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bookViews>
    <workbookView xWindow="720" yWindow="270" windowWidth="14955" windowHeight="12525" tabRatio="790" xr2:uid="{00000000-000D-0000-FFFF-FFFF00000000}"/>
  </bookViews>
  <sheets>
    <sheet name="GetInfo &amp; GetInstrumentInfo" sheetId="12" r:id="rId1"/>
    <sheet name="Daily Forward Rates" sheetId="20" r:id="rId2"/>
    <sheet name="AUD Curve Comparison" sheetId="21" r:id="rId3"/>
    <sheet name="GapStep" sheetId="27" r:id="rId4"/>
    <sheet name="Diffs" sheetId="23" r:id="rId5"/>
    <sheet name="ZeroRates" sheetId="25" r:id="rId6"/>
    <sheet name="Config" sheetId="10" r:id="rId7"/>
  </sheets>
  <definedNames>
    <definedName name="Algorithms">Config!$E$2:$E$7</definedName>
    <definedName name="BaseDate">'GetInfo &amp; GetInstrumentInfo'!$C$1</definedName>
    <definedName name="Currency">Config!$C$2:$C$10</definedName>
    <definedName name="CurveList">'GetInfo &amp; GetInstrumentInfo'!$A$4:$A$73</definedName>
    <definedName name="FuturesRolls">Config!$G$2:$G$13</definedName>
    <definedName name="IRCurve1">'Daily Forward Rates'!$C$1</definedName>
    <definedName name="Markets">Config!$I$2:$I$4</definedName>
    <definedName name="RateIndex">Config!$D$2:$D$12</definedName>
  </definedNames>
  <calcPr calcId="171027" calcOnSave="0"/>
  <fileRecoveryPr autoRecover="0"/>
</workbook>
</file>

<file path=xl/calcChain.xml><?xml version="1.0" encoding="utf-8"?>
<calcChain xmlns="http://schemas.openxmlformats.org/spreadsheetml/2006/main">
  <c r="A4" i="12" l="1" a="1"/>
  <c r="A2" i="12"/>
  <c r="D2" i="12" a="1"/>
  <c r="B6" i="12" a="1"/>
  <c r="D2" i="12" l="1"/>
  <c r="D4" i="12"/>
  <c r="D6" i="12"/>
  <c r="D8" i="12"/>
  <c r="D10" i="12"/>
  <c r="D12" i="12"/>
  <c r="D14" i="12"/>
  <c r="D16" i="12"/>
  <c r="D18" i="12"/>
  <c r="D20" i="12"/>
  <c r="D22" i="12"/>
  <c r="D24" i="12"/>
  <c r="D26" i="12"/>
  <c r="D28" i="12"/>
  <c r="D30" i="12"/>
  <c r="D32" i="12"/>
  <c r="D34" i="12"/>
  <c r="D36" i="12"/>
  <c r="D38" i="12"/>
  <c r="E7" i="12"/>
  <c r="E15" i="12"/>
  <c r="E21" i="12"/>
  <c r="E27" i="12"/>
  <c r="E29" i="12"/>
  <c r="E35" i="12"/>
  <c r="E2" i="12"/>
  <c r="E4" i="12"/>
  <c r="E6" i="12"/>
  <c r="E8" i="12"/>
  <c r="E10" i="12"/>
  <c r="E12" i="12"/>
  <c r="E14" i="12"/>
  <c r="E16" i="12"/>
  <c r="E18" i="12"/>
  <c r="E20" i="12"/>
  <c r="E22" i="12"/>
  <c r="E24" i="12"/>
  <c r="E26" i="12"/>
  <c r="E28" i="12"/>
  <c r="E30" i="12"/>
  <c r="E32" i="12"/>
  <c r="E34" i="12"/>
  <c r="E36" i="12"/>
  <c r="E38" i="12"/>
  <c r="E5" i="12"/>
  <c r="E11" i="12"/>
  <c r="E17" i="12"/>
  <c r="E23" i="12"/>
  <c r="E31" i="12"/>
  <c r="E37" i="12"/>
  <c r="D3" i="12"/>
  <c r="D5" i="12"/>
  <c r="D7" i="12"/>
  <c r="D9" i="12"/>
  <c r="D11" i="12"/>
  <c r="D13" i="12"/>
  <c r="D15" i="12"/>
  <c r="D17" i="12"/>
  <c r="D19" i="12"/>
  <c r="D21" i="12"/>
  <c r="D23" i="12"/>
  <c r="D25" i="12"/>
  <c r="D27" i="12"/>
  <c r="D29" i="12"/>
  <c r="D31" i="12"/>
  <c r="D33" i="12"/>
  <c r="D35" i="12"/>
  <c r="D37" i="12"/>
  <c r="E3" i="12"/>
  <c r="E9" i="12"/>
  <c r="E13" i="12"/>
  <c r="E19" i="12"/>
  <c r="E25" i="12"/>
  <c r="E33" i="12"/>
  <c r="B6" i="12"/>
  <c r="B8" i="12"/>
  <c r="B10" i="12"/>
  <c r="B12" i="12"/>
  <c r="B14" i="12"/>
  <c r="B16" i="12"/>
  <c r="B18" i="12"/>
  <c r="B20" i="12"/>
  <c r="B22" i="12"/>
  <c r="B24" i="12"/>
  <c r="B26" i="12"/>
  <c r="C6" i="12"/>
  <c r="C8" i="12"/>
  <c r="C10" i="12"/>
  <c r="C12" i="12"/>
  <c r="C14" i="12"/>
  <c r="C16" i="12"/>
  <c r="C18" i="12"/>
  <c r="C20" i="12"/>
  <c r="C22" i="12"/>
  <c r="C24" i="12"/>
  <c r="C26" i="12"/>
  <c r="B9" i="12"/>
  <c r="B11" i="12"/>
  <c r="B13" i="12"/>
  <c r="B15" i="12"/>
  <c r="B17" i="12"/>
  <c r="B19" i="12"/>
  <c r="B21" i="12"/>
  <c r="B23" i="12"/>
  <c r="B25" i="12"/>
  <c r="B27" i="12"/>
  <c r="C7" i="12"/>
  <c r="C9" i="12"/>
  <c r="C11" i="12"/>
  <c r="C13" i="12"/>
  <c r="C15" i="12"/>
  <c r="C17" i="12"/>
  <c r="C19" i="12"/>
  <c r="C21" i="12"/>
  <c r="C27" i="12"/>
  <c r="C25" i="12"/>
  <c r="B7" i="12"/>
  <c r="C23" i="12"/>
  <c r="A4" i="12"/>
  <c r="A8" i="12"/>
  <c r="A12" i="12"/>
  <c r="A16" i="12"/>
  <c r="A20" i="12"/>
  <c r="A24" i="12"/>
  <c r="A28" i="12"/>
  <c r="A32" i="12"/>
  <c r="A36" i="12"/>
  <c r="A40" i="12"/>
  <c r="A44" i="12"/>
  <c r="A48" i="12"/>
  <c r="A52" i="12"/>
  <c r="A56" i="12"/>
  <c r="A60" i="12"/>
  <c r="A64" i="12"/>
  <c r="A68" i="12"/>
  <c r="A72" i="12"/>
  <c r="A76" i="12"/>
  <c r="A80" i="12"/>
  <c r="A84" i="12"/>
  <c r="A88" i="12"/>
  <c r="A92" i="12"/>
  <c r="A96" i="12"/>
  <c r="A100" i="12"/>
  <c r="A104" i="12"/>
  <c r="A108" i="12"/>
  <c r="A112" i="12"/>
  <c r="A116" i="12"/>
  <c r="A120" i="12"/>
  <c r="A124" i="12"/>
  <c r="A11" i="12"/>
  <c r="A23" i="12"/>
  <c r="A31" i="12"/>
  <c r="A51" i="12"/>
  <c r="A59" i="12"/>
  <c r="A71" i="12"/>
  <c r="A83" i="12"/>
  <c r="A95" i="12"/>
  <c r="A103" i="12"/>
  <c r="A115" i="12"/>
  <c r="A5" i="12"/>
  <c r="A9" i="12"/>
  <c r="A13" i="12"/>
  <c r="A17" i="12"/>
  <c r="A21" i="12"/>
  <c r="A25" i="12"/>
  <c r="A29" i="12"/>
  <c r="A33" i="12"/>
  <c r="A37" i="12"/>
  <c r="A41" i="12"/>
  <c r="A45" i="12"/>
  <c r="A49" i="12"/>
  <c r="A53" i="12"/>
  <c r="A57" i="12"/>
  <c r="A61" i="12"/>
  <c r="A65" i="12"/>
  <c r="A69" i="12"/>
  <c r="A73" i="12"/>
  <c r="A77" i="12"/>
  <c r="A81" i="12"/>
  <c r="A85" i="12"/>
  <c r="A89" i="12"/>
  <c r="A93" i="12"/>
  <c r="A97" i="12"/>
  <c r="A101" i="12"/>
  <c r="A105" i="12"/>
  <c r="A109" i="12"/>
  <c r="A113" i="12"/>
  <c r="A117" i="12"/>
  <c r="A121" i="12"/>
  <c r="A125" i="12"/>
  <c r="A15" i="12"/>
  <c r="A27" i="12"/>
  <c r="A39" i="12"/>
  <c r="A43" i="12"/>
  <c r="A55" i="12"/>
  <c r="A67" i="12"/>
  <c r="A75" i="12"/>
  <c r="A87" i="12"/>
  <c r="A99" i="12"/>
  <c r="A111" i="12"/>
  <c r="A123" i="12"/>
  <c r="A6" i="12"/>
  <c r="A10" i="12"/>
  <c r="A14" i="12"/>
  <c r="A18" i="12"/>
  <c r="A22" i="12"/>
  <c r="A26" i="12"/>
  <c r="A30" i="12"/>
  <c r="A34" i="12"/>
  <c r="A38" i="12"/>
  <c r="A42" i="12"/>
  <c r="A46" i="12"/>
  <c r="A50" i="12"/>
  <c r="A54" i="12"/>
  <c r="A58" i="12"/>
  <c r="A62" i="12"/>
  <c r="A66" i="12"/>
  <c r="A70" i="12"/>
  <c r="A74" i="12"/>
  <c r="A78" i="12"/>
  <c r="A82" i="12"/>
  <c r="A86" i="12"/>
  <c r="A90" i="12"/>
  <c r="A94" i="12"/>
  <c r="A98" i="12"/>
  <c r="A102" i="12"/>
  <c r="A106" i="12"/>
  <c r="A110" i="12"/>
  <c r="A114" i="12"/>
  <c r="A118" i="12"/>
  <c r="A122" i="12"/>
  <c r="A7" i="12"/>
  <c r="A19" i="12"/>
  <c r="A35" i="12"/>
  <c r="A47" i="12"/>
  <c r="A63" i="12"/>
  <c r="A79" i="12"/>
  <c r="A91" i="12"/>
  <c r="A107" i="12"/>
  <c r="A119" i="12"/>
  <c r="Z1" i="20"/>
  <c r="Y1" i="20"/>
  <c r="AA1" i="20" l="1"/>
  <c r="C1" i="12" l="1"/>
  <c r="F2" i="12" a="1"/>
  <c r="F2" i="12" l="1"/>
  <c r="F4" i="12"/>
  <c r="F6" i="12"/>
  <c r="F8" i="12"/>
  <c r="F10" i="12"/>
  <c r="F12" i="12"/>
  <c r="F14" i="12"/>
  <c r="F16" i="12"/>
  <c r="F18" i="12"/>
  <c r="F20" i="12"/>
  <c r="F22" i="12"/>
  <c r="F24" i="12"/>
  <c r="F26" i="12"/>
  <c r="F28" i="12"/>
  <c r="F30" i="12"/>
  <c r="F32" i="12"/>
  <c r="F34" i="12"/>
  <c r="F36" i="12"/>
  <c r="F38" i="12"/>
  <c r="G2" i="12"/>
  <c r="G4" i="12"/>
  <c r="G6" i="12"/>
  <c r="G8" i="12"/>
  <c r="G10" i="12"/>
  <c r="G12" i="12"/>
  <c r="G14" i="12"/>
  <c r="G16" i="12"/>
  <c r="G18" i="12"/>
  <c r="G20" i="12"/>
  <c r="G22" i="12"/>
  <c r="G24" i="12"/>
  <c r="G26" i="12"/>
  <c r="G28" i="12"/>
  <c r="G30" i="12"/>
  <c r="G32" i="12"/>
  <c r="G34" i="12"/>
  <c r="G36" i="12"/>
  <c r="G38" i="12"/>
  <c r="G3" i="12"/>
  <c r="G5" i="12"/>
  <c r="G7" i="12"/>
  <c r="G9" i="12"/>
  <c r="G11" i="12"/>
  <c r="G13" i="12"/>
  <c r="G15" i="12"/>
  <c r="G17" i="12"/>
  <c r="G19" i="12"/>
  <c r="G21" i="12"/>
  <c r="G23" i="12"/>
  <c r="G25" i="12"/>
  <c r="G27" i="12"/>
  <c r="G29" i="12"/>
  <c r="G31" i="12"/>
  <c r="G33" i="12"/>
  <c r="G35" i="12"/>
  <c r="G37" i="12"/>
  <c r="F3" i="12"/>
  <c r="F5" i="12"/>
  <c r="F7" i="12"/>
  <c r="F9" i="12"/>
  <c r="F11" i="12"/>
  <c r="F13" i="12"/>
  <c r="F15" i="12"/>
  <c r="F17" i="12"/>
  <c r="F19" i="12"/>
  <c r="F21" i="12"/>
  <c r="F23" i="12"/>
  <c r="F25" i="12"/>
  <c r="F27" i="12"/>
  <c r="F29" i="12"/>
  <c r="F31" i="12"/>
  <c r="F33" i="12"/>
  <c r="F35" i="12"/>
  <c r="F37" i="12"/>
  <c r="A2" i="20"/>
  <c r="AB2" i="20" s="1"/>
  <c r="AC2" i="20"/>
  <c r="T2" i="20" l="1"/>
  <c r="A3" i="20"/>
  <c r="T3" i="20" s="1"/>
  <c r="AB3" i="20"/>
  <c r="AC3" i="20"/>
  <c r="A4" i="20" l="1"/>
  <c r="A5" i="20" s="1"/>
  <c r="AB4" i="20"/>
  <c r="AC4" i="20"/>
  <c r="T4" i="20" l="1"/>
  <c r="AB5" i="20"/>
  <c r="A6" i="20"/>
  <c r="T5" i="20"/>
  <c r="AC5" i="20"/>
  <c r="A7" i="20" l="1"/>
  <c r="T6" i="20"/>
  <c r="AB6" i="20"/>
  <c r="AC6" i="20"/>
  <c r="AB7" i="20" l="1"/>
  <c r="A8" i="20"/>
  <c r="T7" i="20"/>
  <c r="AC7" i="20"/>
  <c r="A9" i="20" l="1"/>
  <c r="T8" i="20"/>
  <c r="AB8" i="20"/>
  <c r="AC8" i="20"/>
  <c r="AB9" i="20" l="1"/>
  <c r="A10" i="20"/>
  <c r="T9" i="20"/>
  <c r="AC9" i="20"/>
  <c r="A11" i="20" l="1"/>
  <c r="T10" i="20"/>
  <c r="AB10" i="20"/>
  <c r="AC10" i="20"/>
  <c r="AB11" i="20" l="1"/>
  <c r="A12" i="20"/>
  <c r="T11" i="20"/>
  <c r="AC11" i="20"/>
  <c r="A13" i="20" l="1"/>
  <c r="T12" i="20"/>
  <c r="AB12" i="20"/>
  <c r="AC12" i="20"/>
  <c r="AB13" i="20" l="1"/>
  <c r="A14" i="20"/>
  <c r="T13" i="20"/>
  <c r="AC13" i="20"/>
  <c r="A15" i="20" l="1"/>
  <c r="T14" i="20"/>
  <c r="AB14" i="20"/>
  <c r="AC14" i="20"/>
  <c r="AB15" i="20" l="1"/>
  <c r="A16" i="20"/>
  <c r="T15" i="20"/>
  <c r="AC15" i="20"/>
  <c r="A17" i="20" l="1"/>
  <c r="T16" i="20"/>
  <c r="AB16" i="20"/>
  <c r="AC16" i="20"/>
  <c r="AB17" i="20" l="1"/>
  <c r="A18" i="20"/>
  <c r="T17" i="20"/>
  <c r="AC17" i="20"/>
  <c r="AB18" i="20" l="1"/>
  <c r="A19" i="20"/>
  <c r="T18" i="20"/>
  <c r="AC18" i="20"/>
  <c r="A20" i="20" l="1"/>
  <c r="T19" i="20"/>
  <c r="AB19" i="20"/>
  <c r="AC19" i="20"/>
  <c r="AB20" i="20" l="1"/>
  <c r="A21" i="20"/>
  <c r="T20" i="20"/>
  <c r="AC20" i="20"/>
  <c r="A22" i="20" l="1"/>
  <c r="T21" i="20"/>
  <c r="AB21" i="20"/>
  <c r="AC21" i="20"/>
  <c r="AB22" i="20" l="1"/>
  <c r="A23" i="20"/>
  <c r="T22" i="20"/>
  <c r="AC22" i="20"/>
  <c r="A24" i="20" l="1"/>
  <c r="T23" i="20"/>
  <c r="AB23" i="20"/>
  <c r="AC23" i="20"/>
  <c r="AB24" i="20" l="1"/>
  <c r="A25" i="20"/>
  <c r="T24" i="20"/>
  <c r="AC24" i="20"/>
  <c r="A26" i="20" l="1"/>
  <c r="T25" i="20"/>
  <c r="AB25" i="20"/>
  <c r="AC25" i="20"/>
  <c r="AB26" i="20" l="1"/>
  <c r="A27" i="20"/>
  <c r="T26" i="20"/>
  <c r="AC26" i="20"/>
  <c r="A28" i="20" l="1"/>
  <c r="T27" i="20"/>
  <c r="AB27" i="20"/>
  <c r="AC27" i="20"/>
  <c r="AB28" i="20" l="1"/>
  <c r="A29" i="20"/>
  <c r="T28" i="20"/>
  <c r="AC28" i="20"/>
  <c r="A30" i="20" l="1"/>
  <c r="T29" i="20"/>
  <c r="AB29" i="20"/>
  <c r="AC29" i="20"/>
  <c r="AB30" i="20" l="1"/>
  <c r="A31" i="20"/>
  <c r="T30" i="20"/>
  <c r="AC30" i="20"/>
  <c r="A32" i="20" l="1"/>
  <c r="T31" i="20"/>
  <c r="AB31" i="20"/>
  <c r="AC31" i="20"/>
  <c r="AB32" i="20" l="1"/>
  <c r="A33" i="20"/>
  <c r="T32" i="20"/>
  <c r="AC32" i="20"/>
  <c r="A34" i="20" l="1"/>
  <c r="T33" i="20"/>
  <c r="AB33" i="20"/>
  <c r="AC33" i="20"/>
  <c r="AB34" i="20" l="1"/>
  <c r="A35" i="20"/>
  <c r="T34" i="20"/>
  <c r="AC34" i="20"/>
  <c r="A36" i="20" l="1"/>
  <c r="T35" i="20"/>
  <c r="AB35" i="20"/>
  <c r="AC35" i="20"/>
  <c r="AB36" i="20" l="1"/>
  <c r="A37" i="20"/>
  <c r="T36" i="20"/>
  <c r="AC36" i="20"/>
  <c r="A38" i="20" l="1"/>
  <c r="T37" i="20"/>
  <c r="AB37" i="20"/>
  <c r="AC37" i="20"/>
  <c r="AB38" i="20" l="1"/>
  <c r="A39" i="20"/>
  <c r="T38" i="20"/>
  <c r="AC38" i="20"/>
  <c r="A40" i="20" l="1"/>
  <c r="T39" i="20"/>
  <c r="AB39" i="20"/>
  <c r="AC39" i="20"/>
  <c r="AB40" i="20" l="1"/>
  <c r="A41" i="20"/>
  <c r="T40" i="20"/>
  <c r="AC40" i="20"/>
  <c r="A42" i="20" l="1"/>
  <c r="T41" i="20"/>
  <c r="AB41" i="20"/>
  <c r="AC41" i="20"/>
  <c r="AB42" i="20" l="1"/>
  <c r="A43" i="20"/>
  <c r="T42" i="20"/>
  <c r="AC42" i="20"/>
  <c r="A44" i="20" l="1"/>
  <c r="T43" i="20"/>
  <c r="AB43" i="20"/>
  <c r="AC43" i="20"/>
  <c r="AB44" i="20" l="1"/>
  <c r="A45" i="20"/>
  <c r="T44" i="20"/>
  <c r="AC44" i="20"/>
  <c r="A46" i="20" l="1"/>
  <c r="T45" i="20"/>
  <c r="AB45" i="20"/>
  <c r="AC45" i="20"/>
  <c r="AB46" i="20" l="1"/>
  <c r="A47" i="20"/>
  <c r="T46" i="20"/>
  <c r="AC46" i="20"/>
  <c r="A48" i="20" l="1"/>
  <c r="T47" i="20"/>
  <c r="AB47" i="20"/>
  <c r="AC47" i="20"/>
  <c r="AB48" i="20" l="1"/>
  <c r="A49" i="20"/>
  <c r="T48" i="20"/>
  <c r="AC48" i="20"/>
  <c r="A50" i="20" l="1"/>
  <c r="T49" i="20"/>
  <c r="AB49" i="20"/>
  <c r="AC49" i="20"/>
  <c r="AB50" i="20" l="1"/>
  <c r="A51" i="20"/>
  <c r="T50" i="20"/>
  <c r="AC50" i="20"/>
  <c r="A52" i="20" l="1"/>
  <c r="T51" i="20"/>
  <c r="AB51" i="20"/>
  <c r="AC51" i="20"/>
  <c r="AB52" i="20" l="1"/>
  <c r="A53" i="20"/>
  <c r="T52" i="20"/>
  <c r="AC52" i="20"/>
  <c r="A54" i="20" l="1"/>
  <c r="T53" i="20"/>
  <c r="AB53" i="20"/>
  <c r="AC53" i="20"/>
  <c r="AB54" i="20" l="1"/>
  <c r="A55" i="20"/>
  <c r="T54" i="20"/>
  <c r="AC54" i="20"/>
  <c r="A56" i="20" l="1"/>
  <c r="T55" i="20"/>
  <c r="AB55" i="20"/>
  <c r="AC55" i="20"/>
  <c r="AB56" i="20" l="1"/>
  <c r="A57" i="20"/>
  <c r="T56" i="20"/>
  <c r="AC56" i="20"/>
  <c r="A58" i="20" l="1"/>
  <c r="T57" i="20"/>
  <c r="AB57" i="20"/>
  <c r="AC57" i="20"/>
  <c r="AB58" i="20" l="1"/>
  <c r="A59" i="20"/>
  <c r="T58" i="20"/>
  <c r="AC58" i="20"/>
  <c r="A60" i="20" l="1"/>
  <c r="T59" i="20"/>
  <c r="AB59" i="20"/>
  <c r="AC59" i="20"/>
  <c r="AB60" i="20" l="1"/>
  <c r="A61" i="20"/>
  <c r="T60" i="20"/>
  <c r="AC60" i="20"/>
  <c r="A62" i="20" l="1"/>
  <c r="T61" i="20"/>
  <c r="AB61" i="20"/>
  <c r="AC61" i="20"/>
  <c r="AB62" i="20" l="1"/>
  <c r="A63" i="20"/>
  <c r="T62" i="20"/>
  <c r="AC62" i="20"/>
  <c r="A64" i="20" l="1"/>
  <c r="T63" i="20"/>
  <c r="AB63" i="20"/>
  <c r="AC63" i="20"/>
  <c r="AB64" i="20" l="1"/>
  <c r="A65" i="20"/>
  <c r="T64" i="20"/>
  <c r="AC64" i="20"/>
  <c r="T65" i="20" l="1"/>
  <c r="A66" i="20"/>
  <c r="AB65" i="20"/>
  <c r="AC65" i="20"/>
  <c r="AB66" i="20" l="1"/>
  <c r="A67" i="20"/>
  <c r="T66" i="20"/>
  <c r="AC66" i="20"/>
  <c r="A68" i="20" l="1"/>
  <c r="T67" i="20"/>
  <c r="AB67" i="20"/>
  <c r="AC67" i="20"/>
  <c r="AB68" i="20" l="1"/>
  <c r="A69" i="20"/>
  <c r="T68" i="20"/>
  <c r="AC68" i="20"/>
  <c r="A70" i="20" l="1"/>
  <c r="T69" i="20"/>
  <c r="AB69" i="20"/>
  <c r="AC69" i="20"/>
  <c r="AB70" i="20" l="1"/>
  <c r="A71" i="20"/>
  <c r="T70" i="20"/>
  <c r="AC70" i="20"/>
  <c r="A72" i="20" l="1"/>
  <c r="T71" i="20"/>
  <c r="AB71" i="20"/>
  <c r="AC71" i="20"/>
  <c r="AB72" i="20" l="1"/>
  <c r="A73" i="20"/>
  <c r="T72" i="20"/>
  <c r="AC72" i="20"/>
  <c r="A74" i="20" l="1"/>
  <c r="T73" i="20"/>
  <c r="AB73" i="20"/>
  <c r="AC73" i="20"/>
  <c r="AB74" i="20" l="1"/>
  <c r="A75" i="20"/>
  <c r="T74" i="20"/>
  <c r="AC74" i="20"/>
  <c r="A76" i="20" l="1"/>
  <c r="T75" i="20"/>
  <c r="AB75" i="20"/>
  <c r="AC75" i="20"/>
  <c r="AB76" i="20" l="1"/>
  <c r="A77" i="20"/>
  <c r="T76" i="20"/>
  <c r="AC76" i="20"/>
  <c r="A78" i="20" l="1"/>
  <c r="T77" i="20"/>
  <c r="AB77" i="20"/>
  <c r="AC77" i="20"/>
  <c r="AB78" i="20" l="1"/>
  <c r="A79" i="20"/>
  <c r="T78" i="20"/>
  <c r="AC78" i="20"/>
  <c r="A80" i="20" l="1"/>
  <c r="T79" i="20"/>
  <c r="AB79" i="20"/>
  <c r="AC79" i="20"/>
  <c r="AB80" i="20" l="1"/>
  <c r="A81" i="20"/>
  <c r="T80" i="20"/>
  <c r="AC80" i="20"/>
  <c r="A82" i="20" l="1"/>
  <c r="T81" i="20"/>
  <c r="AB81" i="20"/>
  <c r="AC81" i="20"/>
  <c r="AB82" i="20" l="1"/>
  <c r="A83" i="20"/>
  <c r="T82" i="20"/>
  <c r="AC82" i="20"/>
  <c r="A84" i="20" l="1"/>
  <c r="T83" i="20"/>
  <c r="AB83" i="20"/>
  <c r="AC83" i="20"/>
  <c r="AB84" i="20" l="1"/>
  <c r="A85" i="20"/>
  <c r="T84" i="20"/>
  <c r="AC84" i="20"/>
  <c r="A86" i="20" l="1"/>
  <c r="T85" i="20"/>
  <c r="AB85" i="20"/>
  <c r="AC85" i="20"/>
  <c r="AB86" i="20" l="1"/>
  <c r="A87" i="20"/>
  <c r="T86" i="20"/>
  <c r="AC86" i="20"/>
  <c r="A88" i="20" l="1"/>
  <c r="T87" i="20"/>
  <c r="AB87" i="20"/>
  <c r="AC87" i="20"/>
  <c r="AB88" i="20" l="1"/>
  <c r="A89" i="20"/>
  <c r="T88" i="20"/>
  <c r="AC88" i="20"/>
  <c r="A90" i="20" l="1"/>
  <c r="T89" i="20"/>
  <c r="AB89" i="20"/>
  <c r="AC89" i="20"/>
  <c r="A91" i="20" l="1"/>
  <c r="T90" i="20"/>
  <c r="AB90" i="20"/>
  <c r="AC90" i="20"/>
  <c r="AB91" i="20" l="1"/>
  <c r="A92" i="20"/>
  <c r="T91" i="20"/>
  <c r="AC91" i="20"/>
  <c r="A93" i="20" l="1"/>
  <c r="T92" i="20"/>
  <c r="AB92" i="20"/>
  <c r="AC92" i="20"/>
  <c r="AB93" i="20" l="1"/>
  <c r="A94" i="20"/>
  <c r="T93" i="20"/>
  <c r="AC93" i="20"/>
  <c r="A95" i="20" l="1"/>
  <c r="T94" i="20"/>
  <c r="AB94" i="20"/>
  <c r="AC94" i="20"/>
  <c r="AB95" i="20" l="1"/>
  <c r="A96" i="20"/>
  <c r="T95" i="20"/>
  <c r="AC95" i="20"/>
  <c r="A97" i="20" l="1"/>
  <c r="T96" i="20"/>
  <c r="AB96" i="20"/>
  <c r="AC96" i="20"/>
  <c r="AB97" i="20" l="1"/>
  <c r="A98" i="20"/>
  <c r="T97" i="20"/>
  <c r="AC97" i="20"/>
  <c r="A99" i="20" l="1"/>
  <c r="T98" i="20"/>
  <c r="AB98" i="20"/>
  <c r="AC98" i="20"/>
  <c r="AB99" i="20" l="1"/>
  <c r="A100" i="20"/>
  <c r="T99" i="20"/>
  <c r="AC99" i="20"/>
  <c r="A101" i="20" l="1"/>
  <c r="T100" i="20"/>
  <c r="AB100" i="20"/>
  <c r="AC100" i="20"/>
  <c r="AB101" i="20" l="1"/>
  <c r="A102" i="20"/>
  <c r="T101" i="20"/>
  <c r="AC101" i="20"/>
  <c r="A103" i="20" l="1"/>
  <c r="T102" i="20"/>
  <c r="AB102" i="20"/>
  <c r="AC102" i="20"/>
  <c r="AB103" i="20" l="1"/>
  <c r="A104" i="20"/>
  <c r="T103" i="20"/>
  <c r="AC103" i="20"/>
  <c r="A105" i="20" l="1"/>
  <c r="T104" i="20"/>
  <c r="AB104" i="20"/>
  <c r="AC104" i="20"/>
  <c r="AB105" i="20" l="1"/>
  <c r="A106" i="20"/>
  <c r="T105" i="20"/>
  <c r="AC105" i="20"/>
  <c r="A107" i="20" l="1"/>
  <c r="T106" i="20"/>
  <c r="AB106" i="20"/>
  <c r="AC106" i="20"/>
  <c r="AB107" i="20" l="1"/>
  <c r="A108" i="20"/>
  <c r="T107" i="20"/>
  <c r="AC107" i="20"/>
  <c r="A109" i="20" l="1"/>
  <c r="T108" i="20"/>
  <c r="AB108" i="20"/>
  <c r="AC108" i="20"/>
  <c r="AB109" i="20" l="1"/>
  <c r="A110" i="20"/>
  <c r="T109" i="20"/>
  <c r="AC109" i="20"/>
  <c r="A111" i="20" l="1"/>
  <c r="T110" i="20"/>
  <c r="AB110" i="20"/>
  <c r="AC110" i="20"/>
  <c r="AB111" i="20" l="1"/>
  <c r="A112" i="20"/>
  <c r="T111" i="20"/>
  <c r="AC111" i="20"/>
  <c r="A113" i="20" l="1"/>
  <c r="T112" i="20"/>
  <c r="AB112" i="20"/>
  <c r="AC112" i="20"/>
  <c r="AB113" i="20" l="1"/>
  <c r="A114" i="20"/>
  <c r="T113" i="20"/>
  <c r="AC113" i="20"/>
  <c r="A115" i="20" l="1"/>
  <c r="T114" i="20"/>
  <c r="AB114" i="20"/>
  <c r="AC114" i="20"/>
  <c r="AB115" i="20" l="1"/>
  <c r="A116" i="20"/>
  <c r="T115" i="20"/>
  <c r="AC115" i="20"/>
  <c r="A117" i="20" l="1"/>
  <c r="T116" i="20"/>
  <c r="AB116" i="20"/>
  <c r="AC116" i="20"/>
  <c r="AB117" i="20" l="1"/>
  <c r="A118" i="20"/>
  <c r="T117" i="20"/>
  <c r="AC117" i="20"/>
  <c r="A119" i="20" l="1"/>
  <c r="T118" i="20"/>
  <c r="AB118" i="20"/>
  <c r="AC118" i="20"/>
  <c r="A120" i="20" l="1"/>
  <c r="T119" i="20"/>
  <c r="AB119" i="20"/>
  <c r="AC119" i="20"/>
  <c r="AB120" i="20" l="1"/>
  <c r="T120" i="20"/>
  <c r="A121" i="20"/>
  <c r="AC120" i="20"/>
  <c r="A122" i="20" l="1"/>
  <c r="T121" i="20"/>
  <c r="AB121" i="20"/>
  <c r="AC121" i="20"/>
  <c r="AB122" i="20" l="1"/>
  <c r="A123" i="20"/>
  <c r="T122" i="20"/>
  <c r="AC122" i="20"/>
  <c r="A124" i="20" l="1"/>
  <c r="T123" i="20"/>
  <c r="AB123" i="20"/>
  <c r="AC123" i="20"/>
  <c r="AB124" i="20" l="1"/>
  <c r="A125" i="20"/>
  <c r="T124" i="20"/>
  <c r="AC124" i="20"/>
  <c r="A126" i="20" l="1"/>
  <c r="T125" i="20"/>
  <c r="AB125" i="20"/>
  <c r="AC125" i="20"/>
  <c r="AB126" i="20" l="1"/>
  <c r="A127" i="20"/>
  <c r="T126" i="20"/>
  <c r="AC126" i="20"/>
  <c r="A128" i="20" l="1"/>
  <c r="T127" i="20"/>
  <c r="AB127" i="20"/>
  <c r="AC127" i="20"/>
  <c r="AB128" i="20" l="1"/>
  <c r="A129" i="20"/>
  <c r="T128" i="20"/>
  <c r="AC128" i="20"/>
  <c r="A130" i="20" l="1"/>
  <c r="T129" i="20"/>
  <c r="AB129" i="20"/>
  <c r="AC129" i="20"/>
  <c r="AB130" i="20" l="1"/>
  <c r="A131" i="20"/>
  <c r="T130" i="20"/>
  <c r="AC130" i="20"/>
  <c r="A132" i="20" l="1"/>
  <c r="T131" i="20"/>
  <c r="AB131" i="20"/>
  <c r="AC131" i="20"/>
  <c r="AB132" i="20" l="1"/>
  <c r="A133" i="20"/>
  <c r="T132" i="20"/>
  <c r="AC132" i="20"/>
  <c r="A134" i="20" l="1"/>
  <c r="T133" i="20"/>
  <c r="AB133" i="20"/>
  <c r="AC133" i="20"/>
  <c r="AB134" i="20" l="1"/>
  <c r="A135" i="20"/>
  <c r="T134" i="20"/>
  <c r="AC134" i="20"/>
  <c r="A136" i="20" l="1"/>
  <c r="T135" i="20"/>
  <c r="AB135" i="20"/>
  <c r="AC135" i="20"/>
  <c r="AB136" i="20" l="1"/>
  <c r="A137" i="20"/>
  <c r="T136" i="20"/>
  <c r="AC136" i="20"/>
  <c r="A138" i="20" l="1"/>
  <c r="T137" i="20"/>
  <c r="AB137" i="20"/>
  <c r="AC137" i="20"/>
  <c r="AB138" i="20" l="1"/>
  <c r="A139" i="20"/>
  <c r="T138" i="20"/>
  <c r="AC138" i="20"/>
  <c r="A140" i="20" l="1"/>
  <c r="T139" i="20"/>
  <c r="AB139" i="20"/>
  <c r="AC139" i="20"/>
  <c r="AB140" i="20" l="1"/>
  <c r="A141" i="20"/>
  <c r="T140" i="20"/>
  <c r="AC140" i="20"/>
  <c r="A142" i="20" l="1"/>
  <c r="T141" i="20"/>
  <c r="AB141" i="20"/>
  <c r="AC141" i="20"/>
  <c r="AB142" i="20" l="1"/>
  <c r="A143" i="20"/>
  <c r="T142" i="20"/>
  <c r="AC142" i="20"/>
  <c r="A144" i="20" l="1"/>
  <c r="T143" i="20"/>
  <c r="AB143" i="20"/>
  <c r="AC143" i="20"/>
  <c r="AB144" i="20" l="1"/>
  <c r="A145" i="20"/>
  <c r="T144" i="20"/>
  <c r="AC144" i="20"/>
  <c r="A146" i="20" l="1"/>
  <c r="T145" i="20"/>
  <c r="AB145" i="20"/>
  <c r="AC145" i="20"/>
  <c r="AB146" i="20" l="1"/>
  <c r="A147" i="20"/>
  <c r="T146" i="20"/>
  <c r="AC146" i="20"/>
  <c r="A148" i="20" l="1"/>
  <c r="T147" i="20"/>
  <c r="AB147" i="20"/>
  <c r="AC147" i="20"/>
  <c r="AB148" i="20" l="1"/>
  <c r="A149" i="20"/>
  <c r="T148" i="20"/>
  <c r="AC148" i="20"/>
  <c r="A150" i="20" l="1"/>
  <c r="T149" i="20"/>
  <c r="AB149" i="20"/>
  <c r="AC149" i="20"/>
  <c r="AB150" i="20" l="1"/>
  <c r="A151" i="20"/>
  <c r="T150" i="20"/>
  <c r="AC150" i="20"/>
  <c r="A152" i="20" l="1"/>
  <c r="T151" i="20"/>
  <c r="AB151" i="20"/>
  <c r="AC151" i="20"/>
  <c r="AB152" i="20" l="1"/>
  <c r="A153" i="20"/>
  <c r="T152" i="20"/>
  <c r="AC152" i="20"/>
  <c r="A154" i="20" l="1"/>
  <c r="T153" i="20"/>
  <c r="AB153" i="20"/>
  <c r="AC153" i="20"/>
  <c r="AB154" i="20" l="1"/>
  <c r="A155" i="20"/>
  <c r="T154" i="20"/>
  <c r="AC154" i="20"/>
  <c r="A156" i="20" l="1"/>
  <c r="T155" i="20"/>
  <c r="AB155" i="20"/>
  <c r="AC155" i="20"/>
  <c r="AB156" i="20" l="1"/>
  <c r="A157" i="20"/>
  <c r="T156" i="20"/>
  <c r="AC156" i="20"/>
  <c r="A158" i="20" l="1"/>
  <c r="T157" i="20"/>
  <c r="AB157" i="20"/>
  <c r="AC157" i="20"/>
  <c r="AB158" i="20" l="1"/>
  <c r="A159" i="20"/>
  <c r="T158" i="20"/>
  <c r="AC158" i="20"/>
  <c r="A160" i="20" l="1"/>
  <c r="T159" i="20"/>
  <c r="AB159" i="20"/>
  <c r="AC159" i="20"/>
  <c r="AB160" i="20" l="1"/>
  <c r="A161" i="20"/>
  <c r="T160" i="20"/>
  <c r="AC160" i="20"/>
  <c r="A162" i="20" l="1"/>
  <c r="T161" i="20"/>
  <c r="AB161" i="20"/>
  <c r="AC161" i="20"/>
  <c r="AB162" i="20" l="1"/>
  <c r="A163" i="20"/>
  <c r="T162" i="20"/>
  <c r="AC162" i="20"/>
  <c r="A164" i="20" l="1"/>
  <c r="T163" i="20"/>
  <c r="AB163" i="20"/>
  <c r="AC163" i="20"/>
  <c r="AB164" i="20" l="1"/>
  <c r="A165" i="20"/>
  <c r="T164" i="20"/>
  <c r="AC164" i="20"/>
  <c r="A166" i="20" l="1"/>
  <c r="T165" i="20"/>
  <c r="AB165" i="20"/>
  <c r="AC165" i="20"/>
  <c r="AB166" i="20" l="1"/>
  <c r="T166" i="20"/>
  <c r="A167" i="20"/>
  <c r="AC166" i="20"/>
  <c r="A168" i="20" l="1"/>
  <c r="T167" i="20"/>
  <c r="AB167" i="20"/>
  <c r="AC167" i="20"/>
  <c r="AB168" i="20" l="1"/>
  <c r="A169" i="20"/>
  <c r="T168" i="20"/>
  <c r="AC168" i="20"/>
  <c r="A170" i="20" l="1"/>
  <c r="T169" i="20"/>
  <c r="AB169" i="20"/>
  <c r="AC169" i="20"/>
  <c r="AB170" i="20" l="1"/>
  <c r="A171" i="20"/>
  <c r="T170" i="20"/>
  <c r="AC170" i="20"/>
  <c r="A172" i="20" l="1"/>
  <c r="T171" i="20"/>
  <c r="AB171" i="20"/>
  <c r="AC171" i="20"/>
  <c r="AB172" i="20" l="1"/>
  <c r="A173" i="20"/>
  <c r="T172" i="20"/>
  <c r="AC172" i="20"/>
  <c r="A174" i="20" l="1"/>
  <c r="T173" i="20"/>
  <c r="AB173" i="20"/>
  <c r="AC173" i="20"/>
  <c r="AB174" i="20" l="1"/>
  <c r="A175" i="20"/>
  <c r="T174" i="20"/>
  <c r="AC174" i="20"/>
  <c r="AB175" i="20" l="1"/>
  <c r="A176" i="20"/>
  <c r="T175" i="20"/>
  <c r="AC175" i="20"/>
  <c r="A177" i="20" l="1"/>
  <c r="T176" i="20"/>
  <c r="AB176" i="20"/>
  <c r="AC176" i="20"/>
  <c r="AB177" i="20" l="1"/>
  <c r="A178" i="20"/>
  <c r="T177" i="20"/>
  <c r="AC177" i="20"/>
  <c r="A179" i="20" l="1"/>
  <c r="T178" i="20"/>
  <c r="AB178" i="20"/>
  <c r="AC178" i="20"/>
  <c r="AB179" i="20" l="1"/>
  <c r="T179" i="20"/>
  <c r="A180" i="20"/>
  <c r="AC179" i="20"/>
  <c r="A181" i="20" l="1"/>
  <c r="T180" i="20"/>
  <c r="AB180" i="20"/>
  <c r="AC180" i="20"/>
  <c r="AB181" i="20" l="1"/>
  <c r="A182" i="20"/>
  <c r="T181" i="20"/>
  <c r="AC181" i="20"/>
  <c r="A183" i="20" l="1"/>
  <c r="T182" i="20"/>
  <c r="AB182" i="20"/>
  <c r="AC182" i="20"/>
  <c r="AB183" i="20" l="1"/>
  <c r="A184" i="20"/>
  <c r="T183" i="20"/>
  <c r="AC183" i="20"/>
  <c r="A185" i="20" l="1"/>
  <c r="T184" i="20"/>
  <c r="AB184" i="20"/>
  <c r="AC184" i="20"/>
  <c r="AB185" i="20" l="1"/>
  <c r="A186" i="20"/>
  <c r="T185" i="20"/>
  <c r="AC185" i="20"/>
  <c r="A187" i="20" l="1"/>
  <c r="T186" i="20"/>
  <c r="AB186" i="20"/>
  <c r="AC186" i="20"/>
  <c r="AB187" i="20" l="1"/>
  <c r="A188" i="20"/>
  <c r="T187" i="20"/>
  <c r="AC187" i="20"/>
  <c r="A189" i="20" l="1"/>
  <c r="T188" i="20"/>
  <c r="AB188" i="20"/>
  <c r="AC188" i="20"/>
  <c r="AB189" i="20" l="1"/>
  <c r="A190" i="20"/>
  <c r="T189" i="20"/>
  <c r="AC189" i="20"/>
  <c r="A191" i="20" l="1"/>
  <c r="T190" i="20"/>
  <c r="AB190" i="20"/>
  <c r="AC190" i="20"/>
  <c r="AB191" i="20" l="1"/>
  <c r="A192" i="20"/>
  <c r="T191" i="20"/>
  <c r="AC191" i="20"/>
  <c r="A193" i="20" l="1"/>
  <c r="T192" i="20"/>
  <c r="AB192" i="20"/>
  <c r="AC192" i="20"/>
  <c r="AB193" i="20" l="1"/>
  <c r="A194" i="20"/>
  <c r="T193" i="20"/>
  <c r="AC193" i="20"/>
  <c r="A195" i="20" l="1"/>
  <c r="T194" i="20"/>
  <c r="AB194" i="20"/>
  <c r="AC194" i="20"/>
  <c r="AB195" i="20" l="1"/>
  <c r="A196" i="20"/>
  <c r="T195" i="20"/>
  <c r="AC195" i="20"/>
  <c r="A197" i="20" l="1"/>
  <c r="T196" i="20"/>
  <c r="AB196" i="20"/>
  <c r="AC196" i="20"/>
  <c r="AB197" i="20" l="1"/>
  <c r="A198" i="20"/>
  <c r="T197" i="20"/>
  <c r="AC197" i="20"/>
  <c r="A199" i="20" l="1"/>
  <c r="T198" i="20"/>
  <c r="AB198" i="20"/>
  <c r="AC198" i="20"/>
  <c r="AB199" i="20" l="1"/>
  <c r="A200" i="20"/>
  <c r="T199" i="20"/>
  <c r="AC199" i="20"/>
  <c r="A201" i="20" l="1"/>
  <c r="T200" i="20"/>
  <c r="AB200" i="20"/>
  <c r="AC200" i="20"/>
  <c r="AB201" i="20" l="1"/>
  <c r="A202" i="20"/>
  <c r="T201" i="20"/>
  <c r="AC201" i="20"/>
  <c r="A203" i="20" l="1"/>
  <c r="T202" i="20"/>
  <c r="AB202" i="20"/>
  <c r="AC202" i="20"/>
  <c r="AB203" i="20" l="1"/>
  <c r="A204" i="20"/>
  <c r="T203" i="20"/>
  <c r="AC203" i="20"/>
  <c r="A205" i="20" l="1"/>
  <c r="T204" i="20"/>
  <c r="AB204" i="20"/>
  <c r="AC204" i="20"/>
  <c r="AB205" i="20" l="1"/>
  <c r="A206" i="20"/>
  <c r="T205" i="20"/>
  <c r="AC205" i="20"/>
  <c r="A207" i="20" l="1"/>
  <c r="T206" i="20"/>
  <c r="AB206" i="20"/>
  <c r="AC206" i="20"/>
  <c r="AB207" i="20" l="1"/>
  <c r="A208" i="20"/>
  <c r="T207" i="20"/>
  <c r="AC207" i="20"/>
  <c r="A209" i="20" l="1"/>
  <c r="T208" i="20"/>
  <c r="AB208" i="20"/>
  <c r="AC208" i="20"/>
  <c r="AB209" i="20" l="1"/>
  <c r="A210" i="20"/>
  <c r="T209" i="20"/>
  <c r="AC209" i="20"/>
  <c r="A211" i="20" l="1"/>
  <c r="T210" i="20"/>
  <c r="AB210" i="20"/>
  <c r="AC210" i="20"/>
  <c r="AB211" i="20" l="1"/>
  <c r="A212" i="20"/>
  <c r="T211" i="20"/>
  <c r="AC211" i="20"/>
  <c r="A213" i="20" l="1"/>
  <c r="T212" i="20"/>
  <c r="AB212" i="20"/>
  <c r="AC212" i="20"/>
  <c r="AB213" i="20" l="1"/>
  <c r="A214" i="20"/>
  <c r="T213" i="20"/>
  <c r="AC213" i="20"/>
  <c r="A215" i="20" l="1"/>
  <c r="T214" i="20"/>
  <c r="AB214" i="20"/>
  <c r="AC214" i="20"/>
  <c r="AB215" i="20" l="1"/>
  <c r="A216" i="20"/>
  <c r="T215" i="20"/>
  <c r="AC215" i="20"/>
  <c r="AB216" i="20" l="1"/>
  <c r="A217" i="20"/>
  <c r="T216" i="20"/>
  <c r="AC216" i="20"/>
  <c r="A218" i="20" l="1"/>
  <c r="T217" i="20"/>
  <c r="AB217" i="20"/>
  <c r="AC217" i="20"/>
  <c r="AB218" i="20" l="1"/>
  <c r="A219" i="20"/>
  <c r="T218" i="20"/>
  <c r="AC218" i="20"/>
  <c r="A220" i="20" l="1"/>
  <c r="T219" i="20"/>
  <c r="AB219" i="20"/>
  <c r="AC219" i="20"/>
  <c r="AB220" i="20" l="1"/>
  <c r="T220" i="20"/>
  <c r="A221" i="20"/>
  <c r="AC220" i="20"/>
  <c r="A222" i="20" l="1"/>
  <c r="T221" i="20"/>
  <c r="AB221" i="20"/>
  <c r="AC221" i="20"/>
  <c r="AB222" i="20" l="1"/>
  <c r="A223" i="20"/>
  <c r="T222" i="20"/>
  <c r="AC222" i="20"/>
  <c r="A224" i="20" l="1"/>
  <c r="T223" i="20"/>
  <c r="AB223" i="20"/>
  <c r="AC223" i="20"/>
  <c r="AB224" i="20" l="1"/>
  <c r="A225" i="20"/>
  <c r="T224" i="20"/>
  <c r="AC224" i="20"/>
  <c r="A226" i="20" l="1"/>
  <c r="T225" i="20"/>
  <c r="AB225" i="20"/>
  <c r="AC225" i="20"/>
  <c r="AB226" i="20" l="1"/>
  <c r="T226" i="20"/>
  <c r="A227" i="20"/>
  <c r="AC226" i="20"/>
  <c r="A228" i="20" l="1"/>
  <c r="T227" i="20"/>
  <c r="AB227" i="20"/>
  <c r="AC227" i="20"/>
  <c r="AB228" i="20" l="1"/>
  <c r="A229" i="20"/>
  <c r="T228" i="20"/>
  <c r="AC228" i="20"/>
  <c r="A230" i="20" l="1"/>
  <c r="T229" i="20"/>
  <c r="AB229" i="20"/>
  <c r="AC229" i="20"/>
  <c r="AB230" i="20" l="1"/>
  <c r="A231" i="20"/>
  <c r="T230" i="20"/>
  <c r="AC230" i="20"/>
  <c r="A232" i="20" l="1"/>
  <c r="T231" i="20"/>
  <c r="AB231" i="20"/>
  <c r="AC231" i="20"/>
  <c r="AB232" i="20" l="1"/>
  <c r="A233" i="20"/>
  <c r="T232" i="20"/>
  <c r="AC232" i="20"/>
  <c r="A234" i="20" l="1"/>
  <c r="T233" i="20"/>
  <c r="AB233" i="20"/>
  <c r="AC233" i="20"/>
  <c r="AB234" i="20" l="1"/>
  <c r="A235" i="20"/>
  <c r="T234" i="20"/>
  <c r="AC234" i="20"/>
  <c r="A236" i="20" l="1"/>
  <c r="T235" i="20"/>
  <c r="AB235" i="20"/>
  <c r="AC235" i="20"/>
  <c r="AB236" i="20" l="1"/>
  <c r="A237" i="20"/>
  <c r="T236" i="20"/>
  <c r="AC236" i="20"/>
  <c r="A238" i="20" l="1"/>
  <c r="T237" i="20"/>
  <c r="AB237" i="20"/>
  <c r="AC237" i="20"/>
  <c r="AB238" i="20" l="1"/>
  <c r="A239" i="20"/>
  <c r="T238" i="20"/>
  <c r="AC238" i="20"/>
  <c r="A240" i="20" l="1"/>
  <c r="T239" i="20"/>
  <c r="AB239" i="20"/>
  <c r="AC239" i="20"/>
  <c r="AB240" i="20" l="1"/>
  <c r="A241" i="20"/>
  <c r="T240" i="20"/>
  <c r="AC240" i="20"/>
  <c r="A242" i="20" l="1"/>
  <c r="T241" i="20"/>
  <c r="AB241" i="20"/>
  <c r="AC241" i="20"/>
  <c r="AB242" i="20" l="1"/>
  <c r="A243" i="20"/>
  <c r="T242" i="20"/>
  <c r="AC242" i="20"/>
  <c r="A244" i="20" l="1"/>
  <c r="T243" i="20"/>
  <c r="AB243" i="20"/>
  <c r="AC243" i="20"/>
  <c r="AB244" i="20" l="1"/>
  <c r="A245" i="20"/>
  <c r="T244" i="20"/>
  <c r="AC244" i="20"/>
  <c r="A246" i="20" l="1"/>
  <c r="T245" i="20"/>
  <c r="AB245" i="20"/>
  <c r="AC245" i="20"/>
  <c r="AB246" i="20" l="1"/>
  <c r="A247" i="20"/>
  <c r="T246" i="20"/>
  <c r="AC246" i="20"/>
  <c r="A248" i="20" l="1"/>
  <c r="T247" i="20"/>
  <c r="AB247" i="20"/>
  <c r="AC247" i="20"/>
  <c r="AB248" i="20" l="1"/>
  <c r="A249" i="20"/>
  <c r="T248" i="20"/>
  <c r="AC248" i="20"/>
  <c r="A250" i="20" l="1"/>
  <c r="T249" i="20"/>
  <c r="AB249" i="20"/>
  <c r="AC249" i="20"/>
  <c r="A251" i="20" l="1"/>
  <c r="T250" i="20"/>
  <c r="AB250" i="20"/>
  <c r="AC250" i="20"/>
  <c r="AB251" i="20" l="1"/>
  <c r="A252" i="20"/>
  <c r="T251" i="20"/>
  <c r="AC251" i="20"/>
  <c r="AB252" i="20" l="1"/>
  <c r="A253" i="20"/>
  <c r="T252" i="20"/>
  <c r="AC252" i="20"/>
  <c r="A254" i="20" l="1"/>
  <c r="T253" i="20"/>
  <c r="AB253" i="20"/>
  <c r="AC253" i="20"/>
  <c r="AB254" i="20" l="1"/>
  <c r="A255" i="20"/>
  <c r="T254" i="20"/>
  <c r="AC254" i="20"/>
  <c r="A256" i="20" l="1"/>
  <c r="T255" i="20"/>
  <c r="AB255" i="20"/>
  <c r="AC255" i="20"/>
  <c r="AB256" i="20" l="1"/>
  <c r="A257" i="20"/>
  <c r="T256" i="20"/>
  <c r="AC256" i="20"/>
  <c r="A258" i="20" l="1"/>
  <c r="T257" i="20"/>
  <c r="AB257" i="20"/>
  <c r="AC257" i="20"/>
  <c r="AB258" i="20" l="1"/>
  <c r="A259" i="20"/>
  <c r="T258" i="20"/>
  <c r="AC258" i="20"/>
  <c r="A260" i="20" l="1"/>
  <c r="T259" i="20"/>
  <c r="AB259" i="20"/>
  <c r="AC259" i="20"/>
  <c r="AB260" i="20" l="1"/>
  <c r="A261" i="20"/>
  <c r="T260" i="20"/>
  <c r="AC260" i="20"/>
  <c r="A262" i="20" l="1"/>
  <c r="T261" i="20"/>
  <c r="AB261" i="20"/>
  <c r="AC261" i="20"/>
  <c r="AB262" i="20" l="1"/>
  <c r="A263" i="20"/>
  <c r="T262" i="20"/>
  <c r="AC262" i="20"/>
  <c r="A264" i="20" l="1"/>
  <c r="T263" i="20"/>
  <c r="AB263" i="20"/>
  <c r="AC263" i="20"/>
  <c r="AB264" i="20" l="1"/>
  <c r="A265" i="20"/>
  <c r="T264" i="20"/>
  <c r="AC264" i="20"/>
  <c r="A266" i="20" l="1"/>
  <c r="T265" i="20"/>
  <c r="AB265" i="20"/>
  <c r="AC265" i="20"/>
  <c r="AB266" i="20" l="1"/>
  <c r="A267" i="20"/>
  <c r="T266" i="20"/>
  <c r="AC266" i="20"/>
  <c r="A268" i="20" l="1"/>
  <c r="T267" i="20"/>
  <c r="AB267" i="20"/>
  <c r="AC267" i="20"/>
  <c r="AB268" i="20" l="1"/>
  <c r="A269" i="20"/>
  <c r="T268" i="20"/>
  <c r="AC268" i="20"/>
  <c r="A270" i="20" l="1"/>
  <c r="T269" i="20"/>
  <c r="AB269" i="20"/>
  <c r="AC269" i="20"/>
  <c r="AB270" i="20" l="1"/>
  <c r="A271" i="20"/>
  <c r="T270" i="20"/>
  <c r="AC270" i="20"/>
  <c r="A272" i="20" l="1"/>
  <c r="T271" i="20"/>
  <c r="AB271" i="20"/>
  <c r="AC271" i="20"/>
  <c r="AB272" i="20" l="1"/>
  <c r="A273" i="20"/>
  <c r="T272" i="20"/>
  <c r="AC272" i="20"/>
  <c r="A274" i="20" l="1"/>
  <c r="T273" i="20"/>
  <c r="AB273" i="20"/>
  <c r="AC273" i="20"/>
  <c r="AB274" i="20" l="1"/>
  <c r="A275" i="20"/>
  <c r="T274" i="20"/>
  <c r="AC274" i="20"/>
  <c r="A276" i="20" l="1"/>
  <c r="T275" i="20"/>
  <c r="AB275" i="20"/>
  <c r="AC275" i="20"/>
  <c r="AB276" i="20" l="1"/>
  <c r="A277" i="20"/>
  <c r="T276" i="20"/>
  <c r="AC276" i="20"/>
  <c r="A278" i="20" l="1"/>
  <c r="T277" i="20"/>
  <c r="AB277" i="20"/>
  <c r="AC277" i="20"/>
  <c r="AB278" i="20" l="1"/>
  <c r="A279" i="20"/>
  <c r="T278" i="20"/>
  <c r="AC278" i="20"/>
  <c r="A280" i="20" l="1"/>
  <c r="T279" i="20"/>
  <c r="AB279" i="20"/>
  <c r="AC279" i="20"/>
  <c r="AB280" i="20" l="1"/>
  <c r="A281" i="20"/>
  <c r="T280" i="20"/>
  <c r="AC280" i="20"/>
  <c r="A282" i="20" l="1"/>
  <c r="T281" i="20"/>
  <c r="AB281" i="20"/>
  <c r="AC281" i="20"/>
  <c r="AB282" i="20" l="1"/>
  <c r="A283" i="20"/>
  <c r="T282" i="20"/>
  <c r="AC282" i="20"/>
  <c r="A284" i="20" l="1"/>
  <c r="T283" i="20"/>
  <c r="AB283" i="20"/>
  <c r="AC283" i="20"/>
  <c r="AB284" i="20" l="1"/>
  <c r="A285" i="20"/>
  <c r="T284" i="20"/>
  <c r="AC284" i="20"/>
  <c r="A286" i="20" l="1"/>
  <c r="T285" i="20"/>
  <c r="AB285" i="20"/>
  <c r="AC285" i="20"/>
  <c r="AB286" i="20" l="1"/>
  <c r="A287" i="20"/>
  <c r="T286" i="20"/>
  <c r="AC286" i="20"/>
  <c r="A288" i="20" l="1"/>
  <c r="T287" i="20"/>
  <c r="AB287" i="20"/>
  <c r="AC287" i="20"/>
  <c r="AB288" i="20" l="1"/>
  <c r="A289" i="20"/>
  <c r="T288" i="20"/>
  <c r="AC288" i="20"/>
  <c r="A290" i="20" l="1"/>
  <c r="T289" i="20"/>
  <c r="AB289" i="20"/>
  <c r="AC289" i="20"/>
  <c r="AB290" i="20" l="1"/>
  <c r="A291" i="20"/>
  <c r="T290" i="20"/>
  <c r="AC290" i="20"/>
  <c r="A292" i="20" l="1"/>
  <c r="T291" i="20"/>
  <c r="AB291" i="20"/>
  <c r="AC291" i="20"/>
  <c r="AB292" i="20" l="1"/>
  <c r="A293" i="20"/>
  <c r="T292" i="20"/>
  <c r="U1" i="20"/>
  <c r="AC292" i="20"/>
  <c r="A294" i="20" l="1"/>
  <c r="T293" i="20"/>
  <c r="AB293" i="20"/>
  <c r="X1" i="20"/>
  <c r="W1" i="20"/>
  <c r="AC293" i="20"/>
  <c r="AB294" i="20" l="1"/>
  <c r="A295" i="20"/>
  <c r="T294" i="20"/>
  <c r="AC294" i="20"/>
  <c r="A296" i="20" l="1"/>
  <c r="T295" i="20"/>
  <c r="AB295" i="20"/>
  <c r="AC295" i="20"/>
  <c r="AB296" i="20" l="1"/>
  <c r="A297" i="20"/>
  <c r="T296" i="20"/>
  <c r="V1" i="20"/>
  <c r="AC296" i="20"/>
  <c r="A298" i="20" l="1"/>
  <c r="T297" i="20"/>
  <c r="AB297" i="20"/>
  <c r="AC297" i="20"/>
  <c r="AE296" i="20" l="1"/>
  <c r="AE297" i="20"/>
  <c r="AD297" i="20"/>
  <c r="A299" i="20"/>
  <c r="T298" i="20"/>
  <c r="AE286" i="20" l="1"/>
  <c r="AD287" i="20"/>
  <c r="AE285" i="20"/>
  <c r="AD286" i="20"/>
  <c r="AE249" i="20"/>
  <c r="AD250" i="20"/>
  <c r="AE262" i="20"/>
  <c r="AD263" i="20"/>
  <c r="AE125" i="20"/>
  <c r="AD126" i="20"/>
  <c r="AE257" i="20"/>
  <c r="AD258" i="20"/>
  <c r="AE133" i="20"/>
  <c r="AD134" i="20"/>
  <c r="AE49" i="20"/>
  <c r="AD50" i="20"/>
  <c r="AE17" i="20"/>
  <c r="AD18" i="20"/>
  <c r="AE272" i="20"/>
  <c r="AD273" i="20"/>
  <c r="AE240" i="20"/>
  <c r="AD241" i="20"/>
  <c r="AE208" i="20"/>
  <c r="AD209" i="20"/>
  <c r="AE176" i="20"/>
  <c r="AD177" i="20"/>
  <c r="AE144" i="20"/>
  <c r="AD145" i="20"/>
  <c r="AE112" i="20"/>
  <c r="AD113" i="20"/>
  <c r="AE80" i="20"/>
  <c r="AD81" i="20"/>
  <c r="AE64" i="20"/>
  <c r="AD65" i="20"/>
  <c r="AE32" i="20"/>
  <c r="AD33" i="20"/>
  <c r="AE85" i="20"/>
  <c r="AD86" i="20"/>
  <c r="AE21" i="20"/>
  <c r="AD22" i="20"/>
  <c r="AE275" i="20"/>
  <c r="AD276" i="20"/>
  <c r="AE227" i="20"/>
  <c r="AD228" i="20"/>
  <c r="AE195" i="20"/>
  <c r="AD196" i="20"/>
  <c r="AE163" i="20"/>
  <c r="AD164" i="20"/>
  <c r="AE147" i="20"/>
  <c r="AD148" i="20"/>
  <c r="AE99" i="20"/>
  <c r="AD100" i="20"/>
  <c r="AE67" i="20"/>
  <c r="AD68" i="20"/>
  <c r="AE35" i="20"/>
  <c r="AD36" i="20"/>
  <c r="AE238" i="20"/>
  <c r="AD239" i="20"/>
  <c r="AE206" i="20"/>
  <c r="AD207" i="20"/>
  <c r="AE190" i="20"/>
  <c r="AD191" i="20"/>
  <c r="AE158" i="20"/>
  <c r="AD159" i="20"/>
  <c r="AE110" i="20"/>
  <c r="AD111" i="20"/>
  <c r="AE62" i="20"/>
  <c r="AD63" i="20"/>
  <c r="AE14" i="20"/>
  <c r="AD15" i="20"/>
  <c r="AE270" i="20"/>
  <c r="AD271" i="20"/>
  <c r="AE161" i="20"/>
  <c r="AD162" i="20"/>
  <c r="AE269" i="20"/>
  <c r="AD270" i="20"/>
  <c r="AE173" i="20"/>
  <c r="AD174" i="20"/>
  <c r="AE274" i="20"/>
  <c r="AD275" i="20"/>
  <c r="AE233" i="20"/>
  <c r="AD234" i="20"/>
  <c r="AE169" i="20"/>
  <c r="AD170" i="20"/>
  <c r="AE105" i="20"/>
  <c r="AD106" i="20"/>
  <c r="AE241" i="20"/>
  <c r="AD242" i="20"/>
  <c r="AE113" i="20"/>
  <c r="AD114" i="20"/>
  <c r="AE221" i="20"/>
  <c r="AD222" i="20"/>
  <c r="AE93" i="20"/>
  <c r="AD94" i="20"/>
  <c r="AE281" i="20"/>
  <c r="AD282" i="20"/>
  <c r="AE245" i="20"/>
  <c r="AD246" i="20"/>
  <c r="AE181" i="20"/>
  <c r="AD182" i="20"/>
  <c r="AE117" i="20"/>
  <c r="AD118" i="20"/>
  <c r="AE73" i="20"/>
  <c r="AD74" i="20"/>
  <c r="AE41" i="20"/>
  <c r="AD42" i="20"/>
  <c r="AE5" i="20"/>
  <c r="AD6" i="20"/>
  <c r="AE284" i="20"/>
  <c r="AD285" i="20"/>
  <c r="AE268" i="20"/>
  <c r="AD269" i="20"/>
  <c r="AE252" i="20"/>
  <c r="AD253" i="20"/>
  <c r="AE236" i="20"/>
  <c r="AD237" i="20"/>
  <c r="AE220" i="20"/>
  <c r="AD221" i="20"/>
  <c r="AE204" i="20"/>
  <c r="AD205" i="20"/>
  <c r="AE188" i="20"/>
  <c r="AD189" i="20"/>
  <c r="AE172" i="20"/>
  <c r="AD173" i="20"/>
  <c r="AE156" i="20"/>
  <c r="AD157" i="20"/>
  <c r="AE140" i="20"/>
  <c r="AD141" i="20"/>
  <c r="AE124" i="20"/>
  <c r="AD125" i="20"/>
  <c r="AE108" i="20"/>
  <c r="AD109" i="20"/>
  <c r="AE92" i="20"/>
  <c r="AD93" i="20"/>
  <c r="AE76" i="20"/>
  <c r="AD77" i="20"/>
  <c r="AE60" i="20"/>
  <c r="AD61" i="20"/>
  <c r="AE44" i="20"/>
  <c r="AD45" i="20"/>
  <c r="AE28" i="20"/>
  <c r="AD29" i="20"/>
  <c r="AE12" i="20"/>
  <c r="AD13" i="20"/>
  <c r="AE77" i="20"/>
  <c r="AD78" i="20"/>
  <c r="AE45" i="20"/>
  <c r="AD46" i="20"/>
  <c r="AE13" i="20"/>
  <c r="AD14" i="20"/>
  <c r="AE287" i="20"/>
  <c r="AD288" i="20"/>
  <c r="AE271" i="20"/>
  <c r="AD272" i="20"/>
  <c r="AE255" i="20"/>
  <c r="AD256" i="20"/>
  <c r="AE239" i="20"/>
  <c r="AD240" i="20"/>
  <c r="AE223" i="20"/>
  <c r="AD224" i="20"/>
  <c r="AE207" i="20"/>
  <c r="AD208" i="20"/>
  <c r="AE191" i="20"/>
  <c r="AD192" i="20"/>
  <c r="AE175" i="20"/>
  <c r="AD176" i="20"/>
  <c r="AE159" i="20"/>
  <c r="AD160" i="20"/>
  <c r="AE143" i="20"/>
  <c r="AD144" i="20"/>
  <c r="AE127" i="20"/>
  <c r="AD128" i="20"/>
  <c r="AE111" i="20"/>
  <c r="AD112" i="20"/>
  <c r="AE95" i="20"/>
  <c r="AD96" i="20"/>
  <c r="AE79" i="20"/>
  <c r="AD80" i="20"/>
  <c r="AE63" i="20"/>
  <c r="AD64" i="20"/>
  <c r="AE47" i="20"/>
  <c r="AD48" i="20"/>
  <c r="AE31" i="20"/>
  <c r="AD32" i="20"/>
  <c r="AE15" i="20"/>
  <c r="AD16" i="20"/>
  <c r="AE250" i="20"/>
  <c r="AD251" i="20"/>
  <c r="AE234" i="20"/>
  <c r="AD235" i="20"/>
  <c r="AE218" i="20"/>
  <c r="AD219" i="20"/>
  <c r="AE202" i="20"/>
  <c r="AD203" i="20"/>
  <c r="AE186" i="20"/>
  <c r="AD187" i="20"/>
  <c r="AE170" i="20"/>
  <c r="AD171" i="20"/>
  <c r="AE154" i="20"/>
  <c r="AD155" i="20"/>
  <c r="AE138" i="20"/>
  <c r="AD139" i="20"/>
  <c r="AE122" i="20"/>
  <c r="AD123" i="20"/>
  <c r="AE106" i="20"/>
  <c r="AD107" i="20"/>
  <c r="AE90" i="20"/>
  <c r="AD91" i="20"/>
  <c r="AE74" i="20"/>
  <c r="AD75" i="20"/>
  <c r="AE58" i="20"/>
  <c r="AD59" i="20"/>
  <c r="AE42" i="20"/>
  <c r="AD43" i="20"/>
  <c r="AE26" i="20"/>
  <c r="AD27" i="20"/>
  <c r="AE10" i="20"/>
  <c r="AD11" i="20"/>
  <c r="AE290" i="20"/>
  <c r="AD291" i="20"/>
  <c r="AE115" i="20"/>
  <c r="AD116" i="20"/>
  <c r="AE280" i="20"/>
  <c r="AD281" i="20"/>
  <c r="AE264" i="20"/>
  <c r="AD265" i="20"/>
  <c r="AE248" i="20"/>
  <c r="AD249" i="20"/>
  <c r="AE232" i="20"/>
  <c r="AD233" i="20"/>
  <c r="AE216" i="20"/>
  <c r="AD217" i="20"/>
  <c r="AE200" i="20"/>
  <c r="AD201" i="20"/>
  <c r="AE184" i="20"/>
  <c r="AD185" i="20"/>
  <c r="AE168" i="20"/>
  <c r="AD169" i="20"/>
  <c r="AE152" i="20"/>
  <c r="AD153" i="20"/>
  <c r="AE136" i="20"/>
  <c r="AD137" i="20"/>
  <c r="AE120" i="20"/>
  <c r="AD121" i="20"/>
  <c r="AE104" i="20"/>
  <c r="AD105" i="20"/>
  <c r="AE88" i="20"/>
  <c r="AD89" i="20"/>
  <c r="AE72" i="20"/>
  <c r="AD73" i="20"/>
  <c r="AE56" i="20"/>
  <c r="AD57" i="20"/>
  <c r="AE40" i="20"/>
  <c r="AD41" i="20"/>
  <c r="AE24" i="20"/>
  <c r="AD25" i="20"/>
  <c r="AE8" i="20"/>
  <c r="AD9" i="20"/>
  <c r="AE69" i="20"/>
  <c r="AD70" i="20"/>
  <c r="AE37" i="20"/>
  <c r="AD38" i="20"/>
  <c r="AE9" i="20"/>
  <c r="AD10" i="20"/>
  <c r="AE283" i="20"/>
  <c r="AD284" i="20"/>
  <c r="AE267" i="20"/>
  <c r="AD268" i="20"/>
  <c r="AE251" i="20"/>
  <c r="AD252" i="20"/>
  <c r="AE235" i="20"/>
  <c r="AD236" i="20"/>
  <c r="AE219" i="20"/>
  <c r="AD220" i="20"/>
  <c r="AE203" i="20"/>
  <c r="AD204" i="20"/>
  <c r="AE187" i="20"/>
  <c r="AD188" i="20"/>
  <c r="AE171" i="20"/>
  <c r="AD172" i="20"/>
  <c r="AE155" i="20"/>
  <c r="AD156" i="20"/>
  <c r="AE139" i="20"/>
  <c r="AD140" i="20"/>
  <c r="AE123" i="20"/>
  <c r="AD124" i="20"/>
  <c r="AE107" i="20"/>
  <c r="AD108" i="20"/>
  <c r="AE91" i="20"/>
  <c r="AD92" i="20"/>
  <c r="AE75" i="20"/>
  <c r="AD76" i="20"/>
  <c r="AE59" i="20"/>
  <c r="AD60" i="20"/>
  <c r="AE43" i="20"/>
  <c r="AD44" i="20"/>
  <c r="AE27" i="20"/>
  <c r="AD28" i="20"/>
  <c r="AE11" i="20"/>
  <c r="AD12" i="20"/>
  <c r="AE246" i="20"/>
  <c r="AD247" i="20"/>
  <c r="AE230" i="20"/>
  <c r="AD231" i="20"/>
  <c r="AE214" i="20"/>
  <c r="AD215" i="20"/>
  <c r="AE198" i="20"/>
  <c r="AD199" i="20"/>
  <c r="AE182" i="20"/>
  <c r="AD183" i="20"/>
  <c r="AE166" i="20"/>
  <c r="AD167" i="20"/>
  <c r="AE150" i="20"/>
  <c r="AD151" i="20"/>
  <c r="AE134" i="20"/>
  <c r="AD135" i="20"/>
  <c r="AE118" i="20"/>
  <c r="AD119" i="20"/>
  <c r="AE102" i="20"/>
  <c r="AD103" i="20"/>
  <c r="AE86" i="20"/>
  <c r="AD87" i="20"/>
  <c r="AE70" i="20"/>
  <c r="AD71" i="20"/>
  <c r="AE54" i="20"/>
  <c r="AD55" i="20"/>
  <c r="AE38" i="20"/>
  <c r="AD39" i="20"/>
  <c r="AE22" i="20"/>
  <c r="AD23" i="20"/>
  <c r="AE6" i="20"/>
  <c r="AD7" i="20"/>
  <c r="AE193" i="20"/>
  <c r="AD194" i="20"/>
  <c r="AE205" i="20"/>
  <c r="AD206" i="20"/>
  <c r="AE185" i="20"/>
  <c r="AD186" i="20"/>
  <c r="AE121" i="20"/>
  <c r="AD122" i="20"/>
  <c r="AE145" i="20"/>
  <c r="AD146" i="20"/>
  <c r="AE261" i="20"/>
  <c r="AD262" i="20"/>
  <c r="AE289" i="20"/>
  <c r="AD290" i="20"/>
  <c r="AE197" i="20"/>
  <c r="AD198" i="20"/>
  <c r="AE81" i="20"/>
  <c r="AD82" i="20"/>
  <c r="AE288" i="20"/>
  <c r="AD289" i="20"/>
  <c r="AE256" i="20"/>
  <c r="AD257" i="20"/>
  <c r="AE224" i="20"/>
  <c r="AD225" i="20"/>
  <c r="AE192" i="20"/>
  <c r="AD193" i="20"/>
  <c r="AE160" i="20"/>
  <c r="AD161" i="20"/>
  <c r="AE128" i="20"/>
  <c r="AD129" i="20"/>
  <c r="AE96" i="20"/>
  <c r="AD97" i="20"/>
  <c r="AE48" i="20"/>
  <c r="AD49" i="20"/>
  <c r="AE16" i="20"/>
  <c r="AD17" i="20"/>
  <c r="AE53" i="20"/>
  <c r="AD54" i="20"/>
  <c r="AE291" i="20"/>
  <c r="AD292" i="20"/>
  <c r="AE259" i="20"/>
  <c r="AD260" i="20"/>
  <c r="AE243" i="20"/>
  <c r="AD244" i="20"/>
  <c r="AE211" i="20"/>
  <c r="AD212" i="20"/>
  <c r="AE179" i="20"/>
  <c r="AD180" i="20"/>
  <c r="AE131" i="20"/>
  <c r="AD132" i="20"/>
  <c r="AE83" i="20"/>
  <c r="AD84" i="20"/>
  <c r="AE51" i="20"/>
  <c r="AD52" i="20"/>
  <c r="AE19" i="20"/>
  <c r="AD20" i="20"/>
  <c r="AE3" i="20"/>
  <c r="AE2" i="20" s="1"/>
  <c r="AD2" i="20" s="1"/>
  <c r="AD4" i="20"/>
  <c r="AE222" i="20"/>
  <c r="AD223" i="20"/>
  <c r="AE174" i="20"/>
  <c r="AD175" i="20"/>
  <c r="AE142" i="20"/>
  <c r="AD143" i="20"/>
  <c r="AE126" i="20"/>
  <c r="AD127" i="20"/>
  <c r="AE94" i="20"/>
  <c r="AD95" i="20"/>
  <c r="AE78" i="20"/>
  <c r="AD79" i="20"/>
  <c r="AE46" i="20"/>
  <c r="AD47" i="20"/>
  <c r="AE30" i="20"/>
  <c r="AD31" i="20"/>
  <c r="AE254" i="20"/>
  <c r="AD255" i="20"/>
  <c r="AE129" i="20"/>
  <c r="AD130" i="20"/>
  <c r="AE253" i="20"/>
  <c r="AD254" i="20"/>
  <c r="AE141" i="20"/>
  <c r="AD142" i="20"/>
  <c r="AE266" i="20"/>
  <c r="AD267" i="20"/>
  <c r="AE217" i="20"/>
  <c r="AD218" i="20"/>
  <c r="AE153" i="20"/>
  <c r="AD154" i="20"/>
  <c r="AE294" i="20"/>
  <c r="AD295" i="20"/>
  <c r="AE209" i="20"/>
  <c r="AD210" i="20"/>
  <c r="AE293" i="20"/>
  <c r="AD294" i="20"/>
  <c r="AE189" i="20"/>
  <c r="AD190" i="20"/>
  <c r="AE282" i="20"/>
  <c r="AD283" i="20"/>
  <c r="AE273" i="20"/>
  <c r="AD274" i="20"/>
  <c r="AE229" i="20"/>
  <c r="AD230" i="20"/>
  <c r="AE165" i="20"/>
  <c r="AD166" i="20"/>
  <c r="AE101" i="20"/>
  <c r="AD102" i="20"/>
  <c r="AE65" i="20"/>
  <c r="AD66" i="20"/>
  <c r="AE33" i="20"/>
  <c r="AD34" i="20"/>
  <c r="AD3" i="20"/>
  <c r="AE225" i="20"/>
  <c r="AD226" i="20"/>
  <c r="AE97" i="20"/>
  <c r="AD98" i="20"/>
  <c r="AE237" i="20"/>
  <c r="AD238" i="20"/>
  <c r="AE109" i="20"/>
  <c r="AD110" i="20"/>
  <c r="AE258" i="20"/>
  <c r="AD259" i="20"/>
  <c r="AE201" i="20"/>
  <c r="AD202" i="20"/>
  <c r="AE137" i="20"/>
  <c r="AD138" i="20"/>
  <c r="AE278" i="20"/>
  <c r="AD279" i="20"/>
  <c r="AE177" i="20"/>
  <c r="AD178" i="20"/>
  <c r="AE277" i="20"/>
  <c r="AD278" i="20"/>
  <c r="AE157" i="20"/>
  <c r="AD158" i="20"/>
  <c r="AE265" i="20"/>
  <c r="AD266" i="20"/>
  <c r="AE213" i="20"/>
  <c r="AD214" i="20"/>
  <c r="AE149" i="20"/>
  <c r="AD150" i="20"/>
  <c r="AE89" i="20"/>
  <c r="AD90" i="20"/>
  <c r="AE57" i="20"/>
  <c r="AD58" i="20"/>
  <c r="AE25" i="20"/>
  <c r="AD26" i="20"/>
  <c r="AE292" i="20"/>
  <c r="AD293" i="20"/>
  <c r="AE276" i="20"/>
  <c r="AD277" i="20"/>
  <c r="AE260" i="20"/>
  <c r="AD261" i="20"/>
  <c r="AE244" i="20"/>
  <c r="AD245" i="20"/>
  <c r="AE228" i="20"/>
  <c r="AD229" i="20"/>
  <c r="AE212" i="20"/>
  <c r="AD213" i="20"/>
  <c r="AE196" i="20"/>
  <c r="AD197" i="20"/>
  <c r="AE180" i="20"/>
  <c r="AD181" i="20"/>
  <c r="AE164" i="20"/>
  <c r="AD165" i="20"/>
  <c r="AE148" i="20"/>
  <c r="AD149" i="20"/>
  <c r="AE132" i="20"/>
  <c r="AD133" i="20"/>
  <c r="AE116" i="20"/>
  <c r="AD117" i="20"/>
  <c r="AE100" i="20"/>
  <c r="AD101" i="20"/>
  <c r="AE84" i="20"/>
  <c r="AD85" i="20"/>
  <c r="AE68" i="20"/>
  <c r="AD69" i="20"/>
  <c r="AE52" i="20"/>
  <c r="AD53" i="20"/>
  <c r="AE36" i="20"/>
  <c r="AD37" i="20"/>
  <c r="AE20" i="20"/>
  <c r="AD21" i="20"/>
  <c r="AE4" i="20"/>
  <c r="AD5" i="20"/>
  <c r="AE61" i="20"/>
  <c r="AD62" i="20"/>
  <c r="AE29" i="20"/>
  <c r="AD30" i="20"/>
  <c r="AE295" i="20"/>
  <c r="AD296" i="20"/>
  <c r="AE279" i="20"/>
  <c r="AD280" i="20"/>
  <c r="AE263" i="20"/>
  <c r="AD264" i="20"/>
  <c r="AE247" i="20"/>
  <c r="AD248" i="20"/>
  <c r="AE231" i="20"/>
  <c r="AD232" i="20"/>
  <c r="AE215" i="20"/>
  <c r="AD216" i="20"/>
  <c r="AE199" i="20"/>
  <c r="AD200" i="20"/>
  <c r="AE183" i="20"/>
  <c r="AD184" i="20"/>
  <c r="AE167" i="20"/>
  <c r="AD168" i="20"/>
  <c r="AE151" i="20"/>
  <c r="AD152" i="20"/>
  <c r="AE135" i="20"/>
  <c r="AD136" i="20"/>
  <c r="AE119" i="20"/>
  <c r="AD120" i="20"/>
  <c r="AE103" i="20"/>
  <c r="AD104" i="20"/>
  <c r="AE87" i="20"/>
  <c r="AD88" i="20"/>
  <c r="AE71" i="20"/>
  <c r="AD72" i="20"/>
  <c r="AE55" i="20"/>
  <c r="AD56" i="20"/>
  <c r="AE39" i="20"/>
  <c r="AD40" i="20"/>
  <c r="AE23" i="20"/>
  <c r="AD24" i="20"/>
  <c r="AE7" i="20"/>
  <c r="AD8" i="20"/>
  <c r="AE242" i="20"/>
  <c r="AD243" i="20"/>
  <c r="AE226" i="20"/>
  <c r="AD227" i="20"/>
  <c r="AE210" i="20"/>
  <c r="AD211" i="20"/>
  <c r="AE194" i="20"/>
  <c r="AD195" i="20"/>
  <c r="AE178" i="20"/>
  <c r="AD179" i="20"/>
  <c r="AE162" i="20"/>
  <c r="AD163" i="20"/>
  <c r="AE146" i="20"/>
  <c r="AD147" i="20"/>
  <c r="AE130" i="20"/>
  <c r="AD131" i="20"/>
  <c r="AE114" i="20"/>
  <c r="AD115" i="20"/>
  <c r="AE98" i="20"/>
  <c r="AD99" i="20"/>
  <c r="AE82" i="20"/>
  <c r="AD83" i="20"/>
  <c r="AE66" i="20"/>
  <c r="AD67" i="20"/>
  <c r="AE50" i="20"/>
  <c r="AD51" i="20"/>
  <c r="AE34" i="20"/>
  <c r="AD35" i="20"/>
  <c r="AE18" i="20"/>
  <c r="AD19" i="20"/>
  <c r="A300" i="20"/>
  <c r="T299" i="20"/>
  <c r="A301" i="20" l="1"/>
  <c r="T300" i="20"/>
  <c r="A302" i="20" l="1"/>
  <c r="T301" i="20"/>
  <c r="A303" i="20" l="1"/>
  <c r="T302" i="20"/>
  <c r="A304" i="20" l="1"/>
  <c r="T303" i="20"/>
  <c r="A305" i="20" l="1"/>
  <c r="T304" i="20"/>
  <c r="A306" i="20" l="1"/>
  <c r="T305" i="20"/>
  <c r="T306" i="20" l="1"/>
  <c r="A307" i="20"/>
  <c r="T307" i="20" l="1"/>
  <c r="A308" i="20"/>
  <c r="T308" i="20" l="1"/>
  <c r="A309" i="20"/>
  <c r="T309" i="20" l="1"/>
  <c r="A310" i="20"/>
  <c r="T310" i="20" l="1"/>
  <c r="A311" i="20"/>
  <c r="A312" i="20" l="1"/>
  <c r="T311" i="20"/>
  <c r="A313" i="20" l="1"/>
  <c r="T312" i="20"/>
  <c r="A314" i="20" l="1"/>
  <c r="T313" i="20"/>
  <c r="A315" i="20" l="1"/>
  <c r="T314" i="20"/>
  <c r="T315" i="20" l="1"/>
  <c r="A316" i="20"/>
  <c r="T316" i="20" l="1"/>
  <c r="A317" i="20"/>
  <c r="T317" i="20" l="1"/>
  <c r="A318" i="20"/>
  <c r="A319" i="20" l="1"/>
  <c r="T318" i="20"/>
  <c r="A320" i="20" l="1"/>
  <c r="T319" i="20"/>
  <c r="A321" i="20" l="1"/>
  <c r="T320" i="20"/>
  <c r="A322" i="20" l="1"/>
  <c r="T321" i="20"/>
  <c r="A323" i="20" l="1"/>
  <c r="T322" i="20"/>
  <c r="A324" i="20" l="1"/>
  <c r="T323" i="20"/>
  <c r="A325" i="20" l="1"/>
  <c r="T324" i="20"/>
  <c r="A326" i="20" l="1"/>
  <c r="T325" i="20"/>
  <c r="A327" i="20" l="1"/>
  <c r="T326" i="20"/>
  <c r="A328" i="20" l="1"/>
  <c r="T327" i="20"/>
  <c r="A329" i="20" l="1"/>
  <c r="T328" i="20"/>
  <c r="A330" i="20" l="1"/>
  <c r="T329" i="20"/>
  <c r="T330" i="20" l="1"/>
  <c r="A331" i="20"/>
  <c r="A332" i="20" l="1"/>
  <c r="T331" i="20"/>
  <c r="A333" i="20" l="1"/>
  <c r="T332" i="20"/>
  <c r="A334" i="20" l="1"/>
  <c r="T333" i="20"/>
  <c r="T334" i="20" l="1"/>
  <c r="A335" i="20"/>
  <c r="A336" i="20" l="1"/>
  <c r="T335" i="20"/>
  <c r="A337" i="20" l="1"/>
  <c r="T336" i="20"/>
  <c r="A338" i="20" l="1"/>
  <c r="T337" i="20"/>
  <c r="A339" i="20" l="1"/>
  <c r="T338" i="20"/>
  <c r="T339" i="20" l="1"/>
  <c r="A340" i="20"/>
  <c r="A341" i="20" l="1"/>
  <c r="T340" i="20"/>
  <c r="T341" i="20" l="1"/>
  <c r="A342" i="20"/>
  <c r="A343" i="20" l="1"/>
  <c r="T342" i="20"/>
  <c r="A344" i="20" l="1"/>
  <c r="T343" i="20"/>
  <c r="T344" i="20" l="1"/>
  <c r="A345" i="20"/>
  <c r="A346" i="20" l="1"/>
  <c r="T345" i="20"/>
  <c r="T346" i="20" l="1"/>
  <c r="A347" i="20"/>
  <c r="T347" i="20" l="1"/>
  <c r="A348" i="20"/>
  <c r="T348" i="20" l="1"/>
  <c r="A349" i="20"/>
  <c r="A350" i="20" l="1"/>
  <c r="T349" i="20"/>
  <c r="T350" i="20" l="1"/>
  <c r="A351" i="20"/>
  <c r="T351" i="20" l="1"/>
  <c r="A352" i="20"/>
  <c r="T352" i="20" l="1"/>
  <c r="A353" i="20"/>
  <c r="A354" i="20" l="1"/>
  <c r="T353" i="20"/>
  <c r="A355" i="20" l="1"/>
  <c r="T354" i="20"/>
  <c r="A356" i="20" l="1"/>
  <c r="T355" i="20"/>
  <c r="T356" i="20" l="1"/>
  <c r="A357" i="20"/>
  <c r="A358" i="20" l="1"/>
  <c r="T357" i="20"/>
  <c r="O2" i="20" a="1"/>
  <c r="J2" i="20" a="1"/>
  <c r="L2" i="20" a="1"/>
  <c r="N2" i="20" a="1"/>
  <c r="M2" i="20" a="1"/>
  <c r="K2" i="20" a="1"/>
  <c r="I2" i="20" a="1"/>
  <c r="N2" i="20" l="1"/>
  <c r="N6" i="20"/>
  <c r="N10" i="20"/>
  <c r="N14" i="20"/>
  <c r="N18" i="20"/>
  <c r="N22" i="20"/>
  <c r="N26" i="20"/>
  <c r="N30" i="20"/>
  <c r="N34" i="20"/>
  <c r="N38" i="20"/>
  <c r="N42" i="20"/>
  <c r="N46" i="20"/>
  <c r="N50" i="20"/>
  <c r="N54" i="20"/>
  <c r="N58" i="20"/>
  <c r="N62" i="20"/>
  <c r="N66" i="20"/>
  <c r="N70" i="20"/>
  <c r="N74" i="20"/>
  <c r="N78" i="20"/>
  <c r="N82" i="20"/>
  <c r="N86" i="20"/>
  <c r="N90" i="20"/>
  <c r="N94" i="20"/>
  <c r="N98" i="20"/>
  <c r="N102" i="20"/>
  <c r="N106" i="20"/>
  <c r="N110" i="20"/>
  <c r="N114" i="20"/>
  <c r="N118" i="20"/>
  <c r="N122" i="20"/>
  <c r="N126" i="20"/>
  <c r="N130" i="20"/>
  <c r="N134" i="20"/>
  <c r="N138" i="20"/>
  <c r="N142" i="20"/>
  <c r="N146" i="20"/>
  <c r="N150" i="20"/>
  <c r="N154" i="20"/>
  <c r="N158" i="20"/>
  <c r="N162" i="20"/>
  <c r="N166" i="20"/>
  <c r="N170" i="20"/>
  <c r="N174" i="20"/>
  <c r="N178" i="20"/>
  <c r="N182" i="20"/>
  <c r="N186" i="20"/>
  <c r="N190" i="20"/>
  <c r="N194" i="20"/>
  <c r="N198" i="20"/>
  <c r="N202" i="20"/>
  <c r="N206" i="20"/>
  <c r="N210" i="20"/>
  <c r="N214" i="20"/>
  <c r="N218" i="20"/>
  <c r="N222" i="20"/>
  <c r="N226" i="20"/>
  <c r="N230" i="20"/>
  <c r="N234" i="20"/>
  <c r="N238" i="20"/>
  <c r="N242" i="20"/>
  <c r="N246" i="20"/>
  <c r="N250" i="20"/>
  <c r="N254" i="20"/>
  <c r="N258" i="20"/>
  <c r="N262" i="20"/>
  <c r="N266" i="20"/>
  <c r="N270" i="20"/>
  <c r="N274" i="20"/>
  <c r="N278" i="20"/>
  <c r="N282" i="20"/>
  <c r="N286" i="20"/>
  <c r="N290" i="20"/>
  <c r="N294" i="20"/>
  <c r="N298" i="20"/>
  <c r="N302" i="20"/>
  <c r="N306" i="20"/>
  <c r="N310" i="20"/>
  <c r="N314" i="20"/>
  <c r="N318" i="20"/>
  <c r="N322" i="20"/>
  <c r="N326" i="20"/>
  <c r="N330" i="20"/>
  <c r="N334" i="20"/>
  <c r="N338" i="20"/>
  <c r="N3" i="20"/>
  <c r="N7" i="20"/>
  <c r="N11" i="20"/>
  <c r="N15" i="20"/>
  <c r="N19" i="20"/>
  <c r="N23" i="20"/>
  <c r="N27" i="20"/>
  <c r="N31" i="20"/>
  <c r="N35" i="20"/>
  <c r="N39" i="20"/>
  <c r="N43" i="20"/>
  <c r="N47" i="20"/>
  <c r="N51" i="20"/>
  <c r="N55" i="20"/>
  <c r="N59" i="20"/>
  <c r="N63" i="20"/>
  <c r="N67" i="20"/>
  <c r="N71" i="20"/>
  <c r="N75" i="20"/>
  <c r="N79" i="20"/>
  <c r="N83" i="20"/>
  <c r="N87" i="20"/>
  <c r="N91" i="20"/>
  <c r="N95" i="20"/>
  <c r="N99" i="20"/>
  <c r="N103" i="20"/>
  <c r="N107" i="20"/>
  <c r="N111" i="20"/>
  <c r="N115" i="20"/>
  <c r="N119" i="20"/>
  <c r="N4" i="20"/>
  <c r="N8" i="20"/>
  <c r="N12" i="20"/>
  <c r="N16" i="20"/>
  <c r="N20" i="20"/>
  <c r="N24" i="20"/>
  <c r="N28" i="20"/>
  <c r="N32" i="20"/>
  <c r="N36" i="20"/>
  <c r="N40" i="20"/>
  <c r="N44" i="20"/>
  <c r="N48" i="20"/>
  <c r="N52" i="20"/>
  <c r="N56" i="20"/>
  <c r="N60" i="20"/>
  <c r="N64" i="20"/>
  <c r="N68" i="20"/>
  <c r="N72" i="20"/>
  <c r="N76" i="20"/>
  <c r="N80" i="20"/>
  <c r="N84" i="20"/>
  <c r="N88" i="20"/>
  <c r="N92" i="20"/>
  <c r="N96" i="20"/>
  <c r="N100" i="20"/>
  <c r="N104" i="20"/>
  <c r="N108" i="20"/>
  <c r="N112" i="20"/>
  <c r="N116" i="20"/>
  <c r="N120" i="20"/>
  <c r="N124" i="20"/>
  <c r="N128" i="20"/>
  <c r="N132" i="20"/>
  <c r="N136" i="20"/>
  <c r="N140" i="20"/>
  <c r="N144" i="20"/>
  <c r="N148" i="20"/>
  <c r="N152" i="20"/>
  <c r="N156" i="20"/>
  <c r="N160" i="20"/>
  <c r="N164" i="20"/>
  <c r="N168" i="20"/>
  <c r="N172" i="20"/>
  <c r="N176" i="20"/>
  <c r="N180" i="20"/>
  <c r="N184" i="20"/>
  <c r="N188" i="20"/>
  <c r="N192" i="20"/>
  <c r="N196" i="20"/>
  <c r="N200" i="20"/>
  <c r="N204" i="20"/>
  <c r="N208" i="20"/>
  <c r="N212" i="20"/>
  <c r="N216" i="20"/>
  <c r="N220" i="20"/>
  <c r="N224" i="20"/>
  <c r="N228" i="20"/>
  <c r="N232" i="20"/>
  <c r="N236" i="20"/>
  <c r="N240" i="20"/>
  <c r="N244" i="20"/>
  <c r="N248" i="20"/>
  <c r="N252" i="20"/>
  <c r="N256" i="20"/>
  <c r="N260" i="20"/>
  <c r="N264" i="20"/>
  <c r="N268" i="20"/>
  <c r="N272" i="20"/>
  <c r="N276" i="20"/>
  <c r="N280" i="20"/>
  <c r="N284" i="20"/>
  <c r="N288" i="20"/>
  <c r="N292" i="20"/>
  <c r="N296" i="20"/>
  <c r="N300" i="20"/>
  <c r="N304" i="20"/>
  <c r="N308" i="20"/>
  <c r="N312" i="20"/>
  <c r="N316" i="20"/>
  <c r="N320" i="20"/>
  <c r="N324" i="20"/>
  <c r="N328" i="20"/>
  <c r="N332" i="20"/>
  <c r="N336" i="20"/>
  <c r="N340" i="20"/>
  <c r="N9" i="20"/>
  <c r="N25" i="20"/>
  <c r="N41" i="20"/>
  <c r="N57" i="20"/>
  <c r="N73" i="20"/>
  <c r="N89" i="20"/>
  <c r="N105" i="20"/>
  <c r="N121" i="20"/>
  <c r="N129" i="20"/>
  <c r="N137" i="20"/>
  <c r="N145" i="20"/>
  <c r="N153" i="20"/>
  <c r="N161" i="20"/>
  <c r="N169" i="20"/>
  <c r="N177" i="20"/>
  <c r="N185" i="20"/>
  <c r="N193" i="20"/>
  <c r="N201" i="20"/>
  <c r="N209" i="20"/>
  <c r="N217" i="20"/>
  <c r="N225" i="20"/>
  <c r="N233" i="20"/>
  <c r="N241" i="20"/>
  <c r="N249" i="20"/>
  <c r="N257" i="20"/>
  <c r="N265" i="20"/>
  <c r="N273" i="20"/>
  <c r="N281" i="20"/>
  <c r="N289" i="20"/>
  <c r="N297" i="20"/>
  <c r="N305" i="20"/>
  <c r="N313" i="20"/>
  <c r="N321" i="20"/>
  <c r="N329" i="20"/>
  <c r="N337" i="20"/>
  <c r="N343" i="20"/>
  <c r="N347" i="20"/>
  <c r="N351" i="20"/>
  <c r="N355" i="20"/>
  <c r="N13" i="20"/>
  <c r="N29" i="20"/>
  <c r="N45" i="20"/>
  <c r="N61" i="20"/>
  <c r="N77" i="20"/>
  <c r="N93" i="20"/>
  <c r="N109" i="20"/>
  <c r="N123" i="20"/>
  <c r="N131" i="20"/>
  <c r="N139" i="20"/>
  <c r="N147" i="20"/>
  <c r="N155" i="20"/>
  <c r="N163" i="20"/>
  <c r="N171" i="20"/>
  <c r="N179" i="20"/>
  <c r="N187" i="20"/>
  <c r="N195" i="20"/>
  <c r="N203" i="20"/>
  <c r="N211" i="20"/>
  <c r="N219" i="20"/>
  <c r="N227" i="20"/>
  <c r="N235" i="20"/>
  <c r="N243" i="20"/>
  <c r="N251" i="20"/>
  <c r="N259" i="20"/>
  <c r="N267" i="20"/>
  <c r="N275" i="20"/>
  <c r="N283" i="20"/>
  <c r="N291" i="20"/>
  <c r="N299" i="20"/>
  <c r="N307" i="20"/>
  <c r="N315" i="20"/>
  <c r="N323" i="20"/>
  <c r="N331" i="20"/>
  <c r="N339" i="20"/>
  <c r="N344" i="20"/>
  <c r="N348" i="20"/>
  <c r="N352" i="20"/>
  <c r="N356" i="20"/>
  <c r="N17" i="20"/>
  <c r="N33" i="20"/>
  <c r="N49" i="20"/>
  <c r="N65" i="20"/>
  <c r="N81" i="20"/>
  <c r="N97" i="20"/>
  <c r="N113" i="20"/>
  <c r="N125" i="20"/>
  <c r="N133" i="20"/>
  <c r="N141" i="20"/>
  <c r="N149" i="20"/>
  <c r="N157" i="20"/>
  <c r="N165" i="20"/>
  <c r="N173" i="20"/>
  <c r="N181" i="20"/>
  <c r="N189" i="20"/>
  <c r="N197" i="20"/>
  <c r="N205" i="20"/>
  <c r="N213" i="20"/>
  <c r="N221" i="20"/>
  <c r="N229" i="20"/>
  <c r="N237" i="20"/>
  <c r="N245" i="20"/>
  <c r="N253" i="20"/>
  <c r="N261" i="20"/>
  <c r="N269" i="20"/>
  <c r="N277" i="20"/>
  <c r="N285" i="20"/>
  <c r="N293" i="20"/>
  <c r="N301" i="20"/>
  <c r="N309" i="20"/>
  <c r="N317" i="20"/>
  <c r="N325" i="20"/>
  <c r="N333" i="20"/>
  <c r="N341" i="20"/>
  <c r="N345" i="20"/>
  <c r="N349" i="20"/>
  <c r="N353" i="20"/>
  <c r="N357" i="20"/>
  <c r="N5" i="20"/>
  <c r="N21" i="20"/>
  <c r="N37" i="20"/>
  <c r="N53" i="20"/>
  <c r="N69" i="20"/>
  <c r="N85" i="20"/>
  <c r="N101" i="20"/>
  <c r="N117" i="20"/>
  <c r="N127" i="20"/>
  <c r="N135" i="20"/>
  <c r="N143" i="20"/>
  <c r="N151" i="20"/>
  <c r="N159" i="20"/>
  <c r="N167" i="20"/>
  <c r="N175" i="20"/>
  <c r="N183" i="20"/>
  <c r="N191" i="20"/>
  <c r="N199" i="20"/>
  <c r="N207" i="20"/>
  <c r="N215" i="20"/>
  <c r="N223" i="20"/>
  <c r="N231" i="20"/>
  <c r="N239" i="20"/>
  <c r="N247" i="20"/>
  <c r="N255" i="20"/>
  <c r="N263" i="20"/>
  <c r="N271" i="20"/>
  <c r="N279" i="20"/>
  <c r="N287" i="20"/>
  <c r="N295" i="20"/>
  <c r="N303" i="20"/>
  <c r="N311" i="20"/>
  <c r="N319" i="20"/>
  <c r="N327" i="20"/>
  <c r="N335" i="20"/>
  <c r="N342" i="20"/>
  <c r="N346" i="20"/>
  <c r="N350" i="20"/>
  <c r="N354" i="20"/>
  <c r="N358" i="20"/>
  <c r="O2" i="20"/>
  <c r="O6" i="20"/>
  <c r="O10" i="20"/>
  <c r="O14" i="20"/>
  <c r="O18" i="20"/>
  <c r="O22" i="20"/>
  <c r="O26" i="20"/>
  <c r="O30" i="20"/>
  <c r="O34" i="20"/>
  <c r="O38" i="20"/>
  <c r="O42" i="20"/>
  <c r="O46" i="20"/>
  <c r="O50" i="20"/>
  <c r="O54" i="20"/>
  <c r="O58" i="20"/>
  <c r="O62" i="20"/>
  <c r="O66" i="20"/>
  <c r="O70" i="20"/>
  <c r="O74" i="20"/>
  <c r="O78" i="20"/>
  <c r="O82" i="20"/>
  <c r="O86" i="20"/>
  <c r="O90" i="20"/>
  <c r="O94" i="20"/>
  <c r="O98" i="20"/>
  <c r="O102" i="20"/>
  <c r="O106" i="20"/>
  <c r="O110" i="20"/>
  <c r="O114" i="20"/>
  <c r="O118" i="20"/>
  <c r="O122" i="20"/>
  <c r="O126" i="20"/>
  <c r="O130" i="20"/>
  <c r="O134" i="20"/>
  <c r="O138" i="20"/>
  <c r="O142" i="20"/>
  <c r="O146" i="20"/>
  <c r="O150" i="20"/>
  <c r="O154" i="20"/>
  <c r="O158" i="20"/>
  <c r="O162" i="20"/>
  <c r="O166" i="20"/>
  <c r="O170" i="20"/>
  <c r="O174" i="20"/>
  <c r="O178" i="20"/>
  <c r="O182" i="20"/>
  <c r="O186" i="20"/>
  <c r="O190" i="20"/>
  <c r="O194" i="20"/>
  <c r="O198" i="20"/>
  <c r="O202" i="20"/>
  <c r="O206" i="20"/>
  <c r="O210" i="20"/>
  <c r="O214" i="20"/>
  <c r="O218" i="20"/>
  <c r="O222" i="20"/>
  <c r="O226" i="20"/>
  <c r="O230" i="20"/>
  <c r="O234" i="20"/>
  <c r="O238" i="20"/>
  <c r="O242" i="20"/>
  <c r="O246" i="20"/>
  <c r="O250" i="20"/>
  <c r="O254" i="20"/>
  <c r="O258" i="20"/>
  <c r="O262" i="20"/>
  <c r="O266" i="20"/>
  <c r="O270" i="20"/>
  <c r="O274" i="20"/>
  <c r="O278" i="20"/>
  <c r="O282" i="20"/>
  <c r="O286" i="20"/>
  <c r="O290" i="20"/>
  <c r="O294" i="20"/>
  <c r="O298" i="20"/>
  <c r="O302" i="20"/>
  <c r="O306" i="20"/>
  <c r="O310" i="20"/>
  <c r="O314" i="20"/>
  <c r="O318" i="20"/>
  <c r="O322" i="20"/>
  <c r="O326" i="20"/>
  <c r="O330" i="20"/>
  <c r="O334" i="20"/>
  <c r="O338" i="20"/>
  <c r="O3" i="20"/>
  <c r="O7" i="20"/>
  <c r="O11" i="20"/>
  <c r="O15" i="20"/>
  <c r="O19" i="20"/>
  <c r="O23" i="20"/>
  <c r="O27" i="20"/>
  <c r="O31" i="20"/>
  <c r="O35" i="20"/>
  <c r="O39" i="20"/>
  <c r="O4" i="20"/>
  <c r="O8" i="20"/>
  <c r="O12" i="20"/>
  <c r="O16" i="20"/>
  <c r="O20" i="20"/>
  <c r="O24" i="20"/>
  <c r="O28" i="20"/>
  <c r="O32" i="20"/>
  <c r="O36" i="20"/>
  <c r="O40" i="20"/>
  <c r="O44" i="20"/>
  <c r="O48" i="20"/>
  <c r="O52" i="20"/>
  <c r="O56" i="20"/>
  <c r="O60" i="20"/>
  <c r="O64" i="20"/>
  <c r="O68" i="20"/>
  <c r="O72" i="20"/>
  <c r="O76" i="20"/>
  <c r="O80" i="20"/>
  <c r="O84" i="20"/>
  <c r="O88" i="20"/>
  <c r="O92" i="20"/>
  <c r="O96" i="20"/>
  <c r="O100" i="20"/>
  <c r="O104" i="20"/>
  <c r="O108" i="20"/>
  <c r="O112" i="20"/>
  <c r="O116" i="20"/>
  <c r="O120" i="20"/>
  <c r="O124" i="20"/>
  <c r="O128" i="20"/>
  <c r="O132" i="20"/>
  <c r="O136" i="20"/>
  <c r="O140" i="20"/>
  <c r="O144" i="20"/>
  <c r="O148" i="20"/>
  <c r="O152" i="20"/>
  <c r="O156" i="20"/>
  <c r="O160" i="20"/>
  <c r="O164" i="20"/>
  <c r="O168" i="20"/>
  <c r="O172" i="20"/>
  <c r="O176" i="20"/>
  <c r="O180" i="20"/>
  <c r="O184" i="20"/>
  <c r="O188" i="20"/>
  <c r="O192" i="20"/>
  <c r="O196" i="20"/>
  <c r="O200" i="20"/>
  <c r="O204" i="20"/>
  <c r="O208" i="20"/>
  <c r="O212" i="20"/>
  <c r="O216" i="20"/>
  <c r="O220" i="20"/>
  <c r="O224" i="20"/>
  <c r="O228" i="20"/>
  <c r="O232" i="20"/>
  <c r="O236" i="20"/>
  <c r="O240" i="20"/>
  <c r="O244" i="20"/>
  <c r="O248" i="20"/>
  <c r="O252" i="20"/>
  <c r="O256" i="20"/>
  <c r="O260" i="20"/>
  <c r="O264" i="20"/>
  <c r="O268" i="20"/>
  <c r="O272" i="20"/>
  <c r="O276" i="20"/>
  <c r="O280" i="20"/>
  <c r="O284" i="20"/>
  <c r="O288" i="20"/>
  <c r="O292" i="20"/>
  <c r="O296" i="20"/>
  <c r="O300" i="20"/>
  <c r="O304" i="20"/>
  <c r="O308" i="20"/>
  <c r="O312" i="20"/>
  <c r="O316" i="20"/>
  <c r="O320" i="20"/>
  <c r="O324" i="20"/>
  <c r="O328" i="20"/>
  <c r="O332" i="20"/>
  <c r="O336" i="20"/>
  <c r="O340" i="20"/>
  <c r="O9" i="20"/>
  <c r="O25" i="20"/>
  <c r="O41" i="20"/>
  <c r="O49" i="20"/>
  <c r="O57" i="20"/>
  <c r="O65" i="20"/>
  <c r="O73" i="20"/>
  <c r="O81" i="20"/>
  <c r="O89" i="20"/>
  <c r="O97" i="20"/>
  <c r="O105" i="20"/>
  <c r="O113" i="20"/>
  <c r="O121" i="20"/>
  <c r="O129" i="20"/>
  <c r="O137" i="20"/>
  <c r="O145" i="20"/>
  <c r="O153" i="20"/>
  <c r="O161" i="20"/>
  <c r="O169" i="20"/>
  <c r="O177" i="20"/>
  <c r="O185" i="20"/>
  <c r="O193" i="20"/>
  <c r="O201" i="20"/>
  <c r="O209" i="20"/>
  <c r="O217" i="20"/>
  <c r="O225" i="20"/>
  <c r="O233" i="20"/>
  <c r="O241" i="20"/>
  <c r="O249" i="20"/>
  <c r="O257" i="20"/>
  <c r="O265" i="20"/>
  <c r="O273" i="20"/>
  <c r="O281" i="20"/>
  <c r="O289" i="20"/>
  <c r="O297" i="20"/>
  <c r="O305" i="20"/>
  <c r="O313" i="20"/>
  <c r="O321" i="20"/>
  <c r="O329" i="20"/>
  <c r="O337" i="20"/>
  <c r="O343" i="20"/>
  <c r="O347" i="20"/>
  <c r="O351" i="20"/>
  <c r="O355" i="20"/>
  <c r="O13" i="20"/>
  <c r="O29" i="20"/>
  <c r="O43" i="20"/>
  <c r="O51" i="20"/>
  <c r="O59" i="20"/>
  <c r="O67" i="20"/>
  <c r="O75" i="20"/>
  <c r="O83" i="20"/>
  <c r="O91" i="20"/>
  <c r="O99" i="20"/>
  <c r="O107" i="20"/>
  <c r="O115" i="20"/>
  <c r="O123" i="20"/>
  <c r="O131" i="20"/>
  <c r="O139" i="20"/>
  <c r="O147" i="20"/>
  <c r="O155" i="20"/>
  <c r="O163" i="20"/>
  <c r="O171" i="20"/>
  <c r="O179" i="20"/>
  <c r="O187" i="20"/>
  <c r="O195" i="20"/>
  <c r="O203" i="20"/>
  <c r="O211" i="20"/>
  <c r="O219" i="20"/>
  <c r="O227" i="20"/>
  <c r="O235" i="20"/>
  <c r="O243" i="20"/>
  <c r="O251" i="20"/>
  <c r="O259" i="20"/>
  <c r="O267" i="20"/>
  <c r="O275" i="20"/>
  <c r="O283" i="20"/>
  <c r="O291" i="20"/>
  <c r="O299" i="20"/>
  <c r="O307" i="20"/>
  <c r="O315" i="20"/>
  <c r="O323" i="20"/>
  <c r="O331" i="20"/>
  <c r="O339" i="20"/>
  <c r="O344" i="20"/>
  <c r="O17" i="20"/>
  <c r="O33" i="20"/>
  <c r="O45" i="20"/>
  <c r="O53" i="20"/>
  <c r="O61" i="20"/>
  <c r="O69" i="20"/>
  <c r="O77" i="20"/>
  <c r="O85" i="20"/>
  <c r="O93" i="20"/>
  <c r="O101" i="20"/>
  <c r="O109" i="20"/>
  <c r="O117" i="20"/>
  <c r="O125" i="20"/>
  <c r="O133" i="20"/>
  <c r="O141" i="20"/>
  <c r="O149" i="20"/>
  <c r="O157" i="20"/>
  <c r="O165" i="20"/>
  <c r="O173" i="20"/>
  <c r="O181" i="20"/>
  <c r="O189" i="20"/>
  <c r="O197" i="20"/>
  <c r="O205" i="20"/>
  <c r="O213" i="20"/>
  <c r="O221" i="20"/>
  <c r="O229" i="20"/>
  <c r="O237" i="20"/>
  <c r="O245" i="20"/>
  <c r="O253" i="20"/>
  <c r="O261" i="20"/>
  <c r="O269" i="20"/>
  <c r="O277" i="20"/>
  <c r="O285" i="20"/>
  <c r="O293" i="20"/>
  <c r="O301" i="20"/>
  <c r="O309" i="20"/>
  <c r="O317" i="20"/>
  <c r="O325" i="20"/>
  <c r="O333" i="20"/>
  <c r="O341" i="20"/>
  <c r="O345" i="20"/>
  <c r="O349" i="20"/>
  <c r="O353" i="20"/>
  <c r="O357" i="20"/>
  <c r="O5" i="20"/>
  <c r="O21" i="20"/>
  <c r="O37" i="20"/>
  <c r="O47" i="20"/>
  <c r="O55" i="20"/>
  <c r="O63" i="20"/>
  <c r="O71" i="20"/>
  <c r="O79" i="20"/>
  <c r="O87" i="20"/>
  <c r="O95" i="20"/>
  <c r="O103" i="20"/>
  <c r="O111" i="20"/>
  <c r="O119" i="20"/>
  <c r="O127" i="20"/>
  <c r="O135" i="20"/>
  <c r="O143" i="20"/>
  <c r="O151" i="20"/>
  <c r="O159" i="20"/>
  <c r="O167" i="20"/>
  <c r="O175" i="20"/>
  <c r="O183" i="20"/>
  <c r="O191" i="20"/>
  <c r="O199" i="20"/>
  <c r="O207" i="20"/>
  <c r="O215" i="20"/>
  <c r="O223" i="20"/>
  <c r="O231" i="20"/>
  <c r="O239" i="20"/>
  <c r="O247" i="20"/>
  <c r="O255" i="20"/>
  <c r="O263" i="20"/>
  <c r="O271" i="20"/>
  <c r="O279" i="20"/>
  <c r="O287" i="20"/>
  <c r="O295" i="20"/>
  <c r="O303" i="20"/>
  <c r="O311" i="20"/>
  <c r="O319" i="20"/>
  <c r="O327" i="20"/>
  <c r="O335" i="20"/>
  <c r="O342" i="20"/>
  <c r="O348" i="20"/>
  <c r="O356" i="20"/>
  <c r="O350" i="20"/>
  <c r="O358" i="20"/>
  <c r="O352" i="20"/>
  <c r="O346" i="20"/>
  <c r="O354" i="20"/>
  <c r="M2" i="20"/>
  <c r="M6" i="20"/>
  <c r="M10" i="20"/>
  <c r="M14" i="20"/>
  <c r="M18" i="20"/>
  <c r="M22" i="20"/>
  <c r="M26" i="20"/>
  <c r="M30" i="20"/>
  <c r="M34" i="20"/>
  <c r="M38" i="20"/>
  <c r="M42" i="20"/>
  <c r="M46" i="20"/>
  <c r="M50" i="20"/>
  <c r="M54" i="20"/>
  <c r="M58" i="20"/>
  <c r="M62" i="20"/>
  <c r="M66" i="20"/>
  <c r="M70" i="20"/>
  <c r="M74" i="20"/>
  <c r="M78" i="20"/>
  <c r="M82" i="20"/>
  <c r="M86" i="20"/>
  <c r="M90" i="20"/>
  <c r="M94" i="20"/>
  <c r="M98" i="20"/>
  <c r="M102" i="20"/>
  <c r="M106" i="20"/>
  <c r="M110" i="20"/>
  <c r="M114" i="20"/>
  <c r="M118" i="20"/>
  <c r="M122" i="20"/>
  <c r="M126" i="20"/>
  <c r="M130" i="20"/>
  <c r="M134" i="20"/>
  <c r="M138" i="20"/>
  <c r="M142" i="20"/>
  <c r="M146" i="20"/>
  <c r="M150" i="20"/>
  <c r="M154" i="20"/>
  <c r="M158" i="20"/>
  <c r="M162" i="20"/>
  <c r="M166" i="20"/>
  <c r="M170" i="20"/>
  <c r="M174" i="20"/>
  <c r="M178" i="20"/>
  <c r="M182" i="20"/>
  <c r="M186" i="20"/>
  <c r="M190" i="20"/>
  <c r="M194" i="20"/>
  <c r="M198" i="20"/>
  <c r="M202" i="20"/>
  <c r="M206" i="20"/>
  <c r="M210" i="20"/>
  <c r="M214" i="20"/>
  <c r="M218" i="20"/>
  <c r="M222" i="20"/>
  <c r="M226" i="20"/>
  <c r="M230" i="20"/>
  <c r="M234" i="20"/>
  <c r="M238" i="20"/>
  <c r="M242" i="20"/>
  <c r="M246" i="20"/>
  <c r="M250" i="20"/>
  <c r="M254" i="20"/>
  <c r="M258" i="20"/>
  <c r="M262" i="20"/>
  <c r="M266" i="20"/>
  <c r="M270" i="20"/>
  <c r="M274" i="20"/>
  <c r="M278" i="20"/>
  <c r="M282" i="20"/>
  <c r="M286" i="20"/>
  <c r="M290" i="20"/>
  <c r="M294" i="20"/>
  <c r="M298" i="20"/>
  <c r="M302" i="20"/>
  <c r="M306" i="20"/>
  <c r="M310" i="20"/>
  <c r="M314" i="20"/>
  <c r="M318" i="20"/>
  <c r="M322" i="20"/>
  <c r="M326" i="20"/>
  <c r="M330" i="20"/>
  <c r="M334" i="20"/>
  <c r="M338" i="20"/>
  <c r="M3" i="20"/>
  <c r="M7" i="20"/>
  <c r="M11" i="20"/>
  <c r="M15" i="20"/>
  <c r="M19" i="20"/>
  <c r="M23" i="20"/>
  <c r="M27" i="20"/>
  <c r="M31" i="20"/>
  <c r="M35" i="20"/>
  <c r="M39" i="20"/>
  <c r="M43" i="20"/>
  <c r="M47" i="20"/>
  <c r="M51" i="20"/>
  <c r="M55" i="20"/>
  <c r="M59" i="20"/>
  <c r="M4" i="20"/>
  <c r="M8" i="20"/>
  <c r="M12" i="20"/>
  <c r="M16" i="20"/>
  <c r="M20" i="20"/>
  <c r="M24" i="20"/>
  <c r="M28" i="20"/>
  <c r="M32" i="20"/>
  <c r="M36" i="20"/>
  <c r="M40" i="20"/>
  <c r="M44" i="20"/>
  <c r="M48" i="20"/>
  <c r="M52" i="20"/>
  <c r="M56" i="20"/>
  <c r="M60" i="20"/>
  <c r="M64" i="20"/>
  <c r="M68" i="20"/>
  <c r="M72" i="20"/>
  <c r="M76" i="20"/>
  <c r="M80" i="20"/>
  <c r="M84" i="20"/>
  <c r="M88" i="20"/>
  <c r="M92" i="20"/>
  <c r="M96" i="20"/>
  <c r="M100" i="20"/>
  <c r="M104" i="20"/>
  <c r="M108" i="20"/>
  <c r="M112" i="20"/>
  <c r="M116" i="20"/>
  <c r="M120" i="20"/>
  <c r="M124" i="20"/>
  <c r="M128" i="20"/>
  <c r="M132" i="20"/>
  <c r="M136" i="20"/>
  <c r="M140" i="20"/>
  <c r="M144" i="20"/>
  <c r="M148" i="20"/>
  <c r="M152" i="20"/>
  <c r="M156" i="20"/>
  <c r="M160" i="20"/>
  <c r="M164" i="20"/>
  <c r="M168" i="20"/>
  <c r="M172" i="20"/>
  <c r="M176" i="20"/>
  <c r="M180" i="20"/>
  <c r="M184" i="20"/>
  <c r="M188" i="20"/>
  <c r="M192" i="20"/>
  <c r="M196" i="20"/>
  <c r="M200" i="20"/>
  <c r="M204" i="20"/>
  <c r="M208" i="20"/>
  <c r="M212" i="20"/>
  <c r="M216" i="20"/>
  <c r="M220" i="20"/>
  <c r="M224" i="20"/>
  <c r="M228" i="20"/>
  <c r="M232" i="20"/>
  <c r="M236" i="20"/>
  <c r="M240" i="20"/>
  <c r="M244" i="20"/>
  <c r="M248" i="20"/>
  <c r="M252" i="20"/>
  <c r="M256" i="20"/>
  <c r="M260" i="20"/>
  <c r="M264" i="20"/>
  <c r="M268" i="20"/>
  <c r="M272" i="20"/>
  <c r="M276" i="20"/>
  <c r="M280" i="20"/>
  <c r="M284" i="20"/>
  <c r="M288" i="20"/>
  <c r="M292" i="20"/>
  <c r="M296" i="20"/>
  <c r="M300" i="20"/>
  <c r="M304" i="20"/>
  <c r="M308" i="20"/>
  <c r="M312" i="20"/>
  <c r="M316" i="20"/>
  <c r="M320" i="20"/>
  <c r="M324" i="20"/>
  <c r="M328" i="20"/>
  <c r="M332" i="20"/>
  <c r="M336" i="20"/>
  <c r="M340" i="20"/>
  <c r="M9" i="20"/>
  <c r="M25" i="20"/>
  <c r="M41" i="20"/>
  <c r="M57" i="20"/>
  <c r="M67" i="20"/>
  <c r="M75" i="20"/>
  <c r="M83" i="20"/>
  <c r="M91" i="20"/>
  <c r="M99" i="20"/>
  <c r="M107" i="20"/>
  <c r="M115" i="20"/>
  <c r="M123" i="20"/>
  <c r="M131" i="20"/>
  <c r="M139" i="20"/>
  <c r="M147" i="20"/>
  <c r="M155" i="20"/>
  <c r="M163" i="20"/>
  <c r="M171" i="20"/>
  <c r="M179" i="20"/>
  <c r="M187" i="20"/>
  <c r="M195" i="20"/>
  <c r="M203" i="20"/>
  <c r="M211" i="20"/>
  <c r="M219" i="20"/>
  <c r="M227" i="20"/>
  <c r="M235" i="20"/>
  <c r="M243" i="20"/>
  <c r="M251" i="20"/>
  <c r="M259" i="20"/>
  <c r="M267" i="20"/>
  <c r="M275" i="20"/>
  <c r="M283" i="20"/>
  <c r="M291" i="20"/>
  <c r="M299" i="20"/>
  <c r="M307" i="20"/>
  <c r="M315" i="20"/>
  <c r="M323" i="20"/>
  <c r="M331" i="20"/>
  <c r="M339" i="20"/>
  <c r="M344" i="20"/>
  <c r="M348" i="20"/>
  <c r="M352" i="20"/>
  <c r="M356" i="20"/>
  <c r="M13" i="20"/>
  <c r="M29" i="20"/>
  <c r="M45" i="20"/>
  <c r="M61" i="20"/>
  <c r="M69" i="20"/>
  <c r="M77" i="20"/>
  <c r="M85" i="20"/>
  <c r="M93" i="20"/>
  <c r="M101" i="20"/>
  <c r="M109" i="20"/>
  <c r="M117" i="20"/>
  <c r="M125" i="20"/>
  <c r="M133" i="20"/>
  <c r="M141" i="20"/>
  <c r="M149" i="20"/>
  <c r="M157" i="20"/>
  <c r="M165" i="20"/>
  <c r="M173" i="20"/>
  <c r="M181" i="20"/>
  <c r="M189" i="20"/>
  <c r="M197" i="20"/>
  <c r="M205" i="20"/>
  <c r="M213" i="20"/>
  <c r="M221" i="20"/>
  <c r="M229" i="20"/>
  <c r="M237" i="20"/>
  <c r="M245" i="20"/>
  <c r="M253" i="20"/>
  <c r="M261" i="20"/>
  <c r="M269" i="20"/>
  <c r="M277" i="20"/>
  <c r="M285" i="20"/>
  <c r="M293" i="20"/>
  <c r="M301" i="20"/>
  <c r="M309" i="20"/>
  <c r="M317" i="20"/>
  <c r="M325" i="20"/>
  <c r="M333" i="20"/>
  <c r="M341" i="20"/>
  <c r="M345" i="20"/>
  <c r="M349" i="20"/>
  <c r="M353" i="20"/>
  <c r="M17" i="20"/>
  <c r="M33" i="20"/>
  <c r="M49" i="20"/>
  <c r="M63" i="20"/>
  <c r="M71" i="20"/>
  <c r="M79" i="20"/>
  <c r="M87" i="20"/>
  <c r="M95" i="20"/>
  <c r="M103" i="20"/>
  <c r="M111" i="20"/>
  <c r="M119" i="20"/>
  <c r="M127" i="20"/>
  <c r="M135" i="20"/>
  <c r="M143" i="20"/>
  <c r="M151" i="20"/>
  <c r="M159" i="20"/>
  <c r="M167" i="20"/>
  <c r="M175" i="20"/>
  <c r="M183" i="20"/>
  <c r="M191" i="20"/>
  <c r="M199" i="20"/>
  <c r="M207" i="20"/>
  <c r="M215" i="20"/>
  <c r="M223" i="20"/>
  <c r="M231" i="20"/>
  <c r="M239" i="20"/>
  <c r="M247" i="20"/>
  <c r="M255" i="20"/>
  <c r="M263" i="20"/>
  <c r="M271" i="20"/>
  <c r="M279" i="20"/>
  <c r="M287" i="20"/>
  <c r="M295" i="20"/>
  <c r="M303" i="20"/>
  <c r="M311" i="20"/>
  <c r="M319" i="20"/>
  <c r="M327" i="20"/>
  <c r="M335" i="20"/>
  <c r="M342" i="20"/>
  <c r="M346" i="20"/>
  <c r="M350" i="20"/>
  <c r="M354" i="20"/>
  <c r="M358" i="20"/>
  <c r="M5" i="20"/>
  <c r="M21" i="20"/>
  <c r="M37" i="20"/>
  <c r="M53" i="20"/>
  <c r="M65" i="20"/>
  <c r="M73" i="20"/>
  <c r="M81" i="20"/>
  <c r="M89" i="20"/>
  <c r="M97" i="20"/>
  <c r="M105" i="20"/>
  <c r="M113" i="20"/>
  <c r="M121" i="20"/>
  <c r="M129" i="20"/>
  <c r="M137" i="20"/>
  <c r="M145" i="20"/>
  <c r="M153" i="20"/>
  <c r="M161" i="20"/>
  <c r="M169" i="20"/>
  <c r="M177" i="20"/>
  <c r="M185" i="20"/>
  <c r="M193" i="20"/>
  <c r="M201" i="20"/>
  <c r="M209" i="20"/>
  <c r="M217" i="20"/>
  <c r="M225" i="20"/>
  <c r="M233" i="20"/>
  <c r="M241" i="20"/>
  <c r="M249" i="20"/>
  <c r="M257" i="20"/>
  <c r="M265" i="20"/>
  <c r="M273" i="20"/>
  <c r="M281" i="20"/>
  <c r="M289" i="20"/>
  <c r="M297" i="20"/>
  <c r="M305" i="20"/>
  <c r="M313" i="20"/>
  <c r="M321" i="20"/>
  <c r="M329" i="20"/>
  <c r="M337" i="20"/>
  <c r="M343" i="20"/>
  <c r="M347" i="20"/>
  <c r="M351" i="20"/>
  <c r="M357" i="20"/>
  <c r="M355" i="20"/>
  <c r="L5" i="20"/>
  <c r="L9" i="20"/>
  <c r="L13" i="20"/>
  <c r="L17" i="20"/>
  <c r="L21" i="20"/>
  <c r="L25" i="20"/>
  <c r="L29" i="20"/>
  <c r="L33" i="20"/>
  <c r="L37" i="20"/>
  <c r="L41" i="20"/>
  <c r="L45" i="20"/>
  <c r="L49" i="20"/>
  <c r="L53" i="20"/>
  <c r="L57" i="20"/>
  <c r="L61" i="20"/>
  <c r="L65" i="20"/>
  <c r="L69" i="20"/>
  <c r="L73" i="20"/>
  <c r="L77" i="20"/>
  <c r="L81" i="20"/>
  <c r="L85" i="20"/>
  <c r="L89" i="20"/>
  <c r="L93" i="20"/>
  <c r="L2" i="20"/>
  <c r="L6" i="20"/>
  <c r="L10" i="20"/>
  <c r="L14" i="20"/>
  <c r="L18" i="20"/>
  <c r="L22" i="20"/>
  <c r="L26" i="20"/>
  <c r="L30" i="20"/>
  <c r="L34" i="20"/>
  <c r="L38" i="20"/>
  <c r="L42" i="20"/>
  <c r="L46" i="20"/>
  <c r="L50" i="20"/>
  <c r="L54" i="20"/>
  <c r="L58" i="20"/>
  <c r="L62" i="20"/>
  <c r="L66" i="20"/>
  <c r="L70" i="20"/>
  <c r="L74" i="20"/>
  <c r="L78" i="20"/>
  <c r="L82" i="20"/>
  <c r="L86" i="20"/>
  <c r="L90" i="20"/>
  <c r="L94" i="20"/>
  <c r="L98" i="20"/>
  <c r="L102" i="20"/>
  <c r="L106" i="20"/>
  <c r="L110" i="20"/>
  <c r="L114" i="20"/>
  <c r="L118" i="20"/>
  <c r="L122" i="20"/>
  <c r="L126" i="20"/>
  <c r="L130" i="20"/>
  <c r="L134" i="20"/>
  <c r="L138" i="20"/>
  <c r="L142" i="20"/>
  <c r="L146" i="20"/>
  <c r="L150" i="20"/>
  <c r="L154" i="20"/>
  <c r="L158" i="20"/>
  <c r="L162" i="20"/>
  <c r="L166" i="20"/>
  <c r="L170" i="20"/>
  <c r="L174" i="20"/>
  <c r="L178" i="20"/>
  <c r="L182" i="20"/>
  <c r="L186" i="20"/>
  <c r="L190" i="20"/>
  <c r="L194" i="20"/>
  <c r="L198" i="20"/>
  <c r="L202" i="20"/>
  <c r="L206" i="20"/>
  <c r="L210" i="20"/>
  <c r="L214" i="20"/>
  <c r="L218" i="20"/>
  <c r="L222" i="20"/>
  <c r="L226" i="20"/>
  <c r="L230" i="20"/>
  <c r="L234" i="20"/>
  <c r="L238" i="20"/>
  <c r="L242" i="20"/>
  <c r="L246" i="20"/>
  <c r="L250" i="20"/>
  <c r="L254" i="20"/>
  <c r="L258" i="20"/>
  <c r="L262" i="20"/>
  <c r="L266" i="20"/>
  <c r="L270" i="20"/>
  <c r="L274" i="20"/>
  <c r="L278" i="20"/>
  <c r="L282" i="20"/>
  <c r="L286" i="20"/>
  <c r="L290" i="20"/>
  <c r="L294" i="20"/>
  <c r="L298" i="20"/>
  <c r="L302" i="20"/>
  <c r="L306" i="20"/>
  <c r="L310" i="20"/>
  <c r="L314" i="20"/>
  <c r="L318" i="20"/>
  <c r="L322" i="20"/>
  <c r="L326" i="20"/>
  <c r="L330" i="20"/>
  <c r="L334" i="20"/>
  <c r="L338" i="20"/>
  <c r="L3" i="20"/>
  <c r="L7" i="20"/>
  <c r="L11" i="20"/>
  <c r="L15" i="20"/>
  <c r="L19" i="20"/>
  <c r="L23" i="20"/>
  <c r="L27" i="20"/>
  <c r="L31" i="20"/>
  <c r="L35" i="20"/>
  <c r="L39" i="20"/>
  <c r="L43" i="20"/>
  <c r="L47" i="20"/>
  <c r="L51" i="20"/>
  <c r="L55" i="20"/>
  <c r="L59" i="20"/>
  <c r="L63" i="20"/>
  <c r="L67" i="20"/>
  <c r="L71" i="20"/>
  <c r="L75" i="20"/>
  <c r="L79" i="20"/>
  <c r="L83" i="20"/>
  <c r="L87" i="20"/>
  <c r="L91" i="20"/>
  <c r="L95" i="20"/>
  <c r="L99" i="20"/>
  <c r="L103" i="20"/>
  <c r="L107" i="20"/>
  <c r="L111" i="20"/>
  <c r="L115" i="20"/>
  <c r="L119" i="20"/>
  <c r="L123" i="20"/>
  <c r="L127" i="20"/>
  <c r="L131" i="20"/>
  <c r="L135" i="20"/>
  <c r="L139" i="20"/>
  <c r="L143" i="20"/>
  <c r="L147" i="20"/>
  <c r="L151" i="20"/>
  <c r="L155" i="20"/>
  <c r="L159" i="20"/>
  <c r="L163" i="20"/>
  <c r="L167" i="20"/>
  <c r="L171" i="20"/>
  <c r="L175" i="20"/>
  <c r="L179" i="20"/>
  <c r="L183" i="20"/>
  <c r="L187" i="20"/>
  <c r="L191" i="20"/>
  <c r="L195" i="20"/>
  <c r="L199" i="20"/>
  <c r="L203" i="20"/>
  <c r="L207" i="20"/>
  <c r="L211" i="20"/>
  <c r="L215" i="20"/>
  <c r="L219" i="20"/>
  <c r="L223" i="20"/>
  <c r="L227" i="20"/>
  <c r="L231" i="20"/>
  <c r="L235" i="20"/>
  <c r="L239" i="20"/>
  <c r="L243" i="20"/>
  <c r="L247" i="20"/>
  <c r="L251" i="20"/>
  <c r="L255" i="20"/>
  <c r="L259" i="20"/>
  <c r="L263" i="20"/>
  <c r="L267" i="20"/>
  <c r="L271" i="20"/>
  <c r="L275" i="20"/>
  <c r="L279" i="20"/>
  <c r="L283" i="20"/>
  <c r="L287" i="20"/>
  <c r="L291" i="20"/>
  <c r="L295" i="20"/>
  <c r="L299" i="20"/>
  <c r="L303" i="20"/>
  <c r="L307" i="20"/>
  <c r="L311" i="20"/>
  <c r="L315" i="20"/>
  <c r="L319" i="20"/>
  <c r="L323" i="20"/>
  <c r="L327" i="20"/>
  <c r="L331" i="20"/>
  <c r="L335" i="20"/>
  <c r="L339" i="20"/>
  <c r="L4" i="20"/>
  <c r="L8" i="20"/>
  <c r="L12" i="20"/>
  <c r="L16" i="20"/>
  <c r="L20" i="20"/>
  <c r="L24" i="20"/>
  <c r="L28" i="20"/>
  <c r="L32" i="20"/>
  <c r="L36" i="20"/>
  <c r="L40" i="20"/>
  <c r="L44" i="20"/>
  <c r="L48" i="20"/>
  <c r="L52" i="20"/>
  <c r="L56" i="20"/>
  <c r="L60" i="20"/>
  <c r="L64" i="20"/>
  <c r="L68" i="20"/>
  <c r="L72" i="20"/>
  <c r="L76" i="20"/>
  <c r="L80" i="20"/>
  <c r="L84" i="20"/>
  <c r="L88" i="20"/>
  <c r="L92" i="20"/>
  <c r="L96" i="20"/>
  <c r="L100" i="20"/>
  <c r="L104" i="20"/>
  <c r="L108" i="20"/>
  <c r="L112" i="20"/>
  <c r="L116" i="20"/>
  <c r="L120" i="20"/>
  <c r="L124" i="20"/>
  <c r="L128" i="20"/>
  <c r="L132" i="20"/>
  <c r="L136" i="20"/>
  <c r="L140" i="20"/>
  <c r="L144" i="20"/>
  <c r="L148" i="20"/>
  <c r="L152" i="20"/>
  <c r="L156" i="20"/>
  <c r="L160" i="20"/>
  <c r="L164" i="20"/>
  <c r="L168" i="20"/>
  <c r="L172" i="20"/>
  <c r="L176" i="20"/>
  <c r="L180" i="20"/>
  <c r="L184" i="20"/>
  <c r="L188" i="20"/>
  <c r="L192" i="20"/>
  <c r="L196" i="20"/>
  <c r="L200" i="20"/>
  <c r="L204" i="20"/>
  <c r="L208" i="20"/>
  <c r="L212" i="20"/>
  <c r="L216" i="20"/>
  <c r="L220" i="20"/>
  <c r="L224" i="20"/>
  <c r="L228" i="20"/>
  <c r="L232" i="20"/>
  <c r="L236" i="20"/>
  <c r="L240" i="20"/>
  <c r="L244" i="20"/>
  <c r="L248" i="20"/>
  <c r="L252" i="20"/>
  <c r="L256" i="20"/>
  <c r="L260" i="20"/>
  <c r="L264" i="20"/>
  <c r="L268" i="20"/>
  <c r="L272" i="20"/>
  <c r="L276" i="20"/>
  <c r="L280" i="20"/>
  <c r="L284" i="20"/>
  <c r="L288" i="20"/>
  <c r="L292" i="20"/>
  <c r="L296" i="20"/>
  <c r="L300" i="20"/>
  <c r="L304" i="20"/>
  <c r="L308" i="20"/>
  <c r="L312" i="20"/>
  <c r="L316" i="20"/>
  <c r="L320" i="20"/>
  <c r="L324" i="20"/>
  <c r="L328" i="20"/>
  <c r="L332" i="20"/>
  <c r="L336" i="20"/>
  <c r="L340" i="20"/>
  <c r="L97" i="20"/>
  <c r="L113" i="20"/>
  <c r="L129" i="20"/>
  <c r="L145" i="20"/>
  <c r="L161" i="20"/>
  <c r="L177" i="20"/>
  <c r="L193" i="20"/>
  <c r="L209" i="20"/>
  <c r="L225" i="20"/>
  <c r="L241" i="20"/>
  <c r="L257" i="20"/>
  <c r="L273" i="20"/>
  <c r="L289" i="20"/>
  <c r="L305" i="20"/>
  <c r="L321" i="20"/>
  <c r="L337" i="20"/>
  <c r="L344" i="20"/>
  <c r="L348" i="20"/>
  <c r="L352" i="20"/>
  <c r="L356" i="20"/>
  <c r="L101" i="20"/>
  <c r="L117" i="20"/>
  <c r="L133" i="20"/>
  <c r="L149" i="20"/>
  <c r="L165" i="20"/>
  <c r="L181" i="20"/>
  <c r="L197" i="20"/>
  <c r="L213" i="20"/>
  <c r="L229" i="20"/>
  <c r="L245" i="20"/>
  <c r="L261" i="20"/>
  <c r="L277" i="20"/>
  <c r="L293" i="20"/>
  <c r="L309" i="20"/>
  <c r="L325" i="20"/>
  <c r="L341" i="20"/>
  <c r="L345" i="20"/>
  <c r="L349" i="20"/>
  <c r="L353" i="20"/>
  <c r="L357" i="20"/>
  <c r="L105" i="20"/>
  <c r="L121" i="20"/>
  <c r="L137" i="20"/>
  <c r="L153" i="20"/>
  <c r="L185" i="20"/>
  <c r="L201" i="20"/>
  <c r="L217" i="20"/>
  <c r="L233" i="20"/>
  <c r="L249" i="20"/>
  <c r="L265" i="20"/>
  <c r="L297" i="20"/>
  <c r="L329" i="20"/>
  <c r="L342" i="20"/>
  <c r="L354" i="20"/>
  <c r="L343" i="20"/>
  <c r="L355" i="20"/>
  <c r="L281" i="20"/>
  <c r="L350" i="20"/>
  <c r="L347" i="20"/>
  <c r="L169" i="20"/>
  <c r="L313" i="20"/>
  <c r="L346" i="20"/>
  <c r="L358" i="20"/>
  <c r="L109" i="20"/>
  <c r="L125" i="20"/>
  <c r="L141" i="20"/>
  <c r="L157" i="20"/>
  <c r="L173" i="20"/>
  <c r="L189" i="20"/>
  <c r="L205" i="20"/>
  <c r="L221" i="20"/>
  <c r="L237" i="20"/>
  <c r="L253" i="20"/>
  <c r="L269" i="20"/>
  <c r="L285" i="20"/>
  <c r="L301" i="20"/>
  <c r="L317" i="20"/>
  <c r="L333" i="20"/>
  <c r="L351" i="20"/>
  <c r="K2" i="20"/>
  <c r="K6" i="20"/>
  <c r="K10" i="20"/>
  <c r="K14" i="20"/>
  <c r="K18" i="20"/>
  <c r="K22" i="20"/>
  <c r="K26" i="20"/>
  <c r="K30" i="20"/>
  <c r="K34" i="20"/>
  <c r="K38" i="20"/>
  <c r="K42" i="20"/>
  <c r="K46" i="20"/>
  <c r="K50" i="20"/>
  <c r="K54" i="20"/>
  <c r="K58" i="20"/>
  <c r="K62" i="20"/>
  <c r="K66" i="20"/>
  <c r="K70" i="20"/>
  <c r="K74" i="20"/>
  <c r="K78" i="20"/>
  <c r="K82" i="20"/>
  <c r="K86" i="20"/>
  <c r="K90" i="20"/>
  <c r="K94" i="20"/>
  <c r="K98" i="20"/>
  <c r="K102" i="20"/>
  <c r="K106" i="20"/>
  <c r="K110" i="20"/>
  <c r="K114" i="20"/>
  <c r="K118" i="20"/>
  <c r="K122" i="20"/>
  <c r="K126" i="20"/>
  <c r="K130" i="20"/>
  <c r="K134" i="20"/>
  <c r="K138" i="20"/>
  <c r="K142" i="20"/>
  <c r="K146" i="20"/>
  <c r="K150" i="20"/>
  <c r="K154" i="20"/>
  <c r="K158" i="20"/>
  <c r="K162" i="20"/>
  <c r="K166" i="20"/>
  <c r="K170" i="20"/>
  <c r="K174" i="20"/>
  <c r="K178" i="20"/>
  <c r="K182" i="20"/>
  <c r="K186" i="20"/>
  <c r="K190" i="20"/>
  <c r="K194" i="20"/>
  <c r="K198" i="20"/>
  <c r="K202" i="20"/>
  <c r="K206" i="20"/>
  <c r="K210" i="20"/>
  <c r="K214" i="20"/>
  <c r="K218" i="20"/>
  <c r="K222" i="20"/>
  <c r="K226" i="20"/>
  <c r="K230" i="20"/>
  <c r="K234" i="20"/>
  <c r="K238" i="20"/>
  <c r="K242" i="20"/>
  <c r="K246" i="20"/>
  <c r="K250" i="20"/>
  <c r="K254" i="20"/>
  <c r="K258" i="20"/>
  <c r="K262" i="20"/>
  <c r="K266" i="20"/>
  <c r="K270" i="20"/>
  <c r="K274" i="20"/>
  <c r="K278" i="20"/>
  <c r="K282" i="20"/>
  <c r="K286" i="20"/>
  <c r="K290" i="20"/>
  <c r="K294" i="20"/>
  <c r="K298" i="20"/>
  <c r="K302" i="20"/>
  <c r="K306" i="20"/>
  <c r="K310" i="20"/>
  <c r="K314" i="20"/>
  <c r="K318" i="20"/>
  <c r="K322" i="20"/>
  <c r="K326" i="20"/>
  <c r="K330" i="20"/>
  <c r="K334" i="20"/>
  <c r="K338" i="20"/>
  <c r="K3" i="20"/>
  <c r="K4" i="20"/>
  <c r="K8" i="20"/>
  <c r="K12" i="20"/>
  <c r="K16" i="20"/>
  <c r="K20" i="20"/>
  <c r="K24" i="20"/>
  <c r="K28" i="20"/>
  <c r="K32" i="20"/>
  <c r="K36" i="20"/>
  <c r="K40" i="20"/>
  <c r="K44" i="20"/>
  <c r="K48" i="20"/>
  <c r="K52" i="20"/>
  <c r="K56" i="20"/>
  <c r="K60" i="20"/>
  <c r="K64" i="20"/>
  <c r="K68" i="20"/>
  <c r="K72" i="20"/>
  <c r="K76" i="20"/>
  <c r="K80" i="20"/>
  <c r="K84" i="20"/>
  <c r="K88" i="20"/>
  <c r="K92" i="20"/>
  <c r="K96" i="20"/>
  <c r="K100" i="20"/>
  <c r="K104" i="20"/>
  <c r="K108" i="20"/>
  <c r="K112" i="20"/>
  <c r="K116" i="20"/>
  <c r="K120" i="20"/>
  <c r="K124" i="20"/>
  <c r="K128" i="20"/>
  <c r="K132" i="20"/>
  <c r="K136" i="20"/>
  <c r="K140" i="20"/>
  <c r="K144" i="20"/>
  <c r="K148" i="20"/>
  <c r="K152" i="20"/>
  <c r="K156" i="20"/>
  <c r="K160" i="20"/>
  <c r="K164" i="20"/>
  <c r="K168" i="20"/>
  <c r="K172" i="20"/>
  <c r="K176" i="20"/>
  <c r="K180" i="20"/>
  <c r="K184" i="20"/>
  <c r="K188" i="20"/>
  <c r="K192" i="20"/>
  <c r="K196" i="20"/>
  <c r="K200" i="20"/>
  <c r="K204" i="20"/>
  <c r="K208" i="20"/>
  <c r="K212" i="20"/>
  <c r="K216" i="20"/>
  <c r="K220" i="20"/>
  <c r="K224" i="20"/>
  <c r="K228" i="20"/>
  <c r="K232" i="20"/>
  <c r="K236" i="20"/>
  <c r="K240" i="20"/>
  <c r="K244" i="20"/>
  <c r="K248" i="20"/>
  <c r="K252" i="20"/>
  <c r="K256" i="20"/>
  <c r="K260" i="20"/>
  <c r="K264" i="20"/>
  <c r="K268" i="20"/>
  <c r="K272" i="20"/>
  <c r="K276" i="20"/>
  <c r="K280" i="20"/>
  <c r="K284" i="20"/>
  <c r="K288" i="20"/>
  <c r="K292" i="20"/>
  <c r="K296" i="20"/>
  <c r="K300" i="20"/>
  <c r="K304" i="20"/>
  <c r="K308" i="20"/>
  <c r="K312" i="20"/>
  <c r="K316" i="20"/>
  <c r="K320" i="20"/>
  <c r="K324" i="20"/>
  <c r="K328" i="20"/>
  <c r="K332" i="20"/>
  <c r="K336" i="20"/>
  <c r="K340" i="20"/>
  <c r="K5" i="20"/>
  <c r="K13" i="20"/>
  <c r="K21" i="20"/>
  <c r="K29" i="20"/>
  <c r="K37" i="20"/>
  <c r="K45" i="20"/>
  <c r="K53" i="20"/>
  <c r="K61" i="20"/>
  <c r="K69" i="20"/>
  <c r="K77" i="20"/>
  <c r="K85" i="20"/>
  <c r="K93" i="20"/>
  <c r="K101" i="20"/>
  <c r="K109" i="20"/>
  <c r="K117" i="20"/>
  <c r="K125" i="20"/>
  <c r="K133" i="20"/>
  <c r="K141" i="20"/>
  <c r="K149" i="20"/>
  <c r="K157" i="20"/>
  <c r="K165" i="20"/>
  <c r="K173" i="20"/>
  <c r="K181" i="20"/>
  <c r="K189" i="20"/>
  <c r="K197" i="20"/>
  <c r="K205" i="20"/>
  <c r="K213" i="20"/>
  <c r="K221" i="20"/>
  <c r="K229" i="20"/>
  <c r="K237" i="20"/>
  <c r="K245" i="20"/>
  <c r="K253" i="20"/>
  <c r="K261" i="20"/>
  <c r="K269" i="20"/>
  <c r="K277" i="20"/>
  <c r="K285" i="20"/>
  <c r="K293" i="20"/>
  <c r="K301" i="20"/>
  <c r="K309" i="20"/>
  <c r="K317" i="20"/>
  <c r="K325" i="20"/>
  <c r="K333" i="20"/>
  <c r="K341" i="20"/>
  <c r="K345" i="20"/>
  <c r="K349" i="20"/>
  <c r="K353" i="20"/>
  <c r="K357" i="20"/>
  <c r="K23" i="20"/>
  <c r="K47" i="20"/>
  <c r="K63" i="20"/>
  <c r="K71" i="20"/>
  <c r="K87" i="20"/>
  <c r="K95" i="20"/>
  <c r="K103" i="20"/>
  <c r="K119" i="20"/>
  <c r="K127" i="20"/>
  <c r="K135" i="20"/>
  <c r="K143" i="20"/>
  <c r="K151" i="20"/>
  <c r="K167" i="20"/>
  <c r="K175" i="20"/>
  <c r="K183" i="20"/>
  <c r="K191" i="20"/>
  <c r="K207" i="20"/>
  <c r="K215" i="20"/>
  <c r="K223" i="20"/>
  <c r="K231" i="20"/>
  <c r="K239" i="20"/>
  <c r="K255" i="20"/>
  <c r="K263" i="20"/>
  <c r="K271" i="20"/>
  <c r="K279" i="20"/>
  <c r="K287" i="20"/>
  <c r="K295" i="20"/>
  <c r="K311" i="20"/>
  <c r="K319" i="20"/>
  <c r="K327" i="20"/>
  <c r="K335" i="20"/>
  <c r="K342" i="20"/>
  <c r="K350" i="20"/>
  <c r="K354" i="20"/>
  <c r="K358" i="20"/>
  <c r="K227" i="20"/>
  <c r="K251" i="20"/>
  <c r="K275" i="20"/>
  <c r="K7" i="20"/>
  <c r="K15" i="20"/>
  <c r="K31" i="20"/>
  <c r="K39" i="20"/>
  <c r="K55" i="20"/>
  <c r="K79" i="20"/>
  <c r="K111" i="20"/>
  <c r="K159" i="20"/>
  <c r="K199" i="20"/>
  <c r="K247" i="20"/>
  <c r="K303" i="20"/>
  <c r="K346" i="20"/>
  <c r="K9" i="20"/>
  <c r="K17" i="20"/>
  <c r="K25" i="20"/>
  <c r="K33" i="20"/>
  <c r="K41" i="20"/>
  <c r="K49" i="20"/>
  <c r="K57" i="20"/>
  <c r="K65" i="20"/>
  <c r="K73" i="20"/>
  <c r="K81" i="20"/>
  <c r="K89" i="20"/>
  <c r="K97" i="20"/>
  <c r="K105" i="20"/>
  <c r="K113" i="20"/>
  <c r="K121" i="20"/>
  <c r="K129" i="20"/>
  <c r="K137" i="20"/>
  <c r="K145" i="20"/>
  <c r="K153" i="20"/>
  <c r="K161" i="20"/>
  <c r="K169" i="20"/>
  <c r="K177" i="20"/>
  <c r="K185" i="20"/>
  <c r="K193" i="20"/>
  <c r="K201" i="20"/>
  <c r="K209" i="20"/>
  <c r="K217" i="20"/>
  <c r="K225" i="20"/>
  <c r="K233" i="20"/>
  <c r="K241" i="20"/>
  <c r="K249" i="20"/>
  <c r="K257" i="20"/>
  <c r="K265" i="20"/>
  <c r="K273" i="20"/>
  <c r="K281" i="20"/>
  <c r="K289" i="20"/>
  <c r="K297" i="20"/>
  <c r="K305" i="20"/>
  <c r="K313" i="20"/>
  <c r="K321" i="20"/>
  <c r="K329" i="20"/>
  <c r="K337" i="20"/>
  <c r="K343" i="20"/>
  <c r="K347" i="20"/>
  <c r="K351" i="20"/>
  <c r="K355" i="20"/>
  <c r="K11" i="20"/>
  <c r="K19" i="20"/>
  <c r="K27" i="20"/>
  <c r="K35" i="20"/>
  <c r="K43" i="20"/>
  <c r="K51" i="20"/>
  <c r="K59" i="20"/>
  <c r="K67" i="20"/>
  <c r="K75" i="20"/>
  <c r="K83" i="20"/>
  <c r="K91" i="20"/>
  <c r="K99" i="20"/>
  <c r="K107" i="20"/>
  <c r="K115" i="20"/>
  <c r="K123" i="20"/>
  <c r="K131" i="20"/>
  <c r="K139" i="20"/>
  <c r="K147" i="20"/>
  <c r="K155" i="20"/>
  <c r="K163" i="20"/>
  <c r="K171" i="20"/>
  <c r="K179" i="20"/>
  <c r="K187" i="20"/>
  <c r="K195" i="20"/>
  <c r="K203" i="20"/>
  <c r="K211" i="20"/>
  <c r="K219" i="20"/>
  <c r="K235" i="20"/>
  <c r="K243" i="20"/>
  <c r="K259" i="20"/>
  <c r="K267" i="20"/>
  <c r="K291" i="20"/>
  <c r="K283" i="20"/>
  <c r="K323" i="20"/>
  <c r="K348" i="20"/>
  <c r="K299" i="20"/>
  <c r="K331" i="20"/>
  <c r="K352" i="20"/>
  <c r="K339" i="20"/>
  <c r="K356" i="20"/>
  <c r="K315" i="20"/>
  <c r="K344" i="20"/>
  <c r="K307" i="20"/>
  <c r="J2" i="20"/>
  <c r="J6" i="20"/>
  <c r="J10" i="20"/>
  <c r="J14" i="20"/>
  <c r="J18" i="20"/>
  <c r="J22" i="20"/>
  <c r="J26" i="20"/>
  <c r="J30" i="20"/>
  <c r="J34" i="20"/>
  <c r="J38" i="20"/>
  <c r="J42" i="20"/>
  <c r="J46" i="20"/>
  <c r="J50" i="20"/>
  <c r="J54" i="20"/>
  <c r="J58" i="20"/>
  <c r="J62" i="20"/>
  <c r="J66" i="20"/>
  <c r="J70" i="20"/>
  <c r="J74" i="20"/>
  <c r="J78" i="20"/>
  <c r="J82" i="20"/>
  <c r="J86" i="20"/>
  <c r="J90" i="20"/>
  <c r="J94" i="20"/>
  <c r="J98" i="20"/>
  <c r="J102" i="20"/>
  <c r="J106" i="20"/>
  <c r="J110" i="20"/>
  <c r="J114" i="20"/>
  <c r="J118" i="20"/>
  <c r="J122" i="20"/>
  <c r="J126" i="20"/>
  <c r="J130" i="20"/>
  <c r="J134" i="20"/>
  <c r="J138" i="20"/>
  <c r="J142" i="20"/>
  <c r="J146" i="20"/>
  <c r="J150" i="20"/>
  <c r="J154" i="20"/>
  <c r="J158" i="20"/>
  <c r="J162" i="20"/>
  <c r="J166" i="20"/>
  <c r="J170" i="20"/>
  <c r="J174" i="20"/>
  <c r="J178" i="20"/>
  <c r="J182" i="20"/>
  <c r="J186" i="20"/>
  <c r="J190" i="20"/>
  <c r="J194" i="20"/>
  <c r="J198" i="20"/>
  <c r="J202" i="20"/>
  <c r="J206" i="20"/>
  <c r="J210" i="20"/>
  <c r="J214" i="20"/>
  <c r="J218" i="20"/>
  <c r="J222" i="20"/>
  <c r="J226" i="20"/>
  <c r="J230" i="20"/>
  <c r="J234" i="20"/>
  <c r="J238" i="20"/>
  <c r="J242" i="20"/>
  <c r="J246" i="20"/>
  <c r="J250" i="20"/>
  <c r="J254" i="20"/>
  <c r="J258" i="20"/>
  <c r="J262" i="20"/>
  <c r="J266" i="20"/>
  <c r="J270" i="20"/>
  <c r="J274" i="20"/>
  <c r="J278" i="20"/>
  <c r="J282" i="20"/>
  <c r="J286" i="20"/>
  <c r="J290" i="20"/>
  <c r="J294" i="20"/>
  <c r="J298" i="20"/>
  <c r="J302" i="20"/>
  <c r="J306" i="20"/>
  <c r="J310" i="20"/>
  <c r="J314" i="20"/>
  <c r="J318" i="20"/>
  <c r="J322" i="20"/>
  <c r="J326" i="20"/>
  <c r="J330" i="20"/>
  <c r="J334" i="20"/>
  <c r="J338" i="20"/>
  <c r="J3" i="20"/>
  <c r="J7" i="20"/>
  <c r="J11" i="20"/>
  <c r="J15" i="20"/>
  <c r="J19" i="20"/>
  <c r="J23" i="20"/>
  <c r="J27" i="20"/>
  <c r="J31" i="20"/>
  <c r="J35" i="20"/>
  <c r="J39" i="20"/>
  <c r="J43" i="20"/>
  <c r="J47" i="20"/>
  <c r="J51" i="20"/>
  <c r="J55" i="20"/>
  <c r="J59" i="20"/>
  <c r="J63" i="20"/>
  <c r="J67" i="20"/>
  <c r="J71" i="20"/>
  <c r="J4" i="20"/>
  <c r="J8" i="20"/>
  <c r="J12" i="20"/>
  <c r="J16" i="20"/>
  <c r="J20" i="20"/>
  <c r="J24" i="20"/>
  <c r="J28" i="20"/>
  <c r="J32" i="20"/>
  <c r="J36" i="20"/>
  <c r="J40" i="20"/>
  <c r="J44" i="20"/>
  <c r="J48" i="20"/>
  <c r="J52" i="20"/>
  <c r="J56" i="20"/>
  <c r="J60" i="20"/>
  <c r="J64" i="20"/>
  <c r="J68" i="20"/>
  <c r="J72" i="20"/>
  <c r="J76" i="20"/>
  <c r="J80" i="20"/>
  <c r="J84" i="20"/>
  <c r="J88" i="20"/>
  <c r="J92" i="20"/>
  <c r="J96" i="20"/>
  <c r="J100" i="20"/>
  <c r="J104" i="20"/>
  <c r="J108" i="20"/>
  <c r="J112" i="20"/>
  <c r="J116" i="20"/>
  <c r="J120" i="20"/>
  <c r="J124" i="20"/>
  <c r="J128" i="20"/>
  <c r="J132" i="20"/>
  <c r="J136" i="20"/>
  <c r="J140" i="20"/>
  <c r="J144" i="20"/>
  <c r="J148" i="20"/>
  <c r="J152" i="20"/>
  <c r="J156" i="20"/>
  <c r="J160" i="20"/>
  <c r="J164" i="20"/>
  <c r="J168" i="20"/>
  <c r="J172" i="20"/>
  <c r="J176" i="20"/>
  <c r="J180" i="20"/>
  <c r="J184" i="20"/>
  <c r="J188" i="20"/>
  <c r="J192" i="20"/>
  <c r="J196" i="20"/>
  <c r="J200" i="20"/>
  <c r="J204" i="20"/>
  <c r="J208" i="20"/>
  <c r="J212" i="20"/>
  <c r="J216" i="20"/>
  <c r="J220" i="20"/>
  <c r="J224" i="20"/>
  <c r="J228" i="20"/>
  <c r="J232" i="20"/>
  <c r="J236" i="20"/>
  <c r="J240" i="20"/>
  <c r="J244" i="20"/>
  <c r="J248" i="20"/>
  <c r="J252" i="20"/>
  <c r="J256" i="20"/>
  <c r="J260" i="20"/>
  <c r="J264" i="20"/>
  <c r="J268" i="20"/>
  <c r="J272" i="20"/>
  <c r="J276" i="20"/>
  <c r="J280" i="20"/>
  <c r="J284" i="20"/>
  <c r="J288" i="20"/>
  <c r="J292" i="20"/>
  <c r="J296" i="20"/>
  <c r="J300" i="20"/>
  <c r="J304" i="20"/>
  <c r="J308" i="20"/>
  <c r="J312" i="20"/>
  <c r="J316" i="20"/>
  <c r="J320" i="20"/>
  <c r="J324" i="20"/>
  <c r="J328" i="20"/>
  <c r="J332" i="20"/>
  <c r="J336" i="20"/>
  <c r="J340" i="20"/>
  <c r="J9" i="20"/>
  <c r="J25" i="20"/>
  <c r="J41" i="20"/>
  <c r="J57" i="20"/>
  <c r="J73" i="20"/>
  <c r="J81" i="20"/>
  <c r="J89" i="20"/>
  <c r="J97" i="20"/>
  <c r="J105" i="20"/>
  <c r="J113" i="20"/>
  <c r="J121" i="20"/>
  <c r="J129" i="20"/>
  <c r="J137" i="20"/>
  <c r="J145" i="20"/>
  <c r="J153" i="20"/>
  <c r="J161" i="20"/>
  <c r="J169" i="20"/>
  <c r="J177" i="20"/>
  <c r="J185" i="20"/>
  <c r="J193" i="20"/>
  <c r="J201" i="20"/>
  <c r="J209" i="20"/>
  <c r="J217" i="20"/>
  <c r="J225" i="20"/>
  <c r="J233" i="20"/>
  <c r="J241" i="20"/>
  <c r="J249" i="20"/>
  <c r="J257" i="20"/>
  <c r="J265" i="20"/>
  <c r="J273" i="20"/>
  <c r="J281" i="20"/>
  <c r="J289" i="20"/>
  <c r="J297" i="20"/>
  <c r="J305" i="20"/>
  <c r="J313" i="20"/>
  <c r="J321" i="20"/>
  <c r="J329" i="20"/>
  <c r="J337" i="20"/>
  <c r="J343" i="20"/>
  <c r="J347" i="20"/>
  <c r="J351" i="20"/>
  <c r="J355" i="20"/>
  <c r="J13" i="20"/>
  <c r="J29" i="20"/>
  <c r="J45" i="20"/>
  <c r="J61" i="20"/>
  <c r="J75" i="20"/>
  <c r="J83" i="20"/>
  <c r="J91" i="20"/>
  <c r="J99" i="20"/>
  <c r="J107" i="20"/>
  <c r="J115" i="20"/>
  <c r="J123" i="20"/>
  <c r="J131" i="20"/>
  <c r="J139" i="20"/>
  <c r="J147" i="20"/>
  <c r="J155" i="20"/>
  <c r="J163" i="20"/>
  <c r="J171" i="20"/>
  <c r="J179" i="20"/>
  <c r="J187" i="20"/>
  <c r="J195" i="20"/>
  <c r="J203" i="20"/>
  <c r="J211" i="20"/>
  <c r="J219" i="20"/>
  <c r="J227" i="20"/>
  <c r="J235" i="20"/>
  <c r="J243" i="20"/>
  <c r="J251" i="20"/>
  <c r="J259" i="20"/>
  <c r="J267" i="20"/>
  <c r="J275" i="20"/>
  <c r="J283" i="20"/>
  <c r="J299" i="20"/>
  <c r="J17" i="20"/>
  <c r="J33" i="20"/>
  <c r="J49" i="20"/>
  <c r="J65" i="20"/>
  <c r="J77" i="20"/>
  <c r="J85" i="20"/>
  <c r="J93" i="20"/>
  <c r="J101" i="20"/>
  <c r="J109" i="20"/>
  <c r="J117" i="20"/>
  <c r="J125" i="20"/>
  <c r="J133" i="20"/>
  <c r="J141" i="20"/>
  <c r="J149" i="20"/>
  <c r="J157" i="20"/>
  <c r="J165" i="20"/>
  <c r="J173" i="20"/>
  <c r="J181" i="20"/>
  <c r="J189" i="20"/>
  <c r="J197" i="20"/>
  <c r="J205" i="20"/>
  <c r="J213" i="20"/>
  <c r="J221" i="20"/>
  <c r="J229" i="20"/>
  <c r="J237" i="20"/>
  <c r="J245" i="20"/>
  <c r="J253" i="20"/>
  <c r="J261" i="20"/>
  <c r="J269" i="20"/>
  <c r="J277" i="20"/>
  <c r="J285" i="20"/>
  <c r="J293" i="20"/>
  <c r="J301" i="20"/>
  <c r="J309" i="20"/>
  <c r="J317" i="20"/>
  <c r="J325" i="20"/>
  <c r="J333" i="20"/>
  <c r="J341" i="20"/>
  <c r="J345" i="20"/>
  <c r="J349" i="20"/>
  <c r="J353" i="20"/>
  <c r="J357" i="20"/>
  <c r="J5" i="20"/>
  <c r="J21" i="20"/>
  <c r="J37" i="20"/>
  <c r="J53" i="20"/>
  <c r="J69" i="20"/>
  <c r="J79" i="20"/>
  <c r="J87" i="20"/>
  <c r="J95" i="20"/>
  <c r="J103" i="20"/>
  <c r="J111" i="20"/>
  <c r="J119" i="20"/>
  <c r="J127" i="20"/>
  <c r="J135" i="20"/>
  <c r="J143" i="20"/>
  <c r="J151" i="20"/>
  <c r="J159" i="20"/>
  <c r="J167" i="20"/>
  <c r="J175" i="20"/>
  <c r="J183" i="20"/>
  <c r="J191" i="20"/>
  <c r="J199" i="20"/>
  <c r="J207" i="20"/>
  <c r="J215" i="20"/>
  <c r="J223" i="20"/>
  <c r="J231" i="20"/>
  <c r="J239" i="20"/>
  <c r="J247" i="20"/>
  <c r="J255" i="20"/>
  <c r="J263" i="20"/>
  <c r="J271" i="20"/>
  <c r="J279" i="20"/>
  <c r="J287" i="20"/>
  <c r="J295" i="20"/>
  <c r="J303" i="20"/>
  <c r="J311" i="20"/>
  <c r="J319" i="20"/>
  <c r="J327" i="20"/>
  <c r="J335" i="20"/>
  <c r="J342" i="20"/>
  <c r="J346" i="20"/>
  <c r="J350" i="20"/>
  <c r="J354" i="20"/>
  <c r="J358" i="20"/>
  <c r="J307" i="20"/>
  <c r="J339" i="20"/>
  <c r="J356" i="20"/>
  <c r="J315" i="20"/>
  <c r="J344" i="20"/>
  <c r="J323" i="20"/>
  <c r="J348" i="20"/>
  <c r="J291" i="20"/>
  <c r="J331" i="20"/>
  <c r="J352" i="20"/>
  <c r="I2" i="20"/>
  <c r="I6" i="20"/>
  <c r="I10" i="20"/>
  <c r="I14" i="20"/>
  <c r="I18" i="20"/>
  <c r="I22" i="20"/>
  <c r="I26" i="20"/>
  <c r="I30" i="20"/>
  <c r="I34" i="20"/>
  <c r="I38" i="20"/>
  <c r="I42" i="20"/>
  <c r="I46" i="20"/>
  <c r="I50" i="20"/>
  <c r="I54" i="20"/>
  <c r="I58" i="20"/>
  <c r="I62" i="20"/>
  <c r="I66" i="20"/>
  <c r="I70" i="20"/>
  <c r="I74" i="20"/>
  <c r="I78" i="20"/>
  <c r="I82" i="20"/>
  <c r="I86" i="20"/>
  <c r="I90" i="20"/>
  <c r="I94" i="20"/>
  <c r="I98" i="20"/>
  <c r="I102" i="20"/>
  <c r="I106" i="20"/>
  <c r="I110" i="20"/>
  <c r="I114" i="20"/>
  <c r="I118" i="20"/>
  <c r="I122" i="20"/>
  <c r="I126" i="20"/>
  <c r="I130" i="20"/>
  <c r="I134" i="20"/>
  <c r="I138" i="20"/>
  <c r="I142" i="20"/>
  <c r="I146" i="20"/>
  <c r="I150" i="20"/>
  <c r="I154" i="20"/>
  <c r="I158" i="20"/>
  <c r="I162" i="20"/>
  <c r="I166" i="20"/>
  <c r="I170" i="20"/>
  <c r="I174" i="20"/>
  <c r="I178" i="20"/>
  <c r="I182" i="20"/>
  <c r="I186" i="20"/>
  <c r="I190" i="20"/>
  <c r="I194" i="20"/>
  <c r="I198" i="20"/>
  <c r="I202" i="20"/>
  <c r="I206" i="20"/>
  <c r="I210" i="20"/>
  <c r="I214" i="20"/>
  <c r="I218" i="20"/>
  <c r="I222" i="20"/>
  <c r="I226" i="20"/>
  <c r="I230" i="20"/>
  <c r="I234" i="20"/>
  <c r="I238" i="20"/>
  <c r="I242" i="20"/>
  <c r="I246" i="20"/>
  <c r="I250" i="20"/>
  <c r="I254" i="20"/>
  <c r="I258" i="20"/>
  <c r="I262" i="20"/>
  <c r="I266" i="20"/>
  <c r="I270" i="20"/>
  <c r="I274" i="20"/>
  <c r="I278" i="20"/>
  <c r="I282" i="20"/>
  <c r="I286" i="20"/>
  <c r="I290" i="20"/>
  <c r="I294" i="20"/>
  <c r="I298" i="20"/>
  <c r="I302" i="20"/>
  <c r="I306" i="20"/>
  <c r="I310" i="20"/>
  <c r="I314" i="20"/>
  <c r="I318" i="20"/>
  <c r="I322" i="20"/>
  <c r="I326" i="20"/>
  <c r="I330" i="20"/>
  <c r="I334" i="20"/>
  <c r="I338" i="20"/>
  <c r="I3" i="20"/>
  <c r="I7" i="20"/>
  <c r="I11" i="20"/>
  <c r="I15" i="20"/>
  <c r="I19" i="20"/>
  <c r="I23" i="20"/>
  <c r="I27" i="20"/>
  <c r="I31" i="20"/>
  <c r="I35" i="20"/>
  <c r="I39" i="20"/>
  <c r="I43" i="20"/>
  <c r="I47" i="20"/>
  <c r="I51" i="20"/>
  <c r="I55" i="20"/>
  <c r="I59" i="20"/>
  <c r="I63" i="20"/>
  <c r="I67" i="20"/>
  <c r="I71" i="20"/>
  <c r="I75" i="20"/>
  <c r="I79" i="20"/>
  <c r="I83" i="20"/>
  <c r="I87" i="20"/>
  <c r="I91" i="20"/>
  <c r="I95" i="20"/>
  <c r="I99" i="20"/>
  <c r="I103" i="20"/>
  <c r="I107" i="20"/>
  <c r="I111" i="20"/>
  <c r="I115" i="20"/>
  <c r="I119" i="20"/>
  <c r="I123" i="20"/>
  <c r="I127" i="20"/>
  <c r="I131" i="20"/>
  <c r="I135" i="20"/>
  <c r="I139" i="20"/>
  <c r="I143" i="20"/>
  <c r="I147" i="20"/>
  <c r="I151" i="20"/>
  <c r="I155" i="20"/>
  <c r="I159" i="20"/>
  <c r="I163" i="20"/>
  <c r="I167" i="20"/>
  <c r="I171" i="20"/>
  <c r="I175" i="20"/>
  <c r="I179" i="20"/>
  <c r="I183" i="20"/>
  <c r="I187" i="20"/>
  <c r="I191" i="20"/>
  <c r="I195" i="20"/>
  <c r="I199" i="20"/>
  <c r="I203" i="20"/>
  <c r="I207" i="20"/>
  <c r="I211" i="20"/>
  <c r="I215" i="20"/>
  <c r="I219" i="20"/>
  <c r="I223" i="20"/>
  <c r="I227" i="20"/>
  <c r="I231" i="20"/>
  <c r="I235" i="20"/>
  <c r="I239" i="20"/>
  <c r="I243" i="20"/>
  <c r="I247" i="20"/>
  <c r="I251" i="20"/>
  <c r="I255" i="20"/>
  <c r="I259" i="20"/>
  <c r="I263" i="20"/>
  <c r="I267" i="20"/>
  <c r="I271" i="20"/>
  <c r="I275" i="20"/>
  <c r="I279" i="20"/>
  <c r="I283" i="20"/>
  <c r="I287" i="20"/>
  <c r="I291" i="20"/>
  <c r="I295" i="20"/>
  <c r="I299" i="20"/>
  <c r="I303" i="20"/>
  <c r="I307" i="20"/>
  <c r="I311" i="20"/>
  <c r="I315" i="20"/>
  <c r="I319" i="20"/>
  <c r="I323" i="20"/>
  <c r="I327" i="20"/>
  <c r="I331" i="20"/>
  <c r="I4" i="20"/>
  <c r="I8" i="20"/>
  <c r="I12" i="20"/>
  <c r="I16" i="20"/>
  <c r="I20" i="20"/>
  <c r="I24" i="20"/>
  <c r="I28" i="20"/>
  <c r="I32" i="20"/>
  <c r="I36" i="20"/>
  <c r="I40" i="20"/>
  <c r="I44" i="20"/>
  <c r="I48" i="20"/>
  <c r="I52" i="20"/>
  <c r="I56" i="20"/>
  <c r="I60" i="20"/>
  <c r="I64" i="20"/>
  <c r="I68" i="20"/>
  <c r="I72" i="20"/>
  <c r="I76" i="20"/>
  <c r="I80" i="20"/>
  <c r="I84" i="20"/>
  <c r="I88" i="20"/>
  <c r="I92" i="20"/>
  <c r="I96" i="20"/>
  <c r="I100" i="20"/>
  <c r="I104" i="20"/>
  <c r="I108" i="20"/>
  <c r="I112" i="20"/>
  <c r="I116" i="20"/>
  <c r="I120" i="20"/>
  <c r="I124" i="20"/>
  <c r="I128" i="20"/>
  <c r="I132" i="20"/>
  <c r="I136" i="20"/>
  <c r="I140" i="20"/>
  <c r="I144" i="20"/>
  <c r="I148" i="20"/>
  <c r="I152" i="20"/>
  <c r="I156" i="20"/>
  <c r="I160" i="20"/>
  <c r="I164" i="20"/>
  <c r="I168" i="20"/>
  <c r="I172" i="20"/>
  <c r="I176" i="20"/>
  <c r="I180" i="20"/>
  <c r="I184" i="20"/>
  <c r="I188" i="20"/>
  <c r="I192" i="20"/>
  <c r="I196" i="20"/>
  <c r="I200" i="20"/>
  <c r="I204" i="20"/>
  <c r="I208" i="20"/>
  <c r="I212" i="20"/>
  <c r="I216" i="20"/>
  <c r="I220" i="20"/>
  <c r="I224" i="20"/>
  <c r="I228" i="20"/>
  <c r="I232" i="20"/>
  <c r="I236" i="20"/>
  <c r="I240" i="20"/>
  <c r="I244" i="20"/>
  <c r="I248" i="20"/>
  <c r="I252" i="20"/>
  <c r="I256" i="20"/>
  <c r="I260" i="20"/>
  <c r="I264" i="20"/>
  <c r="I268" i="20"/>
  <c r="I272" i="20"/>
  <c r="I276" i="20"/>
  <c r="I280" i="20"/>
  <c r="I284" i="20"/>
  <c r="I288" i="20"/>
  <c r="I292" i="20"/>
  <c r="I296" i="20"/>
  <c r="I300" i="20"/>
  <c r="I304" i="20"/>
  <c r="I308" i="20"/>
  <c r="I312" i="20"/>
  <c r="I316" i="20"/>
  <c r="I320" i="20"/>
  <c r="I324" i="20"/>
  <c r="I328" i="20"/>
  <c r="I332" i="20"/>
  <c r="I165" i="20"/>
  <c r="I9" i="20"/>
  <c r="I25" i="20"/>
  <c r="I41" i="20"/>
  <c r="I57" i="20"/>
  <c r="I73" i="20"/>
  <c r="I121" i="20"/>
  <c r="I153" i="20"/>
  <c r="I217" i="20"/>
  <c r="I313" i="20"/>
  <c r="I13" i="20"/>
  <c r="I29" i="20"/>
  <c r="I45" i="20"/>
  <c r="I61" i="20"/>
  <c r="I77" i="20"/>
  <c r="I93" i="20"/>
  <c r="I109" i="20"/>
  <c r="I125" i="20"/>
  <c r="I141" i="20"/>
  <c r="I157" i="20"/>
  <c r="I173" i="20"/>
  <c r="I189" i="20"/>
  <c r="I205" i="20"/>
  <c r="I221" i="20"/>
  <c r="I237" i="20"/>
  <c r="I253" i="20"/>
  <c r="I269" i="20"/>
  <c r="I285" i="20"/>
  <c r="I301" i="20"/>
  <c r="I317" i="20"/>
  <c r="I333" i="20"/>
  <c r="I339" i="20"/>
  <c r="I343" i="20"/>
  <c r="I347" i="20"/>
  <c r="I351" i="20"/>
  <c r="I355" i="20"/>
  <c r="I21" i="20"/>
  <c r="I53" i="20"/>
  <c r="I85" i="20"/>
  <c r="I117" i="20"/>
  <c r="I149" i="20"/>
  <c r="I197" i="20"/>
  <c r="I229" i="20"/>
  <c r="I245" i="20"/>
  <c r="I277" i="20"/>
  <c r="I309" i="20"/>
  <c r="I336" i="20"/>
  <c r="I345" i="20"/>
  <c r="I353" i="20"/>
  <c r="I105" i="20"/>
  <c r="I185" i="20"/>
  <c r="I249" i="20"/>
  <c r="I281" i="20"/>
  <c r="I329" i="20"/>
  <c r="I342" i="20"/>
  <c r="I350" i="20"/>
  <c r="I17" i="20"/>
  <c r="I33" i="20"/>
  <c r="I49" i="20"/>
  <c r="I65" i="20"/>
  <c r="I81" i="20"/>
  <c r="I97" i="20"/>
  <c r="I113" i="20"/>
  <c r="I129" i="20"/>
  <c r="I145" i="20"/>
  <c r="I161" i="20"/>
  <c r="I177" i="20"/>
  <c r="I193" i="20"/>
  <c r="I209" i="20"/>
  <c r="I225" i="20"/>
  <c r="I241" i="20"/>
  <c r="I257" i="20"/>
  <c r="I273" i="20"/>
  <c r="I289" i="20"/>
  <c r="I305" i="20"/>
  <c r="I321" i="20"/>
  <c r="I335" i="20"/>
  <c r="I340" i="20"/>
  <c r="I344" i="20"/>
  <c r="I348" i="20"/>
  <c r="I352" i="20"/>
  <c r="I356" i="20"/>
  <c r="I5" i="20"/>
  <c r="I37" i="20"/>
  <c r="I69" i="20"/>
  <c r="I101" i="20"/>
  <c r="I133" i="20"/>
  <c r="I181" i="20"/>
  <c r="I213" i="20"/>
  <c r="I261" i="20"/>
  <c r="I293" i="20"/>
  <c r="I325" i="20"/>
  <c r="I341" i="20"/>
  <c r="I349" i="20"/>
  <c r="I357" i="20"/>
  <c r="I89" i="20"/>
  <c r="I137" i="20"/>
  <c r="I169" i="20"/>
  <c r="I201" i="20"/>
  <c r="I233" i="20"/>
  <c r="I265" i="20"/>
  <c r="I297" i="20"/>
  <c r="I337" i="20"/>
  <c r="I346" i="20"/>
  <c r="I354" i="20"/>
  <c r="I358" i="20"/>
  <c r="T358" i="20"/>
  <c r="Z350" i="20" l="1"/>
  <c r="G351" i="20"/>
  <c r="G168" i="20"/>
  <c r="Z167" i="20"/>
  <c r="AA197" i="20"/>
  <c r="H198" i="20"/>
  <c r="Z227" i="20"/>
  <c r="G228" i="20"/>
  <c r="G32" i="20"/>
  <c r="Z31" i="20"/>
  <c r="H103" i="20"/>
  <c r="AA102" i="20"/>
  <c r="H316" i="20"/>
  <c r="AA315" i="20"/>
  <c r="Z239" i="20"/>
  <c r="G240" i="20"/>
  <c r="AA198" i="20"/>
  <c r="H199" i="20"/>
  <c r="G330" i="20"/>
  <c r="Z329" i="20"/>
  <c r="H141" i="20"/>
  <c r="AA140" i="20"/>
  <c r="AA320" i="20"/>
  <c r="H321" i="20"/>
  <c r="Z275" i="20"/>
  <c r="G276" i="20"/>
  <c r="G44" i="20"/>
  <c r="Z43" i="20"/>
  <c r="G340" i="20"/>
  <c r="Z339" i="20"/>
  <c r="Z241" i="20"/>
  <c r="G242" i="20"/>
  <c r="H104" i="20"/>
  <c r="AA103" i="20"/>
  <c r="G302" i="20"/>
  <c r="Z301" i="20"/>
  <c r="H30" i="20"/>
  <c r="AA29" i="20"/>
  <c r="G327" i="20"/>
  <c r="Z326" i="20"/>
  <c r="AA311" i="20"/>
  <c r="H312" i="20"/>
  <c r="G109" i="20"/>
  <c r="Z108" i="20"/>
  <c r="AA54" i="20"/>
  <c r="H55" i="20"/>
  <c r="G49" i="20"/>
  <c r="Z48" i="20"/>
  <c r="G266" i="20"/>
  <c r="Z265" i="20"/>
  <c r="AA342" i="20"/>
  <c r="H343" i="20"/>
  <c r="H107" i="20"/>
  <c r="AA106" i="20"/>
  <c r="Z217" i="20"/>
  <c r="G218" i="20"/>
  <c r="Z71" i="20"/>
  <c r="G72" i="20"/>
  <c r="H142" i="20"/>
  <c r="AA141" i="20"/>
  <c r="AA318" i="20"/>
  <c r="H319" i="20"/>
  <c r="Z99" i="20"/>
  <c r="G100" i="20"/>
  <c r="G41" i="20"/>
  <c r="Z40" i="20"/>
  <c r="G89" i="20"/>
  <c r="Z88" i="20"/>
  <c r="AA94" i="20"/>
  <c r="H95" i="20"/>
  <c r="G206" i="20"/>
  <c r="Z205" i="20"/>
  <c r="Z76" i="20"/>
  <c r="G77" i="20"/>
  <c r="AA41" i="20"/>
  <c r="H42" i="20"/>
  <c r="G212" i="20"/>
  <c r="Z211" i="20"/>
  <c r="Z50" i="20"/>
  <c r="G51" i="20"/>
  <c r="H36" i="20"/>
  <c r="AA35" i="20"/>
  <c r="AA12" i="20"/>
  <c r="H13" i="20"/>
  <c r="Z303" i="20"/>
  <c r="G304" i="20"/>
  <c r="G310" i="20"/>
  <c r="Z309" i="20"/>
  <c r="AA263" i="20"/>
  <c r="H264" i="20"/>
  <c r="G81" i="20"/>
  <c r="Z80" i="20"/>
  <c r="AA78" i="20"/>
  <c r="H79" i="20"/>
  <c r="Z33" i="20"/>
  <c r="G34" i="20"/>
  <c r="AA285" i="20"/>
  <c r="H286" i="20"/>
  <c r="Z156" i="20"/>
  <c r="G157" i="20"/>
  <c r="AA299" i="20"/>
  <c r="H300" i="20"/>
  <c r="Z70" i="20"/>
  <c r="G71" i="20"/>
  <c r="H82" i="20"/>
  <c r="AA81" i="20"/>
  <c r="Z289" i="20"/>
  <c r="G290" i="20"/>
  <c r="AA206" i="20"/>
  <c r="H207" i="20"/>
  <c r="Z38" i="20"/>
  <c r="G39" i="20"/>
  <c r="AA40" i="20"/>
  <c r="H41" i="20"/>
  <c r="AA234" i="20"/>
  <c r="H235" i="20"/>
  <c r="AA291" i="20"/>
  <c r="H292" i="20"/>
  <c r="H89" i="20"/>
  <c r="AA88" i="20"/>
  <c r="G68" i="20"/>
  <c r="Z67" i="20"/>
  <c r="AA15" i="20"/>
  <c r="H16" i="20"/>
  <c r="H106" i="20"/>
  <c r="AA105" i="20"/>
  <c r="AA230" i="20"/>
  <c r="H231" i="20"/>
  <c r="AA238" i="20"/>
  <c r="H239" i="20"/>
  <c r="G145" i="20"/>
  <c r="Z144" i="20"/>
  <c r="AA265" i="20"/>
  <c r="H266" i="20"/>
  <c r="G331" i="20"/>
  <c r="Z330" i="20"/>
  <c r="Z250" i="20"/>
  <c r="G251" i="20"/>
  <c r="AA125" i="20"/>
  <c r="H126" i="20"/>
  <c r="AA219" i="20"/>
  <c r="H220" i="20"/>
  <c r="H326" i="20"/>
  <c r="AA325" i="20"/>
  <c r="Z296" i="20"/>
  <c r="G297" i="20"/>
  <c r="AA189" i="20"/>
  <c r="H190" i="20"/>
  <c r="H133" i="20"/>
  <c r="AA132" i="20"/>
  <c r="AA321" i="20"/>
  <c r="H322" i="20"/>
  <c r="AA310" i="20"/>
  <c r="H311" i="20"/>
  <c r="G342" i="20"/>
  <c r="Z341" i="20"/>
  <c r="G357" i="20"/>
  <c r="Z356" i="20"/>
  <c r="Z73" i="20"/>
  <c r="G74" i="20"/>
  <c r="AA249" i="20"/>
  <c r="H250" i="20"/>
  <c r="Z266" i="20"/>
  <c r="G267" i="20"/>
  <c r="H337" i="20"/>
  <c r="AA336" i="20"/>
  <c r="H333" i="20"/>
  <c r="AA332" i="20"/>
  <c r="G144" i="20"/>
  <c r="Z143" i="20"/>
  <c r="Z53" i="20"/>
  <c r="G54" i="20"/>
  <c r="H23" i="20"/>
  <c r="AA22" i="20"/>
  <c r="G60" i="20"/>
  <c r="Z59" i="20"/>
  <c r="AA69" i="20"/>
  <c r="H70" i="20"/>
  <c r="Z3" i="20"/>
  <c r="G4" i="20"/>
  <c r="AA111" i="20"/>
  <c r="H112" i="20"/>
  <c r="AA240" i="20"/>
  <c r="H241" i="20"/>
  <c r="G288" i="20"/>
  <c r="Z287" i="20"/>
  <c r="H328" i="20"/>
  <c r="AA327" i="20"/>
  <c r="G354" i="20"/>
  <c r="Z353" i="20"/>
  <c r="G103" i="20"/>
  <c r="Z102" i="20"/>
  <c r="G142" i="20"/>
  <c r="Z141" i="20"/>
  <c r="H223" i="20"/>
  <c r="AA222" i="20"/>
  <c r="Z232" i="20"/>
  <c r="G233" i="20"/>
  <c r="AA266" i="20"/>
  <c r="H267" i="20"/>
  <c r="H119" i="20"/>
  <c r="AA118" i="20"/>
  <c r="G85" i="20"/>
  <c r="Z84" i="20"/>
  <c r="AA100" i="20"/>
  <c r="H101" i="20"/>
  <c r="AA52" i="20"/>
  <c r="H53" i="20"/>
  <c r="G299" i="20"/>
  <c r="Z298" i="20"/>
  <c r="Z107" i="20"/>
  <c r="G108" i="20"/>
  <c r="Z343" i="20"/>
  <c r="G344" i="20"/>
  <c r="AA215" i="20"/>
  <c r="H216" i="20"/>
  <c r="G314" i="20"/>
  <c r="Z313" i="20"/>
  <c r="Z281" i="20"/>
  <c r="G282" i="20"/>
  <c r="Z21" i="20"/>
  <c r="G22" i="20"/>
  <c r="G326" i="20"/>
  <c r="Z325" i="20"/>
  <c r="Z115" i="20"/>
  <c r="G116" i="20"/>
  <c r="Z176" i="20"/>
  <c r="G177" i="20"/>
  <c r="AA253" i="20"/>
  <c r="H254" i="20"/>
  <c r="Z135" i="20"/>
  <c r="G136" i="20"/>
  <c r="AA276" i="20"/>
  <c r="H277" i="20"/>
  <c r="Z179" i="20"/>
  <c r="G180" i="20"/>
  <c r="AA340" i="20"/>
  <c r="H341" i="20"/>
  <c r="G272" i="20"/>
  <c r="Z271" i="20"/>
  <c r="G347" i="20"/>
  <c r="Z346" i="20"/>
  <c r="AA303" i="20"/>
  <c r="H304" i="20"/>
  <c r="H208" i="20"/>
  <c r="AA207" i="20"/>
  <c r="H345" i="20"/>
  <c r="AA344" i="20"/>
  <c r="Z164" i="20"/>
  <c r="G165" i="20"/>
  <c r="G244" i="20"/>
  <c r="Z243" i="20"/>
  <c r="AA349" i="20"/>
  <c r="H350" i="20"/>
  <c r="H358" i="20"/>
  <c r="AA357" i="20"/>
  <c r="H152" i="20"/>
  <c r="AA151" i="20"/>
  <c r="G215" i="20"/>
  <c r="Z214" i="20"/>
  <c r="AA181" i="20"/>
  <c r="H182" i="20"/>
  <c r="AA23" i="20"/>
  <c r="H24" i="20"/>
  <c r="AA284" i="20"/>
  <c r="H285" i="20"/>
  <c r="Z8" i="20"/>
  <c r="G9" i="20"/>
  <c r="H159" i="20"/>
  <c r="AA158" i="20"/>
  <c r="AA121" i="20"/>
  <c r="H122" i="20"/>
  <c r="G115" i="20"/>
  <c r="Z114" i="20"/>
  <c r="G126" i="20"/>
  <c r="Z125" i="20"/>
  <c r="AA307" i="20"/>
  <c r="H308" i="20"/>
  <c r="AA177" i="20"/>
  <c r="H178" i="20"/>
  <c r="H195" i="20"/>
  <c r="AA194" i="20"/>
  <c r="AA10" i="20"/>
  <c r="H11" i="20"/>
  <c r="H212" i="20"/>
  <c r="AA211" i="20"/>
  <c r="H315" i="20"/>
  <c r="AA314" i="20"/>
  <c r="Z160" i="20"/>
  <c r="G161" i="20"/>
  <c r="Z177" i="20"/>
  <c r="G178" i="20"/>
  <c r="Z74" i="20"/>
  <c r="G75" i="20"/>
  <c r="AA218" i="20"/>
  <c r="H219" i="20"/>
  <c r="AA39" i="20"/>
  <c r="H40" i="20"/>
  <c r="AA260" i="20"/>
  <c r="H261" i="20"/>
  <c r="AA7" i="20"/>
  <c r="H8" i="20"/>
  <c r="G176" i="20"/>
  <c r="Z175" i="20"/>
  <c r="AA308" i="20"/>
  <c r="H309" i="20"/>
  <c r="AA162" i="20"/>
  <c r="H163" i="20"/>
  <c r="H118" i="20"/>
  <c r="AA117" i="20"/>
  <c r="H59" i="20"/>
  <c r="AA58" i="20"/>
  <c r="G210" i="20"/>
  <c r="Z209" i="20"/>
  <c r="H274" i="20"/>
  <c r="AA273" i="20"/>
  <c r="H332" i="20"/>
  <c r="AA331" i="20"/>
  <c r="Z220" i="20"/>
  <c r="G221" i="20"/>
  <c r="G225" i="20"/>
  <c r="Z224" i="20"/>
  <c r="G93" i="20"/>
  <c r="Z92" i="20"/>
  <c r="G187" i="20"/>
  <c r="Z186" i="20"/>
  <c r="Z69" i="20"/>
  <c r="G70" i="20"/>
  <c r="Z290" i="20"/>
  <c r="G291" i="20"/>
  <c r="H224" i="20"/>
  <c r="AA223" i="20"/>
  <c r="H91" i="20"/>
  <c r="AA90" i="20"/>
  <c r="AA236" i="20"/>
  <c r="H237" i="20"/>
  <c r="H179" i="20"/>
  <c r="AA178" i="20"/>
  <c r="G66" i="20"/>
  <c r="Z65" i="20"/>
  <c r="Z225" i="20"/>
  <c r="G226" i="20"/>
  <c r="W58" i="20"/>
  <c r="W106" i="20"/>
  <c r="W131" i="20"/>
  <c r="W251" i="20"/>
  <c r="D55" i="20"/>
  <c r="W154" i="20"/>
  <c r="W105" i="20"/>
  <c r="W27" i="20"/>
  <c r="D58" i="20"/>
  <c r="W357" i="20"/>
  <c r="D318" i="20"/>
  <c r="D141" i="20"/>
  <c r="D325" i="20"/>
  <c r="W197" i="20"/>
  <c r="D105" i="20"/>
  <c r="D159" i="20"/>
  <c r="W56" i="20"/>
  <c r="D162" i="20"/>
  <c r="D302" i="20"/>
  <c r="W274" i="20"/>
  <c r="W290" i="20"/>
  <c r="D27" i="20"/>
  <c r="D312" i="20"/>
  <c r="W74" i="20"/>
  <c r="W123" i="20"/>
  <c r="W130" i="20"/>
  <c r="D158" i="20"/>
  <c r="D292" i="20"/>
  <c r="D126" i="20"/>
  <c r="W280" i="20"/>
  <c r="D68" i="20"/>
  <c r="W221" i="20"/>
  <c r="W124" i="20"/>
  <c r="W50" i="20"/>
  <c r="W116" i="20"/>
  <c r="W293" i="20"/>
  <c r="D317" i="20"/>
  <c r="D163" i="20"/>
  <c r="Z268" i="20"/>
  <c r="G269" i="20"/>
  <c r="G42" i="20"/>
  <c r="Z41" i="20"/>
  <c r="G198" i="20"/>
  <c r="Z197" i="20"/>
  <c r="H97" i="20"/>
  <c r="AA96" i="20"/>
  <c r="AA68" i="20"/>
  <c r="H69" i="20"/>
  <c r="G335" i="20"/>
  <c r="Z334" i="20"/>
  <c r="G324" i="20"/>
  <c r="Z323" i="20"/>
  <c r="AA143" i="20"/>
  <c r="H144" i="20"/>
  <c r="H205" i="20"/>
  <c r="AA204" i="20"/>
  <c r="AA156" i="20"/>
  <c r="H157" i="20"/>
  <c r="G146" i="20"/>
  <c r="Z145" i="20"/>
  <c r="AA209" i="20"/>
  <c r="H210" i="20"/>
  <c r="H177" i="20"/>
  <c r="AA176" i="20"/>
  <c r="G234" i="20"/>
  <c r="Z233" i="20"/>
  <c r="H252" i="20"/>
  <c r="AA251" i="20"/>
  <c r="AA295" i="20"/>
  <c r="H296" i="20"/>
  <c r="G3" i="20"/>
  <c r="Z2" i="20"/>
  <c r="G40" i="20"/>
  <c r="Z39" i="20"/>
  <c r="AA241" i="20"/>
  <c r="H242" i="20"/>
  <c r="G174" i="20"/>
  <c r="Z173" i="20"/>
  <c r="AA348" i="20"/>
  <c r="H349" i="20"/>
  <c r="AA139" i="20"/>
  <c r="H140" i="20"/>
  <c r="AA157" i="20"/>
  <c r="H158" i="20"/>
  <c r="G114" i="20"/>
  <c r="Z113" i="20"/>
  <c r="AA86" i="20"/>
  <c r="H87" i="20"/>
  <c r="G223" i="20"/>
  <c r="Z222" i="20"/>
  <c r="H7" i="20"/>
  <c r="AA6" i="20"/>
  <c r="Z340" i="20"/>
  <c r="G341" i="20"/>
  <c r="AA248" i="20"/>
  <c r="H249" i="20"/>
  <c r="Z44" i="20"/>
  <c r="G45" i="20"/>
  <c r="H38" i="20"/>
  <c r="AA37" i="20"/>
  <c r="G160" i="20"/>
  <c r="Z159" i="20"/>
  <c r="AA261" i="20"/>
  <c r="H262" i="20"/>
  <c r="Z146" i="20"/>
  <c r="G147" i="20"/>
  <c r="AA292" i="20"/>
  <c r="H293" i="20"/>
  <c r="Z258" i="20"/>
  <c r="G259" i="20"/>
  <c r="G132" i="20"/>
  <c r="Z131" i="20"/>
  <c r="Z93" i="20"/>
  <c r="G94" i="20"/>
  <c r="G104" i="20"/>
  <c r="Z103" i="20"/>
  <c r="H46" i="20"/>
  <c r="AA45" i="20"/>
  <c r="Z304" i="20"/>
  <c r="G305" i="20"/>
  <c r="H331" i="20"/>
  <c r="AA330" i="20"/>
  <c r="G37" i="20"/>
  <c r="Z36" i="20"/>
  <c r="G130" i="20"/>
  <c r="Z129" i="20"/>
  <c r="G53" i="20"/>
  <c r="Z52" i="20"/>
  <c r="AA282" i="20"/>
  <c r="H283" i="20"/>
  <c r="AA130" i="20"/>
  <c r="H131" i="20"/>
  <c r="H303" i="20"/>
  <c r="AA302" i="20"/>
  <c r="AA228" i="20"/>
  <c r="H229" i="20"/>
  <c r="AA258" i="20"/>
  <c r="H259" i="20"/>
  <c r="AA32" i="20"/>
  <c r="H33" i="20"/>
  <c r="AA267" i="20"/>
  <c r="H268" i="20"/>
  <c r="G29" i="20"/>
  <c r="Z28" i="20"/>
  <c r="AA115" i="20"/>
  <c r="H116" i="20"/>
  <c r="AA312" i="20"/>
  <c r="H313" i="20"/>
  <c r="H272" i="20"/>
  <c r="AA271" i="20"/>
  <c r="AA334" i="20"/>
  <c r="H335" i="20"/>
  <c r="G10" i="20"/>
  <c r="Z9" i="20"/>
  <c r="G167" i="20"/>
  <c r="Z166" i="20"/>
  <c r="G105" i="20"/>
  <c r="Z104" i="20"/>
  <c r="G185" i="20"/>
  <c r="Z184" i="20"/>
  <c r="Z195" i="20"/>
  <c r="G196" i="20"/>
  <c r="G179" i="20"/>
  <c r="Z178" i="20"/>
  <c r="H68" i="20"/>
  <c r="AA67" i="20"/>
  <c r="AA124" i="20"/>
  <c r="H125" i="20"/>
  <c r="AA343" i="20"/>
  <c r="H344" i="20"/>
  <c r="G98" i="20"/>
  <c r="Z97" i="20"/>
  <c r="H4" i="20"/>
  <c r="AA3" i="20"/>
  <c r="AA92" i="20"/>
  <c r="H93" i="20"/>
  <c r="H299" i="20"/>
  <c r="AA298" i="20"/>
  <c r="Z188" i="20"/>
  <c r="G189" i="20"/>
  <c r="H233" i="20"/>
  <c r="AA232" i="20"/>
  <c r="Z254" i="20"/>
  <c r="G255" i="20"/>
  <c r="Z318" i="20"/>
  <c r="G319" i="20"/>
  <c r="G171" i="20"/>
  <c r="Z170" i="20"/>
  <c r="G69" i="20"/>
  <c r="Z68" i="20"/>
  <c r="Z276" i="20"/>
  <c r="G277" i="20"/>
  <c r="Z42" i="20"/>
  <c r="G43" i="20"/>
  <c r="AA179" i="20"/>
  <c r="H180" i="20"/>
  <c r="AA190" i="20"/>
  <c r="H191" i="20"/>
  <c r="AA104" i="20"/>
  <c r="H105" i="20"/>
  <c r="AA70" i="20"/>
  <c r="H71" i="20"/>
  <c r="AA149" i="20"/>
  <c r="H150" i="20"/>
  <c r="Z153" i="20"/>
  <c r="G154" i="20"/>
  <c r="AA120" i="20"/>
  <c r="H121" i="20"/>
  <c r="Z45" i="20"/>
  <c r="G46" i="20"/>
  <c r="AA11" i="20"/>
  <c r="H12" i="20"/>
  <c r="H47" i="20"/>
  <c r="AA46" i="20"/>
  <c r="Z295" i="20"/>
  <c r="G296" i="20"/>
  <c r="Z17" i="20"/>
  <c r="G18" i="20"/>
  <c r="H354" i="20"/>
  <c r="AA353" i="20"/>
  <c r="AA268" i="20"/>
  <c r="H269" i="20"/>
  <c r="Z235" i="20"/>
  <c r="G236" i="20"/>
  <c r="G159" i="20"/>
  <c r="Z158" i="20"/>
  <c r="Z96" i="20"/>
  <c r="G97" i="20"/>
  <c r="G78" i="20"/>
  <c r="Z77" i="20"/>
  <c r="G139" i="20"/>
  <c r="Z138" i="20"/>
  <c r="H117" i="20"/>
  <c r="AA116" i="20"/>
  <c r="AA252" i="20"/>
  <c r="H253" i="20"/>
  <c r="H214" i="20"/>
  <c r="AA213" i="20"/>
  <c r="G345" i="20"/>
  <c r="Z344" i="20"/>
  <c r="AA300" i="20"/>
  <c r="H301" i="20"/>
  <c r="AA142" i="20"/>
  <c r="H143" i="20"/>
  <c r="Z83" i="20"/>
  <c r="G84" i="20"/>
  <c r="G300" i="20"/>
  <c r="Z299" i="20"/>
  <c r="Z342" i="20"/>
  <c r="G343" i="20"/>
  <c r="Z78" i="20"/>
  <c r="G79" i="20"/>
  <c r="AA196" i="20"/>
  <c r="H197" i="20"/>
  <c r="Z94" i="20"/>
  <c r="G95" i="20"/>
  <c r="G350" i="20"/>
  <c r="Z349" i="20"/>
  <c r="AA101" i="20"/>
  <c r="H102" i="20"/>
  <c r="Z331" i="20"/>
  <c r="G332" i="20"/>
  <c r="Z261" i="20"/>
  <c r="G262" i="20"/>
  <c r="G190" i="20"/>
  <c r="Z189" i="20"/>
  <c r="Z32" i="20"/>
  <c r="G33" i="20"/>
  <c r="H270" i="20"/>
  <c r="AA269" i="20"/>
  <c r="H155" i="20"/>
  <c r="AA154" i="20"/>
  <c r="H245" i="20"/>
  <c r="AA244" i="20"/>
  <c r="Z200" i="20"/>
  <c r="G201" i="20"/>
  <c r="Z260" i="20"/>
  <c r="G261" i="20"/>
  <c r="AA345" i="20"/>
  <c r="H346" i="20"/>
  <c r="G175" i="20"/>
  <c r="Z174" i="20"/>
  <c r="H181" i="20"/>
  <c r="AA180" i="20"/>
  <c r="AA72" i="20"/>
  <c r="H73" i="20"/>
  <c r="G65" i="20"/>
  <c r="Z64" i="20"/>
  <c r="Z259" i="20"/>
  <c r="G260" i="20"/>
  <c r="AA107" i="20"/>
  <c r="H108" i="20"/>
  <c r="Z208" i="20"/>
  <c r="G209" i="20"/>
  <c r="H148" i="20"/>
  <c r="AA147" i="20"/>
  <c r="Z292" i="20"/>
  <c r="G293" i="20"/>
  <c r="G2" i="20"/>
  <c r="H251" i="20"/>
  <c r="AA250" i="20"/>
  <c r="Z191" i="20"/>
  <c r="G192" i="20"/>
  <c r="G143" i="20"/>
  <c r="Z142" i="20"/>
  <c r="AA66" i="20"/>
  <c r="H67" i="20"/>
  <c r="G62" i="20"/>
  <c r="Z61" i="20"/>
  <c r="AA136" i="20"/>
  <c r="H137" i="20"/>
  <c r="AA304" i="20"/>
  <c r="H305" i="20"/>
  <c r="H273" i="20"/>
  <c r="AA272" i="20"/>
  <c r="Z319" i="20"/>
  <c r="G320" i="20"/>
  <c r="Z321" i="20"/>
  <c r="G322" i="20"/>
  <c r="H201" i="20"/>
  <c r="AA200" i="20"/>
  <c r="G83" i="20"/>
  <c r="Z82" i="20"/>
  <c r="AA129" i="20"/>
  <c r="H130" i="20"/>
  <c r="H200" i="20"/>
  <c r="AA199" i="20"/>
  <c r="Z4" i="20"/>
  <c r="G5" i="20"/>
  <c r="G152" i="20"/>
  <c r="Z151" i="20"/>
  <c r="Z147" i="20"/>
  <c r="G148" i="20"/>
  <c r="H228" i="20"/>
  <c r="AA227" i="20"/>
  <c r="Z109" i="20"/>
  <c r="G110" i="20"/>
  <c r="H340" i="20"/>
  <c r="AA339" i="20"/>
  <c r="AA195" i="20"/>
  <c r="H196" i="20"/>
  <c r="Z116" i="20"/>
  <c r="G117" i="20"/>
  <c r="G138" i="20"/>
  <c r="Z137" i="20"/>
  <c r="Z237" i="20"/>
  <c r="G238" i="20"/>
  <c r="H222" i="20"/>
  <c r="AA221" i="20"/>
  <c r="AA257" i="20"/>
  <c r="H258" i="20"/>
  <c r="G8" i="20"/>
  <c r="Z7" i="20"/>
  <c r="Z284" i="20"/>
  <c r="G285" i="20"/>
  <c r="Z219" i="20"/>
  <c r="G220" i="20"/>
  <c r="H18" i="20"/>
  <c r="AA17" i="20"/>
  <c r="H100" i="20"/>
  <c r="AA99" i="20"/>
  <c r="H206" i="20"/>
  <c r="AA205" i="20"/>
  <c r="H169" i="20"/>
  <c r="AA168" i="20"/>
  <c r="H284" i="20"/>
  <c r="AA283" i="20"/>
  <c r="G287" i="20"/>
  <c r="Z286" i="20"/>
  <c r="G73" i="20"/>
  <c r="Z72" i="20"/>
  <c r="G292" i="20"/>
  <c r="Z291" i="20"/>
  <c r="G197" i="20"/>
  <c r="Z196" i="20"/>
  <c r="G101" i="20"/>
  <c r="Z100" i="20"/>
  <c r="AA87" i="20"/>
  <c r="H88" i="20"/>
  <c r="AA243" i="20"/>
  <c r="H244" i="20"/>
  <c r="Z22" i="20"/>
  <c r="G23" i="20"/>
  <c r="H85" i="20"/>
  <c r="AA84" i="20"/>
  <c r="V211" i="20"/>
  <c r="V198" i="20"/>
  <c r="V278" i="20"/>
  <c r="V53" i="20"/>
  <c r="C293" i="20"/>
  <c r="V287" i="20"/>
  <c r="V225" i="20"/>
  <c r="C13" i="20"/>
  <c r="C306" i="20"/>
  <c r="V226" i="20"/>
  <c r="C158" i="20"/>
  <c r="V268" i="20"/>
  <c r="C116" i="20"/>
  <c r="C356" i="20"/>
  <c r="V239" i="20"/>
  <c r="V320" i="20"/>
  <c r="C263" i="20"/>
  <c r="V317" i="20"/>
  <c r="C337" i="20"/>
  <c r="C3" i="20"/>
  <c r="C303" i="20"/>
  <c r="C96" i="20"/>
  <c r="C49" i="20"/>
  <c r="C94" i="20"/>
  <c r="C312" i="20"/>
  <c r="C196" i="20"/>
  <c r="C189" i="20"/>
  <c r="C138" i="20"/>
  <c r="C235" i="20"/>
  <c r="C238" i="20"/>
  <c r="C350" i="20"/>
  <c r="C71" i="20"/>
  <c r="V279" i="20"/>
  <c r="C160" i="20"/>
  <c r="V214" i="20"/>
  <c r="V252" i="20"/>
  <c r="C44" i="20"/>
  <c r="C59" i="20"/>
  <c r="V357" i="20"/>
  <c r="C354" i="20"/>
  <c r="C61" i="20"/>
  <c r="C65" i="20"/>
  <c r="C172" i="20"/>
  <c r="C15" i="20"/>
  <c r="C28" i="20"/>
  <c r="V251" i="20"/>
  <c r="V111" i="20"/>
  <c r="V112" i="20"/>
  <c r="C22" i="20"/>
  <c r="V314" i="20"/>
  <c r="V241" i="20"/>
  <c r="H211" i="20"/>
  <c r="AA210" i="20"/>
  <c r="AA319" i="20"/>
  <c r="H320" i="20"/>
  <c r="H135" i="20"/>
  <c r="AA134" i="20"/>
  <c r="AA79" i="20"/>
  <c r="H80" i="20"/>
  <c r="Z101" i="20"/>
  <c r="G102" i="20"/>
  <c r="Z306" i="20"/>
  <c r="G307" i="20"/>
  <c r="G203" i="20"/>
  <c r="Z202" i="20"/>
  <c r="H243" i="20"/>
  <c r="AA242" i="20"/>
  <c r="Z60" i="20"/>
  <c r="G61" i="20"/>
  <c r="Z133" i="20"/>
  <c r="G134" i="20"/>
  <c r="Z285" i="20"/>
  <c r="G286" i="20"/>
  <c r="H215" i="20"/>
  <c r="AA214" i="20"/>
  <c r="Z198" i="20"/>
  <c r="G199" i="20"/>
  <c r="H60" i="20"/>
  <c r="AA59" i="20"/>
  <c r="H81" i="20"/>
  <c r="AA80" i="20"/>
  <c r="G15" i="20"/>
  <c r="Z14" i="20"/>
  <c r="Z127" i="20"/>
  <c r="G128" i="20"/>
  <c r="G153" i="20"/>
  <c r="Z152" i="20"/>
  <c r="AA324" i="20"/>
  <c r="H325" i="20"/>
  <c r="Z161" i="20"/>
  <c r="G162" i="20"/>
  <c r="H166" i="20"/>
  <c r="AA165" i="20"/>
  <c r="AA186" i="20"/>
  <c r="H187" i="20"/>
  <c r="Z123" i="20"/>
  <c r="G124" i="20"/>
  <c r="AA301" i="20"/>
  <c r="H302" i="20"/>
  <c r="G47" i="20"/>
  <c r="Z46" i="20"/>
  <c r="AA113" i="20"/>
  <c r="H114" i="20"/>
  <c r="AA231" i="20"/>
  <c r="H232" i="20"/>
  <c r="G63" i="20"/>
  <c r="Z62" i="20"/>
  <c r="Z183" i="20"/>
  <c r="G184" i="20"/>
  <c r="H10" i="20"/>
  <c r="AA9" i="20"/>
  <c r="AA328" i="20"/>
  <c r="H329" i="20"/>
  <c r="Z210" i="20"/>
  <c r="G211" i="20"/>
  <c r="Z89" i="20"/>
  <c r="G90" i="20"/>
  <c r="Z333" i="20"/>
  <c r="G334" i="20"/>
  <c r="Z117" i="20"/>
  <c r="G118" i="20"/>
  <c r="Z320" i="20"/>
  <c r="G321" i="20"/>
  <c r="G151" i="20"/>
  <c r="Z150" i="20"/>
  <c r="Z34" i="20"/>
  <c r="G35" i="20"/>
  <c r="Z120" i="20"/>
  <c r="G121" i="20"/>
  <c r="H28" i="20"/>
  <c r="AA27" i="20"/>
  <c r="H263" i="20"/>
  <c r="AA262" i="20"/>
  <c r="G348" i="20"/>
  <c r="Z347" i="20"/>
  <c r="Z354" i="20"/>
  <c r="G355" i="20"/>
  <c r="G274" i="20"/>
  <c r="Z273" i="20"/>
  <c r="AA36" i="20"/>
  <c r="H37" i="20"/>
  <c r="Z352" i="20"/>
  <c r="G353" i="20"/>
  <c r="Z75" i="20"/>
  <c r="G76" i="20"/>
  <c r="G264" i="20"/>
  <c r="Z263" i="20"/>
  <c r="H31" i="20"/>
  <c r="AA30" i="20"/>
  <c r="AA93" i="20"/>
  <c r="H94" i="20"/>
  <c r="H276" i="20"/>
  <c r="AA275" i="20"/>
  <c r="Z182" i="20"/>
  <c r="G183" i="20"/>
  <c r="Z226" i="20"/>
  <c r="G227" i="20"/>
  <c r="Z305" i="20"/>
  <c r="G306" i="20"/>
  <c r="AA185" i="20"/>
  <c r="H186" i="20"/>
  <c r="G204" i="20"/>
  <c r="Z203" i="20"/>
  <c r="H167" i="20"/>
  <c r="AA166" i="20"/>
  <c r="G123" i="20"/>
  <c r="Z122" i="20"/>
  <c r="AA91" i="20"/>
  <c r="H92" i="20"/>
  <c r="H66" i="20"/>
  <c r="AA65" i="20"/>
  <c r="H248" i="20"/>
  <c r="AA247" i="20"/>
  <c r="G318" i="20"/>
  <c r="Z317" i="20"/>
  <c r="Z29" i="20"/>
  <c r="G30" i="20"/>
  <c r="G217" i="20"/>
  <c r="Z216" i="20"/>
  <c r="G248" i="20"/>
  <c r="Z247" i="20"/>
  <c r="AA172" i="20"/>
  <c r="H173" i="20"/>
  <c r="AA119" i="20"/>
  <c r="H120" i="20"/>
  <c r="G137" i="20"/>
  <c r="Z136" i="20"/>
  <c r="Z310" i="20"/>
  <c r="G311" i="20"/>
  <c r="AA351" i="20"/>
  <c r="H352" i="20"/>
  <c r="Z185" i="20"/>
  <c r="G186" i="20"/>
  <c r="Z231" i="20"/>
  <c r="G232" i="20"/>
  <c r="G250" i="20"/>
  <c r="Z249" i="20"/>
  <c r="AA167" i="20"/>
  <c r="H168" i="20"/>
  <c r="G280" i="20"/>
  <c r="Z279" i="20"/>
  <c r="Z272" i="20"/>
  <c r="G273" i="20"/>
  <c r="B153" i="20"/>
  <c r="B286" i="20"/>
  <c r="B310" i="20"/>
  <c r="B347" i="20"/>
  <c r="U327" i="20"/>
  <c r="B85" i="20"/>
  <c r="B312" i="20"/>
  <c r="B219" i="20"/>
  <c r="B20" i="20"/>
  <c r="U149" i="20"/>
  <c r="S149" i="20" s="1"/>
  <c r="B202" i="20"/>
  <c r="B148" i="20"/>
  <c r="U97" i="20"/>
  <c r="B37" i="20"/>
  <c r="B168" i="20"/>
  <c r="B26" i="20"/>
  <c r="B157" i="20"/>
  <c r="B40" i="20"/>
  <c r="U186" i="20"/>
  <c r="S186" i="20" s="1"/>
  <c r="U276" i="20"/>
  <c r="S276" i="20" s="1"/>
  <c r="B87" i="20"/>
  <c r="B101" i="20"/>
  <c r="B10" i="20"/>
  <c r="U169" i="20"/>
  <c r="B259" i="20"/>
  <c r="B349" i="20"/>
  <c r="B294" i="20"/>
  <c r="U341" i="20"/>
  <c r="U34" i="20"/>
  <c r="B266" i="20"/>
  <c r="U125" i="20"/>
  <c r="S125" i="20" s="1"/>
  <c r="U105" i="20"/>
  <c r="S105" i="20" s="1"/>
  <c r="B22" i="20"/>
  <c r="B327" i="20"/>
  <c r="B167" i="20"/>
  <c r="B218" i="20"/>
  <c r="U257" i="20"/>
  <c r="U357" i="20"/>
  <c r="U175" i="20"/>
  <c r="B162" i="20"/>
  <c r="B237" i="20"/>
  <c r="B57" i="20"/>
  <c r="U315" i="20"/>
  <c r="S315" i="20" s="1"/>
  <c r="U96" i="20"/>
  <c r="U106" i="20"/>
  <c r="S106" i="20" s="1"/>
  <c r="U15" i="20"/>
  <c r="S15" i="20" s="1"/>
  <c r="B280" i="20"/>
  <c r="B211" i="20"/>
  <c r="U185" i="20"/>
  <c r="B30" i="20"/>
  <c r="U250" i="20"/>
  <c r="S250" i="20" s="1"/>
  <c r="U198" i="20"/>
  <c r="S198" i="20" s="1"/>
  <c r="B67" i="20"/>
  <c r="B249" i="20"/>
  <c r="B113" i="20"/>
  <c r="B165" i="20"/>
  <c r="U338" i="20"/>
  <c r="B260" i="20"/>
  <c r="B127" i="20"/>
  <c r="U351" i="20"/>
  <c r="B75" i="20"/>
  <c r="B94" i="20"/>
  <c r="B104" i="20"/>
  <c r="Z13" i="20"/>
  <c r="G14" i="20"/>
  <c r="AA13" i="20"/>
  <c r="H14" i="20"/>
  <c r="AA323" i="20"/>
  <c r="H324" i="20"/>
  <c r="Z157" i="20"/>
  <c r="G158" i="20"/>
  <c r="AA122" i="20"/>
  <c r="H123" i="20"/>
  <c r="G141" i="20"/>
  <c r="Z140" i="20"/>
  <c r="Z348" i="20"/>
  <c r="G349" i="20"/>
  <c r="G338" i="20"/>
  <c r="Z337" i="20"/>
  <c r="Z149" i="20"/>
  <c r="G150" i="20"/>
  <c r="H145" i="20"/>
  <c r="AA144" i="20"/>
  <c r="H3" i="20"/>
  <c r="AA2" i="20"/>
  <c r="AA14" i="20"/>
  <c r="H15" i="20"/>
  <c r="AA256" i="20"/>
  <c r="H257" i="20"/>
  <c r="H6" i="20"/>
  <c r="AA5" i="20"/>
  <c r="AA280" i="20"/>
  <c r="H281" i="20"/>
  <c r="Z51" i="20"/>
  <c r="G52" i="20"/>
  <c r="AA322" i="20"/>
  <c r="H323" i="20"/>
  <c r="AA163" i="20"/>
  <c r="H164" i="20"/>
  <c r="AA135" i="20"/>
  <c r="H136" i="20"/>
  <c r="Z63" i="20"/>
  <c r="G64" i="20"/>
  <c r="AA34" i="20"/>
  <c r="H35" i="20"/>
  <c r="Z98" i="20"/>
  <c r="G99" i="20"/>
  <c r="Z246" i="20"/>
  <c r="G247" i="20"/>
  <c r="H22" i="20"/>
  <c r="AA21" i="20"/>
  <c r="G275" i="20"/>
  <c r="Z274" i="20"/>
  <c r="G24" i="20"/>
  <c r="Z23" i="20"/>
  <c r="H134" i="20"/>
  <c r="AA133" i="20"/>
  <c r="G200" i="20"/>
  <c r="Z199" i="20"/>
  <c r="AA8" i="20"/>
  <c r="H9" i="20"/>
  <c r="G122" i="20"/>
  <c r="Z121" i="20"/>
  <c r="H278" i="20"/>
  <c r="AA277" i="20"/>
  <c r="G20" i="20"/>
  <c r="Z19" i="20"/>
  <c r="G279" i="20"/>
  <c r="Z278" i="20"/>
  <c r="Z223" i="20"/>
  <c r="G224" i="20"/>
  <c r="H234" i="20"/>
  <c r="AA233" i="20"/>
  <c r="AA148" i="20"/>
  <c r="H149" i="20"/>
  <c r="AA47" i="20"/>
  <c r="H48" i="20"/>
  <c r="Z139" i="20"/>
  <c r="G140" i="20"/>
  <c r="AA20" i="20"/>
  <c r="H21" i="20"/>
  <c r="H2" i="20"/>
  <c r="AA19" i="20"/>
  <c r="H20" i="20"/>
  <c r="Z16" i="20"/>
  <c r="G17" i="20"/>
  <c r="H225" i="20"/>
  <c r="AA224" i="20"/>
  <c r="AA350" i="20"/>
  <c r="H351" i="20"/>
  <c r="AA187" i="20"/>
  <c r="H188" i="20"/>
  <c r="AA191" i="20"/>
  <c r="H192" i="20"/>
  <c r="Z336" i="20"/>
  <c r="G337" i="20"/>
  <c r="AA294" i="20"/>
  <c r="H295" i="20"/>
  <c r="H58" i="20"/>
  <c r="AA57" i="20"/>
  <c r="Z248" i="20"/>
  <c r="G249" i="20"/>
  <c r="G298" i="20"/>
  <c r="Z297" i="20"/>
  <c r="H111" i="20"/>
  <c r="AA110" i="20"/>
  <c r="H154" i="20"/>
  <c r="AA153" i="20"/>
  <c r="AA290" i="20"/>
  <c r="H291" i="20"/>
  <c r="Z207" i="20"/>
  <c r="G208" i="20"/>
  <c r="AA329" i="20"/>
  <c r="H330" i="20"/>
  <c r="AA338" i="20"/>
  <c r="H339" i="20"/>
  <c r="Z201" i="20"/>
  <c r="G202" i="20"/>
  <c r="H84" i="20"/>
  <c r="AA83" i="20"/>
  <c r="AA288" i="20"/>
  <c r="H289" i="20"/>
  <c r="AA63" i="20"/>
  <c r="H64" i="20"/>
  <c r="AA293" i="20"/>
  <c r="H294" i="20"/>
  <c r="AA51" i="20"/>
  <c r="H52" i="20"/>
  <c r="Z171" i="20"/>
  <c r="G172" i="20"/>
  <c r="H175" i="20"/>
  <c r="AA174" i="20"/>
  <c r="G91" i="20"/>
  <c r="Z90" i="20"/>
  <c r="Z307" i="20"/>
  <c r="G308" i="20"/>
  <c r="G21" i="20"/>
  <c r="Z20" i="20"/>
  <c r="G256" i="20"/>
  <c r="Z255" i="20"/>
  <c r="Z130" i="20"/>
  <c r="G131" i="20"/>
  <c r="G127" i="20"/>
  <c r="Z126" i="20"/>
  <c r="G50" i="20"/>
  <c r="Z49" i="20"/>
  <c r="G271" i="20"/>
  <c r="Z270" i="20"/>
  <c r="G230" i="20"/>
  <c r="Z229" i="20"/>
  <c r="G88" i="20"/>
  <c r="Z87" i="20"/>
  <c r="G191" i="20"/>
  <c r="Z190" i="20"/>
  <c r="G278" i="20"/>
  <c r="Z277" i="20"/>
  <c r="H290" i="20"/>
  <c r="AA289" i="20"/>
  <c r="Z56" i="20"/>
  <c r="G57" i="20"/>
  <c r="Z91" i="20"/>
  <c r="G92" i="20"/>
  <c r="G173" i="20"/>
  <c r="Z172" i="20"/>
  <c r="Z81" i="20"/>
  <c r="G82" i="20"/>
  <c r="H347" i="20"/>
  <c r="AA346" i="20"/>
  <c r="G281" i="20"/>
  <c r="Z280" i="20"/>
  <c r="AA192" i="20"/>
  <c r="H193" i="20"/>
  <c r="Z128" i="20"/>
  <c r="G129" i="20"/>
  <c r="AA355" i="20"/>
  <c r="H356" i="20"/>
  <c r="AA352" i="20"/>
  <c r="H353" i="20"/>
  <c r="AA279" i="20"/>
  <c r="H280" i="20"/>
  <c r="AA171" i="20"/>
  <c r="H172" i="20"/>
  <c r="AA155" i="20"/>
  <c r="H156" i="20"/>
  <c r="AA95" i="20"/>
  <c r="H96" i="20"/>
  <c r="AA26" i="20"/>
  <c r="H27" i="20"/>
  <c r="Z252" i="20"/>
  <c r="G253" i="20"/>
  <c r="G163" i="20"/>
  <c r="Z162" i="20"/>
  <c r="G87" i="20"/>
  <c r="Z86" i="20"/>
  <c r="X149" i="20"/>
  <c r="X235" i="20"/>
  <c r="X324" i="20"/>
  <c r="X305" i="20"/>
  <c r="E174" i="20"/>
  <c r="E84" i="20"/>
  <c r="X291" i="20"/>
  <c r="X59" i="20"/>
  <c r="X317" i="20"/>
  <c r="X311" i="20"/>
  <c r="X98" i="20"/>
  <c r="X150" i="20"/>
  <c r="X262" i="20"/>
  <c r="X341" i="20"/>
  <c r="X237" i="20"/>
  <c r="X228" i="20"/>
  <c r="X118" i="20"/>
  <c r="E194" i="20"/>
  <c r="X80" i="20"/>
  <c r="X212" i="20"/>
  <c r="E22" i="20"/>
  <c r="X136" i="20"/>
  <c r="X261" i="20"/>
  <c r="X44" i="20"/>
  <c r="X357" i="20"/>
  <c r="X310" i="20"/>
  <c r="E261" i="20"/>
  <c r="X265" i="20"/>
  <c r="E216" i="20"/>
  <c r="E7" i="20"/>
  <c r="E141" i="20"/>
  <c r="E293" i="20"/>
  <c r="E354" i="20"/>
  <c r="E21" i="20"/>
  <c r="E237" i="20"/>
  <c r="X210" i="20"/>
  <c r="E152" i="20"/>
  <c r="X335" i="20"/>
  <c r="X87" i="20"/>
  <c r="E30" i="20"/>
  <c r="E281" i="20"/>
  <c r="E326" i="20"/>
  <c r="E113" i="20"/>
  <c r="G59" i="20"/>
  <c r="Z58" i="20"/>
  <c r="Z238" i="20"/>
  <c r="G239" i="20"/>
  <c r="AA44" i="20"/>
  <c r="H45" i="20"/>
  <c r="Z327" i="20"/>
  <c r="G328" i="20"/>
  <c r="H128" i="20"/>
  <c r="AA127" i="20"/>
  <c r="AA112" i="20"/>
  <c r="H113" i="20"/>
  <c r="G133" i="20"/>
  <c r="Z132" i="20"/>
  <c r="AA212" i="20"/>
  <c r="H213" i="20"/>
  <c r="G193" i="20"/>
  <c r="Z192" i="20"/>
  <c r="G6" i="20"/>
  <c r="Z5" i="20"/>
  <c r="Z300" i="20"/>
  <c r="G301" i="20"/>
  <c r="Z30" i="20"/>
  <c r="G31" i="20"/>
  <c r="AA76" i="20"/>
  <c r="H77" i="20"/>
  <c r="AA62" i="20"/>
  <c r="H63" i="20"/>
  <c r="AA337" i="20"/>
  <c r="H338" i="20"/>
  <c r="AA64" i="20"/>
  <c r="H65" i="20"/>
  <c r="H17" i="20"/>
  <c r="AA16" i="20"/>
  <c r="G237" i="20"/>
  <c r="Z236" i="20"/>
  <c r="Z253" i="20"/>
  <c r="G254" i="20"/>
  <c r="H174" i="20"/>
  <c r="AA173" i="20"/>
  <c r="AA309" i="20"/>
  <c r="H310" i="20"/>
  <c r="AA82" i="20"/>
  <c r="H83" i="20"/>
  <c r="H62" i="20"/>
  <c r="AA61" i="20"/>
  <c r="AA161" i="20"/>
  <c r="H162" i="20"/>
  <c r="Z11" i="20"/>
  <c r="G12" i="20"/>
  <c r="G268" i="20"/>
  <c r="Z267" i="20"/>
  <c r="H185" i="20"/>
  <c r="AA184" i="20"/>
  <c r="G195" i="20"/>
  <c r="Z194" i="20"/>
  <c r="G56" i="20"/>
  <c r="Z55" i="20"/>
  <c r="H98" i="20"/>
  <c r="AA97" i="20"/>
  <c r="H29" i="20"/>
  <c r="AA28" i="20"/>
  <c r="AA152" i="20"/>
  <c r="H153" i="20"/>
  <c r="G25" i="20"/>
  <c r="Z24" i="20"/>
  <c r="AA38" i="20"/>
  <c r="H39" i="20"/>
  <c r="AA73" i="20"/>
  <c r="H74" i="20"/>
  <c r="Z204" i="20"/>
  <c r="G205" i="20"/>
  <c r="AA203" i="20"/>
  <c r="H204" i="20"/>
  <c r="Z119" i="20"/>
  <c r="G120" i="20"/>
  <c r="G28" i="20"/>
  <c r="Z27" i="20"/>
  <c r="G181" i="20"/>
  <c r="Z180" i="20"/>
  <c r="G312" i="20"/>
  <c r="Z311" i="20"/>
  <c r="AA254" i="20"/>
  <c r="H255" i="20"/>
  <c r="H132" i="20"/>
  <c r="AA131" i="20"/>
  <c r="H109" i="20"/>
  <c r="AA108" i="20"/>
  <c r="H56" i="20"/>
  <c r="AA55" i="20"/>
  <c r="G11" i="20"/>
  <c r="Z10" i="20"/>
  <c r="G164" i="20"/>
  <c r="Z163" i="20"/>
  <c r="Z240" i="20"/>
  <c r="G241" i="20"/>
  <c r="H298" i="20"/>
  <c r="AA297" i="20"/>
  <c r="H19" i="20"/>
  <c r="AA18" i="20"/>
  <c r="G358" i="20"/>
  <c r="Z357" i="20"/>
  <c r="Z221" i="20"/>
  <c r="G222" i="20"/>
  <c r="AA4" i="20"/>
  <c r="H5" i="20"/>
  <c r="AA193" i="20"/>
  <c r="H194" i="20"/>
  <c r="G207" i="20"/>
  <c r="Z206" i="20"/>
  <c r="H226" i="20"/>
  <c r="AA225" i="20"/>
  <c r="AA216" i="20"/>
  <c r="H217" i="20"/>
  <c r="Z18" i="20"/>
  <c r="G19" i="20"/>
  <c r="AA71" i="20"/>
  <c r="H72" i="20"/>
  <c r="Z264" i="20"/>
  <c r="G265" i="20"/>
  <c r="AA137" i="20"/>
  <c r="H138" i="20"/>
  <c r="AA226" i="20"/>
  <c r="H227" i="20"/>
  <c r="AA159" i="20"/>
  <c r="H160" i="20"/>
  <c r="Z85" i="20"/>
  <c r="G86" i="20"/>
  <c r="G313" i="20"/>
  <c r="Z312" i="20"/>
  <c r="H110" i="20"/>
  <c r="AA109" i="20"/>
  <c r="Z316" i="20"/>
  <c r="G317" i="20"/>
  <c r="AA235" i="20"/>
  <c r="H236" i="20"/>
  <c r="H170" i="20"/>
  <c r="AA169" i="20"/>
  <c r="H75" i="20"/>
  <c r="AA74" i="20"/>
  <c r="H147" i="20"/>
  <c r="AA146" i="20"/>
  <c r="H240" i="20"/>
  <c r="AA239" i="20"/>
  <c r="Z118" i="20"/>
  <c r="G119" i="20"/>
  <c r="AA43" i="20"/>
  <c r="H44" i="20"/>
  <c r="AA286" i="20"/>
  <c r="H287" i="20"/>
  <c r="G243" i="20"/>
  <c r="Z242" i="20"/>
  <c r="H183" i="20"/>
  <c r="AA182" i="20"/>
  <c r="Z54" i="20"/>
  <c r="G55" i="20"/>
  <c r="AA306" i="20"/>
  <c r="H307" i="20"/>
  <c r="H271" i="20"/>
  <c r="AA270" i="20"/>
  <c r="G27" i="20"/>
  <c r="Z26" i="20"/>
  <c r="AA31" i="20"/>
  <c r="H32" i="20"/>
  <c r="H318" i="20"/>
  <c r="AA317" i="20"/>
  <c r="G316" i="20"/>
  <c r="Z315" i="20"/>
  <c r="G194" i="20"/>
  <c r="Z193" i="20"/>
  <c r="AA188" i="20"/>
  <c r="H189" i="20"/>
  <c r="AA347" i="20"/>
  <c r="H348" i="20"/>
  <c r="H151" i="20"/>
  <c r="AA150" i="20"/>
  <c r="H279" i="20"/>
  <c r="AA278" i="20"/>
  <c r="H218" i="20"/>
  <c r="AA217" i="20"/>
  <c r="G284" i="20"/>
  <c r="Z283" i="20"/>
  <c r="G155" i="20"/>
  <c r="Z154" i="20"/>
  <c r="AA77" i="20"/>
  <c r="H78" i="20"/>
  <c r="G135" i="20"/>
  <c r="Z134" i="20"/>
  <c r="AA296" i="20"/>
  <c r="H297" i="20"/>
  <c r="G289" i="20"/>
  <c r="Z288" i="20"/>
  <c r="AA145" i="20"/>
  <c r="H146" i="20"/>
  <c r="G336" i="20"/>
  <c r="Z335" i="20"/>
  <c r="Z245" i="20"/>
  <c r="G246" i="20"/>
  <c r="AA175" i="20"/>
  <c r="H176" i="20"/>
  <c r="AA42" i="20"/>
  <c r="H43" i="20"/>
  <c r="Z165" i="20"/>
  <c r="G166" i="20"/>
  <c r="Z338" i="20"/>
  <c r="G339" i="20"/>
  <c r="Z269" i="20"/>
  <c r="G270" i="20"/>
  <c r="AA264" i="20"/>
  <c r="H265" i="20"/>
  <c r="Z228" i="20"/>
  <c r="G229" i="20"/>
  <c r="G352" i="20"/>
  <c r="Z351" i="20"/>
  <c r="AA354" i="20"/>
  <c r="H355" i="20"/>
  <c r="H86" i="20"/>
  <c r="AA85" i="20"/>
  <c r="H49" i="20"/>
  <c r="AA48" i="20"/>
  <c r="Z106" i="20"/>
  <c r="G107" i="20"/>
  <c r="AA183" i="20"/>
  <c r="H184" i="20"/>
  <c r="AA341" i="20"/>
  <c r="H342" i="20"/>
  <c r="AA53" i="20"/>
  <c r="H54" i="20"/>
  <c r="H34" i="20"/>
  <c r="AA33" i="20"/>
  <c r="G106" i="20"/>
  <c r="Z105" i="20"/>
  <c r="Z37" i="20"/>
  <c r="G38" i="20"/>
  <c r="H306" i="20"/>
  <c r="AA305" i="20"/>
  <c r="Z282" i="20"/>
  <c r="G283" i="20"/>
  <c r="Z148" i="20"/>
  <c r="G149" i="20"/>
  <c r="Z212" i="20"/>
  <c r="G213" i="20"/>
  <c r="Z95" i="20"/>
  <c r="G96" i="20"/>
  <c r="Z345" i="20"/>
  <c r="G346" i="20"/>
  <c r="H288" i="20"/>
  <c r="AA287" i="20"/>
  <c r="Z215" i="20"/>
  <c r="G216" i="20"/>
  <c r="G111" i="20"/>
  <c r="Z110" i="20"/>
  <c r="Z302" i="20"/>
  <c r="G303" i="20"/>
  <c r="G58" i="20"/>
  <c r="Z57" i="20"/>
  <c r="Z328" i="20"/>
  <c r="G329" i="20"/>
  <c r="Z25" i="20"/>
  <c r="G26" i="20"/>
  <c r="Z187" i="20"/>
  <c r="G188" i="20"/>
  <c r="G16" i="20"/>
  <c r="Z15" i="20"/>
  <c r="G257" i="20"/>
  <c r="Z256" i="20"/>
  <c r="Z230" i="20"/>
  <c r="G231" i="20"/>
  <c r="G156" i="20"/>
  <c r="Z155" i="20"/>
  <c r="Z35" i="20"/>
  <c r="G36" i="20"/>
  <c r="F116" i="20"/>
  <c r="Y125" i="20"/>
  <c r="Y187" i="20"/>
  <c r="F7" i="20"/>
  <c r="Y317" i="20"/>
  <c r="Y63" i="20"/>
  <c r="Y268" i="20"/>
  <c r="Y337" i="20"/>
  <c r="Y297" i="20"/>
  <c r="Y142" i="20"/>
  <c r="Y229" i="20"/>
  <c r="Y151" i="20"/>
  <c r="Y87" i="20"/>
  <c r="Y302" i="20"/>
  <c r="F34" i="20"/>
  <c r="F239" i="20"/>
  <c r="Y233" i="20"/>
  <c r="F243" i="20"/>
  <c r="Y293" i="20"/>
  <c r="F182" i="20"/>
  <c r="F17" i="20"/>
  <c r="Y244" i="20"/>
  <c r="F84" i="20"/>
  <c r="Y232" i="20"/>
  <c r="Y159" i="20"/>
  <c r="Y350" i="20"/>
  <c r="Y44" i="20"/>
  <c r="Y280" i="20"/>
  <c r="F279" i="20"/>
  <c r="Y14" i="20"/>
  <c r="Y152" i="20"/>
  <c r="F33" i="20"/>
  <c r="F109" i="20"/>
  <c r="Y178" i="20"/>
  <c r="Y206" i="20"/>
  <c r="Y344" i="20"/>
  <c r="Y198" i="20"/>
  <c r="Y224" i="20"/>
  <c r="F2" i="20"/>
  <c r="Y357" i="20"/>
  <c r="Y346" i="20"/>
  <c r="F22" i="20"/>
  <c r="Y274" i="20"/>
  <c r="Y231" i="20"/>
  <c r="Y67" i="20"/>
  <c r="Y101" i="20"/>
  <c r="F49" i="20"/>
  <c r="F295" i="20"/>
  <c r="Y99" i="20"/>
  <c r="F350" i="20"/>
  <c r="F212" i="20"/>
  <c r="Y145" i="20"/>
  <c r="F323" i="20"/>
  <c r="Y102" i="20"/>
  <c r="Y51" i="20"/>
  <c r="Y272" i="20"/>
  <c r="F203" i="20"/>
  <c r="F53" i="20"/>
  <c r="Y139" i="20"/>
  <c r="F72" i="20"/>
  <c r="Y132" i="20"/>
  <c r="Y174" i="20"/>
  <c r="Y81" i="20"/>
  <c r="Y61" i="20"/>
  <c r="Y296" i="20"/>
  <c r="F319" i="20"/>
  <c r="F285" i="20"/>
  <c r="F170" i="20"/>
  <c r="Y135" i="20"/>
  <c r="Y137" i="20"/>
  <c r="H314" i="20"/>
  <c r="AA313" i="20"/>
  <c r="Z355" i="20"/>
  <c r="G356" i="20"/>
  <c r="AA128" i="20"/>
  <c r="H129" i="20"/>
  <c r="H76" i="20"/>
  <c r="AA75" i="20"/>
  <c r="H61" i="20"/>
  <c r="AA60" i="20"/>
  <c r="H26" i="20"/>
  <c r="AA25" i="20"/>
  <c r="AA255" i="20"/>
  <c r="H256" i="20"/>
  <c r="Z213" i="20"/>
  <c r="G214" i="20"/>
  <c r="AA50" i="20"/>
  <c r="H51" i="20"/>
  <c r="G315" i="20"/>
  <c r="Z314" i="20"/>
  <c r="AA335" i="20"/>
  <c r="H336" i="20"/>
  <c r="AA89" i="20"/>
  <c r="H90" i="20"/>
  <c r="G48" i="20"/>
  <c r="Z47" i="20"/>
  <c r="AA164" i="20"/>
  <c r="H165" i="20"/>
  <c r="Z332" i="20"/>
  <c r="G333" i="20"/>
  <c r="G258" i="20"/>
  <c r="Z257" i="20"/>
  <c r="AA356" i="20"/>
  <c r="H357" i="20"/>
  <c r="Z181" i="20"/>
  <c r="G182" i="20"/>
  <c r="G113" i="20"/>
  <c r="Z112" i="20"/>
  <c r="H230" i="20"/>
  <c r="AA229" i="20"/>
  <c r="G295" i="20"/>
  <c r="Z294" i="20"/>
  <c r="Z218" i="20"/>
  <c r="G219" i="20"/>
  <c r="Z79" i="20"/>
  <c r="G80" i="20"/>
  <c r="AA281" i="20"/>
  <c r="H282" i="20"/>
  <c r="G13" i="20"/>
  <c r="Z12" i="20"/>
  <c r="AA138" i="20"/>
  <c r="H139" i="20"/>
  <c r="AA333" i="20"/>
  <c r="H334" i="20"/>
  <c r="AA259" i="20"/>
  <c r="H260" i="20"/>
  <c r="AA114" i="20"/>
  <c r="H115" i="20"/>
  <c r="H246" i="20"/>
  <c r="AA245" i="20"/>
  <c r="Z262" i="20"/>
  <c r="G263" i="20"/>
  <c r="Z324" i="20"/>
  <c r="G325" i="20"/>
  <c r="H203" i="20"/>
  <c r="AA202" i="20"/>
  <c r="G309" i="20"/>
  <c r="Z308" i="20"/>
  <c r="AA274" i="20"/>
  <c r="H275" i="20"/>
  <c r="AA208" i="20"/>
  <c r="H209" i="20"/>
  <c r="Z322" i="20"/>
  <c r="G323" i="20"/>
  <c r="Z111" i="20"/>
  <c r="G112" i="20"/>
  <c r="AA123" i="20"/>
  <c r="H124" i="20"/>
  <c r="H238" i="20"/>
  <c r="AA237" i="20"/>
  <c r="H50" i="20"/>
  <c r="AA49" i="20"/>
  <c r="H327" i="20"/>
  <c r="AA326" i="20"/>
  <c r="AA56" i="20"/>
  <c r="H57" i="20"/>
  <c r="H221" i="20"/>
  <c r="AA220" i="20"/>
  <c r="Z244" i="20"/>
  <c r="G245" i="20"/>
  <c r="G125" i="20"/>
  <c r="Z124" i="20"/>
  <c r="Z168" i="20"/>
  <c r="G169" i="20"/>
  <c r="Z169" i="20"/>
  <c r="G170" i="20"/>
  <c r="G294" i="20"/>
  <c r="Z293" i="20"/>
  <c r="AA316" i="20"/>
  <c r="H317" i="20"/>
  <c r="AA201" i="20"/>
  <c r="H202" i="20"/>
  <c r="Z234" i="20"/>
  <c r="G235" i="20"/>
  <c r="H99" i="20"/>
  <c r="AA98" i="20"/>
  <c r="H161" i="20"/>
  <c r="AA160" i="20"/>
  <c r="H247" i="20"/>
  <c r="AA246" i="20"/>
  <c r="H127" i="20"/>
  <c r="AA126" i="20"/>
  <c r="H171" i="20"/>
  <c r="AA170" i="20"/>
  <c r="Z66" i="20"/>
  <c r="G67" i="20"/>
  <c r="Z6" i="20"/>
  <c r="G7" i="20"/>
  <c r="H25" i="20"/>
  <c r="AA24" i="20"/>
  <c r="Z251" i="20"/>
  <c r="G252" i="20"/>
  <c r="E2" i="20"/>
  <c r="Y181" i="20"/>
  <c r="F234" i="20"/>
  <c r="Y33" i="20"/>
  <c r="F230" i="20"/>
  <c r="F143" i="20"/>
  <c r="F298" i="20"/>
  <c r="F338" i="20"/>
  <c r="F269" i="20"/>
  <c r="F64" i="20"/>
  <c r="F188" i="20"/>
  <c r="Y246" i="20"/>
  <c r="Y325" i="20"/>
  <c r="Y203" i="20"/>
  <c r="F126" i="20"/>
  <c r="Y108" i="20"/>
  <c r="F245" i="20"/>
  <c r="Y4" i="20"/>
  <c r="X232" i="20"/>
  <c r="E233" i="20"/>
  <c r="E18" i="20"/>
  <c r="X17" i="20"/>
  <c r="E65" i="20"/>
  <c r="X64" i="20"/>
  <c r="X37" i="20"/>
  <c r="E38" i="20"/>
  <c r="X126" i="20"/>
  <c r="E127" i="20"/>
  <c r="X224" i="20"/>
  <c r="E225" i="20"/>
  <c r="X152" i="20"/>
  <c r="X105" i="20"/>
  <c r="E106" i="20"/>
  <c r="X350" i="20"/>
  <c r="E351" i="20"/>
  <c r="E271" i="20"/>
  <c r="X270" i="20"/>
  <c r="X187" i="20"/>
  <c r="E188" i="20"/>
  <c r="X307" i="20"/>
  <c r="E308" i="20"/>
  <c r="E101" i="20"/>
  <c r="X100" i="20"/>
  <c r="E5" i="20"/>
  <c r="X4" i="20"/>
  <c r="X197" i="20"/>
  <c r="E198" i="20"/>
  <c r="E219" i="20"/>
  <c r="X218" i="20"/>
  <c r="X172" i="20"/>
  <c r="X301" i="20"/>
  <c r="E302" i="20"/>
  <c r="E316" i="20"/>
  <c r="X315" i="20"/>
  <c r="E184" i="20"/>
  <c r="X183" i="20"/>
  <c r="E89" i="20"/>
  <c r="X88" i="20"/>
  <c r="E249" i="20"/>
  <c r="X248" i="20"/>
  <c r="X79" i="20"/>
  <c r="E279" i="20"/>
  <c r="X278" i="20"/>
  <c r="X242" i="20"/>
  <c r="E243" i="20"/>
  <c r="D138" i="20"/>
  <c r="W137" i="20"/>
  <c r="W21" i="20"/>
  <c r="D171" i="20"/>
  <c r="W170" i="20"/>
  <c r="W281" i="20"/>
  <c r="D241" i="20"/>
  <c r="D53" i="20"/>
  <c r="W52" i="20"/>
  <c r="D145" i="20"/>
  <c r="W144" i="20"/>
  <c r="W270" i="20"/>
  <c r="D271" i="20"/>
  <c r="W163" i="20"/>
  <c r="D285" i="20"/>
  <c r="W284" i="20"/>
  <c r="W346" i="20"/>
  <c r="D151" i="20"/>
  <c r="W150" i="20"/>
  <c r="D132" i="20"/>
  <c r="D242" i="20"/>
  <c r="W241" i="20"/>
  <c r="D332" i="20"/>
  <c r="W331" i="20"/>
  <c r="D255" i="20"/>
  <c r="W254" i="20"/>
  <c r="W275" i="20"/>
  <c r="W166" i="20"/>
  <c r="D167" i="20"/>
  <c r="D160" i="20"/>
  <c r="W159" i="20"/>
  <c r="W101" i="20"/>
  <c r="D102" i="20"/>
  <c r="D46" i="20"/>
  <c r="W45" i="20"/>
  <c r="D150" i="20"/>
  <c r="W149" i="20"/>
  <c r="W120" i="20"/>
  <c r="D121" i="20"/>
  <c r="W226" i="20"/>
  <c r="D227" i="20"/>
  <c r="W338" i="20"/>
  <c r="C70" i="20"/>
  <c r="C240" i="20"/>
  <c r="V332" i="20"/>
  <c r="C269" i="20"/>
  <c r="V333" i="20"/>
  <c r="U36" i="20"/>
  <c r="U356" i="20"/>
  <c r="S356" i="20" s="1"/>
  <c r="B357" i="20"/>
  <c r="U333" i="20"/>
  <c r="S333" i="20" s="1"/>
  <c r="B334" i="20"/>
  <c r="U279" i="20"/>
  <c r="B207" i="20"/>
  <c r="U206" i="20"/>
  <c r="S206" i="20" s="1"/>
  <c r="U31" i="20"/>
  <c r="S31" i="20" s="1"/>
  <c r="B32" i="20"/>
  <c r="U221" i="20"/>
  <c r="B222" i="20"/>
  <c r="U205" i="20"/>
  <c r="B206" i="20"/>
  <c r="B107" i="20"/>
  <c r="U163" i="20"/>
  <c r="B164" i="20"/>
  <c r="U247" i="20"/>
  <c r="B248" i="20"/>
  <c r="U307" i="20"/>
  <c r="S307" i="20" s="1"/>
  <c r="B308" i="20"/>
  <c r="B134" i="20"/>
  <c r="U133" i="20"/>
  <c r="S133" i="20" s="1"/>
  <c r="U236" i="20"/>
  <c r="S236" i="20" s="1"/>
  <c r="U117" i="20"/>
  <c r="S117" i="20" s="1"/>
  <c r="B118" i="20"/>
  <c r="B49" i="20"/>
  <c r="U48" i="20"/>
  <c r="U322" i="20"/>
  <c r="S322" i="20" s="1"/>
  <c r="B323" i="20"/>
  <c r="U274" i="20"/>
  <c r="S274" i="20" s="1"/>
  <c r="U136" i="20"/>
  <c r="B137" i="20"/>
  <c r="B25" i="20"/>
  <c r="U24" i="20"/>
  <c r="S24" i="20" s="1"/>
  <c r="U7" i="20"/>
  <c r="S7" i="20" s="1"/>
  <c r="U130" i="20"/>
  <c r="B131" i="20"/>
  <c r="U64" i="20"/>
  <c r="S64" i="20" s="1"/>
  <c r="B65" i="20"/>
  <c r="U311" i="20"/>
  <c r="S311" i="20" s="1"/>
  <c r="U178" i="20"/>
  <c r="S178" i="20" s="1"/>
  <c r="B112" i="20"/>
  <c r="U111" i="20"/>
  <c r="S111" i="20" s="1"/>
  <c r="B93" i="20"/>
  <c r="U92" i="20"/>
  <c r="B317" i="20"/>
  <c r="U316" i="20"/>
  <c r="B318" i="20"/>
  <c r="U317" i="20"/>
  <c r="S317" i="20" s="1"/>
  <c r="U346" i="20"/>
  <c r="S346" i="20" s="1"/>
  <c r="B77" i="20"/>
  <c r="U76" i="20"/>
  <c r="S76" i="20" s="1"/>
  <c r="U239" i="20"/>
  <c r="B240" i="20"/>
  <c r="U118" i="20"/>
  <c r="S118" i="20" s="1"/>
  <c r="B100" i="20"/>
  <c r="U99" i="20"/>
  <c r="B42" i="20"/>
  <c r="U41" i="20"/>
  <c r="S41" i="20" s="1"/>
  <c r="Y212" i="20"/>
  <c r="F213" i="20"/>
  <c r="F355" i="20"/>
  <c r="Y354" i="20"/>
  <c r="Y39" i="20"/>
  <c r="F40" i="20"/>
  <c r="F105" i="20"/>
  <c r="Y104" i="20"/>
  <c r="F270" i="20"/>
  <c r="Y269" i="20"/>
  <c r="F250" i="20"/>
  <c r="Y249" i="20"/>
  <c r="Y213" i="20"/>
  <c r="Y34" i="20"/>
  <c r="F35" i="20"/>
  <c r="Y266" i="20"/>
  <c r="F267" i="20"/>
  <c r="Y2" i="20"/>
  <c r="Y80" i="20"/>
  <c r="Y283" i="20"/>
  <c r="F221" i="20"/>
  <c r="Y220" i="20"/>
  <c r="Y161" i="20"/>
  <c r="F162" i="20"/>
  <c r="Y291" i="20"/>
  <c r="F292" i="20"/>
  <c r="Y23" i="20"/>
  <c r="F24" i="20"/>
  <c r="Y47" i="20"/>
  <c r="Y307" i="20"/>
  <c r="F331" i="20"/>
  <c r="Y330" i="20"/>
  <c r="F130" i="20"/>
  <c r="Y129" i="20"/>
  <c r="Y153" i="20"/>
  <c r="F154" i="20"/>
  <c r="Y27" i="20"/>
  <c r="F26" i="20"/>
  <c r="Y25" i="20"/>
  <c r="Y290" i="20"/>
  <c r="F291" i="20"/>
  <c r="Y193" i="20"/>
  <c r="F194" i="20"/>
  <c r="Y245" i="20"/>
  <c r="F246" i="20"/>
  <c r="Y95" i="20"/>
  <c r="F96" i="20"/>
  <c r="F166" i="20"/>
  <c r="Y165" i="20"/>
  <c r="Y331" i="20"/>
  <c r="X327" i="20"/>
  <c r="X74" i="20"/>
  <c r="X203" i="20"/>
  <c r="E110" i="20"/>
  <c r="X109" i="20"/>
  <c r="X195" i="20"/>
  <c r="X273" i="20"/>
  <c r="E274" i="20"/>
  <c r="E157" i="20"/>
  <c r="X156" i="20"/>
  <c r="E64" i="20"/>
  <c r="X63" i="20"/>
  <c r="E245" i="20"/>
  <c r="X244" i="20"/>
  <c r="E270" i="20"/>
  <c r="X269" i="20"/>
  <c r="E9" i="20"/>
  <c r="X8" i="20"/>
  <c r="X221" i="20"/>
  <c r="E222" i="20"/>
  <c r="X82" i="20"/>
  <c r="X271" i="20"/>
  <c r="X166" i="20"/>
  <c r="E167" i="20"/>
  <c r="X219" i="20"/>
  <c r="E220" i="20"/>
  <c r="E356" i="20"/>
  <c r="X355" i="20"/>
  <c r="X84" i="20"/>
  <c r="E85" i="20"/>
  <c r="X101" i="20"/>
  <c r="X189" i="20"/>
  <c r="E239" i="20"/>
  <c r="X238" i="20"/>
  <c r="E195" i="20"/>
  <c r="X194" i="20"/>
  <c r="X90" i="20"/>
  <c r="E91" i="20"/>
  <c r="X30" i="20"/>
  <c r="E31" i="20"/>
  <c r="E180" i="20"/>
  <c r="X179" i="20"/>
  <c r="E74" i="20"/>
  <c r="X73" i="20"/>
  <c r="E15" i="20"/>
  <c r="X14" i="20"/>
  <c r="E255" i="20"/>
  <c r="X254" i="20"/>
  <c r="X122" i="20"/>
  <c r="E123" i="20"/>
  <c r="X160" i="20"/>
  <c r="X217" i="20"/>
  <c r="E218" i="20"/>
  <c r="X191" i="20"/>
  <c r="X352" i="20"/>
  <c r="X128" i="20"/>
  <c r="E129" i="20"/>
  <c r="D73" i="20"/>
  <c r="W72" i="20"/>
  <c r="D168" i="20"/>
  <c r="W167" i="20"/>
  <c r="W345" i="20"/>
  <c r="D346" i="20"/>
  <c r="W242" i="20"/>
  <c r="D85" i="20"/>
  <c r="W84" i="20"/>
  <c r="D335" i="20"/>
  <c r="W334" i="20"/>
  <c r="W175" i="20"/>
  <c r="D176" i="20"/>
  <c r="W4" i="20"/>
  <c r="D5" i="20"/>
  <c r="W340" i="20"/>
  <c r="D341" i="20"/>
  <c r="W178" i="20"/>
  <c r="W14" i="20"/>
  <c r="D15" i="20"/>
  <c r="W341" i="20"/>
  <c r="D342" i="20"/>
  <c r="W313" i="20"/>
  <c r="D314" i="20"/>
  <c r="W63" i="20"/>
  <c r="D64" i="20"/>
  <c r="D33" i="20"/>
  <c r="W32" i="20"/>
  <c r="W328" i="20"/>
  <c r="D329" i="20"/>
  <c r="W246" i="20"/>
  <c r="D247" i="20"/>
  <c r="D353" i="20"/>
  <c r="W352" i="20"/>
  <c r="W323" i="20"/>
  <c r="D324" i="20"/>
  <c r="D134" i="20"/>
  <c r="W133" i="20"/>
  <c r="W88" i="20"/>
  <c r="D89" i="20"/>
  <c r="W181" i="20"/>
  <c r="D254" i="20"/>
  <c r="W253" i="20"/>
  <c r="W95" i="20"/>
  <c r="D96" i="20"/>
  <c r="W162" i="20"/>
  <c r="W223" i="20"/>
  <c r="D224" i="20"/>
  <c r="D72" i="20"/>
  <c r="W71" i="20"/>
  <c r="W172" i="20"/>
  <c r="D173" i="20"/>
  <c r="W314" i="20"/>
  <c r="D315" i="20"/>
  <c r="D34" i="20"/>
  <c r="W33" i="20"/>
  <c r="D71" i="20"/>
  <c r="W70" i="20"/>
  <c r="D210" i="20"/>
  <c r="W209" i="20"/>
  <c r="D269" i="20"/>
  <c r="W268" i="20"/>
  <c r="D52" i="20"/>
  <c r="W51" i="20"/>
  <c r="W42" i="20"/>
  <c r="D43" i="20"/>
  <c r="W81" i="20"/>
  <c r="D82" i="20"/>
  <c r="W38" i="20"/>
  <c r="D349" i="20"/>
  <c r="W348" i="20"/>
  <c r="W36" i="20"/>
  <c r="D37" i="20"/>
  <c r="W143" i="20"/>
  <c r="D144" i="20"/>
  <c r="W65" i="20"/>
  <c r="D66" i="20"/>
  <c r="D355" i="20"/>
  <c r="W354" i="20"/>
  <c r="W335" i="20"/>
  <c r="D289" i="20"/>
  <c r="W288" i="20"/>
  <c r="D18" i="20"/>
  <c r="W17" i="20"/>
  <c r="V18" i="20"/>
  <c r="C19" i="20"/>
  <c r="V267" i="20"/>
  <c r="V272" i="20"/>
  <c r="C273" i="20"/>
  <c r="V277" i="20"/>
  <c r="V98" i="20"/>
  <c r="V120" i="20"/>
  <c r="C121" i="20"/>
  <c r="V176" i="20"/>
  <c r="V66" i="20"/>
  <c r="C67" i="20"/>
  <c r="V150" i="20"/>
  <c r="C151" i="20"/>
  <c r="V70" i="20"/>
  <c r="C246" i="20"/>
  <c r="V245" i="20"/>
  <c r="C346" i="20"/>
  <c r="V345" i="20"/>
  <c r="V322" i="20"/>
  <c r="V346" i="20"/>
  <c r="C347" i="20"/>
  <c r="V50" i="20"/>
  <c r="V259" i="20"/>
  <c r="V274" i="20"/>
  <c r="C275" i="20"/>
  <c r="C187" i="20"/>
  <c r="V186" i="20"/>
  <c r="V109" i="20"/>
  <c r="C110" i="20"/>
  <c r="V113" i="20"/>
  <c r="C114" i="20"/>
  <c r="V5" i="20"/>
  <c r="C6" i="20"/>
  <c r="V27" i="20"/>
  <c r="V173" i="20"/>
  <c r="V307" i="20"/>
  <c r="V25" i="20"/>
  <c r="V316" i="20"/>
  <c r="V209" i="20"/>
  <c r="V33" i="20"/>
  <c r="C232" i="20"/>
  <c r="V231" i="20"/>
  <c r="C176" i="20"/>
  <c r="V175" i="20"/>
  <c r="V58" i="20"/>
  <c r="V302" i="20"/>
  <c r="V126" i="20"/>
  <c r="V237" i="20"/>
  <c r="V119" i="20"/>
  <c r="C120" i="20"/>
  <c r="V285" i="20"/>
  <c r="C286" i="20"/>
  <c r="C141" i="20"/>
  <c r="V140" i="20"/>
  <c r="C203" i="20"/>
  <c r="V202" i="20"/>
  <c r="V122" i="20"/>
  <c r="C134" i="20"/>
  <c r="V133" i="20"/>
  <c r="V331" i="20"/>
  <c r="V199" i="20"/>
  <c r="V270" i="20"/>
  <c r="V351" i="20"/>
  <c r="C352" i="20"/>
  <c r="U146" i="20"/>
  <c r="S146" i="20" s="1"/>
  <c r="B147" i="20"/>
  <c r="U156" i="20"/>
  <c r="U13" i="20"/>
  <c r="B231" i="20"/>
  <c r="U230" i="20"/>
  <c r="S230" i="20" s="1"/>
  <c r="B258" i="20"/>
  <c r="U160" i="20"/>
  <c r="S160" i="20" s="1"/>
  <c r="U216" i="20"/>
  <c r="S216" i="20" s="1"/>
  <c r="B9" i="20"/>
  <c r="B66" i="20"/>
  <c r="U65" i="20"/>
  <c r="S65" i="20" s="1"/>
  <c r="U29" i="20"/>
  <c r="S29" i="20" s="1"/>
  <c r="U66" i="20"/>
  <c r="U277" i="20"/>
  <c r="S277" i="20" s="1"/>
  <c r="B6" i="20"/>
  <c r="U5" i="20"/>
  <c r="U278" i="20"/>
  <c r="S278" i="20" s="1"/>
  <c r="U271" i="20"/>
  <c r="B91" i="20"/>
  <c r="U90" i="20"/>
  <c r="S90" i="20" s="1"/>
  <c r="U199" i="20"/>
  <c r="B200" i="20"/>
  <c r="B175" i="20"/>
  <c r="U174" i="20"/>
  <c r="S174" i="20" s="1"/>
  <c r="U318" i="20"/>
  <c r="S318" i="20" s="1"/>
  <c r="B319" i="20"/>
  <c r="U177" i="20"/>
  <c r="S177" i="20" s="1"/>
  <c r="B178" i="20"/>
  <c r="B193" i="20"/>
  <c r="U192" i="20"/>
  <c r="B216" i="20"/>
  <c r="U215" i="20"/>
  <c r="S215" i="20" s="1"/>
  <c r="U141" i="20"/>
  <c r="B142" i="20"/>
  <c r="U40" i="20"/>
  <c r="S40" i="20" s="1"/>
  <c r="B41" i="20"/>
  <c r="U32" i="20"/>
  <c r="U187" i="20"/>
  <c r="B188" i="20"/>
  <c r="B329" i="20"/>
  <c r="U328" i="20"/>
  <c r="U72" i="20"/>
  <c r="B73" i="20"/>
  <c r="B5" i="20"/>
  <c r="U4" i="20"/>
  <c r="U115" i="20"/>
  <c r="U52" i="20"/>
  <c r="S52" i="20" s="1"/>
  <c r="B244" i="20"/>
  <c r="U243" i="20"/>
  <c r="S243" i="20" s="1"/>
  <c r="U329" i="20"/>
  <c r="S329" i="20" s="1"/>
  <c r="B330" i="20"/>
  <c r="U151" i="20"/>
  <c r="S151" i="20" s="1"/>
  <c r="B152" i="20"/>
  <c r="F58" i="20"/>
  <c r="Y57" i="20"/>
  <c r="F339" i="20"/>
  <c r="Y338" i="20"/>
  <c r="Y42" i="20"/>
  <c r="F43" i="20"/>
  <c r="Y68" i="20"/>
  <c r="F69" i="20"/>
  <c r="Y75" i="20"/>
  <c r="Y273" i="20"/>
  <c r="Y270" i="20"/>
  <c r="Y208" i="20"/>
  <c r="F187" i="20"/>
  <c r="Y186" i="20"/>
  <c r="Y292" i="20"/>
  <c r="F293" i="20"/>
  <c r="Y188" i="20"/>
  <c r="F189" i="20"/>
  <c r="Y74" i="20"/>
  <c r="F75" i="20"/>
  <c r="Y256" i="20"/>
  <c r="F257" i="20"/>
  <c r="Y56" i="20"/>
  <c r="F57" i="20"/>
  <c r="F85" i="20"/>
  <c r="Y84" i="20"/>
  <c r="Y177" i="20"/>
  <c r="F354" i="20"/>
  <c r="Y353" i="20"/>
  <c r="F266" i="20"/>
  <c r="Y265" i="20"/>
  <c r="F142" i="20"/>
  <c r="Y141" i="20"/>
  <c r="F16" i="20"/>
  <c r="Y15" i="20"/>
  <c r="Y194" i="20"/>
  <c r="F195" i="20"/>
  <c r="Y304" i="20"/>
  <c r="F305" i="20"/>
  <c r="Y230" i="20"/>
  <c r="F25" i="20"/>
  <c r="Y24" i="20"/>
  <c r="F172" i="20"/>
  <c r="Y171" i="20"/>
  <c r="Y106" i="20"/>
  <c r="F107" i="20"/>
  <c r="F263" i="20"/>
  <c r="Y262" i="20"/>
  <c r="Y223" i="20"/>
  <c r="F300" i="20"/>
  <c r="Y299" i="20"/>
  <c r="Y167" i="20"/>
  <c r="F168" i="20"/>
  <c r="Y226" i="20"/>
  <c r="Y155" i="20"/>
  <c r="F156" i="20"/>
  <c r="Y136" i="20"/>
  <c r="F229" i="20"/>
  <c r="Y228" i="20"/>
  <c r="Y300" i="20"/>
  <c r="F301" i="20"/>
  <c r="Y260" i="20"/>
  <c r="F261" i="20"/>
  <c r="Y288" i="20"/>
  <c r="F289" i="20"/>
  <c r="Y8" i="20"/>
  <c r="F9" i="20"/>
  <c r="Y134" i="20"/>
  <c r="F342" i="20"/>
  <c r="Y341" i="20"/>
  <c r="Y324" i="20"/>
  <c r="F325" i="20"/>
  <c r="Y170" i="20"/>
  <c r="F171" i="20"/>
  <c r="Y72" i="20"/>
  <c r="Y189" i="20"/>
  <c r="X220" i="20"/>
  <c r="E221" i="20"/>
  <c r="X247" i="20"/>
  <c r="E248" i="20"/>
  <c r="X47" i="20"/>
  <c r="E48" i="20"/>
  <c r="X339" i="20"/>
  <c r="E340" i="20"/>
  <c r="E181" i="20"/>
  <c r="X180" i="20"/>
  <c r="E323" i="20"/>
  <c r="X322" i="20"/>
  <c r="E296" i="20"/>
  <c r="X295" i="20"/>
  <c r="X19" i="20"/>
  <c r="X349" i="20"/>
  <c r="E350" i="20"/>
  <c r="X65" i="20"/>
  <c r="E66" i="20"/>
  <c r="X222" i="20"/>
  <c r="X15" i="20"/>
  <c r="E16" i="20"/>
  <c r="X230" i="20"/>
  <c r="E231" i="20"/>
  <c r="X137" i="20"/>
  <c r="X200" i="20"/>
  <c r="E201" i="20"/>
  <c r="X135" i="20"/>
  <c r="X127" i="20"/>
  <c r="E128" i="20"/>
  <c r="X313" i="20"/>
  <c r="X48" i="20"/>
  <c r="E49" i="20"/>
  <c r="E8" i="20"/>
  <c r="X7" i="20"/>
  <c r="X348" i="20"/>
  <c r="E349" i="20"/>
  <c r="X231" i="20"/>
  <c r="E232" i="20"/>
  <c r="X289" i="20"/>
  <c r="E290" i="20"/>
  <c r="X240" i="20"/>
  <c r="E241" i="20"/>
  <c r="E357" i="20"/>
  <c r="X356" i="20"/>
  <c r="X181" i="20"/>
  <c r="E182" i="20"/>
  <c r="X145" i="20"/>
  <c r="E146" i="20"/>
  <c r="X39" i="20"/>
  <c r="X344" i="20"/>
  <c r="E345" i="20"/>
  <c r="X309" i="20"/>
  <c r="X209" i="20"/>
  <c r="E177" i="20"/>
  <c r="X176" i="20"/>
  <c r="E125" i="20"/>
  <c r="X124" i="20"/>
  <c r="E288" i="20"/>
  <c r="X287" i="20"/>
  <c r="X202" i="20"/>
  <c r="E203" i="20"/>
  <c r="X323" i="20"/>
  <c r="X24" i="20"/>
  <c r="E289" i="20"/>
  <c r="X288" i="20"/>
  <c r="E164" i="20"/>
  <c r="X163" i="20"/>
  <c r="X141" i="20"/>
  <c r="X338" i="20"/>
  <c r="E339" i="20"/>
  <c r="E275" i="20"/>
  <c r="X274" i="20"/>
  <c r="X2" i="20"/>
  <c r="X298" i="20"/>
  <c r="E299" i="20"/>
  <c r="X76" i="20"/>
  <c r="E77" i="20"/>
  <c r="W173" i="20"/>
  <c r="D174" i="20"/>
  <c r="W176" i="20"/>
  <c r="D177" i="20"/>
  <c r="W302" i="20"/>
  <c r="W132" i="20"/>
  <c r="D133" i="20"/>
  <c r="D140" i="20"/>
  <c r="W139" i="20"/>
  <c r="D237" i="20"/>
  <c r="W236" i="20"/>
  <c r="W216" i="20"/>
  <c r="W171" i="20"/>
  <c r="D172" i="20"/>
  <c r="D14" i="20"/>
  <c r="W13" i="20"/>
  <c r="D63" i="20"/>
  <c r="W62" i="20"/>
  <c r="D6" i="20"/>
  <c r="W5" i="20"/>
  <c r="W152" i="20"/>
  <c r="D32" i="20"/>
  <c r="W31" i="20"/>
  <c r="W79" i="20"/>
  <c r="D80" i="20"/>
  <c r="D214" i="20"/>
  <c r="W213" i="20"/>
  <c r="W256" i="20"/>
  <c r="D260" i="20"/>
  <c r="W259" i="20"/>
  <c r="W28" i="20"/>
  <c r="D29" i="20"/>
  <c r="D103" i="20"/>
  <c r="W102" i="20"/>
  <c r="W15" i="20"/>
  <c r="D16" i="20"/>
  <c r="D327" i="20"/>
  <c r="W326" i="20"/>
  <c r="W206" i="20"/>
  <c r="W283" i="20"/>
  <c r="D284" i="20"/>
  <c r="W43" i="20"/>
  <c r="D272" i="20"/>
  <c r="W271" i="20"/>
  <c r="W24" i="20"/>
  <c r="D25" i="20"/>
  <c r="W127" i="20"/>
  <c r="D128" i="20"/>
  <c r="W201" i="20"/>
  <c r="D202" i="20"/>
  <c r="D300" i="20"/>
  <c r="W299" i="20"/>
  <c r="W174" i="20"/>
  <c r="D175" i="20"/>
  <c r="W245" i="20"/>
  <c r="D246" i="20"/>
  <c r="W48" i="20"/>
  <c r="D81" i="20"/>
  <c r="W80" i="20"/>
  <c r="D236" i="20"/>
  <c r="W235" i="20"/>
  <c r="W128" i="20"/>
  <c r="D166" i="20"/>
  <c r="W165" i="20"/>
  <c r="W289" i="20"/>
  <c r="V335" i="20"/>
  <c r="V37" i="20"/>
  <c r="C38" i="20"/>
  <c r="V234" i="20"/>
  <c r="V205" i="20"/>
  <c r="V67" i="20"/>
  <c r="C68" i="20"/>
  <c r="C104" i="20"/>
  <c r="V103" i="20"/>
  <c r="V141" i="20"/>
  <c r="C253" i="20"/>
  <c r="V253" i="20"/>
  <c r="C254" i="20"/>
  <c r="V42" i="20"/>
  <c r="V203" i="20"/>
  <c r="V32" i="20"/>
  <c r="C33" i="20"/>
  <c r="C218" i="20"/>
  <c r="V311" i="20"/>
  <c r="V254" i="20"/>
  <c r="V246" i="20"/>
  <c r="V160" i="20"/>
  <c r="C161" i="20"/>
  <c r="V329" i="20"/>
  <c r="V280" i="20"/>
  <c r="V336" i="20"/>
  <c r="V73" i="20"/>
  <c r="C74" i="20"/>
  <c r="V299" i="20"/>
  <c r="V171" i="20"/>
  <c r="V104" i="20"/>
  <c r="V79" i="20"/>
  <c r="C280" i="20"/>
  <c r="V95" i="20"/>
  <c r="V68" i="20"/>
  <c r="B184" i="20"/>
  <c r="U183" i="20"/>
  <c r="S183" i="20" s="1"/>
  <c r="B145" i="20"/>
  <c r="U144" i="20"/>
  <c r="B201" i="20"/>
  <c r="U200" i="20"/>
  <c r="S200" i="20" s="1"/>
  <c r="U309" i="20"/>
  <c r="B88" i="20"/>
  <c r="U87" i="20"/>
  <c r="S87" i="20" s="1"/>
  <c r="B307" i="20"/>
  <c r="U306" i="20"/>
  <c r="B108" i="20"/>
  <c r="U107" i="20"/>
  <c r="U331" i="20"/>
  <c r="S331" i="20" s="1"/>
  <c r="B332" i="20"/>
  <c r="U2" i="20"/>
  <c r="S2" i="20" s="1"/>
  <c r="B3" i="20"/>
  <c r="U108" i="20"/>
  <c r="B109" i="20"/>
  <c r="U70" i="20"/>
  <c r="B105" i="20"/>
  <c r="U104" i="20"/>
  <c r="B226" i="20"/>
  <c r="U225" i="20"/>
  <c r="U290" i="20"/>
  <c r="S290" i="20" s="1"/>
  <c r="B291" i="20"/>
  <c r="U345" i="20"/>
  <c r="B346" i="20"/>
  <c r="U114" i="20"/>
  <c r="S114" i="20" s="1"/>
  <c r="B115" i="20"/>
  <c r="U269" i="20"/>
  <c r="B270" i="20"/>
  <c r="U203" i="20"/>
  <c r="S203" i="20" s="1"/>
  <c r="B204" i="20"/>
  <c r="U281" i="20"/>
  <c r="B282" i="20"/>
  <c r="U46" i="20"/>
  <c r="S46" i="20" s="1"/>
  <c r="B47" i="20"/>
  <c r="U259" i="20"/>
  <c r="U84" i="20"/>
  <c r="U95" i="20"/>
  <c r="S95" i="20" s="1"/>
  <c r="B59" i="20"/>
  <c r="U58" i="20"/>
  <c r="B239" i="20"/>
  <c r="U238" i="20"/>
  <c r="S238" i="20" s="1"/>
  <c r="B303" i="20"/>
  <c r="U302" i="20"/>
  <c r="U137" i="20"/>
  <c r="B138" i="20"/>
  <c r="U170" i="20"/>
  <c r="S170" i="20" s="1"/>
  <c r="B171" i="20"/>
  <c r="B224" i="20"/>
  <c r="U223" i="20"/>
  <c r="U28" i="20"/>
  <c r="S28" i="20" s="1"/>
  <c r="B29" i="20"/>
  <c r="U158" i="20"/>
  <c r="S158" i="20" s="1"/>
  <c r="B159" i="20"/>
  <c r="B74" i="20"/>
  <c r="U73" i="20"/>
  <c r="U291" i="20"/>
  <c r="S291" i="20" s="1"/>
  <c r="U17" i="20"/>
  <c r="S17" i="20" s="1"/>
  <c r="U25" i="20"/>
  <c r="S25" i="20" s="1"/>
  <c r="U248" i="20"/>
  <c r="B245" i="20"/>
  <c r="U244" i="20"/>
  <c r="S244" i="20" s="1"/>
  <c r="U124" i="20"/>
  <c r="B256" i="20"/>
  <c r="U255" i="20"/>
  <c r="S255" i="20" s="1"/>
  <c r="U280" i="20"/>
  <c r="S280" i="20" s="1"/>
  <c r="B281" i="20"/>
  <c r="B2" i="20"/>
  <c r="U126" i="20"/>
  <c r="S126" i="20" s="1"/>
  <c r="U212" i="20"/>
  <c r="S212" i="20" s="1"/>
  <c r="B213" i="20"/>
  <c r="U89" i="20"/>
  <c r="B90" i="20"/>
  <c r="U323" i="20"/>
  <c r="S323" i="20" s="1"/>
  <c r="B324" i="20"/>
  <c r="Y191" i="20"/>
  <c r="F192" i="20"/>
  <c r="Y201" i="20"/>
  <c r="Y282" i="20"/>
  <c r="F283" i="20"/>
  <c r="Y281" i="20"/>
  <c r="F282" i="20"/>
  <c r="Y327" i="20"/>
  <c r="F328" i="20"/>
  <c r="Y218" i="20"/>
  <c r="F219" i="20"/>
  <c r="F253" i="20"/>
  <c r="Y252" i="20"/>
  <c r="Y91" i="20"/>
  <c r="F184" i="20"/>
  <c r="Y183" i="20"/>
  <c r="F110" i="20"/>
  <c r="Y109" i="20"/>
  <c r="Y9" i="20"/>
  <c r="F10" i="20"/>
  <c r="Y11" i="20"/>
  <c r="F12" i="20"/>
  <c r="Y65" i="20"/>
  <c r="F66" i="20"/>
  <c r="F157" i="20"/>
  <c r="Y156" i="20"/>
  <c r="Y326" i="20"/>
  <c r="F327" i="20"/>
  <c r="Y88" i="20"/>
  <c r="F89" i="20"/>
  <c r="Y196" i="20"/>
  <c r="Y26" i="20"/>
  <c r="F27" i="20"/>
  <c r="F165" i="20"/>
  <c r="Y164" i="20"/>
  <c r="Y148" i="20"/>
  <c r="F149" i="20"/>
  <c r="F343" i="20"/>
  <c r="Y342" i="20"/>
  <c r="Y200" i="20"/>
  <c r="F201" i="20"/>
  <c r="E226" i="20"/>
  <c r="X225" i="20"/>
  <c r="X249" i="20"/>
  <c r="X333" i="20"/>
  <c r="X300" i="20"/>
  <c r="E301" i="20"/>
  <c r="X282" i="20"/>
  <c r="E283" i="20"/>
  <c r="E11" i="20"/>
  <c r="X10" i="20"/>
  <c r="E179" i="20"/>
  <c r="X178" i="20"/>
  <c r="X58" i="20"/>
  <c r="X121" i="20"/>
  <c r="E122" i="20"/>
  <c r="E234" i="20"/>
  <c r="X233" i="20"/>
  <c r="E247" i="20"/>
  <c r="X246" i="20"/>
  <c r="X99" i="20"/>
  <c r="E100" i="20"/>
  <c r="X226" i="20"/>
  <c r="E145" i="20"/>
  <c r="X144" i="20"/>
  <c r="X60" i="20"/>
  <c r="E61" i="20"/>
  <c r="X91" i="20"/>
  <c r="E92" i="20"/>
  <c r="E14" i="20"/>
  <c r="X13" i="20"/>
  <c r="E282" i="20"/>
  <c r="X281" i="20"/>
  <c r="X167" i="20"/>
  <c r="E168" i="20"/>
  <c r="E254" i="20"/>
  <c r="X253" i="20"/>
  <c r="E10" i="20"/>
  <c r="X9" i="20"/>
  <c r="E50" i="20"/>
  <c r="X49" i="20"/>
  <c r="X251" i="20"/>
  <c r="E252" i="20"/>
  <c r="E286" i="20"/>
  <c r="X285" i="20"/>
  <c r="X331" i="20"/>
  <c r="X252" i="20"/>
  <c r="E253" i="20"/>
  <c r="X72" i="20"/>
  <c r="E73" i="20"/>
  <c r="X266" i="20"/>
  <c r="E267" i="20"/>
  <c r="E130" i="20"/>
  <c r="X129" i="20"/>
  <c r="E47" i="20"/>
  <c r="X46" i="20"/>
  <c r="X177" i="20"/>
  <c r="E178" i="20"/>
  <c r="E63" i="20"/>
  <c r="X62" i="20"/>
  <c r="E200" i="20"/>
  <c r="X199" i="20"/>
  <c r="X108" i="20"/>
  <c r="E109" i="20"/>
  <c r="X132" i="20"/>
  <c r="E133" i="20"/>
  <c r="X53" i="20"/>
  <c r="E300" i="20"/>
  <c r="X299" i="20"/>
  <c r="X51" i="20"/>
  <c r="E309" i="20"/>
  <c r="X308" i="20"/>
  <c r="W342" i="20"/>
  <c r="W140" i="20"/>
  <c r="W266" i="20"/>
  <c r="W148" i="20"/>
  <c r="D149" i="20"/>
  <c r="D12" i="20"/>
  <c r="W11" i="20"/>
  <c r="W344" i="20"/>
  <c r="D345" i="20"/>
  <c r="W300" i="20"/>
  <c r="W121" i="20"/>
  <c r="D122" i="20"/>
  <c r="W205" i="20"/>
  <c r="D206" i="20"/>
  <c r="W100" i="20"/>
  <c r="D101" i="20"/>
  <c r="W350" i="20"/>
  <c r="D351" i="20"/>
  <c r="D288" i="20"/>
  <c r="W287" i="20"/>
  <c r="D261" i="20"/>
  <c r="W260" i="20"/>
  <c r="D305" i="20"/>
  <c r="W304" i="20"/>
  <c r="W250" i="20"/>
  <c r="D31" i="20"/>
  <c r="W30" i="20"/>
  <c r="D38" i="20"/>
  <c r="W37" i="20"/>
  <c r="W25" i="20"/>
  <c r="W320" i="20"/>
  <c r="D321" i="20"/>
  <c r="W286" i="20"/>
  <c r="D287" i="20"/>
  <c r="D3" i="20"/>
  <c r="W2" i="20"/>
  <c r="W193" i="20"/>
  <c r="D245" i="20"/>
  <c r="W244" i="20"/>
  <c r="W112" i="20"/>
  <c r="D330" i="20"/>
  <c r="W329" i="20"/>
  <c r="D265" i="20"/>
  <c r="W264" i="20"/>
  <c r="W295" i="20"/>
  <c r="D296" i="20"/>
  <c r="W145" i="20"/>
  <c r="W66" i="20"/>
  <c r="D67" i="20"/>
  <c r="W34" i="20"/>
  <c r="W353" i="20"/>
  <c r="D354" i="20"/>
  <c r="W9" i="20"/>
  <c r="D10" i="20"/>
  <c r="W229" i="20"/>
  <c r="W19" i="20"/>
  <c r="D20" i="20"/>
  <c r="W23" i="20"/>
  <c r="D24" i="20"/>
  <c r="W73" i="20"/>
  <c r="V64" i="20"/>
  <c r="V139" i="20"/>
  <c r="C140" i="20"/>
  <c r="V143" i="20"/>
  <c r="C144" i="20"/>
  <c r="V100" i="20"/>
  <c r="C101" i="20"/>
  <c r="V187" i="20"/>
  <c r="C188" i="20"/>
  <c r="V256" i="20"/>
  <c r="C257" i="20"/>
  <c r="V153" i="20"/>
  <c r="V6" i="20"/>
  <c r="C7" i="20"/>
  <c r="V38" i="20"/>
  <c r="V195" i="20"/>
  <c r="V340" i="20"/>
  <c r="C341" i="20"/>
  <c r="C48" i="20"/>
  <c r="V47" i="20"/>
  <c r="V54" i="20"/>
  <c r="V151" i="20"/>
  <c r="V242" i="20"/>
  <c r="C89" i="20"/>
  <c r="V88" i="20"/>
  <c r="V356" i="20"/>
  <c r="C357" i="20"/>
  <c r="C14" i="20"/>
  <c r="V13" i="20"/>
  <c r="V48" i="20"/>
  <c r="V193" i="20"/>
  <c r="C194" i="20"/>
  <c r="V181" i="20"/>
  <c r="V349" i="20"/>
  <c r="V52" i="20"/>
  <c r="C53" i="20"/>
  <c r="V14" i="20"/>
  <c r="V289" i="20"/>
  <c r="C290" i="20"/>
  <c r="V78" i="20"/>
  <c r="C79" i="20"/>
  <c r="C209" i="20"/>
  <c r="V208" i="20"/>
  <c r="C274" i="20"/>
  <c r="V273" i="20"/>
  <c r="V114" i="20"/>
  <c r="C115" i="20"/>
  <c r="V60" i="20"/>
  <c r="C193" i="20"/>
  <c r="V192" i="20"/>
  <c r="V2" i="20"/>
  <c r="C32" i="20"/>
  <c r="V31" i="20"/>
  <c r="C133" i="20"/>
  <c r="V132" i="20"/>
  <c r="V81" i="20"/>
  <c r="V263" i="20"/>
  <c r="C264" i="20"/>
  <c r="V101" i="20"/>
  <c r="V147" i="20"/>
  <c r="C148" i="20"/>
  <c r="V21" i="20"/>
  <c r="V91" i="20"/>
  <c r="V19" i="20"/>
  <c r="V74" i="20"/>
  <c r="C75" i="20"/>
  <c r="V348" i="20"/>
  <c r="C349" i="20"/>
  <c r="V341" i="20"/>
  <c r="B215" i="20"/>
  <c r="U214" i="20"/>
  <c r="S214" i="20" s="1"/>
  <c r="U245" i="20"/>
  <c r="S245" i="20" s="1"/>
  <c r="B246" i="20"/>
  <c r="B80" i="20"/>
  <c r="U79" i="20"/>
  <c r="U340" i="20"/>
  <c r="S340" i="20" s="1"/>
  <c r="U51" i="20"/>
  <c r="B52" i="20"/>
  <c r="U191" i="20"/>
  <c r="S191" i="20" s="1"/>
  <c r="B192" i="20"/>
  <c r="U152" i="20"/>
  <c r="S152" i="20" s="1"/>
  <c r="U229" i="20"/>
  <c r="S229" i="20" s="1"/>
  <c r="B230" i="20"/>
  <c r="U207" i="20"/>
  <c r="S207" i="20" s="1"/>
  <c r="B208" i="20"/>
  <c r="B89" i="20"/>
  <c r="U88" i="20"/>
  <c r="S88" i="20" s="1"/>
  <c r="U81" i="20"/>
  <c r="S81" i="20" s="1"/>
  <c r="B82" i="20"/>
  <c r="U91" i="20"/>
  <c r="B92" i="20"/>
  <c r="U112" i="20"/>
  <c r="S112" i="20" s="1"/>
  <c r="B182" i="20"/>
  <c r="U181" i="20"/>
  <c r="S181" i="20" s="1"/>
  <c r="B141" i="20"/>
  <c r="U140" i="20"/>
  <c r="S140" i="20" s="1"/>
  <c r="B356" i="20"/>
  <c r="U355" i="20"/>
  <c r="U282" i="20"/>
  <c r="U190" i="20"/>
  <c r="B191" i="20"/>
  <c r="U339" i="20"/>
  <c r="B340" i="20"/>
  <c r="B181" i="20"/>
  <c r="U180" i="20"/>
  <c r="S180" i="20" s="1"/>
  <c r="B78" i="20"/>
  <c r="U77" i="20"/>
  <c r="S77" i="20" s="1"/>
  <c r="U145" i="20"/>
  <c r="B146" i="20"/>
  <c r="U220" i="20"/>
  <c r="S220" i="20" s="1"/>
  <c r="B221" i="20"/>
  <c r="B344" i="20"/>
  <c r="U343" i="20"/>
  <c r="B212" i="20"/>
  <c r="U211" i="20"/>
  <c r="S211" i="20" s="1"/>
  <c r="U38" i="20"/>
  <c r="S38" i="20" s="1"/>
  <c r="U74" i="20"/>
  <c r="U314" i="20"/>
  <c r="U143" i="20"/>
  <c r="B144" i="20"/>
  <c r="B156" i="20"/>
  <c r="U155" i="20"/>
  <c r="S155" i="20" s="1"/>
  <c r="U121" i="20"/>
  <c r="S121" i="20" s="1"/>
  <c r="B122" i="20"/>
  <c r="U295" i="20"/>
  <c r="B296" i="20"/>
  <c r="U176" i="20"/>
  <c r="S176" i="20" s="1"/>
  <c r="B177" i="20"/>
  <c r="B23" i="20"/>
  <c r="U22" i="20"/>
  <c r="S22" i="20" s="1"/>
  <c r="U135" i="20"/>
  <c r="S135" i="20" s="1"/>
  <c r="B136" i="20"/>
  <c r="B209" i="20"/>
  <c r="U208" i="20"/>
  <c r="B7" i="20"/>
  <c r="U6" i="20"/>
  <c r="S6" i="20" s="1"/>
  <c r="B133" i="20"/>
  <c r="U132" i="20"/>
  <c r="S132" i="20" s="1"/>
  <c r="U188" i="20"/>
  <c r="S188" i="20" s="1"/>
  <c r="B343" i="20"/>
  <c r="U342" i="20"/>
  <c r="S342" i="20" s="1"/>
  <c r="U167" i="20"/>
  <c r="S167" i="20" s="1"/>
  <c r="U335" i="20"/>
  <c r="S335" i="20" s="1"/>
  <c r="B336" i="20"/>
  <c r="U287" i="20"/>
  <c r="B288" i="20"/>
  <c r="U354" i="20"/>
  <c r="S354" i="20" s="1"/>
  <c r="B355" i="20"/>
  <c r="Y131" i="20"/>
  <c r="F276" i="20"/>
  <c r="Y275" i="20"/>
  <c r="Y250" i="20"/>
  <c r="F251" i="20"/>
  <c r="Y166" i="20"/>
  <c r="F167" i="20"/>
  <c r="F193" i="20"/>
  <c r="Y192" i="20"/>
  <c r="Y36" i="20"/>
  <c r="F37" i="20"/>
  <c r="F86" i="20"/>
  <c r="Y85" i="20"/>
  <c r="Y143" i="20"/>
  <c r="Y45" i="20"/>
  <c r="F46" i="20"/>
  <c r="F147" i="20"/>
  <c r="Y146" i="20"/>
  <c r="Y185" i="20"/>
  <c r="F186" i="20"/>
  <c r="F20" i="20"/>
  <c r="Y19" i="20"/>
  <c r="Y124" i="20"/>
  <c r="F125" i="20"/>
  <c r="F65" i="20"/>
  <c r="Y64" i="20"/>
  <c r="Y255" i="20"/>
  <c r="F256" i="20"/>
  <c r="Y122" i="20"/>
  <c r="F123" i="20"/>
  <c r="F180" i="20"/>
  <c r="Y179" i="20"/>
  <c r="Y120" i="20"/>
  <c r="F121" i="20"/>
  <c r="Y319" i="20"/>
  <c r="F320" i="20"/>
  <c r="F242" i="20"/>
  <c r="Y241" i="20"/>
  <c r="F134" i="20"/>
  <c r="Y133" i="20"/>
  <c r="Y258" i="20"/>
  <c r="Y59" i="20"/>
  <c r="Y352" i="20"/>
  <c r="F353" i="20"/>
  <c r="Y264" i="20"/>
  <c r="F265" i="20"/>
  <c r="Y276" i="20"/>
  <c r="F277" i="20"/>
  <c r="Y336" i="20"/>
  <c r="F337" i="20"/>
  <c r="Y314" i="20"/>
  <c r="F315" i="20"/>
  <c r="F302" i="20"/>
  <c r="Y301" i="20"/>
  <c r="Y313" i="20"/>
  <c r="F314" i="20"/>
  <c r="Y309" i="20"/>
  <c r="Y238" i="20"/>
  <c r="Y355" i="20"/>
  <c r="F356" i="20"/>
  <c r="Y199" i="20"/>
  <c r="F200" i="20"/>
  <c r="Y157" i="20"/>
  <c r="F158" i="20"/>
  <c r="F148" i="20"/>
  <c r="Y147" i="20"/>
  <c r="Y295" i="20"/>
  <c r="F127" i="20"/>
  <c r="Y126" i="20"/>
  <c r="F128" i="20"/>
  <c r="Y127" i="20"/>
  <c r="Y13" i="20"/>
  <c r="Y345" i="20"/>
  <c r="F236" i="20"/>
  <c r="Y235" i="20"/>
  <c r="Y323" i="20"/>
  <c r="F324" i="20"/>
  <c r="X120" i="20"/>
  <c r="E121" i="20"/>
  <c r="X340" i="20"/>
  <c r="X26" i="20"/>
  <c r="X5" i="20"/>
  <c r="X31" i="20"/>
  <c r="E32" i="20"/>
  <c r="X321" i="20"/>
  <c r="E322" i="20"/>
  <c r="X186" i="20"/>
  <c r="E187" i="20"/>
  <c r="X346" i="20"/>
  <c r="E347" i="20"/>
  <c r="X184" i="20"/>
  <c r="X107" i="20"/>
  <c r="E108" i="20"/>
  <c r="E206" i="20"/>
  <c r="X205" i="20"/>
  <c r="E58" i="20"/>
  <c r="X57" i="20"/>
  <c r="X125" i="20"/>
  <c r="E126" i="20"/>
  <c r="X112" i="20"/>
  <c r="E242" i="20"/>
  <c r="X241" i="20"/>
  <c r="E158" i="20"/>
  <c r="X157" i="20"/>
  <c r="X55" i="20"/>
  <c r="E56" i="20"/>
  <c r="X304" i="20"/>
  <c r="X103" i="20"/>
  <c r="E104" i="20"/>
  <c r="X243" i="20"/>
  <c r="E244" i="20"/>
  <c r="X216" i="20"/>
  <c r="E217" i="20"/>
  <c r="X302" i="20"/>
  <c r="E303" i="20"/>
  <c r="X170" i="20"/>
  <c r="E171" i="20"/>
  <c r="E12" i="20"/>
  <c r="X11" i="20"/>
  <c r="X78" i="20"/>
  <c r="E79" i="20"/>
  <c r="E258" i="20"/>
  <c r="X257" i="20"/>
  <c r="X86" i="20"/>
  <c r="E86" i="20"/>
  <c r="X85" i="20"/>
  <c r="X123" i="20"/>
  <c r="E124" i="20"/>
  <c r="X279" i="20"/>
  <c r="X174" i="20"/>
  <c r="E175" i="20"/>
  <c r="X148" i="20"/>
  <c r="X32" i="20"/>
  <c r="X165" i="20"/>
  <c r="E166" i="20"/>
  <c r="E62" i="20"/>
  <c r="X61" i="20"/>
  <c r="E17" i="20"/>
  <c r="X16" i="20"/>
  <c r="X294" i="20"/>
  <c r="E295" i="20"/>
  <c r="X198" i="20"/>
  <c r="E199" i="20"/>
  <c r="X312" i="20"/>
  <c r="E313" i="20"/>
  <c r="X116" i="20"/>
  <c r="E117" i="20"/>
  <c r="X70" i="20"/>
  <c r="E71" i="20"/>
  <c r="X188" i="20"/>
  <c r="E189" i="20"/>
  <c r="E207" i="20"/>
  <c r="X206" i="20"/>
  <c r="W298" i="20"/>
  <c r="D299" i="20"/>
  <c r="D139" i="20"/>
  <c r="W138" i="20"/>
  <c r="D223" i="20"/>
  <c r="W222" i="20"/>
  <c r="D281" i="20"/>
  <c r="W188" i="20"/>
  <c r="W237" i="20"/>
  <c r="D238" i="20"/>
  <c r="D323" i="20"/>
  <c r="P323" i="20" s="1"/>
  <c r="W322" i="20"/>
  <c r="W98" i="20"/>
  <c r="D99" i="20"/>
  <c r="D45" i="20"/>
  <c r="W142" i="20"/>
  <c r="D143" i="20"/>
  <c r="W180" i="20"/>
  <c r="D181" i="20"/>
  <c r="W136" i="20"/>
  <c r="D137" i="20"/>
  <c r="W111" i="20"/>
  <c r="D112" i="20"/>
  <c r="W215" i="20"/>
  <c r="D216" i="20"/>
  <c r="W297" i="20"/>
  <c r="D298" i="20"/>
  <c r="D30" i="20"/>
  <c r="W29" i="20"/>
  <c r="D17" i="20"/>
  <c r="W16" i="20"/>
  <c r="D86" i="20"/>
  <c r="W85" i="20"/>
  <c r="D111" i="20"/>
  <c r="W110" i="20"/>
  <c r="D322" i="20"/>
  <c r="W321" i="20"/>
  <c r="D248" i="20"/>
  <c r="P248" i="20" s="1"/>
  <c r="W247" i="20"/>
  <c r="D350" i="20"/>
  <c r="W349" i="20"/>
  <c r="D253" i="20"/>
  <c r="W252" i="20"/>
  <c r="W355" i="20"/>
  <c r="D356" i="20"/>
  <c r="W18" i="20"/>
  <c r="D19" i="20"/>
  <c r="W308" i="20"/>
  <c r="D331" i="20"/>
  <c r="W330" i="20"/>
  <c r="W108" i="20"/>
  <c r="W195" i="20"/>
  <c r="W239" i="20"/>
  <c r="W278" i="20"/>
  <c r="D13" i="20"/>
  <c r="W12" i="20"/>
  <c r="W160" i="20"/>
  <c r="W168" i="20"/>
  <c r="D169" i="20"/>
  <c r="D21" i="20"/>
  <c r="W20" i="20"/>
  <c r="D256" i="20"/>
  <c r="W255" i="20"/>
  <c r="W67" i="20"/>
  <c r="D54" i="20"/>
  <c r="W53" i="20"/>
  <c r="V161" i="20"/>
  <c r="V353" i="20"/>
  <c r="V264" i="20"/>
  <c r="C265" i="20"/>
  <c r="V184" i="20"/>
  <c r="V149" i="20"/>
  <c r="C150" i="20"/>
  <c r="V188" i="20"/>
  <c r="V197" i="20"/>
  <c r="C198" i="20"/>
  <c r="C311" i="20"/>
  <c r="V310" i="20"/>
  <c r="V347" i="20"/>
  <c r="C348" i="20"/>
  <c r="V216" i="20"/>
  <c r="C169" i="20"/>
  <c r="V168" i="20"/>
  <c r="C184" i="20"/>
  <c r="V183" i="20"/>
  <c r="V166" i="20"/>
  <c r="V179" i="20"/>
  <c r="V107" i="20"/>
  <c r="V328" i="20"/>
  <c r="V295" i="20"/>
  <c r="V138" i="20"/>
  <c r="C139" i="20"/>
  <c r="V121" i="20"/>
  <c r="C122" i="20"/>
  <c r="V172" i="20"/>
  <c r="C173" i="20"/>
  <c r="V290" i="20"/>
  <c r="V75" i="20"/>
  <c r="C76" i="20"/>
  <c r="V40" i="20"/>
  <c r="C41" i="20"/>
  <c r="V77" i="20"/>
  <c r="C78" i="20"/>
  <c r="V283" i="20"/>
  <c r="V9" i="20"/>
  <c r="V110" i="20"/>
  <c r="C111" i="20"/>
  <c r="V352" i="20"/>
  <c r="C353" i="20"/>
  <c r="V325" i="20"/>
  <c r="C316" i="20"/>
  <c r="V315" i="20"/>
  <c r="V275" i="20"/>
  <c r="C276" i="20"/>
  <c r="C31" i="20"/>
  <c r="V30" i="20"/>
  <c r="V11" i="20"/>
  <c r="C12" i="20"/>
  <c r="V194" i="20"/>
  <c r="C195" i="20"/>
  <c r="V221" i="20"/>
  <c r="C222" i="20"/>
  <c r="V288" i="20"/>
  <c r="C289" i="20"/>
  <c r="V293" i="20"/>
  <c r="V282" i="20"/>
  <c r="C283" i="20"/>
  <c r="V144" i="20"/>
  <c r="V265" i="20"/>
  <c r="C266" i="20"/>
  <c r="V83" i="20"/>
  <c r="V233" i="20"/>
  <c r="C234" i="20"/>
  <c r="V222" i="20"/>
  <c r="V169" i="20"/>
  <c r="C170" i="20"/>
  <c r="U123" i="20"/>
  <c r="S123" i="20" s="1"/>
  <c r="B124" i="20"/>
  <c r="B84" i="20"/>
  <c r="U83" i="20"/>
  <c r="S83" i="20" s="1"/>
  <c r="U308" i="20"/>
  <c r="S308" i="20" s="1"/>
  <c r="B309" i="20"/>
  <c r="U27" i="20"/>
  <c r="S27" i="20" s="1"/>
  <c r="B28" i="20"/>
  <c r="U182" i="20"/>
  <c r="S182" i="20" s="1"/>
  <c r="B183" i="20"/>
  <c r="U150" i="20"/>
  <c r="B151" i="20"/>
  <c r="U251" i="20"/>
  <c r="S251" i="20" s="1"/>
  <c r="U194" i="20"/>
  <c r="S194" i="20" s="1"/>
  <c r="B195" i="20"/>
  <c r="B321" i="20"/>
  <c r="U320" i="20"/>
  <c r="S320" i="20" s="1"/>
  <c r="U59" i="20"/>
  <c r="S59" i="20" s="1"/>
  <c r="U262" i="20"/>
  <c r="B263" i="20"/>
  <c r="B129" i="20"/>
  <c r="U128" i="20"/>
  <c r="S128" i="20" s="1"/>
  <c r="B225" i="20"/>
  <c r="U224" i="20"/>
  <c r="S224" i="20" s="1"/>
  <c r="U80" i="20"/>
  <c r="B81" i="20"/>
  <c r="U102" i="20"/>
  <c r="B103" i="20"/>
  <c r="U226" i="20"/>
  <c r="S226" i="20" s="1"/>
  <c r="B227" i="20"/>
  <c r="B335" i="20"/>
  <c r="U334" i="20"/>
  <c r="S334" i="20" s="1"/>
  <c r="U237" i="20"/>
  <c r="S237" i="20" s="1"/>
  <c r="B238" i="20"/>
  <c r="U254" i="20"/>
  <c r="S254" i="20" s="1"/>
  <c r="B255" i="20"/>
  <c r="U109" i="20"/>
  <c r="B110" i="20"/>
  <c r="Q110" i="20" s="1"/>
  <c r="U336" i="20"/>
  <c r="S336" i="20" s="1"/>
  <c r="U164" i="20"/>
  <c r="B214" i="20"/>
  <c r="U213" i="20"/>
  <c r="S213" i="20" s="1"/>
  <c r="U299" i="20"/>
  <c r="S299" i="20" s="1"/>
  <c r="B300" i="20"/>
  <c r="U173" i="20"/>
  <c r="B174" i="20"/>
  <c r="B123" i="20"/>
  <c r="U122" i="20"/>
  <c r="S122" i="20" s="1"/>
  <c r="B297" i="20"/>
  <c r="U296" i="20"/>
  <c r="S296" i="20" s="1"/>
  <c r="B223" i="20"/>
  <c r="U222" i="20"/>
  <c r="B320" i="20"/>
  <c r="U319" i="20"/>
  <c r="U43" i="20"/>
  <c r="S43" i="20" s="1"/>
  <c r="B44" i="20"/>
  <c r="U204" i="20"/>
  <c r="S204" i="20" s="1"/>
  <c r="B205" i="20"/>
  <c r="B43" i="20"/>
  <c r="U42" i="20"/>
  <c r="U324" i="20"/>
  <c r="B325" i="20"/>
  <c r="U234" i="20"/>
  <c r="S234" i="20" s="1"/>
  <c r="B235" i="20"/>
  <c r="U297" i="20"/>
  <c r="S297" i="20" s="1"/>
  <c r="B298" i="20"/>
  <c r="F255" i="20"/>
  <c r="Y254" i="20"/>
  <c r="F23" i="20"/>
  <c r="Y22" i="20"/>
  <c r="Y121" i="20"/>
  <c r="F122" i="20"/>
  <c r="F151" i="20"/>
  <c r="Y150" i="20"/>
  <c r="Y176" i="20"/>
  <c r="F177" i="20"/>
  <c r="Y116" i="20"/>
  <c r="F117" i="20"/>
  <c r="F131" i="20"/>
  <c r="Y130" i="20"/>
  <c r="Y285" i="20"/>
  <c r="F286" i="20"/>
  <c r="F336" i="20"/>
  <c r="Y335" i="20"/>
  <c r="Y257" i="20"/>
  <c r="F258" i="20"/>
  <c r="F307" i="20"/>
  <c r="Y306" i="20"/>
  <c r="F249" i="20"/>
  <c r="Y248" i="20"/>
  <c r="Y163" i="20"/>
  <c r="F164" i="20"/>
  <c r="Y107" i="20"/>
  <c r="F108" i="20"/>
  <c r="Y289" i="20"/>
  <c r="F290" i="20"/>
  <c r="Y112" i="20"/>
  <c r="Y311" i="20"/>
  <c r="F312" i="20"/>
  <c r="Y138" i="20"/>
  <c r="Y94" i="20"/>
  <c r="F95" i="20"/>
  <c r="F31" i="20"/>
  <c r="Y30" i="20"/>
  <c r="Y168" i="20"/>
  <c r="Y180" i="20"/>
  <c r="F181" i="20"/>
  <c r="F220" i="20"/>
  <c r="Y219" i="20"/>
  <c r="Y267" i="20"/>
  <c r="F268" i="20"/>
  <c r="Y305" i="20"/>
  <c r="F306" i="20"/>
  <c r="Y160" i="20"/>
  <c r="F161" i="20"/>
  <c r="Y316" i="20"/>
  <c r="F317" i="20"/>
  <c r="F329" i="20"/>
  <c r="Y328" i="20"/>
  <c r="F18" i="20"/>
  <c r="Y17" i="20"/>
  <c r="Y247" i="20"/>
  <c r="F248" i="20"/>
  <c r="Y89" i="20"/>
  <c r="F90" i="20"/>
  <c r="Y184" i="20"/>
  <c r="F185" i="20"/>
  <c r="F91" i="20"/>
  <c r="Y90" i="20"/>
  <c r="Y329" i="20"/>
  <c r="F330" i="20"/>
  <c r="F238" i="20"/>
  <c r="Y237" i="20"/>
  <c r="Y96" i="20"/>
  <c r="F120" i="20"/>
  <c r="Y119" i="20"/>
  <c r="Y117" i="20"/>
  <c r="F118" i="20"/>
  <c r="X97" i="20"/>
  <c r="X69" i="20"/>
  <c r="E70" i="20"/>
  <c r="X208" i="20"/>
  <c r="E209" i="20"/>
  <c r="X245" i="20"/>
  <c r="E246" i="20"/>
  <c r="X45" i="20"/>
  <c r="E46" i="20"/>
  <c r="E67" i="20"/>
  <c r="X66" i="20"/>
  <c r="X343" i="20"/>
  <c r="E344" i="20"/>
  <c r="X92" i="20"/>
  <c r="X316" i="20"/>
  <c r="X162" i="20"/>
  <c r="E163" i="20"/>
  <c r="X207" i="20"/>
  <c r="E208" i="20"/>
  <c r="X110" i="20"/>
  <c r="E111" i="20"/>
  <c r="E257" i="20"/>
  <c r="X256" i="20"/>
  <c r="X119" i="20"/>
  <c r="E120" i="20"/>
  <c r="X12" i="20"/>
  <c r="E13" i="20"/>
  <c r="X283" i="20"/>
  <c r="X213" i="20"/>
  <c r="E214" i="20"/>
  <c r="E156" i="20"/>
  <c r="X155" i="20"/>
  <c r="X131" i="20"/>
  <c r="E132" i="20"/>
  <c r="E72" i="20"/>
  <c r="X71" i="20"/>
  <c r="X258" i="20"/>
  <c r="X159" i="20"/>
  <c r="E160" i="20"/>
  <c r="X296" i="20"/>
  <c r="X319" i="20"/>
  <c r="X329" i="20"/>
  <c r="E304" i="20"/>
  <c r="X303" i="20"/>
  <c r="X239" i="20"/>
  <c r="E240" i="20"/>
  <c r="X164" i="20"/>
  <c r="E165" i="20"/>
  <c r="X234" i="20"/>
  <c r="E294" i="20"/>
  <c r="X293" i="20"/>
  <c r="W199" i="20"/>
  <c r="W291" i="20"/>
  <c r="W6" i="20"/>
  <c r="W327" i="20"/>
  <c r="D328" i="20"/>
  <c r="W99" i="20"/>
  <c r="D100" i="20"/>
  <c r="D131" i="20"/>
  <c r="W228" i="20"/>
  <c r="D229" i="20"/>
  <c r="D264" i="20"/>
  <c r="W263" i="20"/>
  <c r="W8" i="20"/>
  <c r="D9" i="20"/>
  <c r="W151" i="20"/>
  <c r="D152" i="20"/>
  <c r="W184" i="20"/>
  <c r="D185" i="20"/>
  <c r="W312" i="20"/>
  <c r="D313" i="20"/>
  <c r="W89" i="20"/>
  <c r="D90" i="20"/>
  <c r="W190" i="20"/>
  <c r="D191" i="20"/>
  <c r="W134" i="20"/>
  <c r="D135" i="20"/>
  <c r="W177" i="20"/>
  <c r="D178" i="20"/>
  <c r="D203" i="20"/>
  <c r="W202" i="20"/>
  <c r="W54" i="20"/>
  <c r="W272" i="20"/>
  <c r="D273" i="20"/>
  <c r="D219" i="20"/>
  <c r="W218" i="20"/>
  <c r="W183" i="20"/>
  <c r="D184" i="20"/>
  <c r="P184" i="20" s="1"/>
  <c r="W198" i="20"/>
  <c r="D199" i="20"/>
  <c r="D213" i="20"/>
  <c r="W212" i="20"/>
  <c r="V305" i="20"/>
  <c r="V12" i="20"/>
  <c r="V190" i="20"/>
  <c r="C226" i="20"/>
  <c r="C288" i="20"/>
  <c r="V292" i="20"/>
  <c r="C54" i="20"/>
  <c r="V308" i="20"/>
  <c r="C199" i="20"/>
  <c r="V128" i="20"/>
  <c r="C2" i="20"/>
  <c r="B173" i="20"/>
  <c r="U172" i="20"/>
  <c r="U159" i="20"/>
  <c r="B160" i="20"/>
  <c r="B314" i="20"/>
  <c r="U313" i="20"/>
  <c r="S313" i="20" s="1"/>
  <c r="U330" i="20"/>
  <c r="B331" i="20"/>
  <c r="U16" i="20"/>
  <c r="S16" i="20" s="1"/>
  <c r="B17" i="20"/>
  <c r="U196" i="20"/>
  <c r="S196" i="20" s="1"/>
  <c r="U267" i="20"/>
  <c r="B268" i="20"/>
  <c r="U321" i="20"/>
  <c r="S321" i="20" s="1"/>
  <c r="B322" i="20"/>
  <c r="B13" i="20"/>
  <c r="U12" i="20"/>
  <c r="S12" i="20" s="1"/>
  <c r="U232" i="20"/>
  <c r="U10" i="20"/>
  <c r="S10" i="20" s="1"/>
  <c r="B194" i="20"/>
  <c r="U193" i="20"/>
  <c r="S193" i="20" s="1"/>
  <c r="U147" i="20"/>
  <c r="S147" i="20" s="1"/>
  <c r="U201" i="20"/>
  <c r="S201" i="20" s="1"/>
  <c r="U235" i="20"/>
  <c r="S235" i="20" s="1"/>
  <c r="B140" i="20"/>
  <c r="U139" i="20"/>
  <c r="U209" i="20"/>
  <c r="S209" i="20" s="1"/>
  <c r="U23" i="20"/>
  <c r="S23" i="20" s="1"/>
  <c r="B24" i="20"/>
  <c r="U349" i="20"/>
  <c r="S349" i="20" s="1"/>
  <c r="B130" i="20"/>
  <c r="U129" i="20"/>
  <c r="S129" i="20" s="1"/>
  <c r="U288" i="20"/>
  <c r="S288" i="20" s="1"/>
  <c r="U47" i="20"/>
  <c r="S47" i="20" s="1"/>
  <c r="B48" i="20"/>
  <c r="U78" i="20"/>
  <c r="S78" i="20" s="1"/>
  <c r="B79" i="20"/>
  <c r="U240" i="20"/>
  <c r="S240" i="20" s="1"/>
  <c r="B50" i="20"/>
  <c r="U49" i="20"/>
  <c r="S49" i="20" s="1"/>
  <c r="U195" i="20"/>
  <c r="S195" i="20" s="1"/>
  <c r="B196" i="20"/>
  <c r="U44" i="20"/>
  <c r="B45" i="20"/>
  <c r="U20" i="20"/>
  <c r="S20" i="20" s="1"/>
  <c r="U86" i="20"/>
  <c r="S86" i="20" s="1"/>
  <c r="U93" i="20"/>
  <c r="S93" i="20" s="1"/>
  <c r="B46" i="20"/>
  <c r="U45" i="20"/>
  <c r="S45" i="20" s="1"/>
  <c r="U162" i="20"/>
  <c r="S162" i="20" s="1"/>
  <c r="B163" i="20"/>
  <c r="U325" i="20"/>
  <c r="B187" i="20"/>
  <c r="B295" i="20"/>
  <c r="U294" i="20"/>
  <c r="S294" i="20" s="1"/>
  <c r="U303" i="20"/>
  <c r="S303" i="20" s="1"/>
  <c r="Y46" i="20"/>
  <c r="F47" i="20"/>
  <c r="Y286" i="20"/>
  <c r="Y221" i="20"/>
  <c r="F222" i="20"/>
  <c r="F106" i="20"/>
  <c r="Y105" i="20"/>
  <c r="Y18" i="20"/>
  <c r="F19" i="20"/>
  <c r="Y40" i="20"/>
  <c r="Y222" i="20"/>
  <c r="F223" i="20"/>
  <c r="F146" i="20"/>
  <c r="F262" i="20"/>
  <c r="Y261" i="20"/>
  <c r="Y110" i="20"/>
  <c r="Y204" i="20"/>
  <c r="F205" i="20"/>
  <c r="Y123" i="20"/>
  <c r="F124" i="20"/>
  <c r="Y242" i="20"/>
  <c r="F252" i="20"/>
  <c r="Y251" i="20"/>
  <c r="Y339" i="20"/>
  <c r="F340" i="20"/>
  <c r="F196" i="20"/>
  <c r="Y195" i="20"/>
  <c r="Y215" i="20"/>
  <c r="Y154" i="20"/>
  <c r="F155" i="20"/>
  <c r="Y279" i="20"/>
  <c r="Y205" i="20"/>
  <c r="Y351" i="20"/>
  <c r="F352" i="20"/>
  <c r="Y234" i="20"/>
  <c r="F235" i="20"/>
  <c r="Y172" i="20"/>
  <c r="Y162" i="20"/>
  <c r="F163" i="20"/>
  <c r="X351" i="20"/>
  <c r="E352" i="20"/>
  <c r="E95" i="20"/>
  <c r="X94" i="20"/>
  <c r="X117" i="20"/>
  <c r="X147" i="20"/>
  <c r="E148" i="20"/>
  <c r="E176" i="20"/>
  <c r="X175" i="20"/>
  <c r="E107" i="20"/>
  <c r="X106" i="20"/>
  <c r="X50" i="20"/>
  <c r="E51" i="20"/>
  <c r="X171" i="20"/>
  <c r="E172" i="20"/>
  <c r="E343" i="20"/>
  <c r="X342" i="20"/>
  <c r="E4" i="20"/>
  <c r="X337" i="20"/>
  <c r="E338" i="20"/>
  <c r="X267" i="20"/>
  <c r="X35" i="20"/>
  <c r="X114" i="20"/>
  <c r="X182" i="20"/>
  <c r="E183" i="20"/>
  <c r="X215" i="20"/>
  <c r="X56" i="20"/>
  <c r="E57" i="20"/>
  <c r="E202" i="20"/>
  <c r="X201" i="20"/>
  <c r="X111" i="20"/>
  <c r="E112" i="20"/>
  <c r="E319" i="20"/>
  <c r="X318" i="20"/>
  <c r="E135" i="20"/>
  <c r="X134" i="20"/>
  <c r="X95" i="20"/>
  <c r="X223" i="20"/>
  <c r="E39" i="20"/>
  <c r="X38" i="20"/>
  <c r="X42" i="20"/>
  <c r="E43" i="20"/>
  <c r="X77" i="20"/>
  <c r="E78" i="20"/>
  <c r="W82" i="20"/>
  <c r="D83" i="20"/>
  <c r="D88" i="20"/>
  <c r="W87" i="20"/>
  <c r="W248" i="20"/>
  <c r="W26" i="20"/>
  <c r="W315" i="20"/>
  <c r="D79" i="20"/>
  <c r="W78" i="20"/>
  <c r="W41" i="20"/>
  <c r="D42" i="20"/>
  <c r="P42" i="20" s="1"/>
  <c r="W324" i="20"/>
  <c r="W135" i="20"/>
  <c r="D136" i="20"/>
  <c r="W227" i="20"/>
  <c r="D228" i="20"/>
  <c r="D11" i="20"/>
  <c r="W10" i="20"/>
  <c r="W92" i="20"/>
  <c r="D93" i="20"/>
  <c r="D226" i="20"/>
  <c r="W225" i="20"/>
  <c r="D297" i="20"/>
  <c r="W296" i="20"/>
  <c r="D222" i="20"/>
  <c r="P222" i="20" s="1"/>
  <c r="W90" i="20"/>
  <c r="D215" i="20"/>
  <c r="W214" i="20"/>
  <c r="W185" i="20"/>
  <c r="W103" i="20"/>
  <c r="D232" i="20"/>
  <c r="W231" i="20"/>
  <c r="W77" i="20"/>
  <c r="D78" i="20"/>
  <c r="W307" i="20"/>
  <c r="D308" i="20"/>
  <c r="D94" i="20"/>
  <c r="W93" i="20"/>
  <c r="W40" i="20"/>
  <c r="D41" i="20"/>
  <c r="W3" i="20"/>
  <c r="D4" i="20"/>
  <c r="W356" i="20"/>
  <c r="D357" i="20"/>
  <c r="P357" i="20" s="1"/>
  <c r="W232" i="20"/>
  <c r="D233" i="20"/>
  <c r="W68" i="20"/>
  <c r="W219" i="20"/>
  <c r="D220" i="20"/>
  <c r="D205" i="20"/>
  <c r="W204" i="20"/>
  <c r="W269" i="20"/>
  <c r="D270" i="20"/>
  <c r="P270" i="20" s="1"/>
  <c r="C98" i="20"/>
  <c r="V97" i="20"/>
  <c r="V65" i="20"/>
  <c r="C66" i="20"/>
  <c r="V306" i="20"/>
  <c r="C307" i="20"/>
  <c r="V330" i="20"/>
  <c r="C331" i="20"/>
  <c r="V178" i="20"/>
  <c r="C179" i="20"/>
  <c r="C261" i="20"/>
  <c r="C171" i="20"/>
  <c r="R171" i="20" s="1"/>
  <c r="V170" i="20"/>
  <c r="V157" i="20"/>
  <c r="V90" i="20"/>
  <c r="C91" i="20"/>
  <c r="C62" i="20"/>
  <c r="V61" i="20"/>
  <c r="V248" i="20"/>
  <c r="C249" i="20"/>
  <c r="C325" i="20"/>
  <c r="V324" i="20"/>
  <c r="V46" i="20"/>
  <c r="C47" i="20"/>
  <c r="V89" i="20"/>
  <c r="C90" i="20"/>
  <c r="V236" i="20"/>
  <c r="C237" i="20"/>
  <c r="C149" i="20"/>
  <c r="V148" i="20"/>
  <c r="V155" i="20"/>
  <c r="C156" i="20"/>
  <c r="V250" i="20"/>
  <c r="V29" i="20"/>
  <c r="C30" i="20"/>
  <c r="C287" i="20"/>
  <c r="V286" i="20"/>
  <c r="V86" i="20"/>
  <c r="C87" i="20"/>
  <c r="V62" i="20"/>
  <c r="C63" i="20"/>
  <c r="V22" i="20"/>
  <c r="V266" i="20"/>
  <c r="C267" i="20"/>
  <c r="V152" i="20"/>
  <c r="V28" i="20"/>
  <c r="C29" i="20"/>
  <c r="V257" i="20"/>
  <c r="C258" i="20"/>
  <c r="C355" i="20"/>
  <c r="V354" i="20"/>
  <c r="V116" i="20"/>
  <c r="V35" i="20"/>
  <c r="C277" i="20"/>
  <c r="V276" i="20"/>
  <c r="V154" i="20"/>
  <c r="V215" i="20"/>
  <c r="C216" i="20"/>
  <c r="C58" i="20"/>
  <c r="V57" i="20"/>
  <c r="V59" i="20"/>
  <c r="C60" i="20"/>
  <c r="V134" i="20"/>
  <c r="C135" i="20"/>
  <c r="C77" i="20"/>
  <c r="V76" i="20"/>
  <c r="U268" i="20"/>
  <c r="S268" i="20" s="1"/>
  <c r="B269" i="20"/>
  <c r="U264" i="20"/>
  <c r="S264" i="20" s="1"/>
  <c r="U218" i="20"/>
  <c r="S218" i="20" s="1"/>
  <c r="U63" i="20"/>
  <c r="S63" i="20" s="1"/>
  <c r="B64" i="20"/>
  <c r="U227" i="20"/>
  <c r="U265" i="20"/>
  <c r="S265" i="20" s="1"/>
  <c r="U68" i="20"/>
  <c r="B69" i="20"/>
  <c r="B139" i="20"/>
  <c r="U138" i="20"/>
  <c r="B111" i="20"/>
  <c r="U110" i="20"/>
  <c r="U69" i="20"/>
  <c r="S69" i="20" s="1"/>
  <c r="B70" i="20"/>
  <c r="U348" i="20"/>
  <c r="S348" i="20" s="1"/>
  <c r="B243" i="20"/>
  <c r="U242" i="20"/>
  <c r="S242" i="20" s="1"/>
  <c r="U298" i="20"/>
  <c r="B299" i="20"/>
  <c r="U62" i="20"/>
  <c r="S62" i="20" s="1"/>
  <c r="B63" i="20"/>
  <c r="B274" i="20"/>
  <c r="U273" i="20"/>
  <c r="B120" i="20"/>
  <c r="B254" i="20"/>
  <c r="U253" i="20"/>
  <c r="S253" i="20" s="1"/>
  <c r="B285" i="20"/>
  <c r="U284" i="20"/>
  <c r="S284" i="20" s="1"/>
  <c r="U54" i="20"/>
  <c r="S54" i="20" s="1"/>
  <c r="B271" i="20"/>
  <c r="U270" i="20"/>
  <c r="U305" i="20"/>
  <c r="B306" i="20"/>
  <c r="U171" i="20"/>
  <c r="S171" i="20" s="1"/>
  <c r="B172" i="20"/>
  <c r="U142" i="20"/>
  <c r="B143" i="20"/>
  <c r="U184" i="20"/>
  <c r="S184" i="20" s="1"/>
  <c r="U61" i="20"/>
  <c r="S61" i="20" s="1"/>
  <c r="B62" i="20"/>
  <c r="B333" i="20"/>
  <c r="U332" i="20"/>
  <c r="Y236" i="20"/>
  <c r="F237" i="20"/>
  <c r="Y343" i="20"/>
  <c r="F36" i="20"/>
  <c r="Y35" i="20"/>
  <c r="Y356" i="20"/>
  <c r="F357" i="20"/>
  <c r="Y277" i="20"/>
  <c r="F71" i="20"/>
  <c r="Y70" i="20"/>
  <c r="Y58" i="20"/>
  <c r="F59" i="20"/>
  <c r="Y29" i="20"/>
  <c r="F30" i="20"/>
  <c r="Y12" i="20"/>
  <c r="F13" i="20"/>
  <c r="F226" i="20"/>
  <c r="Y225" i="20"/>
  <c r="Y347" i="20"/>
  <c r="Y114" i="20"/>
  <c r="Y210" i="20"/>
  <c r="Y82" i="20"/>
  <c r="F83" i="20"/>
  <c r="Y93" i="20"/>
  <c r="F94" i="20"/>
  <c r="Y31" i="20"/>
  <c r="F32" i="20"/>
  <c r="F316" i="20"/>
  <c r="Y315" i="20"/>
  <c r="F299" i="20"/>
  <c r="Y298" i="20"/>
  <c r="Y118" i="20"/>
  <c r="F119" i="20"/>
  <c r="F150" i="20"/>
  <c r="Y149" i="20"/>
  <c r="F313" i="20"/>
  <c r="Y312" i="20"/>
  <c r="Y20" i="20"/>
  <c r="F21" i="20"/>
  <c r="F254" i="20"/>
  <c r="Y253" i="20"/>
  <c r="Y77" i="20"/>
  <c r="F78" i="20"/>
  <c r="F264" i="20"/>
  <c r="Y263" i="20"/>
  <c r="Y69" i="20"/>
  <c r="F70" i="20"/>
  <c r="Y78" i="20"/>
  <c r="F79" i="20"/>
  <c r="F321" i="20"/>
  <c r="Y320" i="20"/>
  <c r="F208" i="20"/>
  <c r="Y207" i="20"/>
  <c r="Y98" i="20"/>
  <c r="F129" i="20"/>
  <c r="Y128" i="20"/>
  <c r="F183" i="20"/>
  <c r="Y182" i="20"/>
  <c r="Y37" i="20"/>
  <c r="F104" i="20"/>
  <c r="Y103" i="20"/>
  <c r="Y66" i="20"/>
  <c r="Y158" i="20"/>
  <c r="Y6" i="20"/>
  <c r="Y79" i="20"/>
  <c r="F80" i="20"/>
  <c r="Y55" i="20"/>
  <c r="F56" i="20"/>
  <c r="Y321" i="20"/>
  <c r="F87" i="20"/>
  <c r="Y86" i="20"/>
  <c r="Y43" i="20"/>
  <c r="Y340" i="20"/>
  <c r="F341" i="20"/>
  <c r="F141" i="20"/>
  <c r="Y140" i="20"/>
  <c r="E68" i="20"/>
  <c r="X67" i="20"/>
  <c r="E23" i="20"/>
  <c r="X22" i="20"/>
  <c r="X146" i="20"/>
  <c r="E147" i="20"/>
  <c r="X142" i="20"/>
  <c r="X275" i="20"/>
  <c r="E44" i="20"/>
  <c r="X43" i="20"/>
  <c r="E19" i="20"/>
  <c r="X18" i="20"/>
  <c r="X354" i="20"/>
  <c r="E355" i="20"/>
  <c r="E262" i="20"/>
  <c r="X347" i="20"/>
  <c r="E348" i="20"/>
  <c r="X34" i="20"/>
  <c r="E35" i="20"/>
  <c r="X104" i="20"/>
  <c r="E105" i="20"/>
  <c r="X263" i="20"/>
  <c r="E213" i="20"/>
  <c r="X286" i="20"/>
  <c r="E287" i="20"/>
  <c r="X158" i="20"/>
  <c r="E159" i="20"/>
  <c r="X130" i="20"/>
  <c r="E131" i="20"/>
  <c r="X214" i="20"/>
  <c r="X193" i="20"/>
  <c r="E327" i="20"/>
  <c r="X326" i="20"/>
  <c r="E144" i="20"/>
  <c r="X143" i="20"/>
  <c r="X89" i="20"/>
  <c r="E90" i="20"/>
  <c r="X23" i="20"/>
  <c r="E24" i="20"/>
  <c r="E134" i="20"/>
  <c r="X133" i="20"/>
  <c r="E346" i="20"/>
  <c r="X345" i="20"/>
  <c r="X290" i="20"/>
  <c r="E291" i="20"/>
  <c r="X168" i="20"/>
  <c r="X211" i="20"/>
  <c r="X255" i="20"/>
  <c r="E256" i="20"/>
  <c r="X277" i="20"/>
  <c r="E278" i="20"/>
  <c r="D87" i="20"/>
  <c r="W86" i="20"/>
  <c r="W64" i="20"/>
  <c r="D65" i="20"/>
  <c r="P65" i="20" s="1"/>
  <c r="W59" i="20"/>
  <c r="W203" i="20"/>
  <c r="D204" i="20"/>
  <c r="W210" i="20"/>
  <c r="D170" i="20"/>
  <c r="W169" i="20"/>
  <c r="D156" i="20"/>
  <c r="W155" i="20"/>
  <c r="W220" i="20"/>
  <c r="W337" i="20"/>
  <c r="D338" i="20"/>
  <c r="W262" i="20"/>
  <c r="D263" i="20"/>
  <c r="D120" i="20"/>
  <c r="W119" i="20"/>
  <c r="D157" i="20"/>
  <c r="P157" i="20" s="1"/>
  <c r="W156" i="20"/>
  <c r="W61" i="20"/>
  <c r="D62" i="20"/>
  <c r="D307" i="20"/>
  <c r="W306" i="20"/>
  <c r="W75" i="20"/>
  <c r="D334" i="20"/>
  <c r="W333" i="20"/>
  <c r="W265" i="20"/>
  <c r="D266" i="20"/>
  <c r="D198" i="20"/>
  <c r="D115" i="20"/>
  <c r="P115" i="20" s="1"/>
  <c r="W114" i="20"/>
  <c r="W292" i="20"/>
  <c r="W233" i="20"/>
  <c r="D234" i="20"/>
  <c r="W325" i="20"/>
  <c r="W332" i="20"/>
  <c r="D333" i="20"/>
  <c r="W194" i="20"/>
  <c r="D192" i="20"/>
  <c r="P192" i="20" s="1"/>
  <c r="W191" i="20"/>
  <c r="D142" i="20"/>
  <c r="W285" i="20"/>
  <c r="D286" i="20"/>
  <c r="W303" i="20"/>
  <c r="W277" i="20"/>
  <c r="D278" i="20"/>
  <c r="W318" i="20"/>
  <c r="W46" i="20"/>
  <c r="W57" i="20"/>
  <c r="D97" i="20"/>
  <c r="W96" i="20"/>
  <c r="D28" i="20"/>
  <c r="P28" i="20" s="1"/>
  <c r="W351" i="20"/>
  <c r="D352" i="20"/>
  <c r="D106" i="20"/>
  <c r="W224" i="20"/>
  <c r="D225" i="20"/>
  <c r="D40" i="20"/>
  <c r="W261" i="20"/>
  <c r="D262" i="20"/>
  <c r="D155" i="20"/>
  <c r="W317" i="20"/>
  <c r="D56" i="20"/>
  <c r="W234" i="20"/>
  <c r="D235" i="20"/>
  <c r="D231" i="20"/>
  <c r="P231" i="20" s="1"/>
  <c r="D193" i="20"/>
  <c r="P193" i="20" s="1"/>
  <c r="W192" i="20"/>
  <c r="V85" i="20"/>
  <c r="C86" i="20"/>
  <c r="C72" i="20"/>
  <c r="V71" i="20"/>
  <c r="V313" i="20"/>
  <c r="C351" i="20"/>
  <c r="V350" i="20"/>
  <c r="V106" i="20"/>
  <c r="V87" i="20"/>
  <c r="C88" i="20"/>
  <c r="V24" i="20"/>
  <c r="C239" i="20"/>
  <c r="V238" i="20"/>
  <c r="C168" i="20"/>
  <c r="V135" i="20"/>
  <c r="C163" i="20"/>
  <c r="C131" i="20"/>
  <c r="V130" i="20"/>
  <c r="C17" i="20"/>
  <c r="V235" i="20"/>
  <c r="C236" i="20"/>
  <c r="V137" i="20"/>
  <c r="C231" i="20"/>
  <c r="V230" i="20"/>
  <c r="C190" i="20"/>
  <c r="V224" i="20"/>
  <c r="C225" i="20"/>
  <c r="V281" i="20"/>
  <c r="V249" i="20"/>
  <c r="C250" i="20"/>
  <c r="V196" i="20"/>
  <c r="V232" i="20"/>
  <c r="C233" i="20"/>
  <c r="C328" i="20"/>
  <c r="V312" i="20"/>
  <c r="V125" i="20"/>
  <c r="V229" i="20"/>
  <c r="C230" i="20"/>
  <c r="V93" i="20"/>
  <c r="V219" i="20"/>
  <c r="V51" i="20"/>
  <c r="V164" i="20"/>
  <c r="V323" i="20"/>
  <c r="C132" i="20"/>
  <c r="V131" i="20"/>
  <c r="V36" i="20"/>
  <c r="V49" i="20"/>
  <c r="C50" i="20"/>
  <c r="C192" i="20"/>
  <c r="V17" i="20"/>
  <c r="C18" i="20"/>
  <c r="C97" i="20"/>
  <c r="V213" i="20"/>
  <c r="C304" i="20"/>
  <c r="V3" i="20"/>
  <c r="C4" i="20"/>
  <c r="C207" i="20"/>
  <c r="V337" i="20"/>
  <c r="C213" i="20"/>
  <c r="C299" i="20"/>
  <c r="V298" i="20"/>
  <c r="U103" i="20"/>
  <c r="S103" i="20" s="1"/>
  <c r="U300" i="20"/>
  <c r="S300" i="20" s="1"/>
  <c r="B301" i="20"/>
  <c r="B95" i="20"/>
  <c r="B155" i="20"/>
  <c r="U154" i="20"/>
  <c r="S154" i="20" s="1"/>
  <c r="B76" i="20"/>
  <c r="U246" i="20"/>
  <c r="S246" i="20" s="1"/>
  <c r="B247" i="20"/>
  <c r="B352" i="20"/>
  <c r="R352" i="20" s="1"/>
  <c r="B135" i="20"/>
  <c r="U134" i="20"/>
  <c r="B128" i="20"/>
  <c r="U35" i="20"/>
  <c r="S35" i="20" s="1"/>
  <c r="B36" i="20"/>
  <c r="U260" i="20"/>
  <c r="S260" i="20" s="1"/>
  <c r="B51" i="20"/>
  <c r="U50" i="20"/>
  <c r="S50" i="20" s="1"/>
  <c r="B339" i="20"/>
  <c r="B354" i="20"/>
  <c r="U353" i="20"/>
  <c r="S353" i="20" s="1"/>
  <c r="B166" i="20"/>
  <c r="B267" i="20"/>
  <c r="U266" i="20"/>
  <c r="S266" i="20" s="1"/>
  <c r="B114" i="20"/>
  <c r="U120" i="20"/>
  <c r="B121" i="20"/>
  <c r="U249" i="20"/>
  <c r="S249" i="20" s="1"/>
  <c r="U301" i="20"/>
  <c r="S301" i="20" s="1"/>
  <c r="B302" i="20"/>
  <c r="U67" i="20"/>
  <c r="U256" i="20"/>
  <c r="S256" i="20" s="1"/>
  <c r="B199" i="20"/>
  <c r="U285" i="20"/>
  <c r="S285" i="20" s="1"/>
  <c r="B251" i="20"/>
  <c r="U3" i="20"/>
  <c r="B4" i="20"/>
  <c r="B31" i="20"/>
  <c r="U82" i="20"/>
  <c r="S82" i="20" s="1"/>
  <c r="B83" i="20"/>
  <c r="U19" i="20"/>
  <c r="S19" i="20" s="1"/>
  <c r="U352" i="20"/>
  <c r="S352" i="20" s="1"/>
  <c r="B353" i="20"/>
  <c r="B220" i="20"/>
  <c r="U263" i="20"/>
  <c r="S263" i="20" s="1"/>
  <c r="B264" i="20"/>
  <c r="B313" i="20"/>
  <c r="U101" i="20"/>
  <c r="B102" i="20"/>
  <c r="B86" i="20"/>
  <c r="U57" i="20"/>
  <c r="S57" i="20" s="1"/>
  <c r="B58" i="20"/>
  <c r="B328" i="20"/>
  <c r="U344" i="20"/>
  <c r="B345" i="20"/>
  <c r="B348" i="20"/>
  <c r="U131" i="20"/>
  <c r="S131" i="20" s="1"/>
  <c r="B132" i="20"/>
  <c r="U310" i="20"/>
  <c r="S310" i="20" s="1"/>
  <c r="U231" i="20"/>
  <c r="B232" i="20"/>
  <c r="U286" i="20"/>
  <c r="U261" i="20"/>
  <c r="B262" i="20"/>
  <c r="B154" i="20"/>
  <c r="S185" i="20" l="1"/>
  <c r="S3" i="20"/>
  <c r="S134" i="20"/>
  <c r="S110" i="20"/>
  <c r="S80" i="20"/>
  <c r="R41" i="20"/>
  <c r="S208" i="20"/>
  <c r="S314" i="20"/>
  <c r="S137" i="20"/>
  <c r="Q270" i="20"/>
  <c r="S13" i="20"/>
  <c r="S136" i="20"/>
  <c r="S163" i="20"/>
  <c r="S257" i="20"/>
  <c r="S327" i="20"/>
  <c r="P41" i="20"/>
  <c r="P308" i="20"/>
  <c r="P93" i="20"/>
  <c r="S44" i="20"/>
  <c r="S330" i="20"/>
  <c r="S159" i="20"/>
  <c r="S42" i="20"/>
  <c r="S222" i="20"/>
  <c r="S73" i="20"/>
  <c r="S302" i="20"/>
  <c r="S269" i="20"/>
  <c r="S306" i="20"/>
  <c r="S309" i="20"/>
  <c r="S271" i="20"/>
  <c r="S96" i="20"/>
  <c r="S67" i="20"/>
  <c r="S286" i="20"/>
  <c r="S298" i="20"/>
  <c r="S232" i="20"/>
  <c r="S262" i="20"/>
  <c r="S145" i="20"/>
  <c r="S4" i="20"/>
  <c r="S66" i="20"/>
  <c r="S247" i="20"/>
  <c r="V15" i="20"/>
  <c r="V115" i="20"/>
  <c r="V262" i="20"/>
  <c r="F217" i="20"/>
  <c r="Y216" i="20"/>
  <c r="F216" i="20"/>
  <c r="Y214" i="20"/>
  <c r="F215" i="20"/>
  <c r="F218" i="20"/>
  <c r="Y217" i="20"/>
  <c r="Y259" i="20"/>
  <c r="F260" i="20"/>
  <c r="E277" i="20"/>
  <c r="X276" i="20"/>
  <c r="X306" i="20"/>
  <c r="E307" i="20"/>
  <c r="E230" i="20"/>
  <c r="Q230" i="20" s="1"/>
  <c r="X229" i="20"/>
  <c r="X264" i="20"/>
  <c r="E265" i="20"/>
  <c r="X284" i="20"/>
  <c r="E284" i="20"/>
  <c r="E331" i="20"/>
  <c r="E330" i="20"/>
  <c r="X336" i="20"/>
  <c r="E337" i="20"/>
  <c r="X154" i="20"/>
  <c r="E155" i="20"/>
  <c r="V10" i="20"/>
  <c r="C11" i="20"/>
  <c r="C10" i="20"/>
  <c r="V217" i="20"/>
  <c r="C217" i="20"/>
  <c r="C177" i="20"/>
  <c r="R177" i="20" s="1"/>
  <c r="C178" i="20"/>
  <c r="V177" i="20"/>
  <c r="V156" i="20"/>
  <c r="C157" i="20"/>
  <c r="R157" i="20" s="1"/>
  <c r="V4" i="20"/>
  <c r="C5" i="20"/>
  <c r="C329" i="20"/>
  <c r="R329" i="20" s="1"/>
  <c r="C330" i="20"/>
  <c r="R330" i="20" s="1"/>
  <c r="C285" i="20"/>
  <c r="C284" i="20"/>
  <c r="V284" i="20"/>
  <c r="V69" i="20"/>
  <c r="C69" i="20"/>
  <c r="C259" i="20"/>
  <c r="V258" i="20"/>
  <c r="V200" i="20"/>
  <c r="C200" i="20"/>
  <c r="C326" i="20"/>
  <c r="V326" i="20"/>
  <c r="C100" i="20"/>
  <c r="R100" i="20" s="1"/>
  <c r="V99" i="20"/>
  <c r="C99" i="20"/>
  <c r="C333" i="20"/>
  <c r="R333" i="20" s="1"/>
  <c r="C332" i="20"/>
  <c r="R332" i="20" s="1"/>
  <c r="C145" i="20"/>
  <c r="V145" i="20"/>
  <c r="C345" i="20"/>
  <c r="V344" i="20"/>
  <c r="V218" i="20"/>
  <c r="C219" i="20"/>
  <c r="V34" i="20"/>
  <c r="C35" i="20"/>
  <c r="C34" i="20"/>
  <c r="V105" i="20"/>
  <c r="C105" i="20"/>
  <c r="C305" i="20"/>
  <c r="V304" i="20"/>
  <c r="V102" i="20"/>
  <c r="C103" i="20"/>
  <c r="R103" i="20" s="1"/>
  <c r="C102" i="20"/>
  <c r="R102" i="20" s="1"/>
  <c r="V296" i="20"/>
  <c r="C296" i="20"/>
  <c r="C64" i="20"/>
  <c r="V63" i="20"/>
  <c r="C73" i="20"/>
  <c r="V72" i="20"/>
  <c r="V228" i="20"/>
  <c r="C229" i="20"/>
  <c r="C310" i="20"/>
  <c r="V309" i="20"/>
  <c r="C57" i="20"/>
  <c r="V56" i="20"/>
  <c r="V342" i="20"/>
  <c r="C342" i="20"/>
  <c r="V255" i="20"/>
  <c r="C255" i="20"/>
  <c r="R255" i="20" s="1"/>
  <c r="C256" i="20"/>
  <c r="C309" i="20"/>
  <c r="V41" i="20"/>
  <c r="C42" i="20"/>
  <c r="R42" i="20" s="1"/>
  <c r="C46" i="20"/>
  <c r="V45" i="20"/>
  <c r="W97" i="20"/>
  <c r="D98" i="20"/>
  <c r="D84" i="20"/>
  <c r="W83" i="20"/>
  <c r="W240" i="20"/>
  <c r="D240" i="20"/>
  <c r="P240" i="20" s="1"/>
  <c r="W305" i="20"/>
  <c r="D306" i="20"/>
  <c r="D44" i="20"/>
  <c r="P44" i="20" s="1"/>
  <c r="W44" i="20"/>
  <c r="D116" i="20"/>
  <c r="F199" i="20"/>
  <c r="E324" i="20"/>
  <c r="C317" i="20"/>
  <c r="R317" i="20" s="1"/>
  <c r="C308" i="20"/>
  <c r="C278" i="20"/>
  <c r="C268" i="20"/>
  <c r="R268" i="20" s="1"/>
  <c r="C106" i="20"/>
  <c r="V355" i="20"/>
  <c r="E292" i="20"/>
  <c r="W115" i="20"/>
  <c r="S190" i="20"/>
  <c r="S84" i="20"/>
  <c r="S70" i="20"/>
  <c r="S115" i="20"/>
  <c r="S72" i="20"/>
  <c r="S156" i="20"/>
  <c r="S99" i="20"/>
  <c r="S279" i="20"/>
  <c r="F247" i="20"/>
  <c r="S34" i="20"/>
  <c r="C119" i="20"/>
  <c r="C21" i="20"/>
  <c r="R21" i="20" s="1"/>
  <c r="C336" i="20"/>
  <c r="R336" i="20" s="1"/>
  <c r="C313" i="20"/>
  <c r="C107" i="20"/>
  <c r="C25" i="20"/>
  <c r="C167" i="20"/>
  <c r="R167" i="20" s="1"/>
  <c r="C162" i="20"/>
  <c r="C16" i="20"/>
  <c r="C281" i="20"/>
  <c r="R281" i="20" s="1"/>
  <c r="C327" i="20"/>
  <c r="R327" i="20" s="1"/>
  <c r="C126" i="20"/>
  <c r="C51" i="20"/>
  <c r="C323" i="20"/>
  <c r="C36" i="20"/>
  <c r="R36" i="20" s="1"/>
  <c r="C191" i="20"/>
  <c r="C206" i="20"/>
  <c r="C212" i="20"/>
  <c r="R212" i="20" s="1"/>
  <c r="C84" i="20"/>
  <c r="R84" i="20" s="1"/>
  <c r="C165" i="20"/>
  <c r="C227" i="20"/>
  <c r="C294" i="20"/>
  <c r="C129" i="20"/>
  <c r="R129" i="20" s="1"/>
  <c r="D35" i="20"/>
  <c r="D95" i="20"/>
  <c r="D337" i="20"/>
  <c r="D165" i="20"/>
  <c r="P165" i="20" s="1"/>
  <c r="D293" i="20"/>
  <c r="S267" i="20"/>
  <c r="P178" i="20"/>
  <c r="S319" i="20"/>
  <c r="S143" i="20"/>
  <c r="S282" i="20"/>
  <c r="S79" i="20"/>
  <c r="S351" i="20"/>
  <c r="S139" i="20"/>
  <c r="S172" i="20"/>
  <c r="S295" i="20"/>
  <c r="S343" i="20"/>
  <c r="S221" i="20"/>
  <c r="D194" i="20"/>
  <c r="D303" i="20"/>
  <c r="P303" i="20" s="1"/>
  <c r="D39" i="20"/>
  <c r="D230" i="20"/>
  <c r="D209" i="20"/>
  <c r="F174" i="20"/>
  <c r="S338" i="20"/>
  <c r="B198" i="20"/>
  <c r="S175" i="20"/>
  <c r="B338" i="20"/>
  <c r="Q338" i="20" s="1"/>
  <c r="S341" i="20"/>
  <c r="S169" i="20"/>
  <c r="Q101" i="20"/>
  <c r="S97" i="20"/>
  <c r="B56" i="20"/>
  <c r="P318" i="20"/>
  <c r="D2" i="20"/>
  <c r="S357" i="20"/>
  <c r="P134" i="20"/>
  <c r="F318" i="20"/>
  <c r="F11" i="20"/>
  <c r="F88" i="20"/>
  <c r="F326" i="20"/>
  <c r="F204" i="20"/>
  <c r="P136" i="20"/>
  <c r="Y10" i="20"/>
  <c r="Y16" i="20"/>
  <c r="F332" i="20"/>
  <c r="Y332" i="20"/>
  <c r="F333" i="20"/>
  <c r="F135" i="20"/>
  <c r="F136" i="20"/>
  <c r="Y197" i="20"/>
  <c r="F197" i="20"/>
  <c r="F198" i="20"/>
  <c r="F349" i="20"/>
  <c r="F348" i="20"/>
  <c r="F140" i="20"/>
  <c r="F139" i="20"/>
  <c r="F178" i="20"/>
  <c r="F179" i="20"/>
  <c r="F28" i="20"/>
  <c r="F29" i="20"/>
  <c r="Y227" i="20"/>
  <c r="F228" i="20"/>
  <c r="F227" i="20"/>
  <c r="Y175" i="20"/>
  <c r="F176" i="20"/>
  <c r="F304" i="20"/>
  <c r="Y303" i="20"/>
  <c r="E76" i="20"/>
  <c r="Q76" i="20" s="1"/>
  <c r="X75" i="20"/>
  <c r="E75" i="20"/>
  <c r="E259" i="20"/>
  <c r="X259" i="20"/>
  <c r="E260" i="20"/>
  <c r="Q260" i="20" s="1"/>
  <c r="X328" i="20"/>
  <c r="E329" i="20"/>
  <c r="X41" i="20"/>
  <c r="E42" i="20"/>
  <c r="Q42" i="20" s="1"/>
  <c r="X272" i="20"/>
  <c r="E272" i="20"/>
  <c r="E197" i="20"/>
  <c r="E196" i="20"/>
  <c r="Q196" i="20" s="1"/>
  <c r="E228" i="20"/>
  <c r="E227" i="20"/>
  <c r="Q227" i="20" s="1"/>
  <c r="E138" i="20"/>
  <c r="Q138" i="20" s="1"/>
  <c r="X138" i="20"/>
  <c r="E28" i="20"/>
  <c r="Q28" i="20" s="1"/>
  <c r="E27" i="20"/>
  <c r="X36" i="20"/>
  <c r="E36" i="20"/>
  <c r="Q36" i="20" s="1"/>
  <c r="E26" i="20"/>
  <c r="X25" i="20"/>
  <c r="E25" i="20"/>
  <c r="Q25" i="20" s="1"/>
  <c r="E185" i="20"/>
  <c r="E186" i="20"/>
  <c r="E317" i="20"/>
  <c r="E318" i="20"/>
  <c r="Q318" i="20" s="1"/>
  <c r="E190" i="20"/>
  <c r="X190" i="20"/>
  <c r="E97" i="20"/>
  <c r="E96" i="20"/>
  <c r="X96" i="20"/>
  <c r="E93" i="20"/>
  <c r="X93" i="20"/>
  <c r="E54" i="20"/>
  <c r="X54" i="20"/>
  <c r="E334" i="20"/>
  <c r="X334" i="20"/>
  <c r="E332" i="20"/>
  <c r="Q332" i="20" s="1"/>
  <c r="E333" i="20"/>
  <c r="Q333" i="20" s="1"/>
  <c r="U228" i="20"/>
  <c r="S228" i="20" s="1"/>
  <c r="B228" i="20"/>
  <c r="B34" i="20"/>
  <c r="P34" i="20" s="1"/>
  <c r="B33" i="20"/>
  <c r="R33" i="20" s="1"/>
  <c r="U241" i="20"/>
  <c r="S241" i="20" s="1"/>
  <c r="B241" i="20"/>
  <c r="Q241" i="20" s="1"/>
  <c r="B351" i="20"/>
  <c r="P351" i="20" s="1"/>
  <c r="B350" i="20"/>
  <c r="Q350" i="20" s="1"/>
  <c r="U53" i="20"/>
  <c r="S53" i="20" s="1"/>
  <c r="B54" i="20"/>
  <c r="B53" i="20"/>
  <c r="R53" i="20" s="1"/>
  <c r="U252" i="20"/>
  <c r="S252" i="20" s="1"/>
  <c r="B253" i="20"/>
  <c r="B252" i="20"/>
  <c r="Q252" i="20" s="1"/>
  <c r="B99" i="20"/>
  <c r="R99" i="20" s="1"/>
  <c r="U98" i="20"/>
  <c r="S98" i="20" s="1"/>
  <c r="U71" i="20"/>
  <c r="S71" i="20" s="1"/>
  <c r="B72" i="20"/>
  <c r="B71" i="20"/>
  <c r="P71" i="20" s="1"/>
  <c r="U179" i="20"/>
  <c r="S179" i="20" s="1"/>
  <c r="B180" i="20"/>
  <c r="B179" i="20"/>
  <c r="R179" i="20" s="1"/>
  <c r="B189" i="20"/>
  <c r="R189" i="20" s="1"/>
  <c r="U189" i="20"/>
  <c r="S189" i="20" s="1"/>
  <c r="B190" i="20"/>
  <c r="B12" i="20"/>
  <c r="U11" i="20"/>
  <c r="S11" i="20" s="1"/>
  <c r="B275" i="20"/>
  <c r="R275" i="20" s="1"/>
  <c r="B276" i="20"/>
  <c r="B60" i="20"/>
  <c r="R60" i="20" s="1"/>
  <c r="B61" i="20"/>
  <c r="Q61" i="20" s="1"/>
  <c r="V185" i="20"/>
  <c r="C185" i="20"/>
  <c r="C186" i="20"/>
  <c r="C154" i="20"/>
  <c r="R154" i="20" s="1"/>
  <c r="C155" i="20"/>
  <c r="R155" i="20" s="1"/>
  <c r="V301" i="20"/>
  <c r="C302" i="20"/>
  <c r="C339" i="20"/>
  <c r="R339" i="20" s="1"/>
  <c r="V338" i="20"/>
  <c r="V261" i="20"/>
  <c r="C262" i="20"/>
  <c r="V92" i="20"/>
  <c r="C93" i="20"/>
  <c r="C320" i="20"/>
  <c r="V319" i="20"/>
  <c r="V180" i="20"/>
  <c r="C180" i="20"/>
  <c r="R180" i="20" s="1"/>
  <c r="C181" i="20"/>
  <c r="V174" i="20"/>
  <c r="C175" i="20"/>
  <c r="R175" i="20" s="1"/>
  <c r="C174" i="20"/>
  <c r="R174" i="20" s="1"/>
  <c r="V343" i="20"/>
  <c r="C344" i="20"/>
  <c r="R344" i="20" s="1"/>
  <c r="D268" i="20"/>
  <c r="P268" i="20" s="1"/>
  <c r="D267" i="20"/>
  <c r="P267" i="20" s="1"/>
  <c r="D217" i="20"/>
  <c r="W217" i="20"/>
  <c r="D309" i="20"/>
  <c r="P309" i="20" s="1"/>
  <c r="D310" i="20"/>
  <c r="P310" i="20" s="1"/>
  <c r="W7" i="20"/>
  <c r="D7" i="20"/>
  <c r="P7" i="20" s="1"/>
  <c r="W118" i="20"/>
  <c r="D119" i="20"/>
  <c r="D311" i="20"/>
  <c r="D129" i="20"/>
  <c r="W129" i="20"/>
  <c r="D250" i="20"/>
  <c r="W249" i="20"/>
  <c r="D249" i="20"/>
  <c r="P249" i="20" s="1"/>
  <c r="U153" i="20"/>
  <c r="S153" i="20" s="1"/>
  <c r="B287" i="20"/>
  <c r="Q287" i="20" s="1"/>
  <c r="B311" i="20"/>
  <c r="U347" i="20"/>
  <c r="S347" i="20" s="1"/>
  <c r="U85" i="20"/>
  <c r="S85" i="20" s="1"/>
  <c r="U312" i="20"/>
  <c r="S312" i="20" s="1"/>
  <c r="U219" i="20"/>
  <c r="S219" i="20" s="1"/>
  <c r="U30" i="20"/>
  <c r="S30" i="20" s="1"/>
  <c r="B68" i="20"/>
  <c r="Q68" i="20" s="1"/>
  <c r="B250" i="20"/>
  <c r="R250" i="20" s="1"/>
  <c r="U113" i="20"/>
  <c r="S113" i="20" s="1"/>
  <c r="U165" i="20"/>
  <c r="S165" i="20" s="1"/>
  <c r="B261" i="20"/>
  <c r="R261" i="20" s="1"/>
  <c r="U127" i="20"/>
  <c r="S127" i="20" s="1"/>
  <c r="U75" i="20"/>
  <c r="S75" i="20" s="1"/>
  <c r="U94" i="20"/>
  <c r="S94" i="20" s="1"/>
  <c r="V212" i="20"/>
  <c r="V206" i="20"/>
  <c r="V303" i="20"/>
  <c r="V96" i="20"/>
  <c r="V191" i="20"/>
  <c r="C37" i="20"/>
  <c r="C324" i="20"/>
  <c r="C52" i="20"/>
  <c r="R52" i="20" s="1"/>
  <c r="V327" i="20"/>
  <c r="C197" i="20"/>
  <c r="C282" i="20"/>
  <c r="V189" i="20"/>
  <c r="V16" i="20"/>
  <c r="V162" i="20"/>
  <c r="V167" i="20"/>
  <c r="W230" i="20"/>
  <c r="W55" i="20"/>
  <c r="E212" i="20"/>
  <c r="Q212" i="20" s="1"/>
  <c r="X27" i="20"/>
  <c r="E139" i="20"/>
  <c r="F99" i="20"/>
  <c r="F115" i="20"/>
  <c r="B185" i="20"/>
  <c r="S142" i="20"/>
  <c r="S305" i="20"/>
  <c r="B55" i="20"/>
  <c r="S273" i="20"/>
  <c r="U258" i="20"/>
  <c r="S258" i="20" s="1"/>
  <c r="B35" i="20"/>
  <c r="Q35" i="20" s="1"/>
  <c r="S227" i="20"/>
  <c r="B126" i="20"/>
  <c r="B265" i="20"/>
  <c r="P265" i="20" s="1"/>
  <c r="V118" i="20"/>
  <c r="W301" i="20"/>
  <c r="D104" i="20"/>
  <c r="W125" i="20"/>
  <c r="D275" i="20"/>
  <c r="W316" i="20"/>
  <c r="W94" i="20"/>
  <c r="E266" i="20"/>
  <c r="Q266" i="20" s="1"/>
  <c r="E273" i="20"/>
  <c r="X292" i="20"/>
  <c r="X236" i="20"/>
  <c r="Y115" i="20"/>
  <c r="F102" i="20"/>
  <c r="F100" i="20"/>
  <c r="Y211" i="20"/>
  <c r="F103" i="20"/>
  <c r="U39" i="20"/>
  <c r="S39" i="20" s="1"/>
  <c r="U275" i="20"/>
  <c r="S275" i="20" s="1"/>
  <c r="B11" i="20"/>
  <c r="P11" i="20" s="1"/>
  <c r="C279" i="20"/>
  <c r="D124" i="20"/>
  <c r="P124" i="20" s="1"/>
  <c r="D218" i="20"/>
  <c r="P218" i="20" s="1"/>
  <c r="X260" i="20"/>
  <c r="S355" i="20"/>
  <c r="D26" i="20"/>
  <c r="P26" i="20" s="1"/>
  <c r="E335" i="20"/>
  <c r="Q335" i="20" s="1"/>
  <c r="E59" i="20"/>
  <c r="Y83" i="20"/>
  <c r="F160" i="20"/>
  <c r="F281" i="20"/>
  <c r="Y32" i="20"/>
  <c r="F345" i="20"/>
  <c r="F224" i="20"/>
  <c r="S187" i="20"/>
  <c r="U166" i="20"/>
  <c r="S166" i="20" s="1"/>
  <c r="U33" i="20"/>
  <c r="S33" i="20" s="1"/>
  <c r="E353" i="20"/>
  <c r="Q353" i="20" s="1"/>
  <c r="Y52" i="20"/>
  <c r="Y348" i="20"/>
  <c r="F62" i="20"/>
  <c r="S130" i="20"/>
  <c r="B16" i="20"/>
  <c r="P16" i="20" s="1"/>
  <c r="D107" i="20"/>
  <c r="W267" i="20"/>
  <c r="E60" i="20"/>
  <c r="F303" i="20"/>
  <c r="P198" i="20"/>
  <c r="F209" i="20"/>
  <c r="F210" i="20"/>
  <c r="Y209" i="20"/>
  <c r="F278" i="20"/>
  <c r="Y278" i="20"/>
  <c r="F4" i="20"/>
  <c r="Y3" i="20"/>
  <c r="F3" i="20"/>
  <c r="Y243" i="20"/>
  <c r="F244" i="20"/>
  <c r="F240" i="20"/>
  <c r="Y239" i="20"/>
  <c r="Y100" i="20"/>
  <c r="F101" i="20"/>
  <c r="Y5" i="20"/>
  <c r="F5" i="20"/>
  <c r="F6" i="20"/>
  <c r="F311" i="20"/>
  <c r="Y310" i="20"/>
  <c r="F310" i="20"/>
  <c r="Y62" i="20"/>
  <c r="F63" i="20"/>
  <c r="Y92" i="20"/>
  <c r="F92" i="20"/>
  <c r="F93" i="20"/>
  <c r="Y73" i="20"/>
  <c r="F74" i="20"/>
  <c r="F73" i="20"/>
  <c r="Y76" i="20"/>
  <c r="F77" i="20"/>
  <c r="F76" i="20"/>
  <c r="Y38" i="20"/>
  <c r="F38" i="20"/>
  <c r="X113" i="20"/>
  <c r="E114" i="20"/>
  <c r="Q114" i="20" s="1"/>
  <c r="E280" i="20"/>
  <c r="X280" i="20"/>
  <c r="X153" i="20"/>
  <c r="E153" i="20"/>
  <c r="Q153" i="20" s="1"/>
  <c r="X28" i="20"/>
  <c r="E29" i="20"/>
  <c r="Q29" i="20" s="1"/>
  <c r="E298" i="20"/>
  <c r="Q298" i="20" s="1"/>
  <c r="E297" i="20"/>
  <c r="X297" i="20"/>
  <c r="E211" i="20"/>
  <c r="E210" i="20"/>
  <c r="X3" i="20"/>
  <c r="E3" i="20"/>
  <c r="E40" i="20"/>
  <c r="Q40" i="20" s="1"/>
  <c r="E41" i="20"/>
  <c r="Q41" i="20" s="1"/>
  <c r="E162" i="20"/>
  <c r="Q162" i="20" s="1"/>
  <c r="E161" i="20"/>
  <c r="E136" i="20"/>
  <c r="E137" i="20"/>
  <c r="Q137" i="20" s="1"/>
  <c r="E80" i="20"/>
  <c r="Q80" i="20" s="1"/>
  <c r="E81" i="20"/>
  <c r="X192" i="20"/>
  <c r="E192" i="20"/>
  <c r="Q192" i="20" s="1"/>
  <c r="E151" i="20"/>
  <c r="Q151" i="20" s="1"/>
  <c r="E269" i="20"/>
  <c r="E268" i="20"/>
  <c r="E83" i="20"/>
  <c r="Q83" i="20" s="1"/>
  <c r="X83" i="20"/>
  <c r="E306" i="20"/>
  <c r="E305" i="20"/>
  <c r="U18" i="20"/>
  <c r="S18" i="20" s="1"/>
  <c r="B18" i="20"/>
  <c r="R18" i="20" s="1"/>
  <c r="U304" i="20"/>
  <c r="S304" i="20" s="1"/>
  <c r="B304" i="20"/>
  <c r="U8" i="20"/>
  <c r="S8" i="20" s="1"/>
  <c r="B8" i="20"/>
  <c r="U217" i="20"/>
  <c r="S217" i="20" s="1"/>
  <c r="B217" i="20"/>
  <c r="P217" i="20" s="1"/>
  <c r="U289" i="20"/>
  <c r="S289" i="20" s="1"/>
  <c r="B289" i="20"/>
  <c r="P289" i="20" s="1"/>
  <c r="U272" i="20"/>
  <c r="S272" i="20" s="1"/>
  <c r="B272" i="20"/>
  <c r="P272" i="20" s="1"/>
  <c r="U119" i="20"/>
  <c r="S119" i="20" s="1"/>
  <c r="B119" i="20"/>
  <c r="R119" i="20" s="1"/>
  <c r="U292" i="20"/>
  <c r="S292" i="20" s="1"/>
  <c r="B292" i="20"/>
  <c r="P292" i="20" s="1"/>
  <c r="B293" i="20"/>
  <c r="P293" i="20" s="1"/>
  <c r="B116" i="20"/>
  <c r="P116" i="20" s="1"/>
  <c r="U116" i="20"/>
  <c r="S116" i="20" s="1"/>
  <c r="B117" i="20"/>
  <c r="C112" i="20"/>
  <c r="R112" i="20" s="1"/>
  <c r="C113" i="20"/>
  <c r="R113" i="20" s="1"/>
  <c r="V55" i="20"/>
  <c r="C55" i="20"/>
  <c r="C56" i="20"/>
  <c r="V271" i="20"/>
  <c r="C271" i="20"/>
  <c r="C272" i="20"/>
  <c r="V136" i="20"/>
  <c r="C137" i="20"/>
  <c r="R137" i="20" s="1"/>
  <c r="V7" i="20"/>
  <c r="C8" i="20"/>
  <c r="C260" i="20"/>
  <c r="R260" i="20" s="1"/>
  <c r="V260" i="20"/>
  <c r="C83" i="20"/>
  <c r="C82" i="20"/>
  <c r="R82" i="20" s="1"/>
  <c r="V20" i="20"/>
  <c r="C20" i="20"/>
  <c r="C153" i="20"/>
  <c r="R153" i="20" s="1"/>
  <c r="C152" i="20"/>
  <c r="R152" i="20" s="1"/>
  <c r="C40" i="20"/>
  <c r="R40" i="20" s="1"/>
  <c r="C39" i="20"/>
  <c r="V26" i="20"/>
  <c r="C26" i="20"/>
  <c r="R26" i="20" s="1"/>
  <c r="C27" i="20"/>
  <c r="V207" i="20"/>
  <c r="C208" i="20"/>
  <c r="C118" i="20"/>
  <c r="R118" i="20" s="1"/>
  <c r="V117" i="20"/>
  <c r="C117" i="20"/>
  <c r="V44" i="20"/>
  <c r="C45" i="20"/>
  <c r="R45" i="20" s="1"/>
  <c r="V84" i="20"/>
  <c r="C85" i="20"/>
  <c r="R85" i="20" s="1"/>
  <c r="V182" i="20"/>
  <c r="C182" i="20"/>
  <c r="R182" i="20" s="1"/>
  <c r="C183" i="20"/>
  <c r="R183" i="20" s="1"/>
  <c r="C221" i="20"/>
  <c r="R221" i="20" s="1"/>
  <c r="V220" i="20"/>
  <c r="C24" i="20"/>
  <c r="R24" i="20" s="1"/>
  <c r="V23" i="20"/>
  <c r="C23" i="20"/>
  <c r="V123" i="20"/>
  <c r="C123" i="20"/>
  <c r="R123" i="20" s="1"/>
  <c r="C124" i="20"/>
  <c r="R124" i="20" s="1"/>
  <c r="V269" i="20"/>
  <c r="C270" i="20"/>
  <c r="V291" i="20"/>
  <c r="C292" i="20"/>
  <c r="C291" i="20"/>
  <c r="R291" i="20" s="1"/>
  <c r="C109" i="20"/>
  <c r="V108" i="20"/>
  <c r="C108" i="20"/>
  <c r="R108" i="20" s="1"/>
  <c r="C295" i="20"/>
  <c r="R295" i="20" s="1"/>
  <c r="V294" i="20"/>
  <c r="C146" i="20"/>
  <c r="R146" i="20" s="1"/>
  <c r="C147" i="20"/>
  <c r="R147" i="20" s="1"/>
  <c r="V146" i="20"/>
  <c r="C164" i="20"/>
  <c r="V163" i="20"/>
  <c r="V244" i="20"/>
  <c r="C245" i="20"/>
  <c r="R245" i="20" s="1"/>
  <c r="V8" i="20"/>
  <c r="C9" i="20"/>
  <c r="R9" i="20" s="1"/>
  <c r="V210" i="20"/>
  <c r="C211" i="20"/>
  <c r="C210" i="20"/>
  <c r="D147" i="20"/>
  <c r="P147" i="20" s="1"/>
  <c r="W146" i="20"/>
  <c r="W279" i="20"/>
  <c r="D280" i="20"/>
  <c r="P280" i="20" s="1"/>
  <c r="D279" i="20"/>
  <c r="D200" i="20"/>
  <c r="P200" i="20" s="1"/>
  <c r="D201" i="20"/>
  <c r="P201" i="20" s="1"/>
  <c r="D22" i="20"/>
  <c r="W22" i="20"/>
  <c r="D148" i="20"/>
  <c r="P148" i="20" s="1"/>
  <c r="W147" i="20"/>
  <c r="D336" i="20"/>
  <c r="W336" i="20"/>
  <c r="D291" i="20"/>
  <c r="P291" i="20" s="1"/>
  <c r="W211" i="20"/>
  <c r="D211" i="20"/>
  <c r="P211" i="20" s="1"/>
  <c r="W76" i="20"/>
  <c r="D77" i="20"/>
  <c r="P77" i="20" s="1"/>
  <c r="W153" i="20"/>
  <c r="D154" i="20"/>
  <c r="D153" i="20"/>
  <c r="P153" i="20" s="1"/>
  <c r="W187" i="20"/>
  <c r="D188" i="20"/>
  <c r="D114" i="20"/>
  <c r="P114" i="20" s="1"/>
  <c r="W113" i="20"/>
  <c r="D339" i="20"/>
  <c r="P339" i="20" s="1"/>
  <c r="W339" i="20"/>
  <c r="D340" i="20"/>
  <c r="W117" i="20"/>
  <c r="D118" i="20"/>
  <c r="P118" i="20" s="1"/>
  <c r="D117" i="20"/>
  <c r="W273" i="20"/>
  <c r="D274" i="20"/>
  <c r="P274" i="20" s="1"/>
  <c r="D251" i="20"/>
  <c r="P251" i="20" s="1"/>
  <c r="D252" i="20"/>
  <c r="D294" i="20"/>
  <c r="D295" i="20"/>
  <c r="P295" i="20" s="1"/>
  <c r="W294" i="20"/>
  <c r="W343" i="20"/>
  <c r="D344" i="20"/>
  <c r="D343" i="20"/>
  <c r="P343" i="20" s="1"/>
  <c r="D208" i="20"/>
  <c r="P208" i="20" s="1"/>
  <c r="D207" i="20"/>
  <c r="W207" i="20"/>
  <c r="D282" i="20"/>
  <c r="P282" i="20" s="1"/>
  <c r="W282" i="20"/>
  <c r="D283" i="20"/>
  <c r="W60" i="20"/>
  <c r="D60" i="20"/>
  <c r="P60" i="20" s="1"/>
  <c r="D61" i="20"/>
  <c r="P61" i="20" s="1"/>
  <c r="D48" i="20"/>
  <c r="W47" i="20"/>
  <c r="W179" i="20"/>
  <c r="D180" i="20"/>
  <c r="P180" i="20" s="1"/>
  <c r="D179" i="20"/>
  <c r="D187" i="20"/>
  <c r="W186" i="20"/>
  <c r="D186" i="20"/>
  <c r="W107" i="20"/>
  <c r="D108" i="20"/>
  <c r="W49" i="20"/>
  <c r="D49" i="20"/>
  <c r="P49" i="20" s="1"/>
  <c r="D50" i="20"/>
  <c r="P50" i="20" s="1"/>
  <c r="D123" i="20"/>
  <c r="W122" i="20"/>
  <c r="D70" i="20"/>
  <c r="P70" i="20" s="1"/>
  <c r="W69" i="20"/>
  <c r="D69" i="20"/>
  <c r="D127" i="20"/>
  <c r="W126" i="20"/>
  <c r="D244" i="20"/>
  <c r="P244" i="20" s="1"/>
  <c r="D243" i="20"/>
  <c r="W243" i="20"/>
  <c r="W258" i="20"/>
  <c r="D259" i="20"/>
  <c r="P259" i="20" s="1"/>
  <c r="D92" i="20"/>
  <c r="P92" i="20" s="1"/>
  <c r="W91" i="20"/>
  <c r="B257" i="20"/>
  <c r="Q257" i="20" s="1"/>
  <c r="C220" i="20"/>
  <c r="R220" i="20" s="1"/>
  <c r="D47" i="20"/>
  <c r="P47" i="20" s="1"/>
  <c r="D76" i="20"/>
  <c r="P76" i="20" s="1"/>
  <c r="E37" i="20"/>
  <c r="Q37" i="20" s="1"/>
  <c r="E215" i="20"/>
  <c r="Q215" i="20" s="1"/>
  <c r="E193" i="20"/>
  <c r="E264" i="20"/>
  <c r="Q264" i="20" s="1"/>
  <c r="X21" i="20"/>
  <c r="E45" i="20"/>
  <c r="E276" i="20"/>
  <c r="X40" i="20"/>
  <c r="F322" i="20"/>
  <c r="F159" i="20"/>
  <c r="F344" i="20"/>
  <c r="B150" i="20"/>
  <c r="R150" i="20" s="1"/>
  <c r="B203" i="20"/>
  <c r="P203" i="20" s="1"/>
  <c r="U148" i="20"/>
  <c r="S148" i="20" s="1"/>
  <c r="U55" i="20"/>
  <c r="S55" i="20" s="1"/>
  <c r="B98" i="20"/>
  <c r="R98" i="20" s="1"/>
  <c r="U37" i="20"/>
  <c r="S37" i="20" s="1"/>
  <c r="B169" i="20"/>
  <c r="B27" i="20"/>
  <c r="B158" i="20"/>
  <c r="R158" i="20" s="1"/>
  <c r="B170" i="20"/>
  <c r="P170" i="20" s="1"/>
  <c r="B342" i="20"/>
  <c r="R342" i="20" s="1"/>
  <c r="U21" i="20"/>
  <c r="S21" i="20" s="1"/>
  <c r="V82" i="20"/>
  <c r="W161" i="20"/>
  <c r="D51" i="20"/>
  <c r="P51" i="20" s="1"/>
  <c r="D212" i="20"/>
  <c r="W311" i="20"/>
  <c r="E94" i="20"/>
  <c r="Q94" i="20" s="1"/>
  <c r="X196" i="20"/>
  <c r="X20" i="20"/>
  <c r="E336" i="20"/>
  <c r="Q336" i="20" s="1"/>
  <c r="E285" i="20"/>
  <c r="Q285" i="20" s="1"/>
  <c r="Y21" i="20"/>
  <c r="F280" i="20"/>
  <c r="Y294" i="20"/>
  <c r="B326" i="20"/>
  <c r="Q326" i="20" s="1"/>
  <c r="B277" i="20"/>
  <c r="Q277" i="20" s="1"/>
  <c r="B21" i="20"/>
  <c r="U100" i="20"/>
  <c r="S100" i="20" s="1"/>
  <c r="D75" i="20"/>
  <c r="P75" i="20" s="1"/>
  <c r="W157" i="20"/>
  <c r="W200" i="20"/>
  <c r="F14" i="20"/>
  <c r="B39" i="20"/>
  <c r="Q39" i="20" s="1"/>
  <c r="C92" i="20"/>
  <c r="D146" i="20"/>
  <c r="D113" i="20"/>
  <c r="P113" i="20" s="1"/>
  <c r="D301" i="20"/>
  <c r="P301" i="20" s="1"/>
  <c r="X332" i="20"/>
  <c r="E150" i="20"/>
  <c r="F233" i="20"/>
  <c r="F45" i="20"/>
  <c r="F153" i="20"/>
  <c r="S248" i="20"/>
  <c r="V39" i="20"/>
  <c r="C215" i="20"/>
  <c r="R215" i="20" s="1"/>
  <c r="D290" i="20"/>
  <c r="W158" i="20"/>
  <c r="E20" i="20"/>
  <c r="Q20" i="20" s="1"/>
  <c r="U326" i="20"/>
  <c r="S326" i="20" s="1"/>
  <c r="B305" i="20"/>
  <c r="P305" i="20" s="1"/>
  <c r="B176" i="20"/>
  <c r="P176" i="20" s="1"/>
  <c r="X325" i="20"/>
  <c r="E328" i="20"/>
  <c r="Q328" i="20" s="1"/>
  <c r="F39" i="20"/>
  <c r="F82" i="20"/>
  <c r="Y318" i="20"/>
  <c r="Y169" i="20"/>
  <c r="B19" i="20"/>
  <c r="R19" i="20" s="1"/>
  <c r="B186" i="20"/>
  <c r="D59" i="20"/>
  <c r="P59" i="20" s="1"/>
  <c r="D125" i="20"/>
  <c r="E191" i="20"/>
  <c r="Q191" i="20" s="1"/>
  <c r="E99" i="20"/>
  <c r="X185" i="20"/>
  <c r="E229" i="20"/>
  <c r="F294" i="20"/>
  <c r="Y287" i="20"/>
  <c r="F288" i="20"/>
  <c r="F287" i="20"/>
  <c r="F137" i="20"/>
  <c r="F138" i="20"/>
  <c r="Y284" i="20"/>
  <c r="F284" i="20"/>
  <c r="F334" i="20"/>
  <c r="Y333" i="20"/>
  <c r="Y113" i="20"/>
  <c r="F113" i="20"/>
  <c r="F114" i="20"/>
  <c r="F297" i="20"/>
  <c r="F296" i="20"/>
  <c r="F133" i="20"/>
  <c r="F132" i="20"/>
  <c r="Y53" i="20"/>
  <c r="F54" i="20"/>
  <c r="Y202" i="20"/>
  <c r="F202" i="20"/>
  <c r="Y173" i="20"/>
  <c r="F173" i="20"/>
  <c r="F52" i="20"/>
  <c r="F68" i="20"/>
  <c r="F67" i="20"/>
  <c r="F61" i="20"/>
  <c r="F60" i="20"/>
  <c r="F232" i="20"/>
  <c r="F231" i="20"/>
  <c r="F274" i="20"/>
  <c r="F275" i="20"/>
  <c r="F112" i="20"/>
  <c r="F111" i="20"/>
  <c r="F346" i="20"/>
  <c r="F347" i="20"/>
  <c r="F50" i="20"/>
  <c r="Y49" i="20"/>
  <c r="Y334" i="20"/>
  <c r="F335" i="20"/>
  <c r="Y308" i="20"/>
  <c r="F309" i="20"/>
  <c r="F308" i="20"/>
  <c r="F42" i="20"/>
  <c r="Y41" i="20"/>
  <c r="F41" i="20"/>
  <c r="Y50" i="20"/>
  <c r="F51" i="20"/>
  <c r="Y240" i="20"/>
  <c r="F241" i="20"/>
  <c r="Y54" i="20"/>
  <c r="F55" i="20"/>
  <c r="Y271" i="20"/>
  <c r="F272" i="20"/>
  <c r="F271" i="20"/>
  <c r="Y97" i="20"/>
  <c r="F98" i="20"/>
  <c r="F97" i="20"/>
  <c r="Y7" i="20"/>
  <c r="F8" i="20"/>
  <c r="Y190" i="20"/>
  <c r="F190" i="20"/>
  <c r="F191" i="20"/>
  <c r="F145" i="20"/>
  <c r="Y144" i="20"/>
  <c r="E33" i="20"/>
  <c r="Q33" i="20" s="1"/>
  <c r="X33" i="20"/>
  <c r="E116" i="20"/>
  <c r="Q116" i="20" s="1"/>
  <c r="E115" i="20"/>
  <c r="Q115" i="20" s="1"/>
  <c r="X68" i="20"/>
  <c r="E69" i="20"/>
  <c r="Q69" i="20" s="1"/>
  <c r="E52" i="20"/>
  <c r="Q52" i="20" s="1"/>
  <c r="X52" i="20"/>
  <c r="E53" i="20"/>
  <c r="X204" i="20"/>
  <c r="E205" i="20"/>
  <c r="Q205" i="20" s="1"/>
  <c r="E88" i="20"/>
  <c r="Q88" i="20" s="1"/>
  <c r="E87" i="20"/>
  <c r="Q87" i="20" s="1"/>
  <c r="E142" i="20"/>
  <c r="Q142" i="20" s="1"/>
  <c r="E143" i="20"/>
  <c r="Q143" i="20" s="1"/>
  <c r="E140" i="20"/>
  <c r="E119" i="20"/>
  <c r="E118" i="20"/>
  <c r="Q118" i="20" s="1"/>
  <c r="E342" i="20"/>
  <c r="E341" i="20"/>
  <c r="E173" i="20"/>
  <c r="Q173" i="20" s="1"/>
  <c r="X173" i="20"/>
  <c r="X250" i="20"/>
  <c r="E250" i="20"/>
  <c r="Q250" i="20" s="1"/>
  <c r="X81" i="20"/>
  <c r="E82" i="20"/>
  <c r="Q82" i="20" s="1"/>
  <c r="E321" i="20"/>
  <c r="Q321" i="20" s="1"/>
  <c r="X320" i="20"/>
  <c r="E320" i="20"/>
  <c r="Q320" i="20" s="1"/>
  <c r="X102" i="20"/>
  <c r="E103" i="20"/>
  <c r="Q103" i="20" s="1"/>
  <c r="E314" i="20"/>
  <c r="Q314" i="20" s="1"/>
  <c r="E315" i="20"/>
  <c r="X314" i="20"/>
  <c r="X169" i="20"/>
  <c r="E169" i="20"/>
  <c r="E170" i="20"/>
  <c r="E223" i="20"/>
  <c r="E224" i="20"/>
  <c r="Q224" i="20" s="1"/>
  <c r="E325" i="20"/>
  <c r="Q325" i="20" s="1"/>
  <c r="E235" i="20"/>
  <c r="Q235" i="20" s="1"/>
  <c r="E236" i="20"/>
  <c r="B97" i="20"/>
  <c r="B96" i="20"/>
  <c r="R96" i="20" s="1"/>
  <c r="B316" i="20"/>
  <c r="Q316" i="20" s="1"/>
  <c r="B315" i="20"/>
  <c r="U197" i="20"/>
  <c r="S197" i="20" s="1"/>
  <c r="B197" i="20"/>
  <c r="U161" i="20"/>
  <c r="S161" i="20" s="1"/>
  <c r="B161" i="20"/>
  <c r="R161" i="20" s="1"/>
  <c r="B15" i="20"/>
  <c r="Q15" i="20" s="1"/>
  <c r="B14" i="20"/>
  <c r="P14" i="20" s="1"/>
  <c r="B279" i="20"/>
  <c r="R279" i="20" s="1"/>
  <c r="B278" i="20"/>
  <c r="R278" i="20" s="1"/>
  <c r="U337" i="20"/>
  <c r="S337" i="20" s="1"/>
  <c r="B337" i="20"/>
  <c r="B284" i="20"/>
  <c r="B283" i="20"/>
  <c r="R283" i="20" s="1"/>
  <c r="B234" i="20"/>
  <c r="R234" i="20" s="1"/>
  <c r="B233" i="20"/>
  <c r="P233" i="20" s="1"/>
  <c r="C252" i="20"/>
  <c r="C251" i="20"/>
  <c r="R251" i="20" s="1"/>
  <c r="C80" i="20"/>
  <c r="R80" i="20" s="1"/>
  <c r="C81" i="20"/>
  <c r="V80" i="20"/>
  <c r="V43" i="20"/>
  <c r="C43" i="20"/>
  <c r="R43" i="20" s="1"/>
  <c r="V247" i="20"/>
  <c r="C247" i="20"/>
  <c r="C314" i="20"/>
  <c r="R314" i="20" s="1"/>
  <c r="C340" i="20"/>
  <c r="R340" i="20" s="1"/>
  <c r="V339" i="20"/>
  <c r="V223" i="20"/>
  <c r="C224" i="20"/>
  <c r="R224" i="20" s="1"/>
  <c r="C223" i="20"/>
  <c r="R223" i="20" s="1"/>
  <c r="C334" i="20"/>
  <c r="R334" i="20" s="1"/>
  <c r="V334" i="20"/>
  <c r="C335" i="20"/>
  <c r="V243" i="20"/>
  <c r="C243" i="20"/>
  <c r="R243" i="20" s="1"/>
  <c r="C244" i="20"/>
  <c r="R244" i="20" s="1"/>
  <c r="C297" i="20"/>
  <c r="R297" i="20" s="1"/>
  <c r="V297" i="20"/>
  <c r="C298" i="20"/>
  <c r="R298" i="20" s="1"/>
  <c r="C125" i="20"/>
  <c r="V124" i="20"/>
  <c r="C166" i="20"/>
  <c r="R166" i="20" s="1"/>
  <c r="V165" i="20"/>
  <c r="V158" i="20"/>
  <c r="C159" i="20"/>
  <c r="R159" i="20" s="1"/>
  <c r="V227" i="20"/>
  <c r="C228" i="20"/>
  <c r="V204" i="20"/>
  <c r="C205" i="20"/>
  <c r="C204" i="20"/>
  <c r="R204" i="20" s="1"/>
  <c r="C95" i="20"/>
  <c r="R95" i="20" s="1"/>
  <c r="V94" i="20"/>
  <c r="C318" i="20"/>
  <c r="R318" i="20" s="1"/>
  <c r="C319" i="20"/>
  <c r="R319" i="20" s="1"/>
  <c r="V318" i="20"/>
  <c r="V127" i="20"/>
  <c r="C127" i="20"/>
  <c r="C128" i="20"/>
  <c r="R128" i="20" s="1"/>
  <c r="C322" i="20"/>
  <c r="R322" i="20" s="1"/>
  <c r="V321" i="20"/>
  <c r="C142" i="20"/>
  <c r="R142" i="20" s="1"/>
  <c r="V142" i="20"/>
  <c r="C143" i="20"/>
  <c r="R143" i="20" s="1"/>
  <c r="C201" i="20"/>
  <c r="R201" i="20" s="1"/>
  <c r="V201" i="20"/>
  <c r="C202" i="20"/>
  <c r="R202" i="20" s="1"/>
  <c r="C300" i="20"/>
  <c r="R300" i="20" s="1"/>
  <c r="V300" i="20"/>
  <c r="C301" i="20"/>
  <c r="R301" i="20" s="1"/>
  <c r="V129" i="20"/>
  <c r="C130" i="20"/>
  <c r="R130" i="20" s="1"/>
  <c r="C241" i="20"/>
  <c r="V240" i="20"/>
  <c r="W319" i="20"/>
  <c r="D320" i="20"/>
  <c r="P320" i="20" s="1"/>
  <c r="D189" i="20"/>
  <c r="W189" i="20"/>
  <c r="W35" i="20"/>
  <c r="D36" i="20"/>
  <c r="P36" i="20" s="1"/>
  <c r="D276" i="20"/>
  <c r="P276" i="20" s="1"/>
  <c r="W276" i="20"/>
  <c r="D277" i="20"/>
  <c r="D182" i="20"/>
  <c r="P182" i="20" s="1"/>
  <c r="D183" i="20"/>
  <c r="P183" i="20" s="1"/>
  <c r="W182" i="20"/>
  <c r="W164" i="20"/>
  <c r="D164" i="20"/>
  <c r="P164" i="20" s="1"/>
  <c r="D347" i="20"/>
  <c r="W347" i="20"/>
  <c r="D348" i="20"/>
  <c r="P348" i="20" s="1"/>
  <c r="W257" i="20"/>
  <c r="D257" i="20"/>
  <c r="D258" i="20"/>
  <c r="P258" i="20" s="1"/>
  <c r="D110" i="20"/>
  <c r="P110" i="20" s="1"/>
  <c r="D109" i="20"/>
  <c r="W109" i="20"/>
  <c r="D239" i="20"/>
  <c r="P239" i="20" s="1"/>
  <c r="W238" i="20"/>
  <c r="D197" i="20"/>
  <c r="P197" i="20" s="1"/>
  <c r="W196" i="20"/>
  <c r="D196" i="20"/>
  <c r="P196" i="20" s="1"/>
  <c r="S261" i="20"/>
  <c r="S231" i="20"/>
  <c r="S344" i="20"/>
  <c r="S101" i="20"/>
  <c r="S120" i="20"/>
  <c r="C338" i="20"/>
  <c r="C214" i="20"/>
  <c r="R214" i="20" s="1"/>
  <c r="C136" i="20"/>
  <c r="R136" i="20" s="1"/>
  <c r="C248" i="20"/>
  <c r="R248" i="20" s="1"/>
  <c r="W39" i="20"/>
  <c r="D319" i="20"/>
  <c r="P319" i="20" s="1"/>
  <c r="D304" i="20"/>
  <c r="P304" i="20" s="1"/>
  <c r="W141" i="20"/>
  <c r="D195" i="20"/>
  <c r="P195" i="20" s="1"/>
  <c r="D326" i="20"/>
  <c r="D221" i="20"/>
  <c r="P221" i="20" s="1"/>
  <c r="X139" i="20"/>
  <c r="X330" i="20"/>
  <c r="X161" i="20"/>
  <c r="E311" i="20"/>
  <c r="F44" i="20"/>
  <c r="F211" i="20"/>
  <c r="U202" i="20"/>
  <c r="S202" i="20" s="1"/>
  <c r="B149" i="20"/>
  <c r="R149" i="20" s="1"/>
  <c r="B38" i="20"/>
  <c r="Q38" i="20" s="1"/>
  <c r="U168" i="20"/>
  <c r="S168" i="20" s="1"/>
  <c r="U26" i="20"/>
  <c r="S26" i="20" s="1"/>
  <c r="U157" i="20"/>
  <c r="S157" i="20" s="1"/>
  <c r="U9" i="20"/>
  <c r="S9" i="20" s="1"/>
  <c r="U293" i="20"/>
  <c r="S293" i="20" s="1"/>
  <c r="S68" i="20"/>
  <c r="B106" i="20"/>
  <c r="Q106" i="20" s="1"/>
  <c r="C242" i="20"/>
  <c r="C315" i="20"/>
  <c r="D91" i="20"/>
  <c r="P91" i="20" s="1"/>
  <c r="D8" i="20"/>
  <c r="D316" i="20"/>
  <c r="X227" i="20"/>
  <c r="X6" i="20"/>
  <c r="X140" i="20"/>
  <c r="X353" i="20"/>
  <c r="X151" i="20"/>
  <c r="X29" i="20"/>
  <c r="Y111" i="20"/>
  <c r="F206" i="20"/>
  <c r="Y60" i="20"/>
  <c r="Y48" i="20"/>
  <c r="Y349" i="20"/>
  <c r="Y322" i="20"/>
  <c r="F273" i="20"/>
  <c r="U233" i="20"/>
  <c r="S233" i="20" s="1"/>
  <c r="U60" i="20"/>
  <c r="S60" i="20" s="1"/>
  <c r="U283" i="20"/>
  <c r="S283" i="20" s="1"/>
  <c r="B210" i="20"/>
  <c r="R210" i="20" s="1"/>
  <c r="B236" i="20"/>
  <c r="C343" i="20"/>
  <c r="R343" i="20" s="1"/>
  <c r="D23" i="20"/>
  <c r="P23" i="20" s="1"/>
  <c r="W309" i="20"/>
  <c r="E34" i="20"/>
  <c r="E98" i="20"/>
  <c r="F169" i="20"/>
  <c r="D161" i="20"/>
  <c r="D190" i="20"/>
  <c r="E149" i="20"/>
  <c r="E6" i="20"/>
  <c r="Q6" i="20" s="1"/>
  <c r="F259" i="20"/>
  <c r="F144" i="20"/>
  <c r="B341" i="20"/>
  <c r="R341" i="20" s="1"/>
  <c r="D74" i="20"/>
  <c r="P74" i="20" s="1"/>
  <c r="E55" i="20"/>
  <c r="Q55" i="20" s="1"/>
  <c r="Y28" i="20"/>
  <c r="F351" i="20"/>
  <c r="F15" i="20"/>
  <c r="F207" i="20"/>
  <c r="F225" i="20"/>
  <c r="B125" i="20"/>
  <c r="S108" i="20"/>
  <c r="V159" i="20"/>
  <c r="W104" i="20"/>
  <c r="W310" i="20"/>
  <c r="D57" i="20"/>
  <c r="P57" i="20" s="1"/>
  <c r="E310" i="20"/>
  <c r="Q310" i="20" s="1"/>
  <c r="U350" i="20"/>
  <c r="S350" i="20" s="1"/>
  <c r="B273" i="20"/>
  <c r="P273" i="20" s="1"/>
  <c r="B290" i="20"/>
  <c r="R290" i="20" s="1"/>
  <c r="B242" i="20"/>
  <c r="P242" i="20" s="1"/>
  <c r="U14" i="20"/>
  <c r="S14" i="20" s="1"/>
  <c r="E102" i="20"/>
  <c r="Q102" i="20" s="1"/>
  <c r="E154" i="20"/>
  <c r="Q154" i="20" s="1"/>
  <c r="X115" i="20"/>
  <c r="E204" i="20"/>
  <c r="Q204" i="20" s="1"/>
  <c r="Y71" i="20"/>
  <c r="F175" i="20"/>
  <c r="F48" i="20"/>
  <c r="F81" i="20"/>
  <c r="F214" i="20"/>
  <c r="S239" i="20"/>
  <c r="U56" i="20"/>
  <c r="S56" i="20" s="1"/>
  <c r="B229" i="20"/>
  <c r="P229" i="20" s="1"/>
  <c r="U210" i="20"/>
  <c r="S210" i="20" s="1"/>
  <c r="C321" i="20"/>
  <c r="R321" i="20" s="1"/>
  <c r="W208" i="20"/>
  <c r="D130" i="20"/>
  <c r="E251" i="20"/>
  <c r="Q251" i="20" s="1"/>
  <c r="X268" i="20"/>
  <c r="E312" i="20"/>
  <c r="Q312" i="20" s="1"/>
  <c r="E263" i="20"/>
  <c r="Q263" i="20" s="1"/>
  <c r="E238" i="20"/>
  <c r="Q238" i="20" s="1"/>
  <c r="F152" i="20"/>
  <c r="S138" i="20"/>
  <c r="S325" i="20"/>
  <c r="S324" i="20"/>
  <c r="S173" i="20"/>
  <c r="S102" i="20"/>
  <c r="S91" i="20"/>
  <c r="S89" i="20"/>
  <c r="S223" i="20"/>
  <c r="S259" i="20"/>
  <c r="S225" i="20"/>
  <c r="S107" i="20"/>
  <c r="S328" i="20"/>
  <c r="S192" i="20"/>
  <c r="S5" i="20"/>
  <c r="S92" i="20"/>
  <c r="S48" i="20"/>
  <c r="P9" i="20"/>
  <c r="S281" i="20"/>
  <c r="S345" i="20"/>
  <c r="S32" i="20"/>
  <c r="S141" i="20"/>
  <c r="S199" i="20"/>
  <c r="S205" i="20"/>
  <c r="S36" i="20"/>
  <c r="S332" i="20"/>
  <c r="S270" i="20"/>
  <c r="S164" i="20"/>
  <c r="S109" i="20"/>
  <c r="S150" i="20"/>
  <c r="P30" i="20"/>
  <c r="S287" i="20"/>
  <c r="S74" i="20"/>
  <c r="S339" i="20"/>
  <c r="S51" i="20"/>
  <c r="S124" i="20"/>
  <c r="S58" i="20"/>
  <c r="S104" i="20"/>
  <c r="S144" i="20"/>
  <c r="S316" i="20"/>
  <c r="P281" i="20"/>
  <c r="Q122" i="20"/>
  <c r="R256" i="20"/>
  <c r="P213" i="20"/>
  <c r="P175" i="20"/>
  <c r="P108" i="20"/>
  <c r="P100" i="20"/>
  <c r="P216" i="20"/>
  <c r="P235" i="20"/>
  <c r="P120" i="20"/>
  <c r="P191" i="20"/>
  <c r="P112" i="20"/>
  <c r="R264" i="20"/>
  <c r="P263" i="20"/>
  <c r="P90" i="20"/>
  <c r="Q105" i="20"/>
  <c r="P325" i="20"/>
  <c r="Q146" i="20"/>
  <c r="P356" i="20"/>
  <c r="P137" i="20"/>
  <c r="P297" i="20"/>
  <c r="P334" i="20"/>
  <c r="P206" i="20"/>
  <c r="P32" i="20"/>
  <c r="P333" i="20"/>
  <c r="Q200" i="20"/>
  <c r="P256" i="20"/>
  <c r="P37" i="20"/>
  <c r="R200" i="20"/>
  <c r="P131" i="20"/>
  <c r="P327" i="20"/>
  <c r="P6" i="20"/>
  <c r="P204" i="20"/>
  <c r="R28" i="20"/>
  <c r="R259" i="20"/>
  <c r="R122" i="20"/>
  <c r="R57" i="20"/>
  <c r="P87" i="20"/>
  <c r="P330" i="20"/>
  <c r="P3" i="20"/>
  <c r="Q165" i="20"/>
  <c r="R233" i="20"/>
  <c r="P40" i="20"/>
  <c r="P205" i="20"/>
  <c r="P109" i="20"/>
  <c r="R206" i="20"/>
  <c r="P207" i="20"/>
  <c r="Q24" i="20"/>
  <c r="P79" i="20"/>
  <c r="P237" i="20"/>
  <c r="P146" i="20"/>
  <c r="R239" i="20"/>
  <c r="P94" i="20"/>
  <c r="P88" i="20"/>
  <c r="P25" i="20"/>
  <c r="P29" i="20"/>
  <c r="P156" i="20"/>
  <c r="P127" i="20"/>
  <c r="P78" i="20"/>
  <c r="P317" i="20"/>
  <c r="P152" i="20"/>
  <c r="R105" i="20"/>
  <c r="P142" i="20"/>
  <c r="P352" i="20"/>
  <c r="P307" i="20"/>
  <c r="P225" i="20"/>
  <c r="P266" i="20"/>
  <c r="P62" i="20"/>
  <c r="P162" i="20"/>
  <c r="P312" i="20"/>
  <c r="P67" i="20"/>
  <c r="P188" i="20"/>
  <c r="Q239" i="20"/>
  <c r="P215" i="20"/>
  <c r="P226" i="20"/>
  <c r="P212" i="20"/>
  <c r="P181" i="20"/>
  <c r="R20" i="20"/>
  <c r="Q132" i="20"/>
  <c r="R132" i="20"/>
  <c r="R83" i="20"/>
  <c r="R267" i="20"/>
  <c r="Q267" i="20"/>
  <c r="Q155" i="20"/>
  <c r="R348" i="20"/>
  <c r="Q348" i="20"/>
  <c r="Q220" i="20"/>
  <c r="Q166" i="20"/>
  <c r="Q95" i="20"/>
  <c r="P58" i="20"/>
  <c r="Q172" i="20"/>
  <c r="R172" i="20"/>
  <c r="R10" i="20"/>
  <c r="Q10" i="20"/>
  <c r="Q294" i="20"/>
  <c r="R294" i="20"/>
  <c r="P302" i="20"/>
  <c r="Q276" i="20"/>
  <c r="R276" i="20"/>
  <c r="R284" i="20"/>
  <c r="Q289" i="20"/>
  <c r="Q148" i="20"/>
  <c r="R148" i="20"/>
  <c r="R17" i="20"/>
  <c r="Q17" i="20"/>
  <c r="P123" i="20"/>
  <c r="P264" i="20"/>
  <c r="Q180" i="20"/>
  <c r="R72" i="20"/>
  <c r="Q72" i="20"/>
  <c r="R54" i="20"/>
  <c r="Q300" i="20"/>
  <c r="R227" i="20"/>
  <c r="R195" i="20"/>
  <c r="Q195" i="20"/>
  <c r="P143" i="20"/>
  <c r="Q27" i="20"/>
  <c r="R191" i="20"/>
  <c r="R192" i="20"/>
  <c r="R246" i="20"/>
  <c r="Q246" i="20"/>
  <c r="R101" i="20"/>
  <c r="P245" i="20"/>
  <c r="Q213" i="20"/>
  <c r="R213" i="20"/>
  <c r="Q256" i="20"/>
  <c r="Q108" i="20"/>
  <c r="Q201" i="20"/>
  <c r="P129" i="20"/>
  <c r="P246" i="20"/>
  <c r="P174" i="20"/>
  <c r="Q244" i="20"/>
  <c r="R218" i="20"/>
  <c r="Q218" i="20"/>
  <c r="Q242" i="20"/>
  <c r="P144" i="20"/>
  <c r="P82" i="20"/>
  <c r="P173" i="20"/>
  <c r="P329" i="20"/>
  <c r="P5" i="20"/>
  <c r="Q65" i="20"/>
  <c r="R65" i="20"/>
  <c r="Q248" i="20"/>
  <c r="Q206" i="20"/>
  <c r="Q32" i="20"/>
  <c r="R32" i="20"/>
  <c r="Q334" i="20"/>
  <c r="R37" i="20"/>
  <c r="P294" i="20"/>
  <c r="R262" i="20"/>
  <c r="Q262" i="20"/>
  <c r="R286" i="20"/>
  <c r="Q286" i="20"/>
  <c r="R51" i="20"/>
  <c r="Q51" i="20"/>
  <c r="Q86" i="20"/>
  <c r="R86" i="20"/>
  <c r="R199" i="20"/>
  <c r="Q199" i="20"/>
  <c r="Q232" i="20"/>
  <c r="R232" i="20"/>
  <c r="R345" i="20"/>
  <c r="Q345" i="20"/>
  <c r="R353" i="20"/>
  <c r="Q4" i="20"/>
  <c r="R4" i="20"/>
  <c r="R121" i="20"/>
  <c r="Q121" i="20"/>
  <c r="R247" i="20"/>
  <c r="Q247" i="20"/>
  <c r="Q301" i="20"/>
  <c r="P155" i="20"/>
  <c r="R185" i="20"/>
  <c r="Q271" i="20"/>
  <c r="R271" i="20"/>
  <c r="R285" i="20"/>
  <c r="R50" i="20"/>
  <c r="Q13" i="20"/>
  <c r="R13" i="20"/>
  <c r="R173" i="20"/>
  <c r="P199" i="20"/>
  <c r="P313" i="20"/>
  <c r="R12" i="20"/>
  <c r="Q12" i="20"/>
  <c r="Q129" i="20"/>
  <c r="P54" i="20"/>
  <c r="P86" i="20"/>
  <c r="P139" i="20"/>
  <c r="Q133" i="20"/>
  <c r="R133" i="20"/>
  <c r="R23" i="20"/>
  <c r="Q23" i="20"/>
  <c r="Q156" i="20"/>
  <c r="R156" i="20"/>
  <c r="Q182" i="20"/>
  <c r="Q89" i="20"/>
  <c r="R89" i="20"/>
  <c r="P20" i="20"/>
  <c r="P101" i="20"/>
  <c r="R29" i="20"/>
  <c r="Q85" i="20"/>
  <c r="Q291" i="20"/>
  <c r="R109" i="20"/>
  <c r="Q109" i="20"/>
  <c r="P300" i="20"/>
  <c r="P103" i="20"/>
  <c r="P260" i="20"/>
  <c r="P140" i="20"/>
  <c r="Q319" i="20"/>
  <c r="Q67" i="20"/>
  <c r="R67" i="20"/>
  <c r="Q147" i="20"/>
  <c r="P210" i="20"/>
  <c r="P243" i="20"/>
  <c r="Q77" i="20"/>
  <c r="R77" i="20"/>
  <c r="R93" i="20"/>
  <c r="Q93" i="20"/>
  <c r="R49" i="20"/>
  <c r="Q49" i="20"/>
  <c r="R134" i="20"/>
  <c r="Q134" i="20"/>
  <c r="P121" i="20"/>
  <c r="P332" i="20"/>
  <c r="P151" i="20"/>
  <c r="P285" i="20"/>
  <c r="P22" i="20"/>
  <c r="Q354" i="20"/>
  <c r="R354" i="20"/>
  <c r="P262" i="20"/>
  <c r="P286" i="20"/>
  <c r="Q63" i="20"/>
  <c r="R63" i="20"/>
  <c r="R69" i="20"/>
  <c r="Q64" i="20"/>
  <c r="R64" i="20"/>
  <c r="P126" i="20"/>
  <c r="R163" i="20"/>
  <c r="Q163" i="20"/>
  <c r="Q45" i="20"/>
  <c r="Q322" i="20"/>
  <c r="Q331" i="20"/>
  <c r="R331" i="20"/>
  <c r="P219" i="20"/>
  <c r="R325" i="20"/>
  <c r="R205" i="20"/>
  <c r="Q255" i="20"/>
  <c r="R263" i="20"/>
  <c r="Q309" i="20"/>
  <c r="R309" i="20"/>
  <c r="P45" i="20"/>
  <c r="P190" i="20"/>
  <c r="R168" i="20"/>
  <c r="Q168" i="20"/>
  <c r="Q177" i="20"/>
  <c r="R144" i="20"/>
  <c r="Q144" i="20"/>
  <c r="Q113" i="20"/>
  <c r="R208" i="20"/>
  <c r="Q208" i="20"/>
  <c r="P194" i="20"/>
  <c r="P12" i="20"/>
  <c r="R127" i="20"/>
  <c r="Q127" i="20"/>
  <c r="Q125" i="20"/>
  <c r="R303" i="20"/>
  <c r="Q303" i="20"/>
  <c r="Q307" i="20"/>
  <c r="R307" i="20"/>
  <c r="R145" i="20"/>
  <c r="Q145" i="20"/>
  <c r="P202" i="20"/>
  <c r="P172" i="20"/>
  <c r="P133" i="20"/>
  <c r="Q329" i="20"/>
  <c r="Q91" i="20"/>
  <c r="R91" i="20"/>
  <c r="R6" i="20"/>
  <c r="Q66" i="20"/>
  <c r="R66" i="20"/>
  <c r="P336" i="20"/>
  <c r="P43" i="20"/>
  <c r="P324" i="20"/>
  <c r="P346" i="20"/>
  <c r="Q347" i="20"/>
  <c r="R347" i="20"/>
  <c r="Q131" i="20"/>
  <c r="R131" i="20"/>
  <c r="Q57" i="20"/>
  <c r="Q211" i="20"/>
  <c r="R211" i="20"/>
  <c r="P46" i="20"/>
  <c r="P160" i="20"/>
  <c r="P107" i="20"/>
  <c r="P130" i="20"/>
  <c r="P306" i="20"/>
  <c r="R328" i="20"/>
  <c r="Q313" i="20"/>
  <c r="R313" i="20"/>
  <c r="R114" i="20"/>
  <c r="Q339" i="20"/>
  <c r="Q128" i="20"/>
  <c r="Q254" i="20"/>
  <c r="R254" i="20"/>
  <c r="Q243" i="20"/>
  <c r="Q111" i="20"/>
  <c r="R111" i="20"/>
  <c r="P232" i="20"/>
  <c r="Q295" i="20"/>
  <c r="R94" i="20"/>
  <c r="Q130" i="20"/>
  <c r="Q140" i="20"/>
  <c r="Q194" i="20"/>
  <c r="R194" i="20"/>
  <c r="P328" i="20"/>
  <c r="Q259" i="20"/>
  <c r="R320" i="20"/>
  <c r="Q297" i="20"/>
  <c r="Q214" i="20"/>
  <c r="P17" i="20"/>
  <c r="Q7" i="20"/>
  <c r="R7" i="20"/>
  <c r="R78" i="20"/>
  <c r="Q78" i="20"/>
  <c r="Q3" i="20"/>
  <c r="R3" i="20"/>
  <c r="Q152" i="20"/>
  <c r="Q188" i="20"/>
  <c r="R188" i="20"/>
  <c r="Q327" i="20"/>
  <c r="P72" i="20"/>
  <c r="P254" i="20"/>
  <c r="Q100" i="20"/>
  <c r="Q112" i="20"/>
  <c r="Q198" i="20"/>
  <c r="R198" i="20"/>
  <c r="Q16" i="20"/>
  <c r="R270" i="20"/>
  <c r="P209" i="20"/>
  <c r="Q311" i="20"/>
  <c r="R311" i="20"/>
  <c r="Q104" i="20"/>
  <c r="R104" i="20"/>
  <c r="Q62" i="20"/>
  <c r="R62" i="20"/>
  <c r="R306" i="20"/>
  <c r="Q306" i="20"/>
  <c r="Q349" i="20"/>
  <c r="R349" i="20"/>
  <c r="R266" i="20"/>
  <c r="Q22" i="20"/>
  <c r="R22" i="20"/>
  <c r="P220" i="20"/>
  <c r="P27" i="20"/>
  <c r="P95" i="20"/>
  <c r="Q352" i="20"/>
  <c r="R87" i="20"/>
  <c r="Q79" i="20"/>
  <c r="R79" i="20"/>
  <c r="Q268" i="20"/>
  <c r="P187" i="20"/>
  <c r="P48" i="20"/>
  <c r="R190" i="20"/>
  <c r="Q117" i="20"/>
  <c r="R253" i="20"/>
  <c r="Q253" i="20"/>
  <c r="R165" i="20"/>
  <c r="R238" i="20"/>
  <c r="Q81" i="20"/>
  <c r="R151" i="20"/>
  <c r="R76" i="20"/>
  <c r="Q355" i="20"/>
  <c r="R355" i="20"/>
  <c r="R296" i="20"/>
  <c r="Q296" i="20"/>
  <c r="R92" i="20"/>
  <c r="Q92" i="20"/>
  <c r="R230" i="20"/>
  <c r="R140" i="20"/>
  <c r="P230" i="20"/>
  <c r="Q324" i="20"/>
  <c r="R324" i="20"/>
  <c r="Q2" i="20"/>
  <c r="R2" i="20"/>
  <c r="Q245" i="20"/>
  <c r="R226" i="20"/>
  <c r="Q226" i="20"/>
  <c r="R88" i="20"/>
  <c r="Q184" i="20"/>
  <c r="R184" i="20"/>
  <c r="P105" i="20"/>
  <c r="P159" i="20"/>
  <c r="P128" i="20"/>
  <c r="P311" i="20"/>
  <c r="R216" i="20"/>
  <c r="Q216" i="20"/>
  <c r="Q175" i="20"/>
  <c r="R273" i="20"/>
  <c r="Q9" i="20"/>
  <c r="R258" i="20"/>
  <c r="Q258" i="20"/>
  <c r="R176" i="20"/>
  <c r="P224" i="20"/>
  <c r="P64" i="20"/>
  <c r="Q119" i="20"/>
  <c r="Q8" i="20"/>
  <c r="Q323" i="20"/>
  <c r="R323" i="20"/>
  <c r="Q308" i="20"/>
  <c r="R308" i="20"/>
  <c r="Q164" i="20"/>
  <c r="R164" i="20"/>
  <c r="Q222" i="20"/>
  <c r="R222" i="20"/>
  <c r="Q357" i="20"/>
  <c r="R357" i="20"/>
  <c r="P347" i="20"/>
  <c r="R302" i="20"/>
  <c r="Q302" i="20"/>
  <c r="Q120" i="20"/>
  <c r="R120" i="20"/>
  <c r="R126" i="20"/>
  <c r="Q126" i="20"/>
  <c r="P104" i="20"/>
  <c r="R187" i="20"/>
  <c r="Q187" i="20"/>
  <c r="R236" i="20"/>
  <c r="Q11" i="20"/>
  <c r="P135" i="20"/>
  <c r="P185" i="20"/>
  <c r="Q123" i="20"/>
  <c r="Q84" i="20"/>
  <c r="P13" i="20"/>
  <c r="P322" i="20"/>
  <c r="P84" i="20"/>
  <c r="Q343" i="20"/>
  <c r="Q209" i="20"/>
  <c r="R209" i="20"/>
  <c r="Q344" i="20"/>
  <c r="Q181" i="20"/>
  <c r="R181" i="20"/>
  <c r="R356" i="20"/>
  <c r="Q356" i="20"/>
  <c r="P10" i="20"/>
  <c r="P287" i="20"/>
  <c r="P122" i="20"/>
  <c r="P345" i="20"/>
  <c r="P141" i="20"/>
  <c r="Q50" i="20"/>
  <c r="Q281" i="20"/>
  <c r="Q249" i="20"/>
  <c r="R249" i="20"/>
  <c r="Q171" i="20"/>
  <c r="Q47" i="20"/>
  <c r="R47" i="20"/>
  <c r="R115" i="20"/>
  <c r="R310" i="20"/>
  <c r="P81" i="20"/>
  <c r="P214" i="20"/>
  <c r="Q330" i="20"/>
  <c r="Q278" i="20"/>
  <c r="R30" i="20"/>
  <c r="Q30" i="20"/>
  <c r="R110" i="20"/>
  <c r="P355" i="20"/>
  <c r="P349" i="20"/>
  <c r="P52" i="20"/>
  <c r="P353" i="20"/>
  <c r="P335" i="20"/>
  <c r="P168" i="20"/>
  <c r="R207" i="20"/>
  <c r="Q207" i="20"/>
  <c r="P227" i="20"/>
  <c r="P102" i="20"/>
  <c r="P167" i="20"/>
  <c r="P255" i="20"/>
  <c r="P145" i="20"/>
  <c r="R299" i="20"/>
  <c r="Q299" i="20"/>
  <c r="Q70" i="20"/>
  <c r="R70" i="20"/>
  <c r="R228" i="20"/>
  <c r="Q228" i="20"/>
  <c r="Q219" i="20"/>
  <c r="R219" i="20"/>
  <c r="Q269" i="20"/>
  <c r="R269" i="20"/>
  <c r="P69" i="20"/>
  <c r="P4" i="20"/>
  <c r="P228" i="20"/>
  <c r="P83" i="20"/>
  <c r="R304" i="20"/>
  <c r="R196" i="20"/>
  <c r="Q48" i="20"/>
  <c r="R48" i="20"/>
  <c r="Q202" i="20"/>
  <c r="R160" i="20"/>
  <c r="Q160" i="20"/>
  <c r="R235" i="20"/>
  <c r="Q44" i="20"/>
  <c r="R44" i="20"/>
  <c r="Q174" i="20"/>
  <c r="Q183" i="20"/>
  <c r="Q124" i="20"/>
  <c r="P298" i="20"/>
  <c r="P238" i="20"/>
  <c r="P299" i="20"/>
  <c r="R288" i="20"/>
  <c r="Q288" i="20"/>
  <c r="Q136" i="20"/>
  <c r="Q75" i="20"/>
  <c r="R75" i="20"/>
  <c r="Q221" i="20"/>
  <c r="Q340" i="20"/>
  <c r="P31" i="20"/>
  <c r="P288" i="20"/>
  <c r="Q90" i="20"/>
  <c r="R90" i="20"/>
  <c r="Q74" i="20"/>
  <c r="R74" i="20"/>
  <c r="R59" i="20"/>
  <c r="Q59" i="20"/>
  <c r="P80" i="20"/>
  <c r="P177" i="20"/>
  <c r="Q5" i="20"/>
  <c r="R5" i="20"/>
  <c r="R193" i="20"/>
  <c r="Q193" i="20"/>
  <c r="R231" i="20"/>
  <c r="Q231" i="20"/>
  <c r="Q157" i="20"/>
  <c r="P66" i="20"/>
  <c r="P315" i="20"/>
  <c r="P163" i="20"/>
  <c r="P89" i="20"/>
  <c r="P247" i="20"/>
  <c r="P314" i="20"/>
  <c r="Q240" i="20"/>
  <c r="R240" i="20"/>
  <c r="Q237" i="20"/>
  <c r="R237" i="20"/>
  <c r="R280" i="20"/>
  <c r="Q280" i="20"/>
  <c r="P132" i="20"/>
  <c r="P271" i="20"/>
  <c r="Q58" i="20"/>
  <c r="R58" i="20"/>
  <c r="Q135" i="20"/>
  <c r="R135" i="20"/>
  <c r="R31" i="20"/>
  <c r="Q31" i="20"/>
  <c r="R274" i="20"/>
  <c r="Q274" i="20"/>
  <c r="Q139" i="20"/>
  <c r="R139" i="20"/>
  <c r="R46" i="20"/>
  <c r="Q46" i="20"/>
  <c r="Q21" i="20"/>
  <c r="Q304" i="20"/>
  <c r="Q43" i="20"/>
  <c r="Q223" i="20"/>
  <c r="R335" i="20"/>
  <c r="R225" i="20"/>
  <c r="Q225" i="20"/>
  <c r="P21" i="20"/>
  <c r="P331" i="20"/>
  <c r="P253" i="20"/>
  <c r="P111" i="20"/>
  <c r="P223" i="20"/>
  <c r="Q141" i="20"/>
  <c r="R141" i="20"/>
  <c r="P24" i="20"/>
  <c r="P354" i="20"/>
  <c r="P296" i="20"/>
  <c r="P321" i="20"/>
  <c r="P340" i="20"/>
  <c r="P154" i="20"/>
  <c r="Q26" i="20"/>
  <c r="Q159" i="20"/>
  <c r="R138" i="20"/>
  <c r="R282" i="20"/>
  <c r="Q282" i="20"/>
  <c r="Q346" i="20"/>
  <c r="R346" i="20"/>
  <c r="R81" i="20"/>
  <c r="P166" i="20"/>
  <c r="P63" i="20"/>
  <c r="Q73" i="20"/>
  <c r="R73" i="20"/>
  <c r="R178" i="20"/>
  <c r="Q178" i="20"/>
  <c r="Q279" i="20"/>
  <c r="Q167" i="20"/>
  <c r="P18" i="20"/>
  <c r="P269" i="20"/>
  <c r="P85" i="20"/>
  <c r="P73" i="20"/>
  <c r="Q317" i="20"/>
  <c r="R312" i="20"/>
  <c r="R25" i="20"/>
  <c r="R162" i="20"/>
  <c r="R107" i="20"/>
  <c r="Q107" i="20"/>
  <c r="Q186" i="20"/>
  <c r="R186" i="20"/>
  <c r="P344" i="20"/>
  <c r="P2" i="20"/>
  <c r="P171" i="20"/>
  <c r="P138" i="20"/>
  <c r="P241" i="20" l="1"/>
  <c r="P338" i="20"/>
  <c r="Q236" i="20"/>
  <c r="R338" i="20"/>
  <c r="P337" i="20"/>
  <c r="P179" i="20"/>
  <c r="Q265" i="20"/>
  <c r="R27" i="20"/>
  <c r="Q60" i="20"/>
  <c r="R265" i="20"/>
  <c r="Q283" i="20"/>
  <c r="P252" i="20"/>
  <c r="R252" i="20"/>
  <c r="R241" i="20"/>
  <c r="Q217" i="20"/>
  <c r="Q179" i="20"/>
  <c r="R217" i="20"/>
  <c r="Q97" i="20"/>
  <c r="Q273" i="20"/>
  <c r="R71" i="20"/>
  <c r="P99" i="20"/>
  <c r="R257" i="20"/>
  <c r="R68" i="20"/>
  <c r="R38" i="20"/>
  <c r="R15" i="20"/>
  <c r="P38" i="20"/>
  <c r="Q234" i="20"/>
  <c r="R203" i="20"/>
  <c r="P35" i="20"/>
  <c r="P189" i="20"/>
  <c r="R61" i="20"/>
  <c r="Q189" i="20"/>
  <c r="P257" i="20"/>
  <c r="P15" i="20"/>
  <c r="P326" i="20"/>
  <c r="Q284" i="20"/>
  <c r="R34" i="20"/>
  <c r="R97" i="20"/>
  <c r="R35" i="20"/>
  <c r="R293" i="20"/>
  <c r="Q261" i="20"/>
  <c r="P97" i="20"/>
  <c r="P234" i="20"/>
  <c r="P125" i="20"/>
  <c r="P186" i="20"/>
  <c r="P275" i="20"/>
  <c r="Q53" i="20"/>
  <c r="Q54" i="20"/>
  <c r="R56" i="20"/>
  <c r="P39" i="20"/>
  <c r="R11" i="20"/>
  <c r="Q337" i="20"/>
  <c r="R125" i="20"/>
  <c r="P53" i="20"/>
  <c r="R316" i="20"/>
  <c r="Q99" i="20"/>
  <c r="Q170" i="20"/>
  <c r="P68" i="20"/>
  <c r="Q203" i="20"/>
  <c r="P316" i="20"/>
  <c r="Q197" i="20"/>
  <c r="P56" i="20"/>
  <c r="P98" i="20"/>
  <c r="R326" i="20"/>
  <c r="Q210" i="20"/>
  <c r="Q293" i="20"/>
  <c r="Q71" i="20"/>
  <c r="Q351" i="20"/>
  <c r="R170" i="20"/>
  <c r="Q56" i="20"/>
  <c r="P284" i="20"/>
  <c r="R351" i="20"/>
  <c r="P341" i="20"/>
  <c r="Q176" i="20"/>
  <c r="P261" i="20"/>
  <c r="Q34" i="20"/>
  <c r="Q341" i="20"/>
  <c r="P150" i="20"/>
  <c r="Q150" i="20"/>
  <c r="Q290" i="20"/>
  <c r="Q292" i="20"/>
  <c r="Q14" i="20"/>
  <c r="P96" i="20"/>
  <c r="Q96" i="20"/>
  <c r="P117" i="20"/>
  <c r="R117" i="20"/>
  <c r="Q158" i="20"/>
  <c r="R337" i="20"/>
  <c r="Q272" i="20"/>
  <c r="Q98" i="20"/>
  <c r="R272" i="20"/>
  <c r="R292" i="20"/>
  <c r="Q233" i="20"/>
  <c r="P158" i="20"/>
  <c r="R14" i="20"/>
  <c r="R242" i="20"/>
  <c r="P161" i="20"/>
  <c r="R315" i="20"/>
  <c r="P290" i="20"/>
  <c r="Q169" i="20"/>
  <c r="P283" i="20"/>
  <c r="R39" i="20"/>
  <c r="R8" i="20"/>
  <c r="R55" i="20"/>
  <c r="R197" i="20"/>
  <c r="P250" i="20"/>
  <c r="Q190" i="20"/>
  <c r="Q185" i="20"/>
  <c r="Q19" i="20"/>
  <c r="P149" i="20"/>
  <c r="Q315" i="20"/>
  <c r="Q342" i="20"/>
  <c r="R116" i="20"/>
  <c r="Q161" i="20"/>
  <c r="P342" i="20"/>
  <c r="R169" i="20"/>
  <c r="R277" i="20"/>
  <c r="R350" i="20"/>
  <c r="Q229" i="20"/>
  <c r="P33" i="20"/>
  <c r="P236" i="20"/>
  <c r="Q275" i="20"/>
  <c r="P277" i="20"/>
  <c r="Q18" i="20"/>
  <c r="P350" i="20"/>
  <c r="P55" i="20"/>
  <c r="R106" i="20"/>
  <c r="R305" i="20"/>
  <c r="P169" i="20"/>
  <c r="R287" i="20"/>
  <c r="P19" i="20"/>
  <c r="P106" i="20"/>
  <c r="P278" i="20"/>
  <c r="P279" i="20"/>
  <c r="P119" i="20"/>
  <c r="R16" i="20"/>
  <c r="Q305" i="20"/>
  <c r="R289" i="20"/>
  <c r="Q149" i="20"/>
  <c r="R229" i="20"/>
  <c r="P8" i="20"/>
</calcChain>
</file>

<file path=xl/sharedStrings.xml><?xml version="1.0" encoding="utf-8"?>
<sst xmlns="http://schemas.openxmlformats.org/spreadsheetml/2006/main" count="92" uniqueCount="76">
  <si>
    <t>RateCurve</t>
  </si>
  <si>
    <t>Currency</t>
  </si>
  <si>
    <t>AUD</t>
  </si>
  <si>
    <t>FlatForward</t>
  </si>
  <si>
    <t>H0</t>
  </si>
  <si>
    <t>M0</t>
  </si>
  <si>
    <t>U0</t>
  </si>
  <si>
    <t>Z0</t>
  </si>
  <si>
    <t>GBP</t>
  </si>
  <si>
    <t>USD</t>
  </si>
  <si>
    <t>EUR</t>
  </si>
  <si>
    <t>PricingStructureType</t>
  </si>
  <si>
    <t>MarketName</t>
  </si>
  <si>
    <t>AUD-LIBOR-BBA</t>
  </si>
  <si>
    <t>FastLinearZero</t>
  </si>
  <si>
    <t>GBP-LIBOR-ISDA</t>
  </si>
  <si>
    <t>USD-LIBOR-ISDA</t>
  </si>
  <si>
    <t>RateIndex</t>
  </si>
  <si>
    <t>H1</t>
  </si>
  <si>
    <t>LinearZero</t>
  </si>
  <si>
    <t>Algorithms</t>
  </si>
  <si>
    <t>Base algorithm</t>
  </si>
  <si>
    <t>SimpleGapStep</t>
  </si>
  <si>
    <t>EUR-EURIBOR-Telerate</t>
  </si>
  <si>
    <t>M1</t>
  </si>
  <si>
    <t>U1</t>
  </si>
  <si>
    <t>Z1</t>
  </si>
  <si>
    <t>H2</t>
  </si>
  <si>
    <t>M2</t>
  </si>
  <si>
    <t>U2</t>
  </si>
  <si>
    <t>Z2</t>
  </si>
  <si>
    <t>Current version:</t>
  </si>
  <si>
    <t>CurveList</t>
  </si>
  <si>
    <t>QR_LIVE</t>
  </si>
  <si>
    <t>AUD-BBR-BBSW</t>
  </si>
  <si>
    <t>NZD</t>
  </si>
  <si>
    <t>NZD-BBR-FRA</t>
  </si>
  <si>
    <t>EUR-LIBOR-BBA</t>
  </si>
  <si>
    <t>EOD_Sydney</t>
  </si>
  <si>
    <t>Market</t>
  </si>
  <si>
    <t>Function</t>
  </si>
  <si>
    <t>Date</t>
  </si>
  <si>
    <t>DF</t>
  </si>
  <si>
    <t>f</t>
  </si>
  <si>
    <t>r</t>
  </si>
  <si>
    <t>USD-Federal Funds-H15-OIS-COMPOUND</t>
  </si>
  <si>
    <t>CalypsoAlgo4</t>
  </si>
  <si>
    <t>COE</t>
  </si>
  <si>
    <t>GBP-WMBA-SONIA-COMPOUND</t>
  </si>
  <si>
    <t>EUR-EURONIA-OIS-COMPOUND</t>
  </si>
  <si>
    <t>AUD-AONIA-OIS-COMPOUND</t>
  </si>
  <si>
    <t>DF 1</t>
  </si>
  <si>
    <t>DF 2</t>
  </si>
  <si>
    <t>DF 3</t>
  </si>
  <si>
    <t>DF 4</t>
  </si>
  <si>
    <t>DF 5</t>
  </si>
  <si>
    <t>6m-3m</t>
  </si>
  <si>
    <t>3m-1m</t>
  </si>
  <si>
    <t>3m-1d</t>
  </si>
  <si>
    <t>Darte</t>
  </si>
  <si>
    <t>DF 6</t>
  </si>
  <si>
    <t>DF 7</t>
  </si>
  <si>
    <t>Test</t>
  </si>
  <si>
    <t>Market.QR_LIVE.RateCurve.AUD-BBR-BBSW-3M</t>
  </si>
  <si>
    <t>Market.QR_LIVE.RateCurve.AUD-AONIA-OIS-COMPOUND-1D</t>
  </si>
  <si>
    <t>Market.QR_LIVE.RateCurve.AUD-BBR-BBSW-6M</t>
  </si>
  <si>
    <t>Market.QR_LIVE.RateCurve.AUD-BBR-BBSW-1M</t>
  </si>
  <si>
    <t>Market.QR_LIVE.DiscountCurve.AUD-LIBOR-SENIOR</t>
  </si>
  <si>
    <t>Market.EOD_Sydney.RateCurve.AUD-BBR-BBSW-3M</t>
  </si>
  <si>
    <t>Market.Test.RateCurve.AUD-BBR-BBSW-3M</t>
  </si>
  <si>
    <t>BaseDate</t>
  </si>
  <si>
    <t>Asset</t>
  </si>
  <si>
    <t>Rate</t>
  </si>
  <si>
    <t>Days</t>
  </si>
  <si>
    <t>Zero</t>
  </si>
  <si>
    <t>Cleared 3m 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</si>
</sst>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0.000%"/>
    <numFmt numFmtId="165" formatCode="&quot;$&quot;#,##0\ ;\(&quot;$&quot;#,##0\)"/>
    <numFmt numFmtId="166" formatCode="0.00_)"/>
    <numFmt numFmtId="167" formatCode="#,##0.0;#,##0.0"/>
    <numFmt numFmtId="168" formatCode="\+#,##0.00;\-#,##0.00"/>
    <numFmt numFmtId="169" formatCode="d/mm/yyyy;@"/>
    <numFmt numFmtId="170" formatCode="0.0000%"/>
    <numFmt numFmtId="171" formatCode="d/m/yyyy;@"/>
  </numFmts>
  <fonts count="25">
    <font>
      <sz val="10"/>
      <name val="Arial"/>
    </font>
    <font>
      <sz val="1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3">
    <xf numFmtId="0" fontId="0" fillId="0" borderId="0"/>
    <xf numFmtId="0" fontId="1" fillId="2" borderId="0"/>
    <xf numFmtId="9" fontId="7" fillId="0" borderId="0" applyFont="0" applyFill="0" applyBorder="0" applyAlignment="0" applyProtection="0"/>
    <xf numFmtId="0" fontId="1" fillId="0" borderId="0" applyNumberFormat="0" applyFill="0" applyBorder="0" applyAlignment="0" applyProtection="0">
      <alignment horizontal="left" wrapText="1"/>
    </xf>
    <xf numFmtId="0" fontId="10" fillId="9" borderId="0" applyAlignment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1" fillId="10" borderId="0" applyNumberFormat="0" applyBorder="0">
      <alignment horizontal="right" vertical="center"/>
    </xf>
    <xf numFmtId="19" fontId="11" fillId="10" borderId="2" applyNumberFormat="0" applyBorder="0">
      <alignment horizontal="left" vertical="center"/>
    </xf>
    <xf numFmtId="2" fontId="12" fillId="11" borderId="0">
      <alignment horizontal="center" vertical="center"/>
    </xf>
    <xf numFmtId="2" fontId="12" fillId="11" borderId="5" applyBorder="0">
      <alignment horizontal="left" vertical="center"/>
    </xf>
    <xf numFmtId="0" fontId="11" fillId="10" borderId="0">
      <alignment horizontal="right" vertical="center"/>
    </xf>
    <xf numFmtId="19" fontId="13" fillId="10" borderId="9" applyNumberFormat="0" applyBorder="0">
      <alignment horizontal="left" vertical="center" indent="1"/>
    </xf>
    <xf numFmtId="2" fontId="14" fillId="11" borderId="13" applyBorder="0">
      <alignment horizontal="left" vertical="center" indent="1"/>
    </xf>
    <xf numFmtId="2" fontId="14" fillId="11" borderId="1" applyBorder="0">
      <alignment horizontal="center" vertical="center"/>
    </xf>
    <xf numFmtId="2" fontId="1" fillId="12" borderId="14" applyBorder="0">
      <alignment horizontal="left" vertical="center" indent="1"/>
    </xf>
    <xf numFmtId="0" fontId="1" fillId="12" borderId="0">
      <alignment horizontal="right" vertical="center"/>
    </xf>
    <xf numFmtId="2" fontId="1" fillId="12" borderId="2" applyNumberFormat="0" applyBorder="0">
      <alignment horizontal="right" vertical="center"/>
    </xf>
    <xf numFmtId="2" fontId="15" fillId="13" borderId="9" applyBorder="0">
      <alignment horizontal="left" vertical="center" indent="1"/>
    </xf>
    <xf numFmtId="2" fontId="15" fillId="13" borderId="0">
      <alignment horizontal="right" vertical="center"/>
    </xf>
    <xf numFmtId="2" fontId="15" fillId="13" borderId="5" applyBorder="0">
      <alignment horizontal="left" vertical="center"/>
    </xf>
    <xf numFmtId="2" fontId="15" fillId="13" borderId="15" applyBorder="0">
      <alignment horizontal="center" vertical="center"/>
    </xf>
    <xf numFmtId="19" fontId="13" fillId="14" borderId="16" applyNumberFormat="0" applyBorder="0">
      <alignment horizontal="left" vertical="center"/>
    </xf>
    <xf numFmtId="15" fontId="13" fillId="14" borderId="1" applyNumberFormat="0" applyBorder="0">
      <alignment horizontal="right" vertical="center"/>
    </xf>
    <xf numFmtId="19" fontId="13" fillId="14" borderId="3" applyNumberFormat="0" applyBorder="0">
      <alignment horizontal="right" vertical="center"/>
    </xf>
    <xf numFmtId="2" fontId="14" fillId="15" borderId="17" applyBorder="0">
      <alignment horizontal="left" vertical="center" indent="1"/>
    </xf>
    <xf numFmtId="2" fontId="14" fillId="15" borderId="5" applyNumberFormat="0">
      <alignment horizontal="center" vertical="center"/>
    </xf>
    <xf numFmtId="2" fontId="14" fillId="15" borderId="5" applyNumberFormat="0" applyBorder="0">
      <alignment horizontal="left" vertical="center"/>
    </xf>
    <xf numFmtId="2" fontId="1" fillId="16" borderId="3" applyNumberFormat="0" applyBorder="0">
      <alignment horizontal="right" vertical="center"/>
    </xf>
    <xf numFmtId="0" fontId="1" fillId="0" borderId="0" applyNumberFormat="0" applyFont="0" applyFill="0" applyBorder="0" applyAlignment="0"/>
    <xf numFmtId="166" fontId="16" fillId="0" borderId="0"/>
    <xf numFmtId="0" fontId="1" fillId="0" borderId="0"/>
    <xf numFmtId="0" fontId="8" fillId="4" borderId="4" applyNumberFormat="0" applyBorder="0">
      <alignment horizontal="left" vertical="center"/>
    </xf>
    <xf numFmtId="2" fontId="8" fillId="4" borderId="5" applyNumberFormat="0" applyBorder="0">
      <alignment horizontal="left" vertical="center"/>
    </xf>
    <xf numFmtId="2" fontId="15" fillId="13" borderId="8" applyNumberFormat="0" applyBorder="0">
      <alignment horizontal="left" vertical="center"/>
    </xf>
    <xf numFmtId="2" fontId="15" fillId="13" borderId="5" applyNumberFormat="0" applyBorder="0">
      <alignment horizontal="left" vertical="center"/>
    </xf>
    <xf numFmtId="19" fontId="1" fillId="17" borderId="10" applyNumberFormat="0" applyBorder="0">
      <alignment horizontal="left" vertical="center" indent="1"/>
    </xf>
    <xf numFmtId="0" fontId="1" fillId="17" borderId="0">
      <alignment horizontal="right" vertical="center"/>
    </xf>
    <xf numFmtId="19" fontId="1" fillId="17" borderId="3" applyNumberFormat="0" applyBorder="0">
      <alignment horizontal="right" vertical="center"/>
    </xf>
    <xf numFmtId="2" fontId="17" fillId="18" borderId="13" applyBorder="0">
      <alignment horizontal="left" vertical="center" indent="1"/>
    </xf>
    <xf numFmtId="2" fontId="17" fillId="18" borderId="0">
      <alignment horizontal="center" vertical="center"/>
    </xf>
    <xf numFmtId="2" fontId="17" fillId="18" borderId="6">
      <alignment horizontal="left" vertical="center"/>
    </xf>
    <xf numFmtId="0" fontId="18" fillId="19" borderId="15">
      <alignment horizontal="center"/>
    </xf>
    <xf numFmtId="9" fontId="1" fillId="0" borderId="0" applyFont="0" applyFill="0" applyBorder="0" applyAlignment="0" applyProtection="0"/>
    <xf numFmtId="164" fontId="19" fillId="20" borderId="0" applyNumberFormat="0" applyBorder="0">
      <alignment horizontal="right" vertical="center"/>
    </xf>
    <xf numFmtId="164" fontId="19" fillId="20" borderId="0" applyNumberFormat="0" applyBorder="0">
      <alignment horizontal="right" vertical="center"/>
    </xf>
    <xf numFmtId="0" fontId="20" fillId="21" borderId="15" applyNumberFormat="0">
      <alignment horizontal="center" vertical="center"/>
    </xf>
    <xf numFmtId="0" fontId="20" fillId="21" borderId="0" applyNumberFormat="0" applyBorder="0">
      <alignment horizontal="left" vertical="center" indent="1"/>
    </xf>
    <xf numFmtId="167" fontId="21" fillId="22" borderId="0">
      <alignment horizontal="center" vertical="center"/>
    </xf>
    <xf numFmtId="168" fontId="22" fillId="23" borderId="0">
      <alignment horizontal="center" vertical="center"/>
      <protection locked="0"/>
    </xf>
    <xf numFmtId="0" fontId="1" fillId="0" borderId="0">
      <alignment horizontal="left" wrapText="1"/>
    </xf>
    <xf numFmtId="2" fontId="23" fillId="24" borderId="4" applyNumberFormat="0" applyFill="0" applyBorder="0" applyAlignment="0">
      <alignment horizontal="center"/>
      <protection locked="0"/>
    </xf>
    <xf numFmtId="2" fontId="1" fillId="25" borderId="5" applyNumberFormat="0" applyBorder="0">
      <alignment horizontal="right" vertical="center"/>
    </xf>
    <xf numFmtId="2" fontId="1" fillId="25" borderId="0">
      <alignment horizontal="right" vertical="center"/>
    </xf>
    <xf numFmtId="2" fontId="15" fillId="26" borderId="15">
      <alignment horizontal="center" vertical="center"/>
    </xf>
    <xf numFmtId="2" fontId="15" fillId="26" borderId="0" applyNumberFormat="0" applyBorder="0">
      <alignment horizontal="left" vertical="center"/>
    </xf>
    <xf numFmtId="2" fontId="15" fillId="26" borderId="15">
      <alignment horizontal="center" vertical="center"/>
    </xf>
    <xf numFmtId="38" fontId="24" fillId="0" borderId="0" applyFont="0" applyFill="0" applyBorder="0" applyAlignment="0" applyProtection="0"/>
    <xf numFmtId="0" fontId="24" fillId="0" borderId="0"/>
    <xf numFmtId="0" fontId="1" fillId="2" borderId="0"/>
  </cellStyleXfs>
  <cellXfs count="55">
    <xf numFmtId="0" fontId="0" fillId="0" borderId="0" xfId="0"/>
    <xf numFmtId="0" fontId="3" fillId="0" borderId="0" xfId="0" applyFont="1"/>
    <xf numFmtId="0" fontId="4" fillId="0" borderId="6" xfId="0" applyFont="1" applyFill="1" applyBorder="1" applyAlignment="1">
      <alignment horizontal="center"/>
    </xf>
    <xf numFmtId="0" fontId="3" fillId="0" borderId="3" xfId="0" applyFont="1" applyBorder="1"/>
    <xf numFmtId="0" fontId="4" fillId="0" borderId="7" xfId="0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5" fillId="3" borderId="9" xfId="62" applyFont="1" applyFill="1" applyBorder="1" applyAlignment="1">
      <alignment horizontal="center"/>
    </xf>
    <xf numFmtId="0" fontId="5" fillId="3" borderId="10" xfId="62" applyFont="1" applyFill="1" applyBorder="1" applyAlignment="1">
      <alignment horizontal="center"/>
    </xf>
    <xf numFmtId="0" fontId="5" fillId="3" borderId="11" xfId="62" applyFont="1" applyFill="1" applyBorder="1" applyAlignment="1">
      <alignment horizontal="center"/>
    </xf>
    <xf numFmtId="0" fontId="2" fillId="27" borderId="15" xfId="0" applyFont="1" applyFill="1" applyBorder="1" applyAlignment="1">
      <alignment textRotation="90"/>
    </xf>
    <xf numFmtId="10" fontId="2" fillId="27" borderId="15" xfId="46" applyNumberFormat="1" applyFont="1" applyFill="1" applyBorder="1" applyAlignment="1">
      <alignment textRotation="90"/>
    </xf>
    <xf numFmtId="0" fontId="3" fillId="0" borderId="0" xfId="0" applyFont="1" applyAlignment="1">
      <alignment textRotation="90"/>
    </xf>
    <xf numFmtId="171" fontId="3" fillId="0" borderId="5" xfId="0" applyNumberFormat="1" applyFont="1" applyBorder="1"/>
    <xf numFmtId="10" fontId="3" fillId="0" borderId="3" xfId="46" applyNumberFormat="1" applyFont="1" applyBorder="1"/>
    <xf numFmtId="171" fontId="3" fillId="0" borderId="6" xfId="0" applyNumberFormat="1" applyFont="1" applyBorder="1"/>
    <xf numFmtId="10" fontId="3" fillId="0" borderId="0" xfId="46" applyNumberFormat="1" applyFont="1"/>
    <xf numFmtId="10" fontId="3" fillId="0" borderId="0" xfId="0" applyNumberFormat="1" applyFont="1"/>
    <xf numFmtId="10" fontId="3" fillId="0" borderId="0" xfId="2" applyNumberFormat="1" applyFont="1"/>
    <xf numFmtId="171" fontId="3" fillId="0" borderId="0" xfId="0" applyNumberFormat="1" applyFont="1"/>
    <xf numFmtId="10" fontId="2" fillId="27" borderId="15" xfId="46" applyNumberFormat="1" applyFont="1" applyFill="1" applyBorder="1" applyAlignment="1"/>
    <xf numFmtId="0" fontId="2" fillId="27" borderId="15" xfId="0" applyFont="1" applyFill="1" applyBorder="1" applyAlignment="1"/>
    <xf numFmtId="170" fontId="0" fillId="0" borderId="2" xfId="2" applyNumberFormat="1" applyFont="1" applyBorder="1"/>
    <xf numFmtId="170" fontId="0" fillId="0" borderId="3" xfId="2" applyNumberFormat="1" applyFont="1" applyBorder="1"/>
    <xf numFmtId="0" fontId="0" fillId="0" borderId="3" xfId="0" applyBorder="1"/>
    <xf numFmtId="0" fontId="0" fillId="0" borderId="19" xfId="0" applyBorder="1"/>
    <xf numFmtId="0" fontId="1" fillId="8" borderId="18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70" fontId="0" fillId="0" borderId="5" xfId="2" applyNumberFormat="1" applyFont="1" applyBorder="1"/>
    <xf numFmtId="170" fontId="0" fillId="0" borderId="6" xfId="2" applyNumberFormat="1" applyFont="1" applyBorder="1"/>
    <xf numFmtId="0" fontId="0" fillId="28" borderId="5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0" fillId="28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7" borderId="5" xfId="0" applyFont="1" applyFill="1" applyBorder="1" applyAlignment="1"/>
    <xf numFmtId="14" fontId="0" fillId="29" borderId="18" xfId="0" applyNumberForma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1" fillId="29" borderId="15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6" borderId="12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8" xfId="0" applyFill="1" applyBorder="1" applyAlignment="1">
      <alignment horizontal="center"/>
    </xf>
  </cellXfs>
  <cellStyles count="63">
    <cellStyle name="_Copy of Portfolios to Archeus 6-3-04 (2)" xfId="3" xr:uid="{00000000-0005-0000-0000-000000000000}"/>
    <cellStyle name="back" xfId="4" xr:uid="{00000000-0005-0000-0000-000001000000}"/>
    <cellStyle name="Comma0" xfId="5" xr:uid="{00000000-0005-0000-0000-000002000000}"/>
    <cellStyle name="Currency 2" xfId="6" xr:uid="{00000000-0005-0000-0000-000003000000}"/>
    <cellStyle name="Currency0" xfId="7" xr:uid="{00000000-0005-0000-0000-000004000000}"/>
    <cellStyle name="Date" xfId="8" xr:uid="{00000000-0005-0000-0000-000005000000}"/>
    <cellStyle name="Fixed" xfId="9" xr:uid="{00000000-0005-0000-0000-000006000000}"/>
    <cellStyle name="InfoDataColumn" xfId="10" xr:uid="{00000000-0005-0000-0000-000007000000}"/>
    <cellStyle name="InfoDataRow" xfId="11" xr:uid="{00000000-0005-0000-0000-000008000000}"/>
    <cellStyle name="InfoLabelColumn" xfId="12" xr:uid="{00000000-0005-0000-0000-000009000000}"/>
    <cellStyle name="InfoLabelRow" xfId="13" xr:uid="{00000000-0005-0000-0000-00000A000000}"/>
    <cellStyle name="InfolDataColumn" xfId="14" xr:uid="{00000000-0005-0000-0000-00000B000000}"/>
    <cellStyle name="InformationalData" xfId="15" xr:uid="{00000000-0005-0000-0000-00000C000000}"/>
    <cellStyle name="InformationalLabel" xfId="16" xr:uid="{00000000-0005-0000-0000-00000D000000}"/>
    <cellStyle name="InformationalLabelTop" xfId="17" xr:uid="{00000000-0005-0000-0000-00000E000000}"/>
    <cellStyle name="InputData" xfId="18" xr:uid="{00000000-0005-0000-0000-00000F000000}"/>
    <cellStyle name="InputDataColumn" xfId="19" xr:uid="{00000000-0005-0000-0000-000010000000}"/>
    <cellStyle name="InputDataRow" xfId="20" xr:uid="{00000000-0005-0000-0000-000011000000}"/>
    <cellStyle name="InputLabel" xfId="21" xr:uid="{00000000-0005-0000-0000-000012000000}"/>
    <cellStyle name="InputLabelColumn" xfId="22" xr:uid="{00000000-0005-0000-0000-000013000000}"/>
    <cellStyle name="InputLabelRow" xfId="23" xr:uid="{00000000-0005-0000-0000-000014000000}"/>
    <cellStyle name="InputLabelTop" xfId="24" xr:uid="{00000000-0005-0000-0000-000015000000}"/>
    <cellStyle name="IntermediateData" xfId="25" xr:uid="{00000000-0005-0000-0000-000016000000}"/>
    <cellStyle name="IntermediateDataColumn" xfId="26" xr:uid="{00000000-0005-0000-0000-000017000000}"/>
    <cellStyle name="IntermediateDataRow" xfId="27" xr:uid="{00000000-0005-0000-0000-000018000000}"/>
    <cellStyle name="IntermediateLabel" xfId="28" xr:uid="{00000000-0005-0000-0000-000019000000}"/>
    <cellStyle name="IntermediateLabelColumn" xfId="29" xr:uid="{00000000-0005-0000-0000-00001A000000}"/>
    <cellStyle name="IntermediateLabelRow" xfId="30" xr:uid="{00000000-0005-0000-0000-00001B000000}"/>
    <cellStyle name="InvalidCell" xfId="31" xr:uid="{00000000-0005-0000-0000-00001C000000}"/>
    <cellStyle name="NewSheet" xfId="32" xr:uid="{00000000-0005-0000-0000-00001D000000}"/>
    <cellStyle name="Normal" xfId="0" builtinId="0"/>
    <cellStyle name="Normal - Style1" xfId="33" xr:uid="{00000000-0005-0000-0000-00001F000000}"/>
    <cellStyle name="Normal 2" xfId="34" xr:uid="{00000000-0005-0000-0000-000020000000}"/>
    <cellStyle name="Normal_Sheet1" xfId="1" xr:uid="{00000000-0005-0000-0000-000021000000}"/>
    <cellStyle name="Normal_Sheet1 2_RateVols Examples 2" xfId="62" xr:uid="{00000000-0005-0000-0000-000022000000}"/>
    <cellStyle name="ObjectDataColumn" xfId="35" xr:uid="{00000000-0005-0000-0000-000023000000}"/>
    <cellStyle name="ObjectDataRow" xfId="36" xr:uid="{00000000-0005-0000-0000-000024000000}"/>
    <cellStyle name="ObjectLabelColumn" xfId="37" xr:uid="{00000000-0005-0000-0000-000025000000}"/>
    <cellStyle name="ObjectLabelRow" xfId="38" xr:uid="{00000000-0005-0000-0000-000026000000}"/>
    <cellStyle name="OutputData" xfId="39" xr:uid="{00000000-0005-0000-0000-000027000000}"/>
    <cellStyle name="OutputDataColumn" xfId="40" xr:uid="{00000000-0005-0000-0000-000028000000}"/>
    <cellStyle name="OutputDataRow" xfId="41" xr:uid="{00000000-0005-0000-0000-000029000000}"/>
    <cellStyle name="OutputLabel" xfId="42" xr:uid="{00000000-0005-0000-0000-00002A000000}"/>
    <cellStyle name="OutputLabelColumn" xfId="43" xr:uid="{00000000-0005-0000-0000-00002B000000}"/>
    <cellStyle name="OutputLabelRow" xfId="44" xr:uid="{00000000-0005-0000-0000-00002C000000}"/>
    <cellStyle name="PanelLabel" xfId="45" xr:uid="{00000000-0005-0000-0000-00002D000000}"/>
    <cellStyle name="Percent" xfId="2" builtinId="5"/>
    <cellStyle name="Percent 2" xfId="46" xr:uid="{00000000-0005-0000-0000-00002F000000}"/>
    <cellStyle name="PersonalDataColumn" xfId="47" xr:uid="{00000000-0005-0000-0000-000030000000}"/>
    <cellStyle name="PersonalDataRow" xfId="48" xr:uid="{00000000-0005-0000-0000-000031000000}"/>
    <cellStyle name="PersonalLabelColumn" xfId="49" xr:uid="{00000000-0005-0000-0000-000032000000}"/>
    <cellStyle name="PersonalLabelRow" xfId="50" xr:uid="{00000000-0005-0000-0000-000033000000}"/>
    <cellStyle name="result" xfId="51" xr:uid="{00000000-0005-0000-0000-000034000000}"/>
    <cellStyle name="spreads" xfId="52" xr:uid="{00000000-0005-0000-0000-000035000000}"/>
    <cellStyle name="Style 1" xfId="53" xr:uid="{00000000-0005-0000-0000-000036000000}"/>
    <cellStyle name="swaptn" xfId="54" xr:uid="{00000000-0005-0000-0000-000037000000}"/>
    <cellStyle name="TableDataColumn" xfId="55" xr:uid="{00000000-0005-0000-0000-000038000000}"/>
    <cellStyle name="TableDataRow" xfId="56" xr:uid="{00000000-0005-0000-0000-000039000000}"/>
    <cellStyle name="TableLabelColumn" xfId="57" xr:uid="{00000000-0005-0000-0000-00003A000000}"/>
    <cellStyle name="TableLabelRow" xfId="58" xr:uid="{00000000-0005-0000-0000-00003B000000}"/>
    <cellStyle name="TableLabelTop" xfId="59" xr:uid="{00000000-0005-0000-0000-00003C000000}"/>
    <cellStyle name="桁区切り_NewDemo" xfId="60" xr:uid="{00000000-0005-0000-0000-00003D000000}"/>
    <cellStyle name="標準_NewDemo" xfId="61" xr:uid="{00000000-0005-0000-0000-00003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'Daily Forward Rates'!$B$1</c:f>
              <c:strCache>
                <c:ptCount val="1"/>
                <c:pt idx="0">
                  <c:v>Market.QR_LIVE.RateCurve.AUD-BBR-BBSW-3M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Rates'!$B$2:$B$357</c:f>
              <c:numCache>
                <c:formatCode>0.00%</c:formatCode>
                <c:ptCount val="356"/>
                <c:pt idx="0">
                  <c:v>6.6050635451466569E-2</c:v>
                </c:pt>
                <c:pt idx="1">
                  <c:v>6.6137017736805762E-2</c:v>
                </c:pt>
                <c:pt idx="2">
                  <c:v>6.6484014976751896E-2</c:v>
                </c:pt>
                <c:pt idx="3">
                  <c:v>6.6461961205547662E-2</c:v>
                </c:pt>
                <c:pt idx="4">
                  <c:v>6.7755897865934278E-2</c:v>
                </c:pt>
                <c:pt idx="5">
                  <c:v>6.9396567510717766E-2</c:v>
                </c:pt>
                <c:pt idx="6">
                  <c:v>7.0326447622524046E-2</c:v>
                </c:pt>
                <c:pt idx="7">
                  <c:v>7.1252083802435612E-2</c:v>
                </c:pt>
                <c:pt idx="8">
                  <c:v>7.1739119386091996E-2</c:v>
                </c:pt>
                <c:pt idx="9">
                  <c:v>6.9669901496358572E-2</c:v>
                </c:pt>
                <c:pt idx="10">
                  <c:v>6.9919086336037009E-2</c:v>
                </c:pt>
                <c:pt idx="11">
                  <c:v>7.0166976392658231E-2</c:v>
                </c:pt>
                <c:pt idx="12">
                  <c:v>7.0413568558491041E-2</c:v>
                </c:pt>
                <c:pt idx="13">
                  <c:v>6.3414145317680484E-2</c:v>
                </c:pt>
                <c:pt idx="14">
                  <c:v>5.6826634199281648E-2</c:v>
                </c:pt>
                <c:pt idx="15">
                  <c:v>5.5295104586817037E-2</c:v>
                </c:pt>
                <c:pt idx="16">
                  <c:v>5.3767997406408294E-2</c:v>
                </c:pt>
                <c:pt idx="17">
                  <c:v>5.4030487646857958E-2</c:v>
                </c:pt>
                <c:pt idx="18">
                  <c:v>6.4001666708064509E-2</c:v>
                </c:pt>
                <c:pt idx="19">
                  <c:v>6.3845915918109994E-2</c:v>
                </c:pt>
                <c:pt idx="20">
                  <c:v>6.369054861600594E-2</c:v>
                </c:pt>
                <c:pt idx="21">
                  <c:v>6.3535563634379053E-2</c:v>
                </c:pt>
                <c:pt idx="22">
                  <c:v>6.3380959809578433E-2</c:v>
                </c:pt>
                <c:pt idx="23">
                  <c:v>6.322673598172758E-2</c:v>
                </c:pt>
                <c:pt idx="24">
                  <c:v>6.3072890994492911E-2</c:v>
                </c:pt>
                <c:pt idx="25">
                  <c:v>6.2919423695390525E-2</c:v>
                </c:pt>
                <c:pt idx="26">
                  <c:v>6.2766332935392563E-2</c:v>
                </c:pt>
                <c:pt idx="27">
                  <c:v>6.2613617569251392E-2</c:v>
                </c:pt>
                <c:pt idx="28">
                  <c:v>6.2461276455349088E-2</c:v>
                </c:pt>
                <c:pt idx="29">
                  <c:v>6.2309308455593279E-2</c:v>
                </c:pt>
                <c:pt idx="30">
                  <c:v>6.2443441061591498E-2</c:v>
                </c:pt>
                <c:pt idx="31">
                  <c:v>6.4077360568014344E-2</c:v>
                </c:pt>
                <c:pt idx="32">
                  <c:v>6.4050018536829387E-2</c:v>
                </c:pt>
                <c:pt idx="33">
                  <c:v>6.4022571292352642E-2</c:v>
                </c:pt>
                <c:pt idx="34">
                  <c:v>6.3995019061258943E-2</c:v>
                </c:pt>
                <c:pt idx="35">
                  <c:v>6.3967362070240549E-2</c:v>
                </c:pt>
                <c:pt idx="36">
                  <c:v>6.3939600546238609E-2</c:v>
                </c:pt>
                <c:pt idx="37">
                  <c:v>6.3911734716321653E-2</c:v>
                </c:pt>
                <c:pt idx="38">
                  <c:v>6.3883764807841872E-2</c:v>
                </c:pt>
                <c:pt idx="39">
                  <c:v>6.3855691048110924E-2</c:v>
                </c:pt>
                <c:pt idx="40">
                  <c:v>6.3827513664729912E-2</c:v>
                </c:pt>
                <c:pt idx="41">
                  <c:v>6.3799232885392576E-2</c:v>
                </c:pt>
                <c:pt idx="42">
                  <c:v>6.3770848938093691E-2</c:v>
                </c:pt>
                <c:pt idx="43">
                  <c:v>6.3795213978392287E-2</c:v>
                </c:pt>
                <c:pt idx="44">
                  <c:v>6.409278146580695E-2</c:v>
                </c:pt>
                <c:pt idx="45">
                  <c:v>6.4079872418334863E-2</c:v>
                </c:pt>
                <c:pt idx="46">
                  <c:v>6.406679587792119E-2</c:v>
                </c:pt>
                <c:pt idx="47">
                  <c:v>6.4053552122710994E-2</c:v>
                </c:pt>
                <c:pt idx="48">
                  <c:v>6.4040141431208217E-2</c:v>
                </c:pt>
                <c:pt idx="49">
                  <c:v>6.4026564082628898E-2</c:v>
                </c:pt>
                <c:pt idx="50">
                  <c:v>6.4012820356918465E-2</c:v>
                </c:pt>
                <c:pt idx="51">
                  <c:v>6.3998910534317582E-2</c:v>
                </c:pt>
                <c:pt idx="52">
                  <c:v>6.3984834895813705E-2</c:v>
                </c:pt>
                <c:pt idx="53">
                  <c:v>6.3970593723071595E-2</c:v>
                </c:pt>
                <c:pt idx="54">
                  <c:v>6.39561872980976E-2</c:v>
                </c:pt>
                <c:pt idx="55">
                  <c:v>6.3941615903633231E-2</c:v>
                </c:pt>
                <c:pt idx="56">
                  <c:v>6.3477999604543228E-2</c:v>
                </c:pt>
                <c:pt idx="57">
                  <c:v>6.071152058816072E-2</c:v>
                </c:pt>
                <c:pt idx="58">
                  <c:v>6.0594730446257614E-2</c:v>
                </c:pt>
                <c:pt idx="59">
                  <c:v>6.0478188211456424E-2</c:v>
                </c:pt>
                <c:pt idx="60">
                  <c:v>6.0361893280361789E-2</c:v>
                </c:pt>
                <c:pt idx="61">
                  <c:v>6.0245845051152977E-2</c:v>
                </c:pt>
                <c:pt idx="62">
                  <c:v>6.0130042923641769E-2</c:v>
                </c:pt>
                <c:pt idx="63">
                  <c:v>6.0014486299023492E-2</c:v>
                </c:pt>
                <c:pt idx="64">
                  <c:v>5.9899174580340192E-2</c:v>
                </c:pt>
                <c:pt idx="65">
                  <c:v>5.9784107172017473E-2</c:v>
                </c:pt>
                <c:pt idx="66">
                  <c:v>5.9669283480090332E-2</c:v>
                </c:pt>
                <c:pt idx="67">
                  <c:v>5.9554702912150939E-2</c:v>
                </c:pt>
                <c:pt idx="68">
                  <c:v>5.9440364877325624E-2</c:v>
                </c:pt>
                <c:pt idx="69">
                  <c:v>5.9243662284845386E-2</c:v>
                </c:pt>
                <c:pt idx="70">
                  <c:v>5.8625551296678152E-2</c:v>
                </c:pt>
                <c:pt idx="71">
                  <c:v>5.8496897433479703E-2</c:v>
                </c:pt>
                <c:pt idx="72">
                  <c:v>5.8368539959905111E-2</c:v>
                </c:pt>
                <c:pt idx="73">
                  <c:v>5.8240478056663339E-2</c:v>
                </c:pt>
                <c:pt idx="74">
                  <c:v>5.8112710907230469E-2</c:v>
                </c:pt>
                <c:pt idx="75">
                  <c:v>5.7985237697288208E-2</c:v>
                </c:pt>
                <c:pt idx="76">
                  <c:v>5.785805761472386E-2</c:v>
                </c:pt>
                <c:pt idx="77">
                  <c:v>5.7731169850220865E-2</c:v>
                </c:pt>
                <c:pt idx="78">
                  <c:v>5.7604573596367212E-2</c:v>
                </c:pt>
                <c:pt idx="79">
                  <c:v>5.7478268048494915E-2</c:v>
                </c:pt>
                <c:pt idx="80">
                  <c:v>5.7352252404153176E-2</c:v>
                </c:pt>
                <c:pt idx="81">
                  <c:v>5.7226525863015729E-2</c:v>
                </c:pt>
                <c:pt idx="82">
                  <c:v>5.694413125897492E-2</c:v>
                </c:pt>
                <c:pt idx="83">
                  <c:v>5.5863628964456277E-2</c:v>
                </c:pt>
                <c:pt idx="84">
                  <c:v>5.5715002245090059E-2</c:v>
                </c:pt>
                <c:pt idx="85">
                  <c:v>5.556674604698561E-2</c:v>
                </c:pt>
                <c:pt idx="86">
                  <c:v>5.5418859155513894E-2</c:v>
                </c:pt>
                <c:pt idx="87">
                  <c:v>5.5271340360127139E-2</c:v>
                </c:pt>
                <c:pt idx="88">
                  <c:v>5.5124188453953601E-2</c:v>
                </c:pt>
                <c:pt idx="89">
                  <c:v>5.4977402234550138E-2</c:v>
                </c:pt>
                <c:pt idx="90">
                  <c:v>5.4830980503120672E-2</c:v>
                </c:pt>
                <c:pt idx="91">
                  <c:v>5.4684922064921482E-2</c:v>
                </c:pt>
                <c:pt idx="92">
                  <c:v>5.4539225729093227E-2</c:v>
                </c:pt>
                <c:pt idx="93">
                  <c:v>5.4393890308724727E-2</c:v>
                </c:pt>
                <c:pt idx="94">
                  <c:v>5.4248914620864438E-2</c:v>
                </c:pt>
                <c:pt idx="95">
                  <c:v>5.410429748615006E-2</c:v>
                </c:pt>
                <c:pt idx="96">
                  <c:v>5.5425181988647626E-2</c:v>
                </c:pt>
                <c:pt idx="97">
                  <c:v>6.4177810352118919E-2</c:v>
                </c:pt>
                <c:pt idx="98">
                  <c:v>6.4218622432263284E-2</c:v>
                </c:pt>
                <c:pt idx="99">
                  <c:v>6.425901175305504E-2</c:v>
                </c:pt>
                <c:pt idx="100">
                  <c:v>6.4298978577414109E-2</c:v>
                </c:pt>
                <c:pt idx="101">
                  <c:v>6.4338523172463261E-2</c:v>
                </c:pt>
                <c:pt idx="102">
                  <c:v>6.4377645809493331E-2</c:v>
                </c:pt>
                <c:pt idx="103">
                  <c:v>6.4416346764727406E-2</c:v>
                </c:pt>
                <c:pt idx="104">
                  <c:v>6.4454626318174599E-2</c:v>
                </c:pt>
                <c:pt idx="105">
                  <c:v>6.4492484754822596E-2</c:v>
                </c:pt>
                <c:pt idx="106">
                  <c:v>6.4529922363421907E-2</c:v>
                </c:pt>
                <c:pt idx="107">
                  <c:v>6.4566939437684254E-2</c:v>
                </c:pt>
                <c:pt idx="108">
                  <c:v>6.4603536275061088E-2</c:v>
                </c:pt>
                <c:pt idx="109">
                  <c:v>6.5982897056579642E-2</c:v>
                </c:pt>
                <c:pt idx="110">
                  <c:v>7.4158510252955723E-2</c:v>
                </c:pt>
                <c:pt idx="111">
                  <c:v>7.4334547270028056E-2</c:v>
                </c:pt>
                <c:pt idx="112">
                  <c:v>7.4509298735660326E-2</c:v>
                </c:pt>
                <c:pt idx="113">
                  <c:v>7.4682763415482939E-2</c:v>
                </c:pt>
                <c:pt idx="114">
                  <c:v>7.4854940111672388E-2</c:v>
                </c:pt>
                <c:pt idx="115">
                  <c:v>7.5025827662939679E-2</c:v>
                </c:pt>
                <c:pt idx="116">
                  <c:v>7.5195424943702488E-2</c:v>
                </c:pt>
                <c:pt idx="117">
                  <c:v>7.5363730864878256E-2</c:v>
                </c:pt>
                <c:pt idx="118">
                  <c:v>7.5530744373814726E-2</c:v>
                </c:pt>
                <c:pt idx="119">
                  <c:v>7.5696464453479509E-2</c:v>
                </c:pt>
                <c:pt idx="120">
                  <c:v>7.5860890123235727E-2</c:v>
                </c:pt>
                <c:pt idx="121">
                  <c:v>7.6024020438778456E-2</c:v>
                </c:pt>
                <c:pt idx="122">
                  <c:v>7.6185854491248914E-2</c:v>
                </c:pt>
                <c:pt idx="123">
                  <c:v>7.634639140850806E-2</c:v>
                </c:pt>
                <c:pt idx="124">
                  <c:v>7.6505630353747259E-2</c:v>
                </c:pt>
                <c:pt idx="125">
                  <c:v>7.6663570526379773E-2</c:v>
                </c:pt>
                <c:pt idx="126">
                  <c:v>7.682021116196551E-2</c:v>
                </c:pt>
                <c:pt idx="127">
                  <c:v>7.6975551531388978E-2</c:v>
                </c:pt>
                <c:pt idx="128">
                  <c:v>7.7129590941577092E-2</c:v>
                </c:pt>
                <c:pt idx="129">
                  <c:v>7.7282328735533978E-2</c:v>
                </c:pt>
                <c:pt idx="130">
                  <c:v>7.7433764291397325E-2</c:v>
                </c:pt>
                <c:pt idx="131">
                  <c:v>7.7583897023248818E-2</c:v>
                </c:pt>
                <c:pt idx="132">
                  <c:v>7.7732726381091036E-2</c:v>
                </c:pt>
                <c:pt idx="133">
                  <c:v>7.7880251849776441E-2</c:v>
                </c:pt>
                <c:pt idx="134">
                  <c:v>7.8026472950512571E-2</c:v>
                </c:pt>
                <c:pt idx="135">
                  <c:v>7.817138923922369E-2</c:v>
                </c:pt>
                <c:pt idx="136">
                  <c:v>7.83150003075581E-2</c:v>
                </c:pt>
                <c:pt idx="137">
                  <c:v>7.8457305782818704E-2</c:v>
                </c:pt>
                <c:pt idx="138">
                  <c:v>7.8598305326996187E-2</c:v>
                </c:pt>
                <c:pt idx="139">
                  <c:v>7.8737998637602682E-2</c:v>
                </c:pt>
                <c:pt idx="140">
                  <c:v>7.8876385447654379E-2</c:v>
                </c:pt>
                <c:pt idx="141">
                  <c:v>7.9013465524652632E-2</c:v>
                </c:pt>
                <c:pt idx="142">
                  <c:v>7.9149238671463965E-2</c:v>
                </c:pt>
                <c:pt idx="143">
                  <c:v>7.9283704726250528E-2</c:v>
                </c:pt>
                <c:pt idx="144">
                  <c:v>7.9416863561370205E-2</c:v>
                </c:pt>
                <c:pt idx="145">
                  <c:v>7.9548715084887575E-2</c:v>
                </c:pt>
                <c:pt idx="146">
                  <c:v>7.9679259238906647E-2</c:v>
                </c:pt>
                <c:pt idx="147">
                  <c:v>7.9808496000560808E-2</c:v>
                </c:pt>
                <c:pt idx="148">
                  <c:v>7.9936425381989612E-2</c:v>
                </c:pt>
                <c:pt idx="149">
                  <c:v>8.0063047429238934E-2</c:v>
                </c:pt>
                <c:pt idx="150">
                  <c:v>8.0188362223198736E-2</c:v>
                </c:pt>
                <c:pt idx="151">
                  <c:v>8.0312369879522089E-2</c:v>
                </c:pt>
                <c:pt idx="152">
                  <c:v>8.043507054746149E-2</c:v>
                </c:pt>
                <c:pt idx="153">
                  <c:v>8.0556464411426179E-2</c:v>
                </c:pt>
                <c:pt idx="154">
                  <c:v>8.0676551689262771E-2</c:v>
                </c:pt>
                <c:pt idx="155">
                  <c:v>8.0795332633285685E-2</c:v>
                </c:pt>
                <c:pt idx="156">
                  <c:v>8.0912807530178807E-2</c:v>
                </c:pt>
                <c:pt idx="157">
                  <c:v>5.7442718684031349E-2</c:v>
                </c:pt>
                <c:pt idx="158">
                  <c:v>5.7338934571727659E-2</c:v>
                </c:pt>
                <c:pt idx="159">
                  <c:v>5.7235361162410139E-2</c:v>
                </c:pt>
                <c:pt idx="160">
                  <c:v>5.7131997982866931E-2</c:v>
                </c:pt>
                <c:pt idx="161">
                  <c:v>5.7028844560609776E-2</c:v>
                </c:pt>
                <c:pt idx="162">
                  <c:v>5.6925900424516659E-2</c:v>
                </c:pt>
                <c:pt idx="163">
                  <c:v>5.6823165104148657E-2</c:v>
                </c:pt>
                <c:pt idx="164">
                  <c:v>5.6720638130890372E-2</c:v>
                </c:pt>
                <c:pt idx="165">
                  <c:v>5.6618319036815329E-2</c:v>
                </c:pt>
                <c:pt idx="166">
                  <c:v>5.6516207355340062E-2</c:v>
                </c:pt>
                <c:pt idx="167">
                  <c:v>5.6414302620564266E-2</c:v>
                </c:pt>
                <c:pt idx="168">
                  <c:v>5.6312604368411137E-2</c:v>
                </c:pt>
                <c:pt idx="169">
                  <c:v>5.621111213556225E-2</c:v>
                </c:pt>
                <c:pt idx="170">
                  <c:v>5.6109825459492252E-2</c:v>
                </c:pt>
                <c:pt idx="171">
                  <c:v>5.6008743879481987E-2</c:v>
                </c:pt>
                <c:pt idx="172">
                  <c:v>5.5907866935466469E-2</c:v>
                </c:pt>
                <c:pt idx="173">
                  <c:v>5.580719416871216E-2</c:v>
                </c:pt>
                <c:pt idx="174">
                  <c:v>5.5706725121151268E-2</c:v>
                </c:pt>
                <c:pt idx="175">
                  <c:v>5.5606459336504807E-2</c:v>
                </c:pt>
                <c:pt idx="176">
                  <c:v>5.5506396359147975E-2</c:v>
                </c:pt>
                <c:pt idx="177">
                  <c:v>5.5406535734764242E-2</c:v>
                </c:pt>
                <c:pt idx="178">
                  <c:v>5.5306877009697053E-2</c:v>
                </c:pt>
                <c:pt idx="179">
                  <c:v>5.5207419732072882E-2</c:v>
                </c:pt>
                <c:pt idx="180">
                  <c:v>5.5108163450631825E-2</c:v>
                </c:pt>
                <c:pt idx="181">
                  <c:v>5.5009107715462816E-2</c:v>
                </c:pt>
                <c:pt idx="182">
                  <c:v>5.4910252077256846E-2</c:v>
                </c:pt>
                <c:pt idx="183">
                  <c:v>5.481159608849373E-2</c:v>
                </c:pt>
                <c:pt idx="184">
                  <c:v>5.4713139302388483E-2</c:v>
                </c:pt>
                <c:pt idx="185">
                  <c:v>5.4614881272862362E-2</c:v>
                </c:pt>
                <c:pt idx="186">
                  <c:v>5.4516821555665965E-2</c:v>
                </c:pt>
                <c:pt idx="187">
                  <c:v>5.4418959707082507E-2</c:v>
                </c:pt>
                <c:pt idx="188">
                  <c:v>5.4321295284784507E-2</c:v>
                </c:pt>
                <c:pt idx="189">
                  <c:v>5.4223827846942421E-2</c:v>
                </c:pt>
                <c:pt idx="190">
                  <c:v>5.4126556953584898E-2</c:v>
                </c:pt>
                <c:pt idx="191">
                  <c:v>5.4029482165296377E-2</c:v>
                </c:pt>
                <c:pt idx="192">
                  <c:v>5.3932603043952268E-2</c:v>
                </c:pt>
                <c:pt idx="193">
                  <c:v>5.3835919152001033E-2</c:v>
                </c:pt>
                <c:pt idx="194">
                  <c:v>5.3739430053697371E-2</c:v>
                </c:pt>
                <c:pt idx="195">
                  <c:v>5.3643135313961671E-2</c:v>
                </c:pt>
                <c:pt idx="196">
                  <c:v>5.3547034498380081E-2</c:v>
                </c:pt>
                <c:pt idx="197">
                  <c:v>5.3451127174356516E-2</c:v>
                </c:pt>
                <c:pt idx="198">
                  <c:v>5.3355412909833241E-2</c:v>
                </c:pt>
                <c:pt idx="199">
                  <c:v>5.3259891274031898E-2</c:v>
                </c:pt>
                <c:pt idx="200">
                  <c:v>5.3164561836700958E-2</c:v>
                </c:pt>
                <c:pt idx="201">
                  <c:v>5.3069424169406618E-2</c:v>
                </c:pt>
                <c:pt idx="202">
                  <c:v>5.2974477844230289E-2</c:v>
                </c:pt>
                <c:pt idx="203">
                  <c:v>5.2879722434532789E-2</c:v>
                </c:pt>
                <c:pt idx="204">
                  <c:v>5.2785157514184347E-2</c:v>
                </c:pt>
                <c:pt idx="205">
                  <c:v>5.2690782658867161E-2</c:v>
                </c:pt>
                <c:pt idx="206">
                  <c:v>5.2596597444761278E-2</c:v>
                </c:pt>
                <c:pt idx="207">
                  <c:v>5.2502601449331915E-2</c:v>
                </c:pt>
                <c:pt idx="208">
                  <c:v>5.2408794250507401E-2</c:v>
                </c:pt>
                <c:pt idx="209">
                  <c:v>5.3562240491110538E-2</c:v>
                </c:pt>
                <c:pt idx="210">
                  <c:v>5.4415708510276592E-2</c:v>
                </c:pt>
                <c:pt idx="211">
                  <c:v>5.4337168069719902E-2</c:v>
                </c:pt>
                <c:pt idx="212">
                  <c:v>5.4258743960430136E-2</c:v>
                </c:pt>
                <c:pt idx="213">
                  <c:v>5.4180436005494825E-2</c:v>
                </c:pt>
                <c:pt idx="214">
                  <c:v>5.41022440291304E-2</c:v>
                </c:pt>
                <c:pt idx="215">
                  <c:v>5.4024167855252214E-2</c:v>
                </c:pt>
                <c:pt idx="216">
                  <c:v>5.3946207308337199E-2</c:v>
                </c:pt>
                <c:pt idx="217">
                  <c:v>5.3868362212584384E-2</c:v>
                </c:pt>
                <c:pt idx="218">
                  <c:v>5.3790632393263774E-2</c:v>
                </c:pt>
                <c:pt idx="219">
                  <c:v>5.3713017675413824E-2</c:v>
                </c:pt>
                <c:pt idx="220">
                  <c:v>5.3635517884588202E-2</c:v>
                </c:pt>
                <c:pt idx="221">
                  <c:v>5.3558132846051126E-2</c:v>
                </c:pt>
                <c:pt idx="222">
                  <c:v>5.3480862386207237E-2</c:v>
                </c:pt>
                <c:pt idx="223">
                  <c:v>5.3403706331131243E-2</c:v>
                </c:pt>
                <c:pt idx="224">
                  <c:v>5.3326664507320404E-2</c:v>
                </c:pt>
                <c:pt idx="225">
                  <c:v>5.3249736741711975E-2</c:v>
                </c:pt>
                <c:pt idx="226">
                  <c:v>5.317292286090744E-2</c:v>
                </c:pt>
                <c:pt idx="227">
                  <c:v>5.3096222692637127E-2</c:v>
                </c:pt>
                <c:pt idx="228">
                  <c:v>5.3019636064336143E-2</c:v>
                </c:pt>
                <c:pt idx="229">
                  <c:v>5.2943162804006919E-2</c:v>
                </c:pt>
                <c:pt idx="230">
                  <c:v>5.2866802739310326E-2</c:v>
                </c:pt>
                <c:pt idx="231">
                  <c:v>5.2790555699070832E-2</c:v>
                </c:pt>
                <c:pt idx="232">
                  <c:v>5.2714421511771331E-2</c:v>
                </c:pt>
                <c:pt idx="233">
                  <c:v>5.2638400006334726E-2</c:v>
                </c:pt>
                <c:pt idx="234">
                  <c:v>5.2562491012071763E-2</c:v>
                </c:pt>
                <c:pt idx="235">
                  <c:v>5.2486694357992136E-2</c:v>
                </c:pt>
                <c:pt idx="236">
                  <c:v>5.2411009874234429E-2</c:v>
                </c:pt>
                <c:pt idx="237">
                  <c:v>5.2335437390618827E-2</c:v>
                </c:pt>
                <c:pt idx="238">
                  <c:v>5.2259976737521238E-2</c:v>
                </c:pt>
                <c:pt idx="239">
                  <c:v>5.2184627745004986E-2</c:v>
                </c:pt>
                <c:pt idx="240">
                  <c:v>5.2109390244250667E-2</c:v>
                </c:pt>
                <c:pt idx="241">
                  <c:v>5.203426406614943E-2</c:v>
                </c:pt>
                <c:pt idx="242">
                  <c:v>5.1959249042119224E-2</c:v>
                </c:pt>
                <c:pt idx="243">
                  <c:v>5.1884345003259585E-2</c:v>
                </c:pt>
                <c:pt idx="244">
                  <c:v>5.1809551781822102E-2</c:v>
                </c:pt>
                <c:pt idx="245">
                  <c:v>5.1734869209728349E-2</c:v>
                </c:pt>
                <c:pt idx="246">
                  <c:v>5.16602971194383E-2</c:v>
                </c:pt>
                <c:pt idx="247">
                  <c:v>5.1585835343099323E-2</c:v>
                </c:pt>
                <c:pt idx="248">
                  <c:v>5.1511483714005005E-2</c:v>
                </c:pt>
                <c:pt idx="249">
                  <c:v>5.1437242065095798E-2</c:v>
                </c:pt>
                <c:pt idx="250">
                  <c:v>5.136311022974635E-2</c:v>
                </c:pt>
                <c:pt idx="251">
                  <c:v>5.1289088041730727E-2</c:v>
                </c:pt>
                <c:pt idx="252">
                  <c:v>5.1215175334464097E-2</c:v>
                </c:pt>
                <c:pt idx="253">
                  <c:v>5.1141371942531003E-2</c:v>
                </c:pt>
                <c:pt idx="254">
                  <c:v>5.1067677700180211E-2</c:v>
                </c:pt>
                <c:pt idx="255">
                  <c:v>5.0994092442227842E-2</c:v>
                </c:pt>
                <c:pt idx="256">
                  <c:v>5.0920616003078956E-2</c:v>
                </c:pt>
                <c:pt idx="257">
                  <c:v>5.0847248218400656E-2</c:v>
                </c:pt>
                <c:pt idx="258">
                  <c:v>5.0773988923425842E-2</c:v>
                </c:pt>
                <c:pt idx="259">
                  <c:v>5.0700837953833178E-2</c:v>
                </c:pt>
                <c:pt idx="260">
                  <c:v>5.0627795145700788E-2</c:v>
                </c:pt>
                <c:pt idx="261">
                  <c:v>4.7120103129406704E-2</c:v>
                </c:pt>
                <c:pt idx="262">
                  <c:v>4.4447597120046499E-2</c:v>
                </c:pt>
                <c:pt idx="263">
                  <c:v>4.4344944473629119E-2</c:v>
                </c:pt>
                <c:pt idx="264">
                  <c:v>4.4242535566809682E-2</c:v>
                </c:pt>
                <c:pt idx="265">
                  <c:v>4.4140369692650436E-2</c:v>
                </c:pt>
                <c:pt idx="266">
                  <c:v>4.4038446147652288E-2</c:v>
                </c:pt>
                <c:pt idx="267">
                  <c:v>4.3936764229184515E-2</c:v>
                </c:pt>
                <c:pt idx="268">
                  <c:v>4.3835323238037689E-2</c:v>
                </c:pt>
                <c:pt idx="269">
                  <c:v>4.3734122475836017E-2</c:v>
                </c:pt>
                <c:pt idx="270">
                  <c:v>4.3633161247601845E-2</c:v>
                </c:pt>
                <c:pt idx="271">
                  <c:v>4.3532438859231672E-2</c:v>
                </c:pt>
                <c:pt idx="272">
                  <c:v>4.343195461996225E-2</c:v>
                </c:pt>
                <c:pt idx="273">
                  <c:v>4.3331707839881335E-2</c:v>
                </c:pt>
                <c:pt idx="274">
                  <c:v>4.3231697832428514E-2</c:v>
                </c:pt>
                <c:pt idx="275">
                  <c:v>4.3131923912033292E-2</c:v>
                </c:pt>
                <c:pt idx="276">
                  <c:v>4.3032385395666561E-2</c:v>
                </c:pt>
                <c:pt idx="277">
                  <c:v>4.2933081602857963E-2</c:v>
                </c:pt>
                <c:pt idx="278">
                  <c:v>4.2834011854092316E-2</c:v>
                </c:pt>
                <c:pt idx="279">
                  <c:v>4.2735175473165778E-2</c:v>
                </c:pt>
                <c:pt idx="280">
                  <c:v>4.2636571784667572E-2</c:v>
                </c:pt>
                <c:pt idx="281">
                  <c:v>4.2538200116533011E-2</c:v>
                </c:pt>
                <c:pt idx="282">
                  <c:v>4.2440059797380476E-2</c:v>
                </c:pt>
                <c:pt idx="283">
                  <c:v>4.2342150159238111E-2</c:v>
                </c:pt>
                <c:pt idx="284">
                  <c:v>4.2244470534782419E-2</c:v>
                </c:pt>
                <c:pt idx="285">
                  <c:v>4.2147020260076475E-2</c:v>
                </c:pt>
                <c:pt idx="286">
                  <c:v>4.2049798671825935E-2</c:v>
                </c:pt>
                <c:pt idx="287">
                  <c:v>4.1952805110094089E-2</c:v>
                </c:pt>
                <c:pt idx="288">
                  <c:v>4.1856038915783648E-2</c:v>
                </c:pt>
                <c:pt idx="289">
                  <c:v>4.1759499432246057E-2</c:v>
                </c:pt>
                <c:pt idx="290">
                  <c:v>4.166318600536837E-2</c:v>
                </c:pt>
                <c:pt idx="291">
                  <c:v>4.156709798181335E-2</c:v>
                </c:pt>
                <c:pt idx="292">
                  <c:v>4.1471234711560889E-2</c:v>
                </c:pt>
                <c:pt idx="293">
                  <c:v>4.1375595545198714E-2</c:v>
                </c:pt>
                <c:pt idx="294">
                  <c:v>4.1280179836643241E-2</c:v>
                </c:pt>
                <c:pt idx="295">
                  <c:v>4.1184986940389794E-2</c:v>
                </c:pt>
                <c:pt idx="296">
                  <c:v>4.109001621423921E-2</c:v>
                </c:pt>
                <c:pt idx="297">
                  <c:v>4.0995267016582834E-2</c:v>
                </c:pt>
                <c:pt idx="298">
                  <c:v>4.090073870906541E-2</c:v>
                </c:pt>
                <c:pt idx="299">
                  <c:v>4.0806430653933759E-2</c:v>
                </c:pt>
                <c:pt idx="300">
                  <c:v>4.0712342216699712E-2</c:v>
                </c:pt>
                <c:pt idx="301">
                  <c:v>4.0618472763598708E-2</c:v>
                </c:pt>
                <c:pt idx="302">
                  <c:v>4.0524821663251283E-2</c:v>
                </c:pt>
                <c:pt idx="303">
                  <c:v>4.0431388286749873E-2</c:v>
                </c:pt>
                <c:pt idx="304">
                  <c:v>4.0338172005806347E-2</c:v>
                </c:pt>
                <c:pt idx="305">
                  <c:v>4.0245172195461247E-2</c:v>
                </c:pt>
                <c:pt idx="306">
                  <c:v>4.0152388231206669E-2</c:v>
                </c:pt>
                <c:pt idx="307">
                  <c:v>4.0059819491811303E-2</c:v>
                </c:pt>
                <c:pt idx="308">
                  <c:v>3.9967465356518517E-2</c:v>
                </c:pt>
                <c:pt idx="309">
                  <c:v>3.9875325207825121E-2</c:v>
                </c:pt>
                <c:pt idx="310">
                  <c:v>3.9783398428679471E-2</c:v>
                </c:pt>
                <c:pt idx="311">
                  <c:v>3.9691684405294927E-2</c:v>
                </c:pt>
                <c:pt idx="312">
                  <c:v>3.9600182524290081E-2</c:v>
                </c:pt>
                <c:pt idx="313">
                  <c:v>3.9544821441680401E-2</c:v>
                </c:pt>
                <c:pt idx="314">
                  <c:v>3.9480889047807589E-2</c:v>
                </c:pt>
                <c:pt idx="315">
                  <c:v>3.9390273830174904E-2</c:v>
                </c:pt>
                <c:pt idx="316">
                  <c:v>3.9299867443110377E-2</c:v>
                </c:pt>
                <c:pt idx="317">
                  <c:v>3.9209669287896189E-2</c:v>
                </c:pt>
                <c:pt idx="318">
                  <c:v>3.9119678767591738E-2</c:v>
                </c:pt>
                <c:pt idx="319">
                  <c:v>3.9029895287045244E-2</c:v>
                </c:pt>
                <c:pt idx="320">
                  <c:v>3.8940318252870573E-2</c:v>
                </c:pt>
                <c:pt idx="321">
                  <c:v>3.8850947073441451E-2</c:v>
                </c:pt>
                <c:pt idx="322">
                  <c:v>3.8761781158914634E-2</c:v>
                </c:pt>
                <c:pt idx="323">
                  <c:v>3.8672819921189351E-2</c:v>
                </c:pt>
                <c:pt idx="324">
                  <c:v>3.858406277391313E-2</c:v>
                </c:pt>
                <c:pt idx="325">
                  <c:v>3.8495509132487574E-2</c:v>
                </c:pt>
                <c:pt idx="326">
                  <c:v>3.840715841385995E-2</c:v>
                </c:pt>
                <c:pt idx="327">
                  <c:v>3.8319010037443646E-2</c:v>
                </c:pt>
                <c:pt idx="328">
                  <c:v>3.8231063423294631E-2</c:v>
                </c:pt>
                <c:pt idx="329">
                  <c:v>3.8143317993900264E-2</c:v>
                </c:pt>
                <c:pt idx="330">
                  <c:v>3.8055773173293575E-2</c:v>
                </c:pt>
                <c:pt idx="331">
                  <c:v>3.7968428387215356E-2</c:v>
                </c:pt>
                <c:pt idx="332">
                  <c:v>3.7881283063114148E-2</c:v>
                </c:pt>
                <c:pt idx="333">
                  <c:v>3.7794336630123104E-2</c:v>
                </c:pt>
                <c:pt idx="334">
                  <c:v>3.7707588519083145E-2</c:v>
                </c:pt>
                <c:pt idx="335">
                  <c:v>3.7621038162514005E-2</c:v>
                </c:pt>
                <c:pt idx="336">
                  <c:v>3.7534684994620017E-2</c:v>
                </c:pt>
                <c:pt idx="337">
                  <c:v>3.7448528451278537E-2</c:v>
                </c:pt>
                <c:pt idx="338">
                  <c:v>3.7362567970039957E-2</c:v>
                </c:pt>
                <c:pt idx="339">
                  <c:v>3.7276802990121913E-2</c:v>
                </c:pt>
                <c:pt idx="340">
                  <c:v>3.7191232952183483E-2</c:v>
                </c:pt>
                <c:pt idx="341">
                  <c:v>3.7105857299349898E-2</c:v>
                </c:pt>
                <c:pt idx="342">
                  <c:v>3.7020675475209486E-2</c:v>
                </c:pt>
                <c:pt idx="343">
                  <c:v>3.6935686925764606E-2</c:v>
                </c:pt>
                <c:pt idx="344">
                  <c:v>3.6850891098476453E-2</c:v>
                </c:pt>
                <c:pt idx="345">
                  <c:v>3.6766287442427145E-2</c:v>
                </c:pt>
                <c:pt idx="346">
                  <c:v>3.6681875408319721E-2</c:v>
                </c:pt>
                <c:pt idx="347">
                  <c:v>3.6597654448501306E-2</c:v>
                </c:pt>
                <c:pt idx="348">
                  <c:v>3.6513624016893634E-2</c:v>
                </c:pt>
                <c:pt idx="349">
                  <c:v>3.6429783569068327E-2</c:v>
                </c:pt>
                <c:pt idx="350">
                  <c:v>3.6346132562188958E-2</c:v>
                </c:pt>
                <c:pt idx="351">
                  <c:v>3.6262670454999535E-2</c:v>
                </c:pt>
                <c:pt idx="352">
                  <c:v>3.6179396707864964E-2</c:v>
                </c:pt>
                <c:pt idx="353">
                  <c:v>3.6096310782718986E-2</c:v>
                </c:pt>
                <c:pt idx="354">
                  <c:v>3.6013412142902088E-2</c:v>
                </c:pt>
                <c:pt idx="355">
                  <c:v>3.5930700254081911E-2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8-4D5C-88B7-26B10CD2E6A4}"/>
            </c:ext>
          </c:extLst>
        </c:ser>
        <c:ser>
          <c:idx val="1"/>
          <c:order val="1"/>
          <c:tx>
            <c:strRef>
              <c:f>'Daily Forward Rates'!$C$1</c:f>
              <c:strCache>
                <c:ptCount val="1"/>
                <c:pt idx="0">
                  <c:v>Market.QR_LIVE.RateCurve.AUD-AONIA-OIS-COMPOUND-1D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Rates'!$C$2:$C$357</c:f>
              <c:numCache>
                <c:formatCode>0.00%</c:formatCode>
                <c:ptCount val="356"/>
                <c:pt idx="0">
                  <c:v>1.4922339226156361E-2</c:v>
                </c:pt>
                <c:pt idx="1">
                  <c:v>1.4918057844888279E-2</c:v>
                </c:pt>
                <c:pt idx="2">
                  <c:v>1.491377769200394E-2</c:v>
                </c:pt>
                <c:pt idx="3">
                  <c:v>1.4909498767132847E-2</c:v>
                </c:pt>
                <c:pt idx="4">
                  <c:v>1.5217885205608881E-2</c:v>
                </c:pt>
                <c:pt idx="5">
                  <c:v>1.5447855615960324E-2</c:v>
                </c:pt>
                <c:pt idx="6">
                  <c:v>1.5443260756708987E-2</c:v>
                </c:pt>
                <c:pt idx="7">
                  <c:v>1.5438667264152661E-2</c:v>
                </c:pt>
                <c:pt idx="8">
                  <c:v>1.5434075137909269E-2</c:v>
                </c:pt>
                <c:pt idx="9">
                  <c:v>1.5429484377556219E-2</c:v>
                </c:pt>
                <c:pt idx="10">
                  <c:v>1.542489498269406E-2</c:v>
                </c:pt>
                <c:pt idx="11">
                  <c:v>1.5420306952923353E-2</c:v>
                </c:pt>
                <c:pt idx="12">
                  <c:v>1.5415720287827291E-2</c:v>
                </c:pt>
                <c:pt idx="13">
                  <c:v>1.541113498699485E-2</c:v>
                </c:pt>
                <c:pt idx="14">
                  <c:v>1.540655105004396E-2</c:v>
                </c:pt>
                <c:pt idx="15">
                  <c:v>1.5401968476540438E-2</c:v>
                </c:pt>
                <c:pt idx="16">
                  <c:v>1.5397387266096425E-2</c:v>
                </c:pt>
                <c:pt idx="17">
                  <c:v>1.5953793881674821E-2</c:v>
                </c:pt>
                <c:pt idx="18">
                  <c:v>1.6369481741354237E-2</c:v>
                </c:pt>
                <c:pt idx="19">
                  <c:v>1.6364302216253592E-2</c:v>
                </c:pt>
                <c:pt idx="20">
                  <c:v>1.6359124330024528E-2</c:v>
                </c:pt>
                <c:pt idx="21">
                  <c:v>1.6353948082151817E-2</c:v>
                </c:pt>
                <c:pt idx="22">
                  <c:v>1.6348773472108662E-2</c:v>
                </c:pt>
                <c:pt idx="23">
                  <c:v>1.6343600499385626E-2</c:v>
                </c:pt>
                <c:pt idx="24">
                  <c:v>1.633842916345591E-2</c:v>
                </c:pt>
                <c:pt idx="25">
                  <c:v>1.6333259463810083E-2</c:v>
                </c:pt>
                <c:pt idx="26">
                  <c:v>1.6328091399927129E-2</c:v>
                </c:pt>
                <c:pt idx="27">
                  <c:v>1.6322924971291824E-2</c:v>
                </c:pt>
                <c:pt idx="28">
                  <c:v>1.6317760177383161E-2</c:v>
                </c:pt>
                <c:pt idx="29">
                  <c:v>1.6312597017680126E-2</c:v>
                </c:pt>
                <c:pt idx="30">
                  <c:v>1.6307435491673287E-2</c:v>
                </c:pt>
                <c:pt idx="31">
                  <c:v>1.6302275598847418E-2</c:v>
                </c:pt>
                <c:pt idx="32">
                  <c:v>1.6297117338675719E-2</c:v>
                </c:pt>
                <c:pt idx="33">
                  <c:v>1.6291960710648756E-2</c:v>
                </c:pt>
                <c:pt idx="34">
                  <c:v>1.6286805714251309E-2</c:v>
                </c:pt>
                <c:pt idx="35">
                  <c:v>1.6281652348962363E-2</c:v>
                </c:pt>
                <c:pt idx="36">
                  <c:v>1.6276500614260909E-2</c:v>
                </c:pt>
                <c:pt idx="37">
                  <c:v>1.6271350509649087E-2</c:v>
                </c:pt>
                <c:pt idx="38">
                  <c:v>1.6266202034600101E-2</c:v>
                </c:pt>
                <c:pt idx="39">
                  <c:v>1.6261055188587146E-2</c:v>
                </c:pt>
                <c:pt idx="40">
                  <c:v>1.625590997111237E-2</c:v>
                </c:pt>
                <c:pt idx="41">
                  <c:v>1.625076638165476E-2</c:v>
                </c:pt>
                <c:pt idx="42">
                  <c:v>1.6245624419699092E-2</c:v>
                </c:pt>
                <c:pt idx="43">
                  <c:v>1.7398252085236234E-2</c:v>
                </c:pt>
                <c:pt idx="44">
                  <c:v>1.8935481373194642E-2</c:v>
                </c:pt>
                <c:pt idx="45">
                  <c:v>1.8928493323580913E-2</c:v>
                </c:pt>
                <c:pt idx="46">
                  <c:v>1.8921507852865633E-2</c:v>
                </c:pt>
                <c:pt idx="47">
                  <c:v>1.8914524960105181E-2</c:v>
                </c:pt>
                <c:pt idx="48">
                  <c:v>1.8907544644355956E-2</c:v>
                </c:pt>
                <c:pt idx="49">
                  <c:v>1.8900566904645397E-2</c:v>
                </c:pt>
                <c:pt idx="50">
                  <c:v>1.8893591740047264E-2</c:v>
                </c:pt>
                <c:pt idx="51">
                  <c:v>1.8886619149600579E-2</c:v>
                </c:pt>
                <c:pt idx="52">
                  <c:v>1.8879649132344363E-2</c:v>
                </c:pt>
                <c:pt idx="53">
                  <c:v>1.8872681687352375E-2</c:v>
                </c:pt>
                <c:pt idx="54">
                  <c:v>1.8865716813657847E-2</c:v>
                </c:pt>
                <c:pt idx="55">
                  <c:v>1.8858754510322959E-2</c:v>
                </c:pt>
                <c:pt idx="56">
                  <c:v>1.8851794776380944E-2</c:v>
                </c:pt>
                <c:pt idx="57">
                  <c:v>1.8844837610905558E-2</c:v>
                </c:pt>
                <c:pt idx="58">
                  <c:v>1.8837883012935826E-2</c:v>
                </c:pt>
                <c:pt idx="59">
                  <c:v>1.8830930981522349E-2</c:v>
                </c:pt>
                <c:pt idx="60">
                  <c:v>1.8823981515733088E-2</c:v>
                </c:pt>
                <c:pt idx="61">
                  <c:v>1.8817034614607073E-2</c:v>
                </c:pt>
                <c:pt idx="62">
                  <c:v>1.8810090277200691E-2</c:v>
                </c:pt>
                <c:pt idx="63">
                  <c:v>1.8803148502570335E-2</c:v>
                </c:pt>
                <c:pt idx="64">
                  <c:v>1.8796209289766601E-2</c:v>
                </c:pt>
                <c:pt idx="65">
                  <c:v>1.878927263784588E-2</c:v>
                </c:pt>
                <c:pt idx="66">
                  <c:v>1.8782338545870352E-2</c:v>
                </c:pt>
                <c:pt idx="67">
                  <c:v>1.8775407012884826E-2</c:v>
                </c:pt>
                <c:pt idx="68">
                  <c:v>1.8768478037945697E-2</c:v>
                </c:pt>
                <c:pt idx="69">
                  <c:v>1.8761551620115138E-2</c:v>
                </c:pt>
                <c:pt idx="70">
                  <c:v>1.8754627758449542E-2</c:v>
                </c:pt>
                <c:pt idx="71">
                  <c:v>1.874770645199372E-2</c:v>
                </c:pt>
                <c:pt idx="72">
                  <c:v>1.8740787699815638E-2</c:v>
                </c:pt>
                <c:pt idx="73">
                  <c:v>1.8733871500977477E-2</c:v>
                </c:pt>
                <c:pt idx="74">
                  <c:v>1.8726957854524051E-2</c:v>
                </c:pt>
                <c:pt idx="75">
                  <c:v>1.8720046759517533E-2</c:v>
                </c:pt>
                <c:pt idx="76">
                  <c:v>1.8713138215020107E-2</c:v>
                </c:pt>
                <c:pt idx="77">
                  <c:v>1.8706232220088159E-2</c:v>
                </c:pt>
                <c:pt idx="78">
                  <c:v>1.8699328773783868E-2</c:v>
                </c:pt>
                <c:pt idx="79">
                  <c:v>1.869242787515784E-2</c:v>
                </c:pt>
                <c:pt idx="80">
                  <c:v>1.8685529523278035E-2</c:v>
                </c:pt>
                <c:pt idx="81">
                  <c:v>1.8678633717206634E-2</c:v>
                </c:pt>
                <c:pt idx="82">
                  <c:v>1.8671740455988454E-2</c:v>
                </c:pt>
                <c:pt idx="83">
                  <c:v>1.8664849738708824E-2</c:v>
                </c:pt>
                <c:pt idx="84">
                  <c:v>1.8657961564412556E-2</c:v>
                </c:pt>
                <c:pt idx="85">
                  <c:v>1.8651075932156043E-2</c:v>
                </c:pt>
                <c:pt idx="86">
                  <c:v>1.8644192841018831E-2</c:v>
                </c:pt>
                <c:pt idx="87">
                  <c:v>1.8637312290045727E-2</c:v>
                </c:pt>
                <c:pt idx="88">
                  <c:v>1.8630434278316281E-2</c:v>
                </c:pt>
                <c:pt idx="89">
                  <c:v>1.8623558804881091E-2</c:v>
                </c:pt>
                <c:pt idx="90">
                  <c:v>1.8616685868802337E-2</c:v>
                </c:pt>
                <c:pt idx="91">
                  <c:v>1.8609815469153777E-2</c:v>
                </c:pt>
                <c:pt idx="92">
                  <c:v>1.8602947604986011E-2</c:v>
                </c:pt>
                <c:pt idx="93">
                  <c:v>1.8596082275384371E-2</c:v>
                </c:pt>
                <c:pt idx="94">
                  <c:v>1.8589219479387884E-2</c:v>
                </c:pt>
                <c:pt idx="95">
                  <c:v>1.9022575762052924E-2</c:v>
                </c:pt>
                <c:pt idx="96">
                  <c:v>2.0115498018099452E-2</c:v>
                </c:pt>
                <c:pt idx="97">
                  <c:v>2.0107458973104286E-2</c:v>
                </c:pt>
                <c:pt idx="98">
                  <c:v>2.0099423140864738E-2</c:v>
                </c:pt>
                <c:pt idx="99">
                  <c:v>2.0091390520095644E-2</c:v>
                </c:pt>
                <c:pt idx="100">
                  <c:v>2.0083361109523419E-2</c:v>
                </c:pt>
                <c:pt idx="101">
                  <c:v>2.0075334907862903E-2</c:v>
                </c:pt>
                <c:pt idx="102">
                  <c:v>2.0067311913823143E-2</c:v>
                </c:pt>
                <c:pt idx="103">
                  <c:v>2.0059292126130557E-2</c:v>
                </c:pt>
                <c:pt idx="104">
                  <c:v>2.0051275543499978E-2</c:v>
                </c:pt>
                <c:pt idx="105">
                  <c:v>2.0043262164652038E-2</c:v>
                </c:pt>
                <c:pt idx="106">
                  <c:v>2.0035251988301566E-2</c:v>
                </c:pt>
                <c:pt idx="107">
                  <c:v>2.0027245013174988E-2</c:v>
                </c:pt>
                <c:pt idx="108">
                  <c:v>2.0019241237992924E-2</c:v>
                </c:pt>
                <c:pt idx="109">
                  <c:v>2.0011240661470215E-2</c:v>
                </c:pt>
                <c:pt idx="110">
                  <c:v>2.0003243282339062E-2</c:v>
                </c:pt>
                <c:pt idx="111">
                  <c:v>1.9995249099308516E-2</c:v>
                </c:pt>
                <c:pt idx="112">
                  <c:v>1.9987258111110778E-2</c:v>
                </c:pt>
                <c:pt idx="113">
                  <c:v>1.9979270316466482E-2</c:v>
                </c:pt>
                <c:pt idx="114">
                  <c:v>1.9971285714102036E-2</c:v>
                </c:pt>
                <c:pt idx="115">
                  <c:v>1.9963304302732281E-2</c:v>
                </c:pt>
                <c:pt idx="116">
                  <c:v>1.9955326081095213E-2</c:v>
                </c:pt>
                <c:pt idx="117">
                  <c:v>1.9947351047899877E-2</c:v>
                </c:pt>
                <c:pt idx="118">
                  <c:v>1.9939379201895844E-2</c:v>
                </c:pt>
                <c:pt idx="119">
                  <c:v>1.9931410541780586E-2</c:v>
                </c:pt>
                <c:pt idx="120">
                  <c:v>1.9923445066303676E-2</c:v>
                </c:pt>
                <c:pt idx="121">
                  <c:v>1.9915482774179951E-2</c:v>
                </c:pt>
                <c:pt idx="122">
                  <c:v>1.9907523664147404E-2</c:v>
                </c:pt>
                <c:pt idx="123">
                  <c:v>1.989956773491508E-2</c:v>
                </c:pt>
                <c:pt idx="124">
                  <c:v>1.9891614985238344E-2</c:v>
                </c:pt>
                <c:pt idx="125">
                  <c:v>1.9883665413832036E-2</c:v>
                </c:pt>
                <c:pt idx="126">
                  <c:v>1.9875719019416777E-2</c:v>
                </c:pt>
                <c:pt idx="127">
                  <c:v>1.986777580074214E-2</c:v>
                </c:pt>
                <c:pt idx="128">
                  <c:v>1.9859835756528752E-2</c:v>
                </c:pt>
                <c:pt idx="129">
                  <c:v>1.9851898885508819E-2</c:v>
                </c:pt>
                <c:pt idx="130">
                  <c:v>1.9843965186408758E-2</c:v>
                </c:pt>
                <c:pt idx="131">
                  <c:v>1.9836034657972346E-2</c:v>
                </c:pt>
                <c:pt idx="132">
                  <c:v>1.9828107298926003E-2</c:v>
                </c:pt>
                <c:pt idx="133">
                  <c:v>1.9820183108001932E-2</c:v>
                </c:pt>
                <c:pt idx="134">
                  <c:v>1.9812262083938128E-2</c:v>
                </c:pt>
                <c:pt idx="135">
                  <c:v>1.9804344225466793E-2</c:v>
                </c:pt>
                <c:pt idx="136">
                  <c:v>1.9796429531325925E-2</c:v>
                </c:pt>
                <c:pt idx="137">
                  <c:v>1.9788518000241933E-2</c:v>
                </c:pt>
                <c:pt idx="138">
                  <c:v>1.9780609630952819E-2</c:v>
                </c:pt>
                <c:pt idx="139">
                  <c:v>1.9772704422208149E-2</c:v>
                </c:pt>
                <c:pt idx="140">
                  <c:v>1.9764802372734338E-2</c:v>
                </c:pt>
                <c:pt idx="141">
                  <c:v>1.9756903481263594E-2</c:v>
                </c:pt>
                <c:pt idx="142">
                  <c:v>1.9749007746551275E-2</c:v>
                </c:pt>
                <c:pt idx="143">
                  <c:v>1.9741115167306429E-2</c:v>
                </c:pt>
                <c:pt idx="144">
                  <c:v>1.9733225742307577E-2</c:v>
                </c:pt>
                <c:pt idx="145">
                  <c:v>1.9725339470257976E-2</c:v>
                </c:pt>
                <c:pt idx="146">
                  <c:v>1.9717456349912985E-2</c:v>
                </c:pt>
                <c:pt idx="147">
                  <c:v>1.970957638002218E-2</c:v>
                </c:pt>
                <c:pt idx="148">
                  <c:v>2.3829890279812541E-2</c:v>
                </c:pt>
                <c:pt idx="149">
                  <c:v>2.3818371298765996E-2</c:v>
                </c:pt>
                <c:pt idx="150">
                  <c:v>2.3806857885801551E-2</c:v>
                </c:pt>
                <c:pt idx="151">
                  <c:v>2.3795350038238898E-2</c:v>
                </c:pt>
                <c:pt idx="152">
                  <c:v>2.3783847753386142E-2</c:v>
                </c:pt>
                <c:pt idx="153">
                  <c:v>2.3772351028539807E-2</c:v>
                </c:pt>
                <c:pt idx="154">
                  <c:v>2.3760859861031158E-2</c:v>
                </c:pt>
                <c:pt idx="155">
                  <c:v>2.3749374248168302E-2</c:v>
                </c:pt>
                <c:pt idx="156">
                  <c:v>2.3737894187253548E-2</c:v>
                </c:pt>
                <c:pt idx="157">
                  <c:v>2.3726419675618171E-2</c:v>
                </c:pt>
                <c:pt idx="158">
                  <c:v>2.3714950710576055E-2</c:v>
                </c:pt>
                <c:pt idx="159">
                  <c:v>2.3703487289446885E-2</c:v>
                </c:pt>
                <c:pt idx="160">
                  <c:v>2.3692029409544561E-2</c:v>
                </c:pt>
                <c:pt idx="161">
                  <c:v>2.3680577068194548E-2</c:v>
                </c:pt>
                <c:pt idx="162">
                  <c:v>2.3669130262728114E-2</c:v>
                </c:pt>
                <c:pt idx="163">
                  <c:v>2.3657688990453361E-2</c:v>
                </c:pt>
                <c:pt idx="164">
                  <c:v>2.3646253248701558E-2</c:v>
                </c:pt>
                <c:pt idx="165">
                  <c:v>2.3634823034803958E-2</c:v>
                </c:pt>
                <c:pt idx="166">
                  <c:v>2.3623398346091826E-2</c:v>
                </c:pt>
                <c:pt idx="167">
                  <c:v>2.3611979179879054E-2</c:v>
                </c:pt>
                <c:pt idx="168">
                  <c:v>2.3600565533508484E-2</c:v>
                </c:pt>
                <c:pt idx="169">
                  <c:v>2.358915740431717E-2</c:v>
                </c:pt>
                <c:pt idx="170">
                  <c:v>2.3577754789613214E-2</c:v>
                </c:pt>
                <c:pt idx="171">
                  <c:v>2.3566357686762615E-2</c:v>
                </c:pt>
                <c:pt idx="172">
                  <c:v>2.3554966093073469E-2</c:v>
                </c:pt>
                <c:pt idx="173">
                  <c:v>2.3543580005905999E-2</c:v>
                </c:pt>
                <c:pt idx="174">
                  <c:v>2.3532199422579878E-2</c:v>
                </c:pt>
                <c:pt idx="175">
                  <c:v>2.3520824340449518E-2</c:v>
                </c:pt>
                <c:pt idx="176">
                  <c:v>2.3509454756846196E-2</c:v>
                </c:pt>
                <c:pt idx="177">
                  <c:v>2.3498090669112744E-2</c:v>
                </c:pt>
                <c:pt idx="178">
                  <c:v>2.3486732074592002E-2</c:v>
                </c:pt>
                <c:pt idx="179">
                  <c:v>2.34753789706326E-2</c:v>
                </c:pt>
                <c:pt idx="180">
                  <c:v>2.3464031354583158E-2</c:v>
                </c:pt>
                <c:pt idx="181">
                  <c:v>2.345268922378653E-2</c:v>
                </c:pt>
                <c:pt idx="182">
                  <c:v>2.344135257558555E-2</c:v>
                </c:pt>
                <c:pt idx="183">
                  <c:v>2.3430021407340421E-2</c:v>
                </c:pt>
                <c:pt idx="184">
                  <c:v>2.3418695716393989E-2</c:v>
                </c:pt>
                <c:pt idx="185">
                  <c:v>2.340737550010067E-2</c:v>
                </c:pt>
                <c:pt idx="186">
                  <c:v>2.3396060755826453E-2</c:v>
                </c:pt>
                <c:pt idx="187">
                  <c:v>2.3384751480902612E-2</c:v>
                </c:pt>
                <c:pt idx="188">
                  <c:v>2.3373447672706708E-2</c:v>
                </c:pt>
                <c:pt idx="189">
                  <c:v>2.3362149328581591E-2</c:v>
                </c:pt>
                <c:pt idx="190">
                  <c:v>2.3350856445899036E-2</c:v>
                </c:pt>
                <c:pt idx="191">
                  <c:v>2.3339569022001898E-2</c:v>
                </c:pt>
                <c:pt idx="192">
                  <c:v>2.3328287054273526E-2</c:v>
                </c:pt>
                <c:pt idx="193">
                  <c:v>2.3317010540056762E-2</c:v>
                </c:pt>
                <c:pt idx="194">
                  <c:v>2.3305739476723396E-2</c:v>
                </c:pt>
                <c:pt idx="195">
                  <c:v>2.3294473861645217E-2</c:v>
                </c:pt>
                <c:pt idx="196">
                  <c:v>2.3283213692176626E-2</c:v>
                </c:pt>
                <c:pt idx="197">
                  <c:v>2.327195896568942E-2</c:v>
                </c:pt>
                <c:pt idx="198">
                  <c:v>2.3260709679555389E-2</c:v>
                </c:pt>
                <c:pt idx="199">
                  <c:v>2.3249465831146301E-2</c:v>
                </c:pt>
                <c:pt idx="200">
                  <c:v>2.3238227417828168E-2</c:v>
                </c:pt>
                <c:pt idx="201">
                  <c:v>2.3226994436972771E-2</c:v>
                </c:pt>
                <c:pt idx="202">
                  <c:v>2.3215766885963461E-2</c:v>
                </c:pt>
                <c:pt idx="203">
                  <c:v>2.3204544762172041E-2</c:v>
                </c:pt>
                <c:pt idx="204">
                  <c:v>2.3193328062958707E-2</c:v>
                </c:pt>
                <c:pt idx="205">
                  <c:v>2.3182116785729977E-2</c:v>
                </c:pt>
                <c:pt idx="206">
                  <c:v>2.317091092784028E-2</c:v>
                </c:pt>
                <c:pt idx="207">
                  <c:v>2.315971048668454E-2</c:v>
                </c:pt>
                <c:pt idx="208">
                  <c:v>2.3148515459634554E-2</c:v>
                </c:pt>
                <c:pt idx="209">
                  <c:v>2.3137325844091054E-2</c:v>
                </c:pt>
                <c:pt idx="210">
                  <c:v>2.3126141637408448E-2</c:v>
                </c:pt>
                <c:pt idx="211">
                  <c:v>2.3114962837004836E-2</c:v>
                </c:pt>
                <c:pt idx="212">
                  <c:v>2.3103789440240434E-2</c:v>
                </c:pt>
                <c:pt idx="213">
                  <c:v>2.3092621444521746E-2</c:v>
                </c:pt>
                <c:pt idx="214">
                  <c:v>2.3081458847220571E-2</c:v>
                </c:pt>
                <c:pt idx="215">
                  <c:v>2.3070301645749205E-2</c:v>
                </c:pt>
                <c:pt idx="216">
                  <c:v>2.3059149837479441E-2</c:v>
                </c:pt>
                <c:pt idx="217">
                  <c:v>2.3048003419817796E-2</c:v>
                </c:pt>
                <c:pt idx="218">
                  <c:v>2.3036862390141848E-2</c:v>
                </c:pt>
                <c:pt idx="219">
                  <c:v>2.3025726745875476E-2</c:v>
                </c:pt>
                <c:pt idx="220">
                  <c:v>2.3014596484384676E-2</c:v>
                </c:pt>
                <c:pt idx="221">
                  <c:v>2.3003471603081756E-2</c:v>
                </c:pt>
                <c:pt idx="222">
                  <c:v>2.2992352099373239E-2</c:v>
                </c:pt>
                <c:pt idx="223">
                  <c:v>2.2981237970648279E-2</c:v>
                </c:pt>
                <c:pt idx="224">
                  <c:v>2.2970129214307598E-2</c:v>
                </c:pt>
                <c:pt idx="225">
                  <c:v>2.2959025827763511E-2</c:v>
                </c:pt>
                <c:pt idx="226">
                  <c:v>2.294792780841675E-2</c:v>
                </c:pt>
                <c:pt idx="227">
                  <c:v>2.2936835153673826E-2</c:v>
                </c:pt>
                <c:pt idx="228">
                  <c:v>2.2925747860929678E-2</c:v>
                </c:pt>
                <c:pt idx="229">
                  <c:v>2.2914665927613993E-2</c:v>
                </c:pt>
                <c:pt idx="230">
                  <c:v>2.2903589351115916E-2</c:v>
                </c:pt>
                <c:pt idx="231">
                  <c:v>2.2892518128853546E-2</c:v>
                </c:pt>
                <c:pt idx="232">
                  <c:v>2.2881452258250765E-2</c:v>
                </c:pt>
                <c:pt idx="233">
                  <c:v>2.2870391736702515E-2</c:v>
                </c:pt>
                <c:pt idx="234">
                  <c:v>2.2859336561626899E-2</c:v>
                </c:pt>
                <c:pt idx="235">
                  <c:v>2.2848286730447795E-2</c:v>
                </c:pt>
                <c:pt idx="236">
                  <c:v>2.2837242240577517E-2</c:v>
                </c:pt>
                <c:pt idx="237">
                  <c:v>2.2826203089434158E-2</c:v>
                </c:pt>
                <c:pt idx="238">
                  <c:v>2.2815169274435818E-2</c:v>
                </c:pt>
                <c:pt idx="239">
                  <c:v>2.2804140793000589E-2</c:v>
                </c:pt>
                <c:pt idx="240">
                  <c:v>2.2793117642558154E-2</c:v>
                </c:pt>
                <c:pt idx="241">
                  <c:v>2.2782099820520818E-2</c:v>
                </c:pt>
                <c:pt idx="242">
                  <c:v>2.2771087324329829E-2</c:v>
                </c:pt>
                <c:pt idx="243">
                  <c:v>2.2760080151391714E-2</c:v>
                </c:pt>
                <c:pt idx="244">
                  <c:v>2.2749078299141932E-2</c:v>
                </c:pt>
                <c:pt idx="245">
                  <c:v>2.2738081765015954E-2</c:v>
                </c:pt>
                <c:pt idx="246">
                  <c:v>2.2727090546431863E-2</c:v>
                </c:pt>
                <c:pt idx="247">
                  <c:v>2.271610464081935E-2</c:v>
                </c:pt>
                <c:pt idx="248">
                  <c:v>2.2705124045619654E-2</c:v>
                </c:pt>
                <c:pt idx="249">
                  <c:v>2.269414875825667E-2</c:v>
                </c:pt>
                <c:pt idx="250">
                  <c:v>2.268317877617744E-2</c:v>
                </c:pt>
                <c:pt idx="251">
                  <c:v>2.2672214096800057E-2</c:v>
                </c:pt>
                <c:pt idx="252">
                  <c:v>2.52100850308834E-2</c:v>
                </c:pt>
                <c:pt idx="253">
                  <c:v>2.710703206532724E-2</c:v>
                </c:pt>
                <c:pt idx="254">
                  <c:v>2.7091349914970052E-2</c:v>
                </c:pt>
                <c:pt idx="255">
                  <c:v>2.7075676837165101E-2</c:v>
                </c:pt>
                <c:pt idx="256">
                  <c:v>2.7060012826655946E-2</c:v>
                </c:pt>
                <c:pt idx="257">
                  <c:v>2.7044357878203536E-2</c:v>
                </c:pt>
                <c:pt idx="258">
                  <c:v>2.7028711986563016E-2</c:v>
                </c:pt>
                <c:pt idx="259">
                  <c:v>2.7013075146483732E-2</c:v>
                </c:pt>
                <c:pt idx="260">
                  <c:v>2.6997447352749795E-2</c:v>
                </c:pt>
                <c:pt idx="261">
                  <c:v>2.6981828600110558E-2</c:v>
                </c:pt>
                <c:pt idx="262">
                  <c:v>2.6966218883338534E-2</c:v>
                </c:pt>
                <c:pt idx="263">
                  <c:v>2.6950618197217814E-2</c:v>
                </c:pt>
                <c:pt idx="264">
                  <c:v>2.6935026536515125E-2</c:v>
                </c:pt>
                <c:pt idx="265">
                  <c:v>2.6919443896002981E-2</c:v>
                </c:pt>
                <c:pt idx="266">
                  <c:v>2.6903870270471267E-2</c:v>
                </c:pt>
                <c:pt idx="267">
                  <c:v>2.6888305654704077E-2</c:v>
                </c:pt>
                <c:pt idx="268">
                  <c:v>2.6872750043485501E-2</c:v>
                </c:pt>
                <c:pt idx="269">
                  <c:v>2.6857203431617002E-2</c:v>
                </c:pt>
                <c:pt idx="270">
                  <c:v>2.6841665813871089E-2</c:v>
                </c:pt>
                <c:pt idx="271">
                  <c:v>2.6826137185060807E-2</c:v>
                </c:pt>
                <c:pt idx="272">
                  <c:v>2.6810617539981818E-2</c:v>
                </c:pt>
                <c:pt idx="273">
                  <c:v>2.6795106873441381E-2</c:v>
                </c:pt>
                <c:pt idx="274">
                  <c:v>2.6779605180240952E-2</c:v>
                </c:pt>
                <c:pt idx="275">
                  <c:v>2.6764112455176195E-2</c:v>
                </c:pt>
                <c:pt idx="276">
                  <c:v>2.6748628693089103E-2</c:v>
                </c:pt>
                <c:pt idx="277">
                  <c:v>2.6733153888763773E-2</c:v>
                </c:pt>
                <c:pt idx="278">
                  <c:v>2.6717688037036384E-2</c:v>
                </c:pt>
                <c:pt idx="279">
                  <c:v>2.6702231132714194E-2</c:v>
                </c:pt>
                <c:pt idx="280">
                  <c:v>2.6686783170639182E-2</c:v>
                </c:pt>
                <c:pt idx="281">
                  <c:v>2.6671344145624394E-2</c:v>
                </c:pt>
                <c:pt idx="282">
                  <c:v>2.6655914052506016E-2</c:v>
                </c:pt>
                <c:pt idx="283">
                  <c:v>2.664049288610288E-2</c:v>
                </c:pt>
                <c:pt idx="284">
                  <c:v>2.6625080641268548E-2</c:v>
                </c:pt>
                <c:pt idx="285">
                  <c:v>2.6609677312839204E-2</c:v>
                </c:pt>
                <c:pt idx="286">
                  <c:v>2.6594282895639476E-2</c:v>
                </c:pt>
                <c:pt idx="287">
                  <c:v>2.6578897384534499E-2</c:v>
                </c:pt>
                <c:pt idx="288">
                  <c:v>2.6563520774354678E-2</c:v>
                </c:pt>
                <c:pt idx="289">
                  <c:v>2.6548153059970936E-2</c:v>
                </c:pt>
                <c:pt idx="290">
                  <c:v>2.6532794236219473E-2</c:v>
                </c:pt>
                <c:pt idx="291">
                  <c:v>2.6517444297959644E-2</c:v>
                </c:pt>
                <c:pt idx="292">
                  <c:v>2.6502103240056578E-2</c:v>
                </c:pt>
                <c:pt idx="293">
                  <c:v>2.6486771057369629E-2</c:v>
                </c:pt>
                <c:pt idx="294">
                  <c:v>2.647144774476394E-2</c:v>
                </c:pt>
                <c:pt idx="295">
                  <c:v>2.645613329711622E-2</c:v>
                </c:pt>
                <c:pt idx="296">
                  <c:v>2.6440827709280038E-2</c:v>
                </c:pt>
                <c:pt idx="297">
                  <c:v>2.6425530976143689E-2</c:v>
                </c:pt>
                <c:pt idx="298">
                  <c:v>2.6410243092572304E-2</c:v>
                </c:pt>
                <c:pt idx="299">
                  <c:v>2.639496405347156E-2</c:v>
                </c:pt>
                <c:pt idx="300">
                  <c:v>2.6379693853694999E-2</c:v>
                </c:pt>
                <c:pt idx="301">
                  <c:v>2.63644324881483E-2</c:v>
                </c:pt>
                <c:pt idx="302">
                  <c:v>2.6349179951708171E-2</c:v>
                </c:pt>
                <c:pt idx="303">
                  <c:v>2.6333936239280278E-2</c:v>
                </c:pt>
                <c:pt idx="304">
                  <c:v>2.6318701345741338E-2</c:v>
                </c:pt>
                <c:pt idx="305">
                  <c:v>2.6303475266002803E-2</c:v>
                </c:pt>
                <c:pt idx="306">
                  <c:v>2.6288257994970331E-2</c:v>
                </c:pt>
                <c:pt idx="307">
                  <c:v>2.6273049527538013E-2</c:v>
                </c:pt>
                <c:pt idx="308">
                  <c:v>2.6257849858605721E-2</c:v>
                </c:pt>
                <c:pt idx="309">
                  <c:v>2.6242658983102261E-2</c:v>
                </c:pt>
                <c:pt idx="310">
                  <c:v>2.6227476895921739E-2</c:v>
                </c:pt>
                <c:pt idx="311">
                  <c:v>2.6212303591998741E-2</c:v>
                </c:pt>
                <c:pt idx="312">
                  <c:v>2.6197139066238946E-2</c:v>
                </c:pt>
                <c:pt idx="313">
                  <c:v>2.6181983313565374E-2</c:v>
                </c:pt>
                <c:pt idx="314">
                  <c:v>2.6166836328901058E-2</c:v>
                </c:pt>
                <c:pt idx="315">
                  <c:v>2.6151698107180606E-2</c:v>
                </c:pt>
                <c:pt idx="316">
                  <c:v>2.6136568643332837E-2</c:v>
                </c:pt>
                <c:pt idx="317">
                  <c:v>2.6121447932280772E-2</c:v>
                </c:pt>
                <c:pt idx="318">
                  <c:v>2.6106335968976394E-2</c:v>
                </c:pt>
                <c:pt idx="319">
                  <c:v>2.6091232748348521E-2</c:v>
                </c:pt>
                <c:pt idx="320">
                  <c:v>2.6076138265337549E-2</c:v>
                </c:pt>
                <c:pt idx="321">
                  <c:v>2.6061052514901241E-2</c:v>
                </c:pt>
                <c:pt idx="322">
                  <c:v>2.6045975491968409E-2</c:v>
                </c:pt>
                <c:pt idx="323">
                  <c:v>2.6030907191508405E-2</c:v>
                </c:pt>
                <c:pt idx="324">
                  <c:v>2.601584760846741E-2</c:v>
                </c:pt>
                <c:pt idx="325">
                  <c:v>2.6000796737797392E-2</c:v>
                </c:pt>
                <c:pt idx="326">
                  <c:v>2.5985754574467709E-2</c:v>
                </c:pt>
                <c:pt idx="327">
                  <c:v>2.597072111343611E-2</c:v>
                </c:pt>
                <c:pt idx="328">
                  <c:v>2.5955696349660363E-2</c:v>
                </c:pt>
                <c:pt idx="329">
                  <c:v>2.5940680278121388E-2</c:v>
                </c:pt>
                <c:pt idx="330">
                  <c:v>2.5925672893788519E-2</c:v>
                </c:pt>
                <c:pt idx="331">
                  <c:v>2.5910674191625328E-2</c:v>
                </c:pt>
                <c:pt idx="332">
                  <c:v>2.5895684166624293E-2</c:v>
                </c:pt>
                <c:pt idx="333">
                  <c:v>2.5880702813748976E-2</c:v>
                </c:pt>
                <c:pt idx="334">
                  <c:v>2.5865730128003452E-2</c:v>
                </c:pt>
                <c:pt idx="335">
                  <c:v>2.5850766104351268E-2</c:v>
                </c:pt>
                <c:pt idx="336">
                  <c:v>2.5835810737790718E-2</c:v>
                </c:pt>
                <c:pt idx="337">
                  <c:v>2.5820864023320081E-2</c:v>
                </c:pt>
                <c:pt idx="338">
                  <c:v>2.5805925955920288E-2</c:v>
                </c:pt>
                <c:pt idx="339">
                  <c:v>2.5790996530606979E-2</c:v>
                </c:pt>
                <c:pt idx="340">
                  <c:v>2.5776075742355298E-2</c:v>
                </c:pt>
                <c:pt idx="341">
                  <c:v>2.5761163586192466E-2</c:v>
                </c:pt>
                <c:pt idx="342">
                  <c:v>2.5746260057116777E-2</c:v>
                </c:pt>
                <c:pt idx="343">
                  <c:v>2.5731365150126514E-2</c:v>
                </c:pt>
                <c:pt idx="344">
                  <c:v>2.5716478860248908E-2</c:v>
                </c:pt>
                <c:pt idx="345">
                  <c:v>2.5701601182482249E-2</c:v>
                </c:pt>
                <c:pt idx="346">
                  <c:v>2.5686732111871127E-2</c:v>
                </c:pt>
                <c:pt idx="347">
                  <c:v>2.5671871643402268E-2</c:v>
                </c:pt>
                <c:pt idx="348">
                  <c:v>2.5657019772131827E-2</c:v>
                </c:pt>
                <c:pt idx="349">
                  <c:v>2.5642176493052324E-2</c:v>
                </c:pt>
                <c:pt idx="350">
                  <c:v>2.5627341801225709E-2</c:v>
                </c:pt>
                <c:pt idx="351">
                  <c:v>2.5612515691661848E-2</c:v>
                </c:pt>
                <c:pt idx="352">
                  <c:v>2.5597698159405345E-2</c:v>
                </c:pt>
                <c:pt idx="353">
                  <c:v>2.5582889199489221E-2</c:v>
                </c:pt>
                <c:pt idx="354">
                  <c:v>2.5568088806958079E-2</c:v>
                </c:pt>
                <c:pt idx="355">
                  <c:v>2.5553296976856502E-2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48-4D5C-88B7-26B10CD2E6A4}"/>
            </c:ext>
          </c:extLst>
        </c:ser>
        <c:ser>
          <c:idx val="2"/>
          <c:order val="2"/>
          <c:tx>
            <c:strRef>
              <c:f>'Daily Forward Rates'!$D$1</c:f>
              <c:strCache>
                <c:ptCount val="1"/>
                <c:pt idx="0">
                  <c:v>Market.QR_LIVE.RateCurve.AUD-BBR-BBSW-6M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Rates'!$D$2:$D$357</c:f>
              <c:numCache>
                <c:formatCode>0.00%</c:formatCode>
                <c:ptCount val="356"/>
                <c:pt idx="0">
                  <c:v>6.6050635451466569E-2</c:v>
                </c:pt>
                <c:pt idx="1">
                  <c:v>6.6137017736805762E-2</c:v>
                </c:pt>
                <c:pt idx="2">
                  <c:v>6.6484014976751896E-2</c:v>
                </c:pt>
                <c:pt idx="3">
                  <c:v>6.6461961205547662E-2</c:v>
                </c:pt>
                <c:pt idx="4">
                  <c:v>6.7755897865934278E-2</c:v>
                </c:pt>
                <c:pt idx="5">
                  <c:v>6.9396567510717766E-2</c:v>
                </c:pt>
                <c:pt idx="6">
                  <c:v>7.0326447622524046E-2</c:v>
                </c:pt>
                <c:pt idx="7">
                  <c:v>7.1252083802435612E-2</c:v>
                </c:pt>
                <c:pt idx="8">
                  <c:v>7.1739119386091996E-2</c:v>
                </c:pt>
                <c:pt idx="9">
                  <c:v>6.9669901496358572E-2</c:v>
                </c:pt>
                <c:pt idx="10">
                  <c:v>6.9919086336037009E-2</c:v>
                </c:pt>
                <c:pt idx="11">
                  <c:v>7.0166976392658231E-2</c:v>
                </c:pt>
                <c:pt idx="12">
                  <c:v>7.0413568558491041E-2</c:v>
                </c:pt>
                <c:pt idx="13">
                  <c:v>6.3414145317680484E-2</c:v>
                </c:pt>
                <c:pt idx="14">
                  <c:v>5.6826634199281648E-2</c:v>
                </c:pt>
                <c:pt idx="15">
                  <c:v>5.5295104586817037E-2</c:v>
                </c:pt>
                <c:pt idx="16">
                  <c:v>5.3767997406408294E-2</c:v>
                </c:pt>
                <c:pt idx="17">
                  <c:v>5.4030487646857958E-2</c:v>
                </c:pt>
                <c:pt idx="18">
                  <c:v>6.4001666708064509E-2</c:v>
                </c:pt>
                <c:pt idx="19">
                  <c:v>6.3845915918109994E-2</c:v>
                </c:pt>
                <c:pt idx="20">
                  <c:v>6.369054861600594E-2</c:v>
                </c:pt>
                <c:pt idx="21">
                  <c:v>6.3535563634379053E-2</c:v>
                </c:pt>
                <c:pt idx="22">
                  <c:v>6.3380959809578433E-2</c:v>
                </c:pt>
                <c:pt idx="23">
                  <c:v>6.322673598172758E-2</c:v>
                </c:pt>
                <c:pt idx="24">
                  <c:v>6.3072890994492911E-2</c:v>
                </c:pt>
                <c:pt idx="25">
                  <c:v>6.2919423695390525E-2</c:v>
                </c:pt>
                <c:pt idx="26">
                  <c:v>6.2766332935392563E-2</c:v>
                </c:pt>
                <c:pt idx="27">
                  <c:v>6.2613617569251392E-2</c:v>
                </c:pt>
                <c:pt idx="28">
                  <c:v>6.2461276455349088E-2</c:v>
                </c:pt>
                <c:pt idx="29">
                  <c:v>6.2309308455593279E-2</c:v>
                </c:pt>
                <c:pt idx="30">
                  <c:v>6.2443441061591498E-2</c:v>
                </c:pt>
                <c:pt idx="31">
                  <c:v>6.4077360568014344E-2</c:v>
                </c:pt>
                <c:pt idx="32">
                  <c:v>6.4050018536829387E-2</c:v>
                </c:pt>
                <c:pt idx="33">
                  <c:v>6.4022571292352642E-2</c:v>
                </c:pt>
                <c:pt idx="34">
                  <c:v>6.3995019061258943E-2</c:v>
                </c:pt>
                <c:pt idx="35">
                  <c:v>6.3967362070240549E-2</c:v>
                </c:pt>
                <c:pt idx="36">
                  <c:v>6.3939600546238609E-2</c:v>
                </c:pt>
                <c:pt idx="37">
                  <c:v>6.3911734716321653E-2</c:v>
                </c:pt>
                <c:pt idx="38">
                  <c:v>6.3883764807841872E-2</c:v>
                </c:pt>
                <c:pt idx="39">
                  <c:v>6.3855691048110924E-2</c:v>
                </c:pt>
                <c:pt idx="40">
                  <c:v>6.3827513664729912E-2</c:v>
                </c:pt>
                <c:pt idx="41">
                  <c:v>6.3799232885392576E-2</c:v>
                </c:pt>
                <c:pt idx="42">
                  <c:v>6.3770848938093691E-2</c:v>
                </c:pt>
                <c:pt idx="43">
                  <c:v>6.3795213978392287E-2</c:v>
                </c:pt>
                <c:pt idx="44">
                  <c:v>6.409278146580695E-2</c:v>
                </c:pt>
                <c:pt idx="45">
                  <c:v>6.4079872418334863E-2</c:v>
                </c:pt>
                <c:pt idx="46">
                  <c:v>6.406679587792119E-2</c:v>
                </c:pt>
                <c:pt idx="47">
                  <c:v>6.4053552122710994E-2</c:v>
                </c:pt>
                <c:pt idx="48">
                  <c:v>6.4040141431208217E-2</c:v>
                </c:pt>
                <c:pt idx="49">
                  <c:v>6.4026564082628898E-2</c:v>
                </c:pt>
                <c:pt idx="50">
                  <c:v>6.4012820356918465E-2</c:v>
                </c:pt>
                <c:pt idx="51">
                  <c:v>6.3998910534317582E-2</c:v>
                </c:pt>
                <c:pt idx="52">
                  <c:v>6.3984834895813705E-2</c:v>
                </c:pt>
                <c:pt idx="53">
                  <c:v>6.3970593723071595E-2</c:v>
                </c:pt>
                <c:pt idx="54">
                  <c:v>6.39561872980976E-2</c:v>
                </c:pt>
                <c:pt idx="55">
                  <c:v>6.3941615903633231E-2</c:v>
                </c:pt>
                <c:pt idx="56">
                  <c:v>6.3477999604543228E-2</c:v>
                </c:pt>
                <c:pt idx="57">
                  <c:v>6.071152058816072E-2</c:v>
                </c:pt>
                <c:pt idx="58">
                  <c:v>6.0594730446257614E-2</c:v>
                </c:pt>
                <c:pt idx="59">
                  <c:v>6.0478188211456424E-2</c:v>
                </c:pt>
                <c:pt idx="60">
                  <c:v>6.0361893280361789E-2</c:v>
                </c:pt>
                <c:pt idx="61">
                  <c:v>6.0245845051152977E-2</c:v>
                </c:pt>
                <c:pt idx="62">
                  <c:v>6.0130042923641769E-2</c:v>
                </c:pt>
                <c:pt idx="63">
                  <c:v>6.0014486299023492E-2</c:v>
                </c:pt>
                <c:pt idx="64">
                  <c:v>5.9899174580340192E-2</c:v>
                </c:pt>
                <c:pt idx="65">
                  <c:v>5.9784107172017473E-2</c:v>
                </c:pt>
                <c:pt idx="66">
                  <c:v>5.9669283480090332E-2</c:v>
                </c:pt>
                <c:pt idx="67">
                  <c:v>5.9554702912150939E-2</c:v>
                </c:pt>
                <c:pt idx="68">
                  <c:v>5.9440364877325624E-2</c:v>
                </c:pt>
                <c:pt idx="69">
                  <c:v>5.9243662284845386E-2</c:v>
                </c:pt>
                <c:pt idx="70">
                  <c:v>5.8625551296678152E-2</c:v>
                </c:pt>
                <c:pt idx="71">
                  <c:v>5.8496897433479703E-2</c:v>
                </c:pt>
                <c:pt idx="72">
                  <c:v>5.8368539959905111E-2</c:v>
                </c:pt>
                <c:pt idx="73">
                  <c:v>5.8240478056663339E-2</c:v>
                </c:pt>
                <c:pt idx="74">
                  <c:v>5.8112710907230469E-2</c:v>
                </c:pt>
                <c:pt idx="75">
                  <c:v>5.7985237697288208E-2</c:v>
                </c:pt>
                <c:pt idx="76">
                  <c:v>5.785805761472386E-2</c:v>
                </c:pt>
                <c:pt idx="77">
                  <c:v>5.7731169850220865E-2</c:v>
                </c:pt>
                <c:pt idx="78">
                  <c:v>5.7604573596367212E-2</c:v>
                </c:pt>
                <c:pt idx="79">
                  <c:v>5.7478268048494915E-2</c:v>
                </c:pt>
                <c:pt idx="80">
                  <c:v>5.7352252404153176E-2</c:v>
                </c:pt>
                <c:pt idx="81">
                  <c:v>5.7226525863015729E-2</c:v>
                </c:pt>
                <c:pt idx="82">
                  <c:v>5.694413125897492E-2</c:v>
                </c:pt>
                <c:pt idx="83">
                  <c:v>5.5863628964456277E-2</c:v>
                </c:pt>
                <c:pt idx="84">
                  <c:v>5.5715002245090059E-2</c:v>
                </c:pt>
                <c:pt idx="85">
                  <c:v>5.556674604698561E-2</c:v>
                </c:pt>
                <c:pt idx="86">
                  <c:v>5.5418859155513894E-2</c:v>
                </c:pt>
                <c:pt idx="87">
                  <c:v>5.5271340360127139E-2</c:v>
                </c:pt>
                <c:pt idx="88">
                  <c:v>5.5124188453953601E-2</c:v>
                </c:pt>
                <c:pt idx="89">
                  <c:v>5.4977402234550138E-2</c:v>
                </c:pt>
                <c:pt idx="90">
                  <c:v>5.4830980503120672E-2</c:v>
                </c:pt>
                <c:pt idx="91">
                  <c:v>5.4684922064921482E-2</c:v>
                </c:pt>
                <c:pt idx="92">
                  <c:v>5.4539225729093227E-2</c:v>
                </c:pt>
                <c:pt idx="93">
                  <c:v>5.4393890308724727E-2</c:v>
                </c:pt>
                <c:pt idx="94">
                  <c:v>5.4248914620864438E-2</c:v>
                </c:pt>
                <c:pt idx="95">
                  <c:v>5.410429748615006E-2</c:v>
                </c:pt>
                <c:pt idx="96">
                  <c:v>5.5425181988647626E-2</c:v>
                </c:pt>
                <c:pt idx="97">
                  <c:v>6.4177810352118919E-2</c:v>
                </c:pt>
                <c:pt idx="98">
                  <c:v>6.4218622432263284E-2</c:v>
                </c:pt>
                <c:pt idx="99">
                  <c:v>6.425901175305504E-2</c:v>
                </c:pt>
                <c:pt idx="100">
                  <c:v>6.4298978577414109E-2</c:v>
                </c:pt>
                <c:pt idx="101">
                  <c:v>6.4338523172463261E-2</c:v>
                </c:pt>
                <c:pt idx="102">
                  <c:v>6.4377645809493331E-2</c:v>
                </c:pt>
                <c:pt idx="103">
                  <c:v>6.4416346764727406E-2</c:v>
                </c:pt>
                <c:pt idx="104">
                  <c:v>6.4454626318174599E-2</c:v>
                </c:pt>
                <c:pt idx="105">
                  <c:v>6.4492484754822596E-2</c:v>
                </c:pt>
                <c:pt idx="106">
                  <c:v>6.4529922363421907E-2</c:v>
                </c:pt>
                <c:pt idx="107">
                  <c:v>6.4566939437684254E-2</c:v>
                </c:pt>
                <c:pt idx="108">
                  <c:v>6.4603536275061088E-2</c:v>
                </c:pt>
                <c:pt idx="109">
                  <c:v>6.5982897056579642E-2</c:v>
                </c:pt>
                <c:pt idx="110">
                  <c:v>7.4158510252955723E-2</c:v>
                </c:pt>
                <c:pt idx="111">
                  <c:v>7.4334547270028056E-2</c:v>
                </c:pt>
                <c:pt idx="112">
                  <c:v>7.4509298735660326E-2</c:v>
                </c:pt>
                <c:pt idx="113">
                  <c:v>7.4682763415482939E-2</c:v>
                </c:pt>
                <c:pt idx="114">
                  <c:v>7.4854940111672388E-2</c:v>
                </c:pt>
                <c:pt idx="115">
                  <c:v>7.5025827662939679E-2</c:v>
                </c:pt>
                <c:pt idx="116">
                  <c:v>7.5195424943702488E-2</c:v>
                </c:pt>
                <c:pt idx="117">
                  <c:v>7.5363730864878256E-2</c:v>
                </c:pt>
                <c:pt idx="118">
                  <c:v>7.5530744373814726E-2</c:v>
                </c:pt>
                <c:pt idx="119">
                  <c:v>7.5696464453479509E-2</c:v>
                </c:pt>
                <c:pt idx="120">
                  <c:v>7.5860890123235727E-2</c:v>
                </c:pt>
                <c:pt idx="121">
                  <c:v>7.6024020438778456E-2</c:v>
                </c:pt>
                <c:pt idx="122">
                  <c:v>7.6185854491248914E-2</c:v>
                </c:pt>
                <c:pt idx="123">
                  <c:v>7.634639140850806E-2</c:v>
                </c:pt>
                <c:pt idx="124">
                  <c:v>7.6505630353747259E-2</c:v>
                </c:pt>
                <c:pt idx="125">
                  <c:v>7.6663570526379773E-2</c:v>
                </c:pt>
                <c:pt idx="126">
                  <c:v>7.682021116196551E-2</c:v>
                </c:pt>
                <c:pt idx="127">
                  <c:v>7.6975551531388978E-2</c:v>
                </c:pt>
                <c:pt idx="128">
                  <c:v>7.7129590941577092E-2</c:v>
                </c:pt>
                <c:pt idx="129">
                  <c:v>7.7282328735533978E-2</c:v>
                </c:pt>
                <c:pt idx="130">
                  <c:v>7.7433764291397325E-2</c:v>
                </c:pt>
                <c:pt idx="131">
                  <c:v>7.7583897023248818E-2</c:v>
                </c:pt>
                <c:pt idx="132">
                  <c:v>7.7732726381091036E-2</c:v>
                </c:pt>
                <c:pt idx="133">
                  <c:v>7.7880251849776441E-2</c:v>
                </c:pt>
                <c:pt idx="134">
                  <c:v>7.8026472950512571E-2</c:v>
                </c:pt>
                <c:pt idx="135">
                  <c:v>7.817138923922369E-2</c:v>
                </c:pt>
                <c:pt idx="136">
                  <c:v>7.83150003075581E-2</c:v>
                </c:pt>
                <c:pt idx="137">
                  <c:v>7.8457305782818704E-2</c:v>
                </c:pt>
                <c:pt idx="138">
                  <c:v>7.8598305326996187E-2</c:v>
                </c:pt>
                <c:pt idx="139">
                  <c:v>7.8737998637602682E-2</c:v>
                </c:pt>
                <c:pt idx="140">
                  <c:v>7.8876385447654379E-2</c:v>
                </c:pt>
                <c:pt idx="141">
                  <c:v>7.9013465524652632E-2</c:v>
                </c:pt>
                <c:pt idx="142">
                  <c:v>7.9149238671463965E-2</c:v>
                </c:pt>
                <c:pt idx="143">
                  <c:v>7.9283704726250528E-2</c:v>
                </c:pt>
                <c:pt idx="144">
                  <c:v>7.9416863561370205E-2</c:v>
                </c:pt>
                <c:pt idx="145">
                  <c:v>7.9548715084887575E-2</c:v>
                </c:pt>
                <c:pt idx="146">
                  <c:v>7.9679259238906647E-2</c:v>
                </c:pt>
                <c:pt idx="147">
                  <c:v>7.9808496000560808E-2</c:v>
                </c:pt>
                <c:pt idx="148">
                  <c:v>7.9936425381989612E-2</c:v>
                </c:pt>
                <c:pt idx="149">
                  <c:v>8.0063047429238934E-2</c:v>
                </c:pt>
                <c:pt idx="150">
                  <c:v>8.0188362223198736E-2</c:v>
                </c:pt>
                <c:pt idx="151">
                  <c:v>8.0312369879522089E-2</c:v>
                </c:pt>
                <c:pt idx="152">
                  <c:v>8.043507054746149E-2</c:v>
                </c:pt>
                <c:pt idx="153">
                  <c:v>8.0556464411426179E-2</c:v>
                </c:pt>
                <c:pt idx="154">
                  <c:v>8.0676551689262771E-2</c:v>
                </c:pt>
                <c:pt idx="155">
                  <c:v>8.0795332633285685E-2</c:v>
                </c:pt>
                <c:pt idx="156">
                  <c:v>8.0912807530178807E-2</c:v>
                </c:pt>
                <c:pt idx="157">
                  <c:v>5.7442718684031349E-2</c:v>
                </c:pt>
                <c:pt idx="158">
                  <c:v>5.7338934571727659E-2</c:v>
                </c:pt>
                <c:pt idx="159">
                  <c:v>5.7235361162410139E-2</c:v>
                </c:pt>
                <c:pt idx="160">
                  <c:v>5.7131997982866931E-2</c:v>
                </c:pt>
                <c:pt idx="161">
                  <c:v>5.7028844560609776E-2</c:v>
                </c:pt>
                <c:pt idx="162">
                  <c:v>5.6925900424516659E-2</c:v>
                </c:pt>
                <c:pt idx="163">
                  <c:v>5.6823165104148657E-2</c:v>
                </c:pt>
                <c:pt idx="164">
                  <c:v>5.6720638130890372E-2</c:v>
                </c:pt>
                <c:pt idx="165">
                  <c:v>5.6618319036815329E-2</c:v>
                </c:pt>
                <c:pt idx="166">
                  <c:v>5.6516207355340062E-2</c:v>
                </c:pt>
                <c:pt idx="167">
                  <c:v>5.6414302620564266E-2</c:v>
                </c:pt>
                <c:pt idx="168">
                  <c:v>5.6312604368411137E-2</c:v>
                </c:pt>
                <c:pt idx="169">
                  <c:v>5.621111213556225E-2</c:v>
                </c:pt>
                <c:pt idx="170">
                  <c:v>5.6109825459492252E-2</c:v>
                </c:pt>
                <c:pt idx="171">
                  <c:v>5.6008743879481987E-2</c:v>
                </c:pt>
                <c:pt idx="172">
                  <c:v>5.5907866935466469E-2</c:v>
                </c:pt>
                <c:pt idx="173">
                  <c:v>5.580719416871216E-2</c:v>
                </c:pt>
                <c:pt idx="174">
                  <c:v>5.5706725121151268E-2</c:v>
                </c:pt>
                <c:pt idx="175">
                  <c:v>5.5606459336504807E-2</c:v>
                </c:pt>
                <c:pt idx="176">
                  <c:v>5.5506396359147975E-2</c:v>
                </c:pt>
                <c:pt idx="177">
                  <c:v>5.5406535734764242E-2</c:v>
                </c:pt>
                <c:pt idx="178">
                  <c:v>5.5306877009697053E-2</c:v>
                </c:pt>
                <c:pt idx="179">
                  <c:v>5.5207419732072882E-2</c:v>
                </c:pt>
                <c:pt idx="180">
                  <c:v>5.5108163450631825E-2</c:v>
                </c:pt>
                <c:pt idx="181">
                  <c:v>5.5009107715462816E-2</c:v>
                </c:pt>
                <c:pt idx="182">
                  <c:v>5.4910252077256846E-2</c:v>
                </c:pt>
                <c:pt idx="183">
                  <c:v>5.481159608849373E-2</c:v>
                </c:pt>
                <c:pt idx="184">
                  <c:v>5.4713139302388483E-2</c:v>
                </c:pt>
                <c:pt idx="185">
                  <c:v>5.4614881272862362E-2</c:v>
                </c:pt>
                <c:pt idx="186">
                  <c:v>5.4516821555665965E-2</c:v>
                </c:pt>
                <c:pt idx="187">
                  <c:v>5.4418959707082507E-2</c:v>
                </c:pt>
                <c:pt idx="188">
                  <c:v>5.4321295284784507E-2</c:v>
                </c:pt>
                <c:pt idx="189">
                  <c:v>5.4223827846942421E-2</c:v>
                </c:pt>
                <c:pt idx="190">
                  <c:v>5.4126556953584898E-2</c:v>
                </c:pt>
                <c:pt idx="191">
                  <c:v>5.4029482165296377E-2</c:v>
                </c:pt>
                <c:pt idx="192">
                  <c:v>5.3932603043952268E-2</c:v>
                </c:pt>
                <c:pt idx="193">
                  <c:v>5.3835919152001033E-2</c:v>
                </c:pt>
                <c:pt idx="194">
                  <c:v>5.3739430053697371E-2</c:v>
                </c:pt>
                <c:pt idx="195">
                  <c:v>5.3643135313961671E-2</c:v>
                </c:pt>
                <c:pt idx="196">
                  <c:v>5.3547034498380081E-2</c:v>
                </c:pt>
                <c:pt idx="197">
                  <c:v>5.3451127174356516E-2</c:v>
                </c:pt>
                <c:pt idx="198">
                  <c:v>5.3355412909833241E-2</c:v>
                </c:pt>
                <c:pt idx="199">
                  <c:v>5.3259891274031898E-2</c:v>
                </c:pt>
                <c:pt idx="200">
                  <c:v>5.3164561836700958E-2</c:v>
                </c:pt>
                <c:pt idx="201">
                  <c:v>5.3069424169406618E-2</c:v>
                </c:pt>
                <c:pt idx="202">
                  <c:v>5.2974477844230289E-2</c:v>
                </c:pt>
                <c:pt idx="203">
                  <c:v>5.2879722434532789E-2</c:v>
                </c:pt>
                <c:pt idx="204">
                  <c:v>5.2785157514184347E-2</c:v>
                </c:pt>
                <c:pt idx="205">
                  <c:v>5.2690782658867161E-2</c:v>
                </c:pt>
                <c:pt idx="206">
                  <c:v>5.2596597444761278E-2</c:v>
                </c:pt>
                <c:pt idx="207">
                  <c:v>5.2502601449331915E-2</c:v>
                </c:pt>
                <c:pt idx="208">
                  <c:v>5.2408794250507401E-2</c:v>
                </c:pt>
                <c:pt idx="209">
                  <c:v>5.3562240491110538E-2</c:v>
                </c:pt>
                <c:pt idx="210">
                  <c:v>5.4415708510276592E-2</c:v>
                </c:pt>
                <c:pt idx="211">
                  <c:v>5.4337168069719902E-2</c:v>
                </c:pt>
                <c:pt idx="212">
                  <c:v>5.4258743960430136E-2</c:v>
                </c:pt>
                <c:pt idx="213">
                  <c:v>5.4180436005494825E-2</c:v>
                </c:pt>
                <c:pt idx="214">
                  <c:v>5.41022440291304E-2</c:v>
                </c:pt>
                <c:pt idx="215">
                  <c:v>5.4024167855252214E-2</c:v>
                </c:pt>
                <c:pt idx="216">
                  <c:v>5.3946207308337199E-2</c:v>
                </c:pt>
                <c:pt idx="217">
                  <c:v>5.3868362212584384E-2</c:v>
                </c:pt>
                <c:pt idx="218">
                  <c:v>5.3790632393263774E-2</c:v>
                </c:pt>
                <c:pt idx="219">
                  <c:v>5.3713017675413824E-2</c:v>
                </c:pt>
                <c:pt idx="220">
                  <c:v>5.3635517884588202E-2</c:v>
                </c:pt>
                <c:pt idx="221">
                  <c:v>5.3558132846051126E-2</c:v>
                </c:pt>
                <c:pt idx="222">
                  <c:v>5.3480862386207237E-2</c:v>
                </c:pt>
                <c:pt idx="223">
                  <c:v>5.3403706331131243E-2</c:v>
                </c:pt>
                <c:pt idx="224">
                  <c:v>5.3326664507320404E-2</c:v>
                </c:pt>
                <c:pt idx="225">
                  <c:v>5.3249736741711975E-2</c:v>
                </c:pt>
                <c:pt idx="226">
                  <c:v>5.317292286090744E-2</c:v>
                </c:pt>
                <c:pt idx="227">
                  <c:v>5.3096222692637127E-2</c:v>
                </c:pt>
                <c:pt idx="228">
                  <c:v>5.3019636064336143E-2</c:v>
                </c:pt>
                <c:pt idx="229">
                  <c:v>5.2943162804006919E-2</c:v>
                </c:pt>
                <c:pt idx="230">
                  <c:v>5.2866802739310326E-2</c:v>
                </c:pt>
                <c:pt idx="231">
                  <c:v>5.2790555699070832E-2</c:v>
                </c:pt>
                <c:pt idx="232">
                  <c:v>5.2714421511771331E-2</c:v>
                </c:pt>
                <c:pt idx="233">
                  <c:v>5.2638400006334726E-2</c:v>
                </c:pt>
                <c:pt idx="234">
                  <c:v>5.2562491012071763E-2</c:v>
                </c:pt>
                <c:pt idx="235">
                  <c:v>5.2486694357992136E-2</c:v>
                </c:pt>
                <c:pt idx="236">
                  <c:v>5.2411009874234429E-2</c:v>
                </c:pt>
                <c:pt idx="237">
                  <c:v>5.2335437390618827E-2</c:v>
                </c:pt>
                <c:pt idx="238">
                  <c:v>5.2259976737521238E-2</c:v>
                </c:pt>
                <c:pt idx="239">
                  <c:v>5.2184627745004986E-2</c:v>
                </c:pt>
                <c:pt idx="240">
                  <c:v>5.2109390244250667E-2</c:v>
                </c:pt>
                <c:pt idx="241">
                  <c:v>5.203426406614943E-2</c:v>
                </c:pt>
                <c:pt idx="242">
                  <c:v>5.1959249042119224E-2</c:v>
                </c:pt>
                <c:pt idx="243">
                  <c:v>5.1884345003259585E-2</c:v>
                </c:pt>
                <c:pt idx="244">
                  <c:v>5.1809551781822102E-2</c:v>
                </c:pt>
                <c:pt idx="245">
                  <c:v>5.1734869209728349E-2</c:v>
                </c:pt>
                <c:pt idx="246">
                  <c:v>5.16602971194383E-2</c:v>
                </c:pt>
                <c:pt idx="247">
                  <c:v>5.1585835343099323E-2</c:v>
                </c:pt>
                <c:pt idx="248">
                  <c:v>5.1511483714005005E-2</c:v>
                </c:pt>
                <c:pt idx="249">
                  <c:v>5.1437242065095798E-2</c:v>
                </c:pt>
                <c:pt idx="250">
                  <c:v>5.136311022974635E-2</c:v>
                </c:pt>
                <c:pt idx="251">
                  <c:v>5.1289088041730727E-2</c:v>
                </c:pt>
                <c:pt idx="252">
                  <c:v>5.1215175334464097E-2</c:v>
                </c:pt>
                <c:pt idx="253">
                  <c:v>5.1141371942531003E-2</c:v>
                </c:pt>
                <c:pt idx="254">
                  <c:v>5.1067677700180211E-2</c:v>
                </c:pt>
                <c:pt idx="255">
                  <c:v>5.0994092442227842E-2</c:v>
                </c:pt>
                <c:pt idx="256">
                  <c:v>5.0920616003078956E-2</c:v>
                </c:pt>
                <c:pt idx="257">
                  <c:v>5.0847248218400656E-2</c:v>
                </c:pt>
                <c:pt idx="258">
                  <c:v>5.0773988923425842E-2</c:v>
                </c:pt>
                <c:pt idx="259">
                  <c:v>5.0700837953833178E-2</c:v>
                </c:pt>
                <c:pt idx="260">
                  <c:v>5.0627795145700788E-2</c:v>
                </c:pt>
                <c:pt idx="261">
                  <c:v>4.7120103129406704E-2</c:v>
                </c:pt>
                <c:pt idx="262">
                  <c:v>4.4447597120046499E-2</c:v>
                </c:pt>
                <c:pt idx="263">
                  <c:v>4.4344944473629119E-2</c:v>
                </c:pt>
                <c:pt idx="264">
                  <c:v>4.4242535566809682E-2</c:v>
                </c:pt>
                <c:pt idx="265">
                  <c:v>4.4140369692650436E-2</c:v>
                </c:pt>
                <c:pt idx="266">
                  <c:v>4.4038446147652288E-2</c:v>
                </c:pt>
                <c:pt idx="267">
                  <c:v>4.3936764229184515E-2</c:v>
                </c:pt>
                <c:pt idx="268">
                  <c:v>4.3835323238037689E-2</c:v>
                </c:pt>
                <c:pt idx="269">
                  <c:v>4.3734122475836017E-2</c:v>
                </c:pt>
                <c:pt idx="270">
                  <c:v>4.3633161247601845E-2</c:v>
                </c:pt>
                <c:pt idx="271">
                  <c:v>4.3532438859231672E-2</c:v>
                </c:pt>
                <c:pt idx="272">
                  <c:v>4.343195461996225E-2</c:v>
                </c:pt>
                <c:pt idx="273">
                  <c:v>4.3331707839881335E-2</c:v>
                </c:pt>
                <c:pt idx="274">
                  <c:v>4.3231697832428514E-2</c:v>
                </c:pt>
                <c:pt idx="275">
                  <c:v>4.3131923912033292E-2</c:v>
                </c:pt>
                <c:pt idx="276">
                  <c:v>4.3032385395666561E-2</c:v>
                </c:pt>
                <c:pt idx="277">
                  <c:v>4.2933081602857963E-2</c:v>
                </c:pt>
                <c:pt idx="278">
                  <c:v>4.2834011854092316E-2</c:v>
                </c:pt>
                <c:pt idx="279">
                  <c:v>4.2735175473165778E-2</c:v>
                </c:pt>
                <c:pt idx="280">
                  <c:v>4.2636571784667572E-2</c:v>
                </c:pt>
                <c:pt idx="281">
                  <c:v>4.2538200116533011E-2</c:v>
                </c:pt>
                <c:pt idx="282">
                  <c:v>4.2440059797380476E-2</c:v>
                </c:pt>
                <c:pt idx="283">
                  <c:v>4.2342150159238111E-2</c:v>
                </c:pt>
                <c:pt idx="284">
                  <c:v>4.2244470534782419E-2</c:v>
                </c:pt>
                <c:pt idx="285">
                  <c:v>4.2147020260076475E-2</c:v>
                </c:pt>
                <c:pt idx="286">
                  <c:v>4.2049798671825935E-2</c:v>
                </c:pt>
                <c:pt idx="287">
                  <c:v>4.1952805110094089E-2</c:v>
                </c:pt>
                <c:pt idx="288">
                  <c:v>4.1856038915783648E-2</c:v>
                </c:pt>
                <c:pt idx="289">
                  <c:v>4.1759499432246057E-2</c:v>
                </c:pt>
                <c:pt idx="290">
                  <c:v>4.166318600536837E-2</c:v>
                </c:pt>
                <c:pt idx="291">
                  <c:v>4.156709798181335E-2</c:v>
                </c:pt>
                <c:pt idx="292">
                  <c:v>4.1471234711560889E-2</c:v>
                </c:pt>
                <c:pt idx="293">
                  <c:v>4.1375595545198714E-2</c:v>
                </c:pt>
                <c:pt idx="294">
                  <c:v>4.1280179836643241E-2</c:v>
                </c:pt>
                <c:pt idx="295">
                  <c:v>4.1184986940389794E-2</c:v>
                </c:pt>
                <c:pt idx="296">
                  <c:v>4.109001621423921E-2</c:v>
                </c:pt>
                <c:pt idx="297">
                  <c:v>4.0995267016582834E-2</c:v>
                </c:pt>
                <c:pt idx="298">
                  <c:v>4.090073870906541E-2</c:v>
                </c:pt>
                <c:pt idx="299">
                  <c:v>4.0806430653933759E-2</c:v>
                </c:pt>
                <c:pt idx="300">
                  <c:v>4.0712342216699712E-2</c:v>
                </c:pt>
                <c:pt idx="301">
                  <c:v>4.0618472763598708E-2</c:v>
                </c:pt>
                <c:pt idx="302">
                  <c:v>4.0524821663251283E-2</c:v>
                </c:pt>
                <c:pt idx="303">
                  <c:v>4.0431388286749873E-2</c:v>
                </c:pt>
                <c:pt idx="304">
                  <c:v>4.0338172005806347E-2</c:v>
                </c:pt>
                <c:pt idx="305">
                  <c:v>4.0245172195461247E-2</c:v>
                </c:pt>
                <c:pt idx="306">
                  <c:v>4.0152388231206669E-2</c:v>
                </c:pt>
                <c:pt idx="307">
                  <c:v>4.0059819491811303E-2</c:v>
                </c:pt>
                <c:pt idx="308">
                  <c:v>3.9967465356518517E-2</c:v>
                </c:pt>
                <c:pt idx="309">
                  <c:v>3.9875325207825121E-2</c:v>
                </c:pt>
                <c:pt idx="310">
                  <c:v>3.9783398428679471E-2</c:v>
                </c:pt>
                <c:pt idx="311">
                  <c:v>3.9691684405294927E-2</c:v>
                </c:pt>
                <c:pt idx="312">
                  <c:v>3.9600182524290081E-2</c:v>
                </c:pt>
                <c:pt idx="313">
                  <c:v>3.9544821441680401E-2</c:v>
                </c:pt>
                <c:pt idx="314">
                  <c:v>3.9480889047807589E-2</c:v>
                </c:pt>
                <c:pt idx="315">
                  <c:v>3.9390273830174904E-2</c:v>
                </c:pt>
                <c:pt idx="316">
                  <c:v>3.9299867443110377E-2</c:v>
                </c:pt>
                <c:pt idx="317">
                  <c:v>3.9209669287896189E-2</c:v>
                </c:pt>
                <c:pt idx="318">
                  <c:v>3.9119678767591738E-2</c:v>
                </c:pt>
                <c:pt idx="319">
                  <c:v>3.9029895287045244E-2</c:v>
                </c:pt>
                <c:pt idx="320">
                  <c:v>3.8940318252870573E-2</c:v>
                </c:pt>
                <c:pt idx="321">
                  <c:v>3.8850947073441451E-2</c:v>
                </c:pt>
                <c:pt idx="322">
                  <c:v>3.8761781158914634E-2</c:v>
                </c:pt>
                <c:pt idx="323">
                  <c:v>3.8672819921189351E-2</c:v>
                </c:pt>
                <c:pt idx="324">
                  <c:v>3.858406277391313E-2</c:v>
                </c:pt>
                <c:pt idx="325">
                  <c:v>3.8495509132487574E-2</c:v>
                </c:pt>
                <c:pt idx="326">
                  <c:v>3.840715841385995E-2</c:v>
                </c:pt>
                <c:pt idx="327">
                  <c:v>3.8319010037443646E-2</c:v>
                </c:pt>
                <c:pt idx="328">
                  <c:v>3.8231063423294631E-2</c:v>
                </c:pt>
                <c:pt idx="329">
                  <c:v>3.8143317993900264E-2</c:v>
                </c:pt>
                <c:pt idx="330">
                  <c:v>3.8055773173293575E-2</c:v>
                </c:pt>
                <c:pt idx="331">
                  <c:v>3.7968428387215356E-2</c:v>
                </c:pt>
                <c:pt idx="332">
                  <c:v>3.7881283063114148E-2</c:v>
                </c:pt>
                <c:pt idx="333">
                  <c:v>3.7794336630123104E-2</c:v>
                </c:pt>
                <c:pt idx="334">
                  <c:v>3.7707588519083145E-2</c:v>
                </c:pt>
                <c:pt idx="335">
                  <c:v>3.7621038162514005E-2</c:v>
                </c:pt>
                <c:pt idx="336">
                  <c:v>3.7534684994620017E-2</c:v>
                </c:pt>
                <c:pt idx="337">
                  <c:v>3.7448528451278537E-2</c:v>
                </c:pt>
                <c:pt idx="338">
                  <c:v>3.7362567970039957E-2</c:v>
                </c:pt>
                <c:pt idx="339">
                  <c:v>3.7276802990121913E-2</c:v>
                </c:pt>
                <c:pt idx="340">
                  <c:v>3.7191232952183483E-2</c:v>
                </c:pt>
                <c:pt idx="341">
                  <c:v>3.7105857299349898E-2</c:v>
                </c:pt>
                <c:pt idx="342">
                  <c:v>3.7020675475209486E-2</c:v>
                </c:pt>
                <c:pt idx="343">
                  <c:v>3.6935686925764606E-2</c:v>
                </c:pt>
                <c:pt idx="344">
                  <c:v>3.6850891098476453E-2</c:v>
                </c:pt>
                <c:pt idx="345">
                  <c:v>3.6766287442427145E-2</c:v>
                </c:pt>
                <c:pt idx="346">
                  <c:v>3.6681875408319721E-2</c:v>
                </c:pt>
                <c:pt idx="347">
                  <c:v>3.6597654448501306E-2</c:v>
                </c:pt>
                <c:pt idx="348">
                  <c:v>3.6513624016893634E-2</c:v>
                </c:pt>
                <c:pt idx="349">
                  <c:v>3.6429783569068327E-2</c:v>
                </c:pt>
                <c:pt idx="350">
                  <c:v>3.6346132562188958E-2</c:v>
                </c:pt>
                <c:pt idx="351">
                  <c:v>3.6262670454999535E-2</c:v>
                </c:pt>
                <c:pt idx="352">
                  <c:v>3.6179396707864964E-2</c:v>
                </c:pt>
                <c:pt idx="353">
                  <c:v>3.6096310782718986E-2</c:v>
                </c:pt>
                <c:pt idx="354">
                  <c:v>3.6013412142902088E-2</c:v>
                </c:pt>
                <c:pt idx="355">
                  <c:v>3.5930700254081911E-2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48-4D5C-88B7-26B10CD2E6A4}"/>
            </c:ext>
          </c:extLst>
        </c:ser>
        <c:ser>
          <c:idx val="3"/>
          <c:order val="3"/>
          <c:tx>
            <c:strRef>
              <c:f>'Daily Forward Rates'!$E$1</c:f>
              <c:strCache>
                <c:ptCount val="1"/>
                <c:pt idx="0">
                  <c:v>Market.QR_LIVE.RateCurve.AUD-BBR-BBSW-1M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Rates'!$E$2:$E$357</c:f>
              <c:numCache>
                <c:formatCode>0.00%</c:formatCode>
                <c:ptCount val="356"/>
                <c:pt idx="0">
                  <c:v>3.7811897799980447E-2</c:v>
                </c:pt>
                <c:pt idx="1">
                  <c:v>3.7745573330368952E-2</c:v>
                </c:pt>
                <c:pt idx="2">
                  <c:v>3.7679378961816438E-2</c:v>
                </c:pt>
                <c:pt idx="3">
                  <c:v>3.7613314407146978E-2</c:v>
                </c:pt>
                <c:pt idx="4">
                  <c:v>3.754737937865206E-2</c:v>
                </c:pt>
                <c:pt idx="5">
                  <c:v>3.7481573589896774E-2</c:v>
                </c:pt>
                <c:pt idx="6">
                  <c:v>3.7415896755760292E-2</c:v>
                </c:pt>
                <c:pt idx="7">
                  <c:v>3.7350348590583428E-2</c:v>
                </c:pt>
                <c:pt idx="8">
                  <c:v>3.7284928810212122E-2</c:v>
                </c:pt>
                <c:pt idx="9">
                  <c:v>3.7219637130723897E-2</c:v>
                </c:pt>
                <c:pt idx="10">
                  <c:v>3.7154473269747711E-2</c:v>
                </c:pt>
                <c:pt idx="11">
                  <c:v>3.7089436944298906E-2</c:v>
                </c:pt>
                <c:pt idx="12">
                  <c:v>3.7024527872730077E-2</c:v>
                </c:pt>
                <c:pt idx="13">
                  <c:v>3.6959745774667395E-2</c:v>
                </c:pt>
                <c:pt idx="14">
                  <c:v>3.6895090369163941E-2</c:v>
                </c:pt>
                <c:pt idx="15">
                  <c:v>3.683056137658109E-2</c:v>
                </c:pt>
                <c:pt idx="16">
                  <c:v>3.6766158518524876E-2</c:v>
                </c:pt>
                <c:pt idx="17">
                  <c:v>3.6701881516068728E-2</c:v>
                </c:pt>
                <c:pt idx="18">
                  <c:v>3.6637730091779654E-2</c:v>
                </c:pt>
                <c:pt idx="19">
                  <c:v>3.6573703968438842E-2</c:v>
                </c:pt>
                <c:pt idx="20">
                  <c:v>3.6509802870315279E-2</c:v>
                </c:pt>
                <c:pt idx="21">
                  <c:v>3.6446026521139548E-2</c:v>
                </c:pt>
                <c:pt idx="22">
                  <c:v>3.6382374645886895E-2</c:v>
                </c:pt>
                <c:pt idx="23">
                  <c:v>3.6318846970794558E-2</c:v>
                </c:pt>
                <c:pt idx="24">
                  <c:v>3.6255443221561393E-2</c:v>
                </c:pt>
                <c:pt idx="25">
                  <c:v>3.619216312510197E-2</c:v>
                </c:pt>
                <c:pt idx="26">
                  <c:v>3.6129006409639154E-2</c:v>
                </c:pt>
                <c:pt idx="27">
                  <c:v>3.6065972802793764E-2</c:v>
                </c:pt>
                <c:pt idx="28">
                  <c:v>3.6003062033437047E-2</c:v>
                </c:pt>
                <c:pt idx="29">
                  <c:v>3.5940273831742774E-2</c:v>
                </c:pt>
                <c:pt idx="30">
                  <c:v>3.5818232230740508E-2</c:v>
                </c:pt>
                <c:pt idx="31">
                  <c:v>3.5731768863431213E-2</c:v>
                </c:pt>
                <c:pt idx="32">
                  <c:v>3.5669150150437402E-2</c:v>
                </c:pt>
                <c:pt idx="33">
                  <c:v>3.560665382954821E-2</c:v>
                </c:pt>
                <c:pt idx="34">
                  <c:v>3.5544279630514826E-2</c:v>
                </c:pt>
                <c:pt idx="35">
                  <c:v>3.5482027282885804E-2</c:v>
                </c:pt>
                <c:pt idx="36">
                  <c:v>3.5419896517101215E-2</c:v>
                </c:pt>
                <c:pt idx="37">
                  <c:v>3.5357887064197402E-2</c:v>
                </c:pt>
                <c:pt idx="38">
                  <c:v>3.5295998655882226E-2</c:v>
                </c:pt>
                <c:pt idx="39">
                  <c:v>3.5234231024517712E-2</c:v>
                </c:pt>
                <c:pt idx="40">
                  <c:v>3.5172583903056366E-2</c:v>
                </c:pt>
                <c:pt idx="41">
                  <c:v>3.5111057025139579E-2</c:v>
                </c:pt>
                <c:pt idx="42">
                  <c:v>3.5049650125028191E-2</c:v>
                </c:pt>
                <c:pt idx="43">
                  <c:v>3.4988362937596648E-2</c:v>
                </c:pt>
                <c:pt idx="44">
                  <c:v>3.492719519838515E-2</c:v>
                </c:pt>
                <c:pt idx="45">
                  <c:v>3.4866146643755931E-2</c:v>
                </c:pt>
                <c:pt idx="46">
                  <c:v>3.4805217009857045E-2</c:v>
                </c:pt>
                <c:pt idx="47">
                  <c:v>3.4744406034735324E-2</c:v>
                </c:pt>
                <c:pt idx="48">
                  <c:v>3.4683713456223418E-2</c:v>
                </c:pt>
                <c:pt idx="49">
                  <c:v>3.4623139012987601E-2</c:v>
                </c:pt>
                <c:pt idx="50">
                  <c:v>3.4562682444307775E-2</c:v>
                </c:pt>
                <c:pt idx="51">
                  <c:v>3.4502343490094844E-2</c:v>
                </c:pt>
                <c:pt idx="52">
                  <c:v>3.444212189087914E-2</c:v>
                </c:pt>
                <c:pt idx="53">
                  <c:v>3.4382017387810423E-2</c:v>
                </c:pt>
                <c:pt idx="54">
                  <c:v>3.4322029722652081E-2</c:v>
                </c:pt>
                <c:pt idx="55">
                  <c:v>3.4262158637781148E-2</c:v>
                </c:pt>
                <c:pt idx="56">
                  <c:v>3.4202403876188288E-2</c:v>
                </c:pt>
                <c:pt idx="57">
                  <c:v>3.4142765181692E-2</c:v>
                </c:pt>
                <c:pt idx="58">
                  <c:v>3.408324229787342E-2</c:v>
                </c:pt>
                <c:pt idx="59">
                  <c:v>3.4023834970195135E-2</c:v>
                </c:pt>
                <c:pt idx="60">
                  <c:v>3.3964542943870794E-2</c:v>
                </c:pt>
                <c:pt idx="61">
                  <c:v>3.3905365964936082E-2</c:v>
                </c:pt>
                <c:pt idx="62">
                  <c:v>3.3846303780028744E-2</c:v>
                </c:pt>
                <c:pt idx="63">
                  <c:v>3.3787356136417541E-2</c:v>
                </c:pt>
                <c:pt idx="64">
                  <c:v>3.3728522781903809E-2</c:v>
                </c:pt>
                <c:pt idx="65">
                  <c:v>3.3669803464989365E-2</c:v>
                </c:pt>
                <c:pt idx="66">
                  <c:v>3.36111979346565E-2</c:v>
                </c:pt>
                <c:pt idx="67">
                  <c:v>3.3552705940593786E-2</c:v>
                </c:pt>
                <c:pt idx="68">
                  <c:v>3.3494327232993427E-2</c:v>
                </c:pt>
                <c:pt idx="69">
                  <c:v>3.3436061562724939E-2</c:v>
                </c:pt>
                <c:pt idx="70">
                  <c:v>3.3377908681387271E-2</c:v>
                </c:pt>
                <c:pt idx="71">
                  <c:v>3.3319868340365155E-2</c:v>
                </c:pt>
                <c:pt idx="72">
                  <c:v>3.3261940292890042E-2</c:v>
                </c:pt>
                <c:pt idx="73">
                  <c:v>3.3204124291938655E-2</c:v>
                </c:pt>
                <c:pt idx="74">
                  <c:v>3.3146420091286606E-2</c:v>
                </c:pt>
                <c:pt idx="75">
                  <c:v>3.3088827445288405E-2</c:v>
                </c:pt>
                <c:pt idx="76">
                  <c:v>3.3031346108877466E-2</c:v>
                </c:pt>
                <c:pt idx="77">
                  <c:v>3.2973975837577676E-2</c:v>
                </c:pt>
                <c:pt idx="78">
                  <c:v>3.2916716387503424E-2</c:v>
                </c:pt>
                <c:pt idx="79">
                  <c:v>3.2859567515301662E-2</c:v>
                </c:pt>
                <c:pt idx="80">
                  <c:v>3.2802528978244573E-2</c:v>
                </c:pt>
                <c:pt idx="81">
                  <c:v>3.2745600534177445E-2</c:v>
                </c:pt>
                <c:pt idx="82">
                  <c:v>3.3012186294775044E-2</c:v>
                </c:pt>
                <c:pt idx="83">
                  <c:v>3.3198874858631808E-2</c:v>
                </c:pt>
                <c:pt idx="84">
                  <c:v>3.3143345446109813E-2</c:v>
                </c:pt>
                <c:pt idx="85">
                  <c:v>3.3087920118755929E-2</c:v>
                </c:pt>
                <c:pt idx="86">
                  <c:v>3.3032598656726316E-2</c:v>
                </c:pt>
                <c:pt idx="87">
                  <c:v>3.2977380841526002E-2</c:v>
                </c:pt>
                <c:pt idx="88">
                  <c:v>3.292226645492629E-2</c:v>
                </c:pt>
                <c:pt idx="89">
                  <c:v>3.2867255279254236E-2</c:v>
                </c:pt>
                <c:pt idx="90">
                  <c:v>3.2812347097276873E-2</c:v>
                </c:pt>
                <c:pt idx="91">
                  <c:v>3.2757541692253277E-2</c:v>
                </c:pt>
                <c:pt idx="92">
                  <c:v>3.2702838847980926E-2</c:v>
                </c:pt>
                <c:pt idx="93">
                  <c:v>3.2648238348703042E-2</c:v>
                </c:pt>
                <c:pt idx="94">
                  <c:v>3.2593739978969652E-2</c:v>
                </c:pt>
                <c:pt idx="95">
                  <c:v>3.2539343524662291E-2</c:v>
                </c:pt>
                <c:pt idx="96">
                  <c:v>3.2485048770875151E-2</c:v>
                </c:pt>
                <c:pt idx="97">
                  <c:v>3.243085550403392E-2</c:v>
                </c:pt>
                <c:pt idx="98">
                  <c:v>3.2376763510819008E-2</c:v>
                </c:pt>
                <c:pt idx="99">
                  <c:v>3.2322772578449177E-2</c:v>
                </c:pt>
                <c:pt idx="100">
                  <c:v>3.2268882494588973E-2</c:v>
                </c:pt>
                <c:pt idx="101">
                  <c:v>3.221509304738341E-2</c:v>
                </c:pt>
                <c:pt idx="102">
                  <c:v>3.2161404025458008E-2</c:v>
                </c:pt>
                <c:pt idx="103">
                  <c:v>3.2107815217947699E-2</c:v>
                </c:pt>
                <c:pt idx="104">
                  <c:v>3.2054326414207419E-2</c:v>
                </c:pt>
                <c:pt idx="105">
                  <c:v>3.2000937404975671E-2</c:v>
                </c:pt>
                <c:pt idx="106">
                  <c:v>3.1947647980134178E-2</c:v>
                </c:pt>
                <c:pt idx="107">
                  <c:v>3.1894457930930882E-2</c:v>
                </c:pt>
                <c:pt idx="108">
                  <c:v>3.1841367048833703E-2</c:v>
                </c:pt>
                <c:pt idx="109">
                  <c:v>3.1788375125848929E-2</c:v>
                </c:pt>
                <c:pt idx="110">
                  <c:v>3.173548195439968E-2</c:v>
                </c:pt>
                <c:pt idx="111">
                  <c:v>3.1682687327377966E-2</c:v>
                </c:pt>
                <c:pt idx="112">
                  <c:v>3.1629991038191037E-2</c:v>
                </c:pt>
                <c:pt idx="113">
                  <c:v>3.1577392880674515E-2</c:v>
                </c:pt>
                <c:pt idx="114">
                  <c:v>3.1524892648912957E-2</c:v>
                </c:pt>
                <c:pt idx="115">
                  <c:v>3.1472490138368711E-2</c:v>
                </c:pt>
                <c:pt idx="116">
                  <c:v>3.1420185143612604E-2</c:v>
                </c:pt>
                <c:pt idx="117">
                  <c:v>3.1367977460564314E-2</c:v>
                </c:pt>
                <c:pt idx="118">
                  <c:v>3.1315866885415607E-2</c:v>
                </c:pt>
                <c:pt idx="119">
                  <c:v>3.1263853214798201E-2</c:v>
                </c:pt>
                <c:pt idx="120">
                  <c:v>3.1211936245783792E-2</c:v>
                </c:pt>
                <c:pt idx="121">
                  <c:v>3.1160115775953505E-2</c:v>
                </c:pt>
                <c:pt idx="122">
                  <c:v>3.1108391603282111E-2</c:v>
                </c:pt>
                <c:pt idx="123">
                  <c:v>3.1056763526282775E-2</c:v>
                </c:pt>
                <c:pt idx="124">
                  <c:v>3.1005231343607588E-2</c:v>
                </c:pt>
                <c:pt idx="125">
                  <c:v>3.0953794855350103E-2</c:v>
                </c:pt>
                <c:pt idx="126">
                  <c:v>3.0902453860631333E-2</c:v>
                </c:pt>
                <c:pt idx="127">
                  <c:v>3.0851208159984801E-2</c:v>
                </c:pt>
                <c:pt idx="128">
                  <c:v>3.0800057554146644E-2</c:v>
                </c:pt>
                <c:pt idx="129">
                  <c:v>3.0749001844281386E-2</c:v>
                </c:pt>
                <c:pt idx="130">
                  <c:v>3.0698040832034056E-2</c:v>
                </c:pt>
                <c:pt idx="131">
                  <c:v>3.064717431951279E-2</c:v>
                </c:pt>
                <c:pt idx="132">
                  <c:v>3.059640210920779E-2</c:v>
                </c:pt>
                <c:pt idx="133">
                  <c:v>3.0545724004112929E-2</c:v>
                </c:pt>
                <c:pt idx="134">
                  <c:v>3.2822595618696555E-2</c:v>
                </c:pt>
                <c:pt idx="135">
                  <c:v>3.4557357576775631E-2</c:v>
                </c:pt>
                <c:pt idx="136">
                  <c:v>3.4557357576769844E-2</c:v>
                </c:pt>
                <c:pt idx="137">
                  <c:v>3.4557357576769844E-2</c:v>
                </c:pt>
                <c:pt idx="138">
                  <c:v>3.4557357576769844E-2</c:v>
                </c:pt>
                <c:pt idx="139">
                  <c:v>3.4557357576769844E-2</c:v>
                </c:pt>
                <c:pt idx="140">
                  <c:v>3.4557357576775631E-2</c:v>
                </c:pt>
                <c:pt idx="141">
                  <c:v>3.4557357576766944E-2</c:v>
                </c:pt>
                <c:pt idx="142">
                  <c:v>3.4557357576772738E-2</c:v>
                </c:pt>
                <c:pt idx="143">
                  <c:v>3.4557357576772738E-2</c:v>
                </c:pt>
                <c:pt idx="144">
                  <c:v>3.4557357576772738E-2</c:v>
                </c:pt>
                <c:pt idx="145">
                  <c:v>3.4557357576769844E-2</c:v>
                </c:pt>
                <c:pt idx="146">
                  <c:v>3.4557357576769844E-2</c:v>
                </c:pt>
                <c:pt idx="147">
                  <c:v>3.4557357576772738E-2</c:v>
                </c:pt>
                <c:pt idx="148">
                  <c:v>3.4557357576769844E-2</c:v>
                </c:pt>
                <c:pt idx="149">
                  <c:v>3.4557357576772738E-2</c:v>
                </c:pt>
                <c:pt idx="150">
                  <c:v>3.4557357576769844E-2</c:v>
                </c:pt>
                <c:pt idx="151">
                  <c:v>3.4557357576769844E-2</c:v>
                </c:pt>
                <c:pt idx="152">
                  <c:v>3.4557357576772738E-2</c:v>
                </c:pt>
                <c:pt idx="153">
                  <c:v>3.4557357576772738E-2</c:v>
                </c:pt>
                <c:pt idx="154">
                  <c:v>3.4557357576772738E-2</c:v>
                </c:pt>
                <c:pt idx="155">
                  <c:v>3.4557357576769844E-2</c:v>
                </c:pt>
                <c:pt idx="156">
                  <c:v>3.4557357576769844E-2</c:v>
                </c:pt>
                <c:pt idx="157">
                  <c:v>3.4557357576772738E-2</c:v>
                </c:pt>
                <c:pt idx="158">
                  <c:v>3.4557357576769844E-2</c:v>
                </c:pt>
                <c:pt idx="159">
                  <c:v>3.4557357576769844E-2</c:v>
                </c:pt>
                <c:pt idx="160">
                  <c:v>3.4557357576772738E-2</c:v>
                </c:pt>
                <c:pt idx="161">
                  <c:v>3.4557357576769844E-2</c:v>
                </c:pt>
                <c:pt idx="162">
                  <c:v>3.4557357576775631E-2</c:v>
                </c:pt>
                <c:pt idx="163">
                  <c:v>3.4557357576769844E-2</c:v>
                </c:pt>
                <c:pt idx="164">
                  <c:v>3.4557357576769844E-2</c:v>
                </c:pt>
                <c:pt idx="165">
                  <c:v>3.4557357576772738E-2</c:v>
                </c:pt>
                <c:pt idx="166">
                  <c:v>3.4557357576769844E-2</c:v>
                </c:pt>
                <c:pt idx="167">
                  <c:v>3.4557357576772738E-2</c:v>
                </c:pt>
                <c:pt idx="168">
                  <c:v>3.4557357576769844E-2</c:v>
                </c:pt>
                <c:pt idx="169">
                  <c:v>3.4557357576769844E-2</c:v>
                </c:pt>
                <c:pt idx="170">
                  <c:v>3.4557357576772738E-2</c:v>
                </c:pt>
                <c:pt idx="171">
                  <c:v>3.4557357576772738E-2</c:v>
                </c:pt>
                <c:pt idx="172">
                  <c:v>3.4557357576772738E-2</c:v>
                </c:pt>
                <c:pt idx="173">
                  <c:v>3.4557357576769844E-2</c:v>
                </c:pt>
                <c:pt idx="174">
                  <c:v>3.4557357576769844E-2</c:v>
                </c:pt>
                <c:pt idx="175">
                  <c:v>3.4557357576772738E-2</c:v>
                </c:pt>
                <c:pt idx="176">
                  <c:v>3.4557357576769844E-2</c:v>
                </c:pt>
                <c:pt idx="177">
                  <c:v>3.4557357576769844E-2</c:v>
                </c:pt>
                <c:pt idx="178">
                  <c:v>3.4557357576772738E-2</c:v>
                </c:pt>
                <c:pt idx="179">
                  <c:v>3.4557357576769844E-2</c:v>
                </c:pt>
                <c:pt idx="180">
                  <c:v>3.4557357576772738E-2</c:v>
                </c:pt>
                <c:pt idx="181">
                  <c:v>3.4557357576772738E-2</c:v>
                </c:pt>
                <c:pt idx="182">
                  <c:v>3.4557357576769844E-2</c:v>
                </c:pt>
                <c:pt idx="183">
                  <c:v>3.4557357576772738E-2</c:v>
                </c:pt>
                <c:pt idx="184">
                  <c:v>3.4557357576769844E-2</c:v>
                </c:pt>
                <c:pt idx="185">
                  <c:v>3.4557357576772738E-2</c:v>
                </c:pt>
                <c:pt idx="186">
                  <c:v>3.4557357576769844E-2</c:v>
                </c:pt>
                <c:pt idx="187">
                  <c:v>3.4557357576769844E-2</c:v>
                </c:pt>
                <c:pt idx="188">
                  <c:v>3.4557357576772738E-2</c:v>
                </c:pt>
                <c:pt idx="189">
                  <c:v>3.4557357576769844E-2</c:v>
                </c:pt>
                <c:pt idx="190">
                  <c:v>3.4557357576775631E-2</c:v>
                </c:pt>
                <c:pt idx="191">
                  <c:v>3.4557357576769844E-2</c:v>
                </c:pt>
                <c:pt idx="192">
                  <c:v>3.4557357576769844E-2</c:v>
                </c:pt>
                <c:pt idx="193">
                  <c:v>3.4557357576772738E-2</c:v>
                </c:pt>
                <c:pt idx="194">
                  <c:v>3.4557357576769844E-2</c:v>
                </c:pt>
                <c:pt idx="195">
                  <c:v>3.4557357576769844E-2</c:v>
                </c:pt>
                <c:pt idx="196">
                  <c:v>3.4557357576772738E-2</c:v>
                </c:pt>
                <c:pt idx="197">
                  <c:v>3.4557357576769844E-2</c:v>
                </c:pt>
                <c:pt idx="198">
                  <c:v>3.4557357576772738E-2</c:v>
                </c:pt>
                <c:pt idx="199">
                  <c:v>3.4557357576769844E-2</c:v>
                </c:pt>
                <c:pt idx="200">
                  <c:v>3.4557357576772738E-2</c:v>
                </c:pt>
                <c:pt idx="201">
                  <c:v>3.4557357576772738E-2</c:v>
                </c:pt>
                <c:pt idx="202">
                  <c:v>3.4557357576769844E-2</c:v>
                </c:pt>
                <c:pt idx="203">
                  <c:v>3.4557357576772738E-2</c:v>
                </c:pt>
                <c:pt idx="204">
                  <c:v>3.4557357576769844E-2</c:v>
                </c:pt>
                <c:pt idx="205">
                  <c:v>3.4557357576769844E-2</c:v>
                </c:pt>
                <c:pt idx="206">
                  <c:v>3.4557357576772738E-2</c:v>
                </c:pt>
                <c:pt idx="207">
                  <c:v>3.4557357576769844E-2</c:v>
                </c:pt>
                <c:pt idx="208">
                  <c:v>3.4557357576769844E-2</c:v>
                </c:pt>
                <c:pt idx="209">
                  <c:v>3.4557357576775631E-2</c:v>
                </c:pt>
                <c:pt idx="210">
                  <c:v>3.4557357576769844E-2</c:v>
                </c:pt>
                <c:pt idx="211">
                  <c:v>3.4557357576772738E-2</c:v>
                </c:pt>
                <c:pt idx="212">
                  <c:v>3.4557357576769844E-2</c:v>
                </c:pt>
                <c:pt idx="213">
                  <c:v>3.4557357576769844E-2</c:v>
                </c:pt>
                <c:pt idx="214">
                  <c:v>3.4557357576772738E-2</c:v>
                </c:pt>
                <c:pt idx="215">
                  <c:v>3.4557357576769844E-2</c:v>
                </c:pt>
                <c:pt idx="216">
                  <c:v>3.4557357576772738E-2</c:v>
                </c:pt>
                <c:pt idx="217">
                  <c:v>3.4557357576769844E-2</c:v>
                </c:pt>
                <c:pt idx="218">
                  <c:v>3.4557357576772738E-2</c:v>
                </c:pt>
                <c:pt idx="219">
                  <c:v>3.4557357576772738E-2</c:v>
                </c:pt>
                <c:pt idx="220">
                  <c:v>3.4557357576769844E-2</c:v>
                </c:pt>
                <c:pt idx="221">
                  <c:v>3.4557357576772738E-2</c:v>
                </c:pt>
                <c:pt idx="222">
                  <c:v>3.4557357576769844E-2</c:v>
                </c:pt>
                <c:pt idx="223">
                  <c:v>3.4557357576769844E-2</c:v>
                </c:pt>
                <c:pt idx="224">
                  <c:v>3.4557357576772738E-2</c:v>
                </c:pt>
                <c:pt idx="225">
                  <c:v>3.4557357576769844E-2</c:v>
                </c:pt>
                <c:pt idx="226">
                  <c:v>3.4557357576769844E-2</c:v>
                </c:pt>
                <c:pt idx="227">
                  <c:v>3.4557357576772738E-2</c:v>
                </c:pt>
                <c:pt idx="228">
                  <c:v>3.4557357576772738E-2</c:v>
                </c:pt>
                <c:pt idx="229">
                  <c:v>3.4557357576772738E-2</c:v>
                </c:pt>
                <c:pt idx="230">
                  <c:v>3.4557357576769844E-2</c:v>
                </c:pt>
                <c:pt idx="231">
                  <c:v>3.4557357576769844E-2</c:v>
                </c:pt>
                <c:pt idx="232">
                  <c:v>3.4557357576772738E-2</c:v>
                </c:pt>
                <c:pt idx="233">
                  <c:v>3.4557357576769844E-2</c:v>
                </c:pt>
                <c:pt idx="234">
                  <c:v>3.4557357576772738E-2</c:v>
                </c:pt>
                <c:pt idx="235">
                  <c:v>3.4557357576769844E-2</c:v>
                </c:pt>
                <c:pt idx="236">
                  <c:v>3.4557357576769844E-2</c:v>
                </c:pt>
                <c:pt idx="237">
                  <c:v>3.4557357576775631E-2</c:v>
                </c:pt>
                <c:pt idx="238">
                  <c:v>3.4557357576769844E-2</c:v>
                </c:pt>
                <c:pt idx="239">
                  <c:v>3.4557357576772738E-2</c:v>
                </c:pt>
                <c:pt idx="240">
                  <c:v>3.4557357576769844E-2</c:v>
                </c:pt>
                <c:pt idx="241">
                  <c:v>3.4557357576769844E-2</c:v>
                </c:pt>
                <c:pt idx="242">
                  <c:v>3.4557357576772738E-2</c:v>
                </c:pt>
                <c:pt idx="243">
                  <c:v>3.4557357576769844E-2</c:v>
                </c:pt>
                <c:pt idx="244">
                  <c:v>3.4557357576769844E-2</c:v>
                </c:pt>
                <c:pt idx="245">
                  <c:v>3.4557357576772738E-2</c:v>
                </c:pt>
                <c:pt idx="246">
                  <c:v>3.4557357576772738E-2</c:v>
                </c:pt>
                <c:pt idx="247">
                  <c:v>3.4557357576772738E-2</c:v>
                </c:pt>
                <c:pt idx="248">
                  <c:v>3.4557357576769844E-2</c:v>
                </c:pt>
                <c:pt idx="249">
                  <c:v>3.4557357576769844E-2</c:v>
                </c:pt>
                <c:pt idx="250">
                  <c:v>3.4557357576772738E-2</c:v>
                </c:pt>
                <c:pt idx="251">
                  <c:v>3.4557357576769844E-2</c:v>
                </c:pt>
                <c:pt idx="252">
                  <c:v>3.4557357576772738E-2</c:v>
                </c:pt>
                <c:pt idx="253">
                  <c:v>3.4557357576769844E-2</c:v>
                </c:pt>
                <c:pt idx="254">
                  <c:v>3.4557357576769844E-2</c:v>
                </c:pt>
                <c:pt idx="255">
                  <c:v>3.4557357576772738E-2</c:v>
                </c:pt>
                <c:pt idx="256">
                  <c:v>3.4557357576772738E-2</c:v>
                </c:pt>
                <c:pt idx="257">
                  <c:v>3.4557357576772738E-2</c:v>
                </c:pt>
                <c:pt idx="258">
                  <c:v>3.4557357576769844E-2</c:v>
                </c:pt>
                <c:pt idx="259">
                  <c:v>3.4557357576769844E-2</c:v>
                </c:pt>
                <c:pt idx="260">
                  <c:v>3.4557357576772738E-2</c:v>
                </c:pt>
                <c:pt idx="261">
                  <c:v>3.4557357576769844E-2</c:v>
                </c:pt>
                <c:pt idx="262">
                  <c:v>3.4557357576769844E-2</c:v>
                </c:pt>
                <c:pt idx="263">
                  <c:v>3.4557357576772738E-2</c:v>
                </c:pt>
                <c:pt idx="264">
                  <c:v>3.4557357576769844E-2</c:v>
                </c:pt>
                <c:pt idx="265">
                  <c:v>3.4557357576775631E-2</c:v>
                </c:pt>
                <c:pt idx="266">
                  <c:v>3.4557357576769844E-2</c:v>
                </c:pt>
                <c:pt idx="267">
                  <c:v>3.4557357576769844E-2</c:v>
                </c:pt>
                <c:pt idx="268">
                  <c:v>3.4557357576772738E-2</c:v>
                </c:pt>
                <c:pt idx="269">
                  <c:v>3.4557357576769844E-2</c:v>
                </c:pt>
                <c:pt idx="270">
                  <c:v>3.4557357576772738E-2</c:v>
                </c:pt>
                <c:pt idx="271">
                  <c:v>3.4557357576769844E-2</c:v>
                </c:pt>
                <c:pt idx="272">
                  <c:v>3.4557357576769844E-2</c:v>
                </c:pt>
                <c:pt idx="273">
                  <c:v>3.4557357576772738E-2</c:v>
                </c:pt>
                <c:pt idx="274">
                  <c:v>3.4557357576772738E-2</c:v>
                </c:pt>
                <c:pt idx="275">
                  <c:v>3.4557357576772738E-2</c:v>
                </c:pt>
                <c:pt idx="276">
                  <c:v>3.4557357576769844E-2</c:v>
                </c:pt>
                <c:pt idx="277">
                  <c:v>3.4557357576769844E-2</c:v>
                </c:pt>
                <c:pt idx="278">
                  <c:v>3.4557357576772738E-2</c:v>
                </c:pt>
                <c:pt idx="279">
                  <c:v>3.4557357576769844E-2</c:v>
                </c:pt>
                <c:pt idx="280">
                  <c:v>3.4557357576769844E-2</c:v>
                </c:pt>
                <c:pt idx="281">
                  <c:v>3.4557357576772738E-2</c:v>
                </c:pt>
                <c:pt idx="282">
                  <c:v>3.4557357576769844E-2</c:v>
                </c:pt>
                <c:pt idx="283">
                  <c:v>3.4557357576772738E-2</c:v>
                </c:pt>
                <c:pt idx="284">
                  <c:v>3.4557357576772738E-2</c:v>
                </c:pt>
                <c:pt idx="285">
                  <c:v>3.4557357576769844E-2</c:v>
                </c:pt>
                <c:pt idx="286">
                  <c:v>3.4557357576772738E-2</c:v>
                </c:pt>
                <c:pt idx="287">
                  <c:v>3.4557357576769844E-2</c:v>
                </c:pt>
                <c:pt idx="288">
                  <c:v>3.4557357576772738E-2</c:v>
                </c:pt>
                <c:pt idx="289">
                  <c:v>3.4557357576769844E-2</c:v>
                </c:pt>
                <c:pt idx="290">
                  <c:v>3.4557357576769844E-2</c:v>
                </c:pt>
                <c:pt idx="291">
                  <c:v>3.4557357576772738E-2</c:v>
                </c:pt>
                <c:pt idx="292">
                  <c:v>3.4557357576769844E-2</c:v>
                </c:pt>
                <c:pt idx="293">
                  <c:v>3.4557357576775631E-2</c:v>
                </c:pt>
                <c:pt idx="294">
                  <c:v>3.4557357576769844E-2</c:v>
                </c:pt>
                <c:pt idx="295">
                  <c:v>3.4557357576769844E-2</c:v>
                </c:pt>
                <c:pt idx="296">
                  <c:v>3.4557357576772738E-2</c:v>
                </c:pt>
                <c:pt idx="297">
                  <c:v>3.4557357576769844E-2</c:v>
                </c:pt>
                <c:pt idx="298">
                  <c:v>3.4557357576769844E-2</c:v>
                </c:pt>
                <c:pt idx="299">
                  <c:v>3.4557357576772738E-2</c:v>
                </c:pt>
                <c:pt idx="300">
                  <c:v>3.4557357576769844E-2</c:v>
                </c:pt>
                <c:pt idx="301">
                  <c:v>3.4557357576772738E-2</c:v>
                </c:pt>
                <c:pt idx="302">
                  <c:v>3.4557357576772738E-2</c:v>
                </c:pt>
                <c:pt idx="303">
                  <c:v>3.4557357576769844E-2</c:v>
                </c:pt>
                <c:pt idx="304">
                  <c:v>3.4557357576772738E-2</c:v>
                </c:pt>
                <c:pt idx="305">
                  <c:v>3.4557357576769844E-2</c:v>
                </c:pt>
                <c:pt idx="306">
                  <c:v>3.4557357576772738E-2</c:v>
                </c:pt>
                <c:pt idx="307">
                  <c:v>3.4557357576769844E-2</c:v>
                </c:pt>
                <c:pt idx="308">
                  <c:v>3.4557357576769844E-2</c:v>
                </c:pt>
                <c:pt idx="309">
                  <c:v>3.4557357576772738E-2</c:v>
                </c:pt>
                <c:pt idx="310">
                  <c:v>3.4557357576769844E-2</c:v>
                </c:pt>
                <c:pt idx="311">
                  <c:v>3.4557357576769844E-2</c:v>
                </c:pt>
                <c:pt idx="312">
                  <c:v>3.4557357576775631E-2</c:v>
                </c:pt>
                <c:pt idx="313">
                  <c:v>3.4557357576769844E-2</c:v>
                </c:pt>
                <c:pt idx="314">
                  <c:v>3.4557357576772738E-2</c:v>
                </c:pt>
                <c:pt idx="315">
                  <c:v>3.4557357576769844E-2</c:v>
                </c:pt>
                <c:pt idx="316">
                  <c:v>3.4557357576769844E-2</c:v>
                </c:pt>
                <c:pt idx="317">
                  <c:v>3.4557357576772738E-2</c:v>
                </c:pt>
                <c:pt idx="318">
                  <c:v>3.4557357576769844E-2</c:v>
                </c:pt>
                <c:pt idx="319">
                  <c:v>3.4557357576772738E-2</c:v>
                </c:pt>
                <c:pt idx="320">
                  <c:v>3.4557357576769844E-2</c:v>
                </c:pt>
                <c:pt idx="321">
                  <c:v>3.4557357576772738E-2</c:v>
                </c:pt>
                <c:pt idx="322">
                  <c:v>3.4557357576772738E-2</c:v>
                </c:pt>
                <c:pt idx="323">
                  <c:v>3.4557357576769844E-2</c:v>
                </c:pt>
                <c:pt idx="324">
                  <c:v>3.4557357576772738E-2</c:v>
                </c:pt>
                <c:pt idx="325">
                  <c:v>3.4557357576769844E-2</c:v>
                </c:pt>
                <c:pt idx="326">
                  <c:v>3.4557357576769844E-2</c:v>
                </c:pt>
                <c:pt idx="327">
                  <c:v>3.4557357576772738E-2</c:v>
                </c:pt>
                <c:pt idx="328">
                  <c:v>3.4557357576769844E-2</c:v>
                </c:pt>
                <c:pt idx="329">
                  <c:v>3.4557357576769844E-2</c:v>
                </c:pt>
                <c:pt idx="330">
                  <c:v>3.4557357576772738E-2</c:v>
                </c:pt>
                <c:pt idx="331">
                  <c:v>3.4557357576772738E-2</c:v>
                </c:pt>
                <c:pt idx="332">
                  <c:v>3.4557357576772738E-2</c:v>
                </c:pt>
                <c:pt idx="333">
                  <c:v>3.4557357576769844E-2</c:v>
                </c:pt>
                <c:pt idx="334">
                  <c:v>3.4557357576769844E-2</c:v>
                </c:pt>
                <c:pt idx="335">
                  <c:v>3.4557357576772738E-2</c:v>
                </c:pt>
                <c:pt idx="336">
                  <c:v>3.4557357576769844E-2</c:v>
                </c:pt>
                <c:pt idx="337">
                  <c:v>3.4557357576772738E-2</c:v>
                </c:pt>
                <c:pt idx="338">
                  <c:v>3.4557357576769844E-2</c:v>
                </c:pt>
                <c:pt idx="339">
                  <c:v>3.4557357576769844E-2</c:v>
                </c:pt>
                <c:pt idx="340">
                  <c:v>3.4557357576775631E-2</c:v>
                </c:pt>
                <c:pt idx="341">
                  <c:v>3.4557357576769844E-2</c:v>
                </c:pt>
                <c:pt idx="342">
                  <c:v>3.4557357576772738E-2</c:v>
                </c:pt>
                <c:pt idx="343">
                  <c:v>3.4557357576769844E-2</c:v>
                </c:pt>
                <c:pt idx="344">
                  <c:v>3.4557357576769844E-2</c:v>
                </c:pt>
                <c:pt idx="345">
                  <c:v>3.4557357576772738E-2</c:v>
                </c:pt>
                <c:pt idx="346">
                  <c:v>3.4557357576769844E-2</c:v>
                </c:pt>
                <c:pt idx="347">
                  <c:v>3.4557357576769844E-2</c:v>
                </c:pt>
                <c:pt idx="348">
                  <c:v>3.4557357576772738E-2</c:v>
                </c:pt>
                <c:pt idx="349">
                  <c:v>3.4557357576772738E-2</c:v>
                </c:pt>
                <c:pt idx="350">
                  <c:v>3.4557357576772738E-2</c:v>
                </c:pt>
                <c:pt idx="351">
                  <c:v>3.4557357576769844E-2</c:v>
                </c:pt>
                <c:pt idx="352">
                  <c:v>3.4557357576769844E-2</c:v>
                </c:pt>
                <c:pt idx="353">
                  <c:v>3.4557357576772738E-2</c:v>
                </c:pt>
                <c:pt idx="354">
                  <c:v>3.4557357576769844E-2</c:v>
                </c:pt>
                <c:pt idx="355">
                  <c:v>3.4557357576772738E-2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48-4D5C-88B7-26B10CD2E6A4}"/>
            </c:ext>
          </c:extLst>
        </c:ser>
        <c:ser>
          <c:idx val="4"/>
          <c:order val="4"/>
          <c:tx>
            <c:strRef>
              <c:f>'Daily Forward Rates'!$F$1</c:f>
              <c:strCache>
                <c:ptCount val="1"/>
                <c:pt idx="0">
                  <c:v>Market.QR_LIVE.DiscountCurve.AUD-LIBOR-SENIOR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Rates'!$F$2:$F$357</c:f>
              <c:numCache>
                <c:formatCode>0.00%</c:formatCode>
                <c:ptCount val="356"/>
                <c:pt idx="0">
                  <c:v>4.9963288423553937E-2</c:v>
                </c:pt>
                <c:pt idx="1">
                  <c:v>4.9886453224926172E-2</c:v>
                </c:pt>
                <c:pt idx="2">
                  <c:v>4.9788373681702303E-2</c:v>
                </c:pt>
                <c:pt idx="3">
                  <c:v>4.9693001629727479E-2</c:v>
                </c:pt>
                <c:pt idx="4">
                  <c:v>4.9598669716446414E-2</c:v>
                </c:pt>
                <c:pt idx="5">
                  <c:v>4.9503078694116409E-2</c:v>
                </c:pt>
                <c:pt idx="6">
                  <c:v>4.9409203173126678E-2</c:v>
                </c:pt>
                <c:pt idx="7">
                  <c:v>4.9315505673737187E-2</c:v>
                </c:pt>
                <c:pt idx="8">
                  <c:v>4.9221985774472538E-2</c:v>
                </c:pt>
                <c:pt idx="9">
                  <c:v>4.9127960194684558E-2</c:v>
                </c:pt>
                <c:pt idx="10">
                  <c:v>4.9034659080798529E-2</c:v>
                </c:pt>
                <c:pt idx="11">
                  <c:v>4.8941534690984945E-2</c:v>
                </c:pt>
                <c:pt idx="12">
                  <c:v>4.8848586606425562E-2</c:v>
                </c:pt>
                <c:pt idx="13">
                  <c:v>4.898446173310049E-2</c:v>
                </c:pt>
                <c:pt idx="14">
                  <c:v>4.9250391807994426E-2</c:v>
                </c:pt>
                <c:pt idx="15">
                  <c:v>4.9232924974850129E-2</c:v>
                </c:pt>
                <c:pt idx="16">
                  <c:v>4.9215417828417415E-2</c:v>
                </c:pt>
                <c:pt idx="17">
                  <c:v>4.9197870438152935E-2</c:v>
                </c:pt>
                <c:pt idx="18">
                  <c:v>4.9180282873472841E-2</c:v>
                </c:pt>
                <c:pt idx="19">
                  <c:v>4.9162655203949565E-2</c:v>
                </c:pt>
                <c:pt idx="20">
                  <c:v>4.9144987499016621E-2</c:v>
                </c:pt>
                <c:pt idx="21">
                  <c:v>4.9127279828310125E-2</c:v>
                </c:pt>
                <c:pt idx="22">
                  <c:v>4.9109532261315689E-2</c:v>
                </c:pt>
                <c:pt idx="23">
                  <c:v>4.9091744867727341E-2</c:v>
                </c:pt>
                <c:pt idx="24">
                  <c:v>4.9073917717065388E-2</c:v>
                </c:pt>
                <c:pt idx="25">
                  <c:v>4.9056050879064395E-2</c:v>
                </c:pt>
                <c:pt idx="26">
                  <c:v>4.8867250147949556E-2</c:v>
                </c:pt>
                <c:pt idx="27">
                  <c:v>4.8600915624946575E-2</c:v>
                </c:pt>
                <c:pt idx="28">
                  <c:v>4.8554257238970458E-2</c:v>
                </c:pt>
                <c:pt idx="29">
                  <c:v>4.8507643811444567E-2</c:v>
                </c:pt>
                <c:pt idx="30">
                  <c:v>4.8461075298870199E-2</c:v>
                </c:pt>
                <c:pt idx="31">
                  <c:v>4.841455165781812E-2</c:v>
                </c:pt>
                <c:pt idx="32">
                  <c:v>4.8368072844893834E-2</c:v>
                </c:pt>
                <c:pt idx="33">
                  <c:v>4.8321638816749155E-2</c:v>
                </c:pt>
                <c:pt idx="34">
                  <c:v>4.8275249530076447E-2</c:v>
                </c:pt>
                <c:pt idx="35">
                  <c:v>4.822890494159697E-2</c:v>
                </c:pt>
                <c:pt idx="36">
                  <c:v>4.8182605008124657E-2</c:v>
                </c:pt>
                <c:pt idx="37">
                  <c:v>4.813634968638078E-2</c:v>
                </c:pt>
                <c:pt idx="38">
                  <c:v>4.8090138933318177E-2</c:v>
                </c:pt>
                <c:pt idx="39">
                  <c:v>4.778412692073282E-2</c:v>
                </c:pt>
                <c:pt idx="40">
                  <c:v>4.7370732118764816E-2</c:v>
                </c:pt>
                <c:pt idx="41">
                  <c:v>4.7295585945671959E-2</c:v>
                </c:pt>
                <c:pt idx="42">
                  <c:v>4.7220567919438586E-2</c:v>
                </c:pt>
                <c:pt idx="43">
                  <c:v>4.7145677783182696E-2</c:v>
                </c:pt>
                <c:pt idx="44">
                  <c:v>4.7070915280323367E-2</c:v>
                </c:pt>
                <c:pt idx="45">
                  <c:v>4.6996280154985901E-2</c:v>
                </c:pt>
                <c:pt idx="46">
                  <c:v>4.6921772151920824E-2</c:v>
                </c:pt>
                <c:pt idx="47">
                  <c:v>4.6847391016208634E-2</c:v>
                </c:pt>
                <c:pt idx="48">
                  <c:v>4.6773136493595588E-2</c:v>
                </c:pt>
                <c:pt idx="49">
                  <c:v>4.6699008330487859E-2</c:v>
                </c:pt>
                <c:pt idx="50">
                  <c:v>4.6625006273598446E-2</c:v>
                </c:pt>
                <c:pt idx="51">
                  <c:v>4.655113007034084E-2</c:v>
                </c:pt>
                <c:pt idx="52">
                  <c:v>4.670540499720599E-2</c:v>
                </c:pt>
                <c:pt idx="53">
                  <c:v>4.7220219081999248E-2</c:v>
                </c:pt>
                <c:pt idx="54">
                  <c:v>4.7175240453302208E-2</c:v>
                </c:pt>
                <c:pt idx="55">
                  <c:v>4.7130304669107864E-2</c:v>
                </c:pt>
                <c:pt idx="56">
                  <c:v>4.7085411688453135E-2</c:v>
                </c:pt>
                <c:pt idx="57">
                  <c:v>4.704056147071066E-2</c:v>
                </c:pt>
                <c:pt idx="58">
                  <c:v>4.6995753975148893E-2</c:v>
                </c:pt>
                <c:pt idx="59">
                  <c:v>4.6950989160926312E-2</c:v>
                </c:pt>
                <c:pt idx="60">
                  <c:v>4.6906266987513975E-2</c:v>
                </c:pt>
                <c:pt idx="61">
                  <c:v>4.686158741432507E-2</c:v>
                </c:pt>
                <c:pt idx="62">
                  <c:v>4.6816950400610666E-2</c:v>
                </c:pt>
                <c:pt idx="63">
                  <c:v>4.6772355905975019E-2</c:v>
                </c:pt>
                <c:pt idx="64">
                  <c:v>4.6727803889935471E-2</c:v>
                </c:pt>
                <c:pt idx="65">
                  <c:v>4.6683294311853127E-2</c:v>
                </c:pt>
                <c:pt idx="66">
                  <c:v>4.6638827131471133E-2</c:v>
                </c:pt>
                <c:pt idx="67">
                  <c:v>4.6594402308353183E-2</c:v>
                </c:pt>
                <c:pt idx="68">
                  <c:v>4.6550019802196113E-2</c:v>
                </c:pt>
                <c:pt idx="69">
                  <c:v>4.650567957252312E-2</c:v>
                </c:pt>
                <c:pt idx="70">
                  <c:v>4.6461381579239416E-2</c:v>
                </c:pt>
                <c:pt idx="71">
                  <c:v>4.6417125782111338E-2</c:v>
                </c:pt>
                <c:pt idx="72">
                  <c:v>4.6372912140760461E-2</c:v>
                </c:pt>
                <c:pt idx="73">
                  <c:v>4.6328740615219396E-2</c:v>
                </c:pt>
                <c:pt idx="74">
                  <c:v>4.628461116535286E-2</c:v>
                </c:pt>
                <c:pt idx="75">
                  <c:v>4.6240523750921372E-2</c:v>
                </c:pt>
                <c:pt idx="76">
                  <c:v>4.6196478332050178E-2</c:v>
                </c:pt>
                <c:pt idx="77">
                  <c:v>4.6152474868737123E-2</c:v>
                </c:pt>
                <c:pt idx="78">
                  <c:v>4.610851332083539E-2</c:v>
                </c:pt>
                <c:pt idx="79">
                  <c:v>4.6064593648603311E-2</c:v>
                </c:pt>
                <c:pt idx="80">
                  <c:v>4.6020715812090898E-2</c:v>
                </c:pt>
                <c:pt idx="81">
                  <c:v>4.5976879771498627E-2</c:v>
                </c:pt>
                <c:pt idx="82">
                  <c:v>4.5933085486835931E-2</c:v>
                </c:pt>
                <c:pt idx="83">
                  <c:v>4.5889332918511716E-2</c:v>
                </c:pt>
                <c:pt idx="84">
                  <c:v>4.5845622026795943E-2</c:v>
                </c:pt>
                <c:pt idx="85">
                  <c:v>4.5801952771779092E-2</c:v>
                </c:pt>
                <c:pt idx="86">
                  <c:v>4.5758325114003212E-2</c:v>
                </c:pt>
                <c:pt idx="87">
                  <c:v>4.571473901385982E-2</c:v>
                </c:pt>
                <c:pt idx="88">
                  <c:v>4.5671194431526257E-2</c:v>
                </c:pt>
                <c:pt idx="89">
                  <c:v>4.562769132768929E-2</c:v>
                </c:pt>
                <c:pt idx="90">
                  <c:v>4.5584229662827269E-2</c:v>
                </c:pt>
                <c:pt idx="91">
                  <c:v>4.5540809397250678E-2</c:v>
                </c:pt>
                <c:pt idx="92">
                  <c:v>4.5497430491738905E-2</c:v>
                </c:pt>
                <c:pt idx="93">
                  <c:v>4.5454092906909244E-2</c:v>
                </c:pt>
                <c:pt idx="94">
                  <c:v>4.5410796603153211E-2</c:v>
                </c:pt>
                <c:pt idx="95">
                  <c:v>4.5367541541389153E-2</c:v>
                </c:pt>
                <c:pt idx="96">
                  <c:v>4.5324327682257512E-2</c:v>
                </c:pt>
                <c:pt idx="97">
                  <c:v>4.5281154986572411E-2</c:v>
                </c:pt>
                <c:pt idx="98">
                  <c:v>4.5238023414904835E-2</c:v>
                </c:pt>
                <c:pt idx="99">
                  <c:v>4.5194932928306258E-2</c:v>
                </c:pt>
                <c:pt idx="100">
                  <c:v>4.5151883487648689E-2</c:v>
                </c:pt>
                <c:pt idx="101">
                  <c:v>4.5108875053584171E-2</c:v>
                </c:pt>
                <c:pt idx="102">
                  <c:v>4.506590758729731E-2</c:v>
                </c:pt>
                <c:pt idx="103">
                  <c:v>4.5022981049764321E-2</c:v>
                </c:pt>
                <c:pt idx="104">
                  <c:v>4.497988244801901E-2</c:v>
                </c:pt>
                <c:pt idx="105">
                  <c:v>4.4935745341444039E-2</c:v>
                </c:pt>
                <c:pt idx="106">
                  <c:v>4.4892915883977022E-2</c:v>
                </c:pt>
                <c:pt idx="107">
                  <c:v>4.4850127276423221E-2</c:v>
                </c:pt>
                <c:pt idx="108">
                  <c:v>4.4807379479527287E-2</c:v>
                </c:pt>
                <c:pt idx="109">
                  <c:v>4.4764672454699617E-2</c:v>
                </c:pt>
                <c:pt idx="110">
                  <c:v>4.4722006162661712E-2</c:v>
                </c:pt>
                <c:pt idx="111">
                  <c:v>4.4679380564806581E-2</c:v>
                </c:pt>
                <c:pt idx="112">
                  <c:v>4.4636795622301495E-2</c:v>
                </c:pt>
                <c:pt idx="113">
                  <c:v>4.4594251296064771E-2</c:v>
                </c:pt>
                <c:pt idx="114">
                  <c:v>4.4551747547605221E-2</c:v>
                </c:pt>
                <c:pt idx="115">
                  <c:v>4.4509284338200082E-2</c:v>
                </c:pt>
                <c:pt idx="116">
                  <c:v>4.4466861628871888E-2</c:v>
                </c:pt>
                <c:pt idx="117">
                  <c:v>4.4424479381262594E-2</c:v>
                </c:pt>
                <c:pt idx="118">
                  <c:v>4.4382137556730483E-2</c:v>
                </c:pt>
                <c:pt idx="119">
                  <c:v>4.4339836116425446E-2</c:v>
                </c:pt>
                <c:pt idx="120">
                  <c:v>4.4297575022093638E-2</c:v>
                </c:pt>
                <c:pt idx="121">
                  <c:v>4.4255354235220708E-2</c:v>
                </c:pt>
                <c:pt idx="122">
                  <c:v>4.4213173717043378E-2</c:v>
                </c:pt>
                <c:pt idx="123">
                  <c:v>4.4171033429429372E-2</c:v>
                </c:pt>
                <c:pt idx="124">
                  <c:v>4.4128933333974336E-2</c:v>
                </c:pt>
                <c:pt idx="125">
                  <c:v>4.4086873392030768E-2</c:v>
                </c:pt>
                <c:pt idx="126">
                  <c:v>4.4044853565559018E-2</c:v>
                </c:pt>
                <c:pt idx="127">
                  <c:v>4.4002873816282081E-2</c:v>
                </c:pt>
                <c:pt idx="128">
                  <c:v>4.3960934105656664E-2</c:v>
                </c:pt>
                <c:pt idx="129">
                  <c:v>4.3919034395753113E-2</c:v>
                </c:pt>
                <c:pt idx="130">
                  <c:v>4.3877174648398624E-2</c:v>
                </c:pt>
                <c:pt idx="131">
                  <c:v>4.3835354825165686E-2</c:v>
                </c:pt>
                <c:pt idx="132">
                  <c:v>4.379357488823462E-2</c:v>
                </c:pt>
                <c:pt idx="133">
                  <c:v>4.3751834799542637E-2</c:v>
                </c:pt>
                <c:pt idx="134">
                  <c:v>4.371013452076062E-2</c:v>
                </c:pt>
                <c:pt idx="135">
                  <c:v>4.3668474014184687E-2</c:v>
                </c:pt>
                <c:pt idx="136">
                  <c:v>4.3626853241873605E-2</c:v>
                </c:pt>
                <c:pt idx="137">
                  <c:v>4.3585272165579315E-2</c:v>
                </c:pt>
                <c:pt idx="138">
                  <c:v>4.3543730747841063E-2</c:v>
                </c:pt>
                <c:pt idx="139">
                  <c:v>4.3502228950381854E-2</c:v>
                </c:pt>
                <c:pt idx="140">
                  <c:v>4.3460766735717783E-2</c:v>
                </c:pt>
                <c:pt idx="141">
                  <c:v>4.3419344066052336E-2</c:v>
                </c:pt>
                <c:pt idx="142">
                  <c:v>4.3377960903334283E-2</c:v>
                </c:pt>
                <c:pt idx="143">
                  <c:v>4.3336617210178133E-2</c:v>
                </c:pt>
                <c:pt idx="144">
                  <c:v>4.3295312948914741E-2</c:v>
                </c:pt>
                <c:pt idx="145">
                  <c:v>4.3254048081579698E-2</c:v>
                </c:pt>
                <c:pt idx="146">
                  <c:v>4.3212822570909096E-2</c:v>
                </c:pt>
                <c:pt idx="147">
                  <c:v>4.3171636379337977E-2</c:v>
                </c:pt>
                <c:pt idx="148">
                  <c:v>4.3130489469006154E-2</c:v>
                </c:pt>
                <c:pt idx="149">
                  <c:v>4.3089381802759688E-2</c:v>
                </c:pt>
                <c:pt idx="150">
                  <c:v>4.3048313343143629E-2</c:v>
                </c:pt>
                <c:pt idx="151">
                  <c:v>4.3007284052401985E-2</c:v>
                </c:pt>
                <c:pt idx="152">
                  <c:v>4.2966293893485018E-2</c:v>
                </c:pt>
                <c:pt idx="153">
                  <c:v>4.2925342829065141E-2</c:v>
                </c:pt>
                <c:pt idx="154">
                  <c:v>4.2884430821455828E-2</c:v>
                </c:pt>
                <c:pt idx="155">
                  <c:v>4.2843557833752079E-2</c:v>
                </c:pt>
                <c:pt idx="156">
                  <c:v>4.2802723828701539E-2</c:v>
                </c:pt>
                <c:pt idx="157">
                  <c:v>4.2763753536623206E-2</c:v>
                </c:pt>
                <c:pt idx="158">
                  <c:v>4.2724392911398193E-2</c:v>
                </c:pt>
                <c:pt idx="159">
                  <c:v>4.2683709839588961E-2</c:v>
                </c:pt>
                <c:pt idx="160">
                  <c:v>4.264306549533977E-2</c:v>
                </c:pt>
                <c:pt idx="161">
                  <c:v>4.2602459841762995E-2</c:v>
                </c:pt>
                <c:pt idx="162">
                  <c:v>4.2561892841693129E-2</c:v>
                </c:pt>
                <c:pt idx="163">
                  <c:v>4.2521364458711429E-2</c:v>
                </c:pt>
                <c:pt idx="164">
                  <c:v>4.2480874656057641E-2</c:v>
                </c:pt>
                <c:pt idx="165">
                  <c:v>4.244042339666465E-2</c:v>
                </c:pt>
                <c:pt idx="166">
                  <c:v>4.2400010644200577E-2</c:v>
                </c:pt>
                <c:pt idx="167">
                  <c:v>4.2359636362049868E-2</c:v>
                </c:pt>
                <c:pt idx="168">
                  <c:v>4.2319300513203317E-2</c:v>
                </c:pt>
                <c:pt idx="169">
                  <c:v>4.2279003061473759E-2</c:v>
                </c:pt>
                <c:pt idx="170">
                  <c:v>4.2238743970193546E-2</c:v>
                </c:pt>
                <c:pt idx="171">
                  <c:v>4.2198523202984464E-2</c:v>
                </c:pt>
                <c:pt idx="172">
                  <c:v>4.2158340722993626E-2</c:v>
                </c:pt>
                <c:pt idx="173">
                  <c:v>4.2118196494172797E-2</c:v>
                </c:pt>
                <c:pt idx="174">
                  <c:v>4.2078090480103247E-2</c:v>
                </c:pt>
                <c:pt idx="175">
                  <c:v>4.2038022644059439E-2</c:v>
                </c:pt>
                <c:pt idx="176">
                  <c:v>4.1997992950074191E-2</c:v>
                </c:pt>
                <c:pt idx="177">
                  <c:v>4.1958001361856137E-2</c:v>
                </c:pt>
                <c:pt idx="178">
                  <c:v>4.1918047842760778E-2</c:v>
                </c:pt>
                <c:pt idx="179">
                  <c:v>4.1878132356942502E-2</c:v>
                </c:pt>
                <c:pt idx="180">
                  <c:v>4.1838254868208358E-2</c:v>
                </c:pt>
                <c:pt idx="181">
                  <c:v>4.179841534001226E-2</c:v>
                </c:pt>
                <c:pt idx="182">
                  <c:v>4.1758613736607005E-2</c:v>
                </c:pt>
                <c:pt idx="183">
                  <c:v>4.1718850021921217E-2</c:v>
                </c:pt>
                <c:pt idx="184">
                  <c:v>4.1679124159484063E-2</c:v>
                </c:pt>
                <c:pt idx="185">
                  <c:v>4.1639436113687291E-2</c:v>
                </c:pt>
                <c:pt idx="186">
                  <c:v>4.1599785848401613E-2</c:v>
                </c:pt>
                <c:pt idx="187">
                  <c:v>4.1560173327810368E-2</c:v>
                </c:pt>
                <c:pt idx="188">
                  <c:v>4.1520598515581666E-2</c:v>
                </c:pt>
                <c:pt idx="189">
                  <c:v>4.1481061376251974E-2</c:v>
                </c:pt>
                <c:pt idx="190">
                  <c:v>4.144156187395831E-2</c:v>
                </c:pt>
                <c:pt idx="191">
                  <c:v>4.1402099972472982E-2</c:v>
                </c:pt>
                <c:pt idx="192">
                  <c:v>4.1362675636430875E-2</c:v>
                </c:pt>
                <c:pt idx="193">
                  <c:v>4.1323288830078998E-2</c:v>
                </c:pt>
                <c:pt idx="194">
                  <c:v>4.1283939517293859E-2</c:v>
                </c:pt>
                <c:pt idx="195">
                  <c:v>4.1244627662802964E-2</c:v>
                </c:pt>
                <c:pt idx="196">
                  <c:v>4.1205353230963318E-2</c:v>
                </c:pt>
                <c:pt idx="197">
                  <c:v>4.1166116185738275E-2</c:v>
                </c:pt>
                <c:pt idx="198">
                  <c:v>4.1126916491976896E-2</c:v>
                </c:pt>
                <c:pt idx="199">
                  <c:v>4.108775411398987E-2</c:v>
                </c:pt>
                <c:pt idx="200">
                  <c:v>4.1048629016406303E-2</c:v>
                </c:pt>
                <c:pt idx="201">
                  <c:v>4.1009541163322671E-2</c:v>
                </c:pt>
                <c:pt idx="202">
                  <c:v>4.0970490519721202E-2</c:v>
                </c:pt>
                <c:pt idx="203">
                  <c:v>4.0931477050190464E-2</c:v>
                </c:pt>
                <c:pt idx="204">
                  <c:v>4.0892500718931149E-2</c:v>
                </c:pt>
                <c:pt idx="205">
                  <c:v>4.0853561491023892E-2</c:v>
                </c:pt>
                <c:pt idx="206">
                  <c:v>4.0814659331173044E-2</c:v>
                </c:pt>
                <c:pt idx="207">
                  <c:v>4.0775794203637181E-2</c:v>
                </c:pt>
                <c:pt idx="208">
                  <c:v>4.0736966073647456E-2</c:v>
                </c:pt>
                <c:pt idx="209">
                  <c:v>4.0697902679416705E-2</c:v>
                </c:pt>
                <c:pt idx="210">
                  <c:v>4.0658941420392121E-2</c:v>
                </c:pt>
                <c:pt idx="211">
                  <c:v>4.0620220456047011E-2</c:v>
                </c:pt>
                <c:pt idx="212">
                  <c:v>4.0581536360384453E-2</c:v>
                </c:pt>
                <c:pt idx="213">
                  <c:v>4.0542889097859858E-2</c:v>
                </c:pt>
                <c:pt idx="214">
                  <c:v>4.0504278633403348E-2</c:v>
                </c:pt>
                <c:pt idx="215">
                  <c:v>4.0465704932442899E-2</c:v>
                </c:pt>
                <c:pt idx="216">
                  <c:v>4.0427167959538123E-2</c:v>
                </c:pt>
                <c:pt idx="217">
                  <c:v>4.0388667679694401E-2</c:v>
                </c:pt>
                <c:pt idx="218">
                  <c:v>4.0350204058467058E-2</c:v>
                </c:pt>
                <c:pt idx="219">
                  <c:v>4.0311777060485179E-2</c:v>
                </c:pt>
                <c:pt idx="220">
                  <c:v>4.0273386650881503E-2</c:v>
                </c:pt>
                <c:pt idx="221">
                  <c:v>4.0235032795303986E-2</c:v>
                </c:pt>
                <c:pt idx="222">
                  <c:v>4.0196715458468542E-2</c:v>
                </c:pt>
                <c:pt idx="223">
                  <c:v>4.015843460562369E-2</c:v>
                </c:pt>
                <c:pt idx="224">
                  <c:v>4.0120190202504222E-2</c:v>
                </c:pt>
                <c:pt idx="225">
                  <c:v>4.0081982213930258E-2</c:v>
                </c:pt>
                <c:pt idx="226">
                  <c:v>4.0043810605254512E-2</c:v>
                </c:pt>
                <c:pt idx="227">
                  <c:v>4.0005675342298611E-2</c:v>
                </c:pt>
                <c:pt idx="228">
                  <c:v>3.9967576390004256E-2</c:v>
                </c:pt>
                <c:pt idx="229">
                  <c:v>3.9929513713787834E-2</c:v>
                </c:pt>
                <c:pt idx="230">
                  <c:v>3.9891487279604121E-2</c:v>
                </c:pt>
                <c:pt idx="231">
                  <c:v>3.9853497052313766E-2</c:v>
                </c:pt>
                <c:pt idx="232">
                  <c:v>3.9815542998079941E-2</c:v>
                </c:pt>
                <c:pt idx="233">
                  <c:v>3.9777625081989072E-2</c:v>
                </c:pt>
                <c:pt idx="234">
                  <c:v>3.9739743269648589E-2</c:v>
                </c:pt>
                <c:pt idx="235">
                  <c:v>3.9701897527152204E-2</c:v>
                </c:pt>
                <c:pt idx="236">
                  <c:v>3.9664087819702112E-2</c:v>
                </c:pt>
                <c:pt idx="237">
                  <c:v>3.9626314112963641E-2</c:v>
                </c:pt>
                <c:pt idx="238">
                  <c:v>3.9588576373181014E-2</c:v>
                </c:pt>
                <c:pt idx="239">
                  <c:v>3.9550874565614312E-2</c:v>
                </c:pt>
                <c:pt idx="240">
                  <c:v>3.951320865604465E-2</c:v>
                </c:pt>
                <c:pt idx="241">
                  <c:v>3.9475578610803086E-2</c:v>
                </c:pt>
                <c:pt idx="242">
                  <c:v>3.9437984395259695E-2</c:v>
                </c:pt>
                <c:pt idx="243">
                  <c:v>3.9400425975288207E-2</c:v>
                </c:pt>
                <c:pt idx="244">
                  <c:v>3.9362903317329674E-2</c:v>
                </c:pt>
                <c:pt idx="245">
                  <c:v>3.9325416386817857E-2</c:v>
                </c:pt>
                <c:pt idx="246">
                  <c:v>3.9287965149753842E-2</c:v>
                </c:pt>
                <c:pt idx="247">
                  <c:v>3.9250549572659721E-2</c:v>
                </c:pt>
                <c:pt idx="248">
                  <c:v>3.9213169621085044E-2</c:v>
                </c:pt>
                <c:pt idx="249">
                  <c:v>3.9175825261106141E-2</c:v>
                </c:pt>
                <c:pt idx="250">
                  <c:v>3.9138516459360902E-2</c:v>
                </c:pt>
                <c:pt idx="251">
                  <c:v>3.9101243181479908E-2</c:v>
                </c:pt>
                <c:pt idx="252">
                  <c:v>3.9064005393643707E-2</c:v>
                </c:pt>
                <c:pt idx="253">
                  <c:v>3.9026803062588593E-2</c:v>
                </c:pt>
                <c:pt idx="254">
                  <c:v>3.8989636153864096E-2</c:v>
                </c:pt>
                <c:pt idx="255">
                  <c:v>3.8952504634449658E-2</c:v>
                </c:pt>
                <c:pt idx="256">
                  <c:v>3.8915408470126374E-2</c:v>
                </c:pt>
                <c:pt idx="257">
                  <c:v>3.8878347627236888E-2</c:v>
                </c:pt>
                <c:pt idx="258">
                  <c:v>3.8841322072679575E-2</c:v>
                </c:pt>
                <c:pt idx="259">
                  <c:v>3.8804331772351319E-2</c:v>
                </c:pt>
                <c:pt idx="260">
                  <c:v>3.8767376692658444E-2</c:v>
                </c:pt>
                <c:pt idx="261">
                  <c:v>3.8730012882394194E-2</c:v>
                </c:pt>
                <c:pt idx="262">
                  <c:v>3.8692791713028404E-2</c:v>
                </c:pt>
                <c:pt idx="263">
                  <c:v>3.8655937663029896E-2</c:v>
                </c:pt>
                <c:pt idx="264">
                  <c:v>3.8619118714916599E-2</c:v>
                </c:pt>
                <c:pt idx="265">
                  <c:v>3.8582334834689598E-2</c:v>
                </c:pt>
                <c:pt idx="266">
                  <c:v>3.8545585989513569E-2</c:v>
                </c:pt>
                <c:pt idx="267">
                  <c:v>3.8508872145817982E-2</c:v>
                </c:pt>
                <c:pt idx="268">
                  <c:v>3.8472193270287024E-2</c:v>
                </c:pt>
                <c:pt idx="269">
                  <c:v>3.8435549329604898E-2</c:v>
                </c:pt>
                <c:pt idx="270">
                  <c:v>3.83989402904963E-2</c:v>
                </c:pt>
                <c:pt idx="271">
                  <c:v>3.8362366119905941E-2</c:v>
                </c:pt>
                <c:pt idx="272">
                  <c:v>3.8325826784083819E-2</c:v>
                </c:pt>
                <c:pt idx="273">
                  <c:v>3.8289322250397238E-2</c:v>
                </c:pt>
                <c:pt idx="274">
                  <c:v>3.8252852485501442E-2</c:v>
                </c:pt>
                <c:pt idx="275">
                  <c:v>3.8216417456300604E-2</c:v>
                </c:pt>
                <c:pt idx="276">
                  <c:v>3.8180017129710468E-2</c:v>
                </c:pt>
                <c:pt idx="277">
                  <c:v>3.8143651472855193E-2</c:v>
                </c:pt>
                <c:pt idx="278">
                  <c:v>3.8107320452158464E-2</c:v>
                </c:pt>
                <c:pt idx="279">
                  <c:v>3.8071024035195973E-2</c:v>
                </c:pt>
                <c:pt idx="280">
                  <c:v>3.8034762188825587E-2</c:v>
                </c:pt>
                <c:pt idx="281">
                  <c:v>3.7998534880107786E-2</c:v>
                </c:pt>
                <c:pt idx="282">
                  <c:v>3.7962342076166715E-2</c:v>
                </c:pt>
                <c:pt idx="283">
                  <c:v>3.7926183744126533E-2</c:v>
                </c:pt>
                <c:pt idx="284">
                  <c:v>3.7890059851348745E-2</c:v>
                </c:pt>
                <c:pt idx="285">
                  <c:v>3.7853970364453864E-2</c:v>
                </c:pt>
                <c:pt idx="286">
                  <c:v>3.7817915251266508E-2</c:v>
                </c:pt>
                <c:pt idx="287">
                  <c:v>3.7781894478835586E-2</c:v>
                </c:pt>
                <c:pt idx="288">
                  <c:v>3.7745908014458922E-2</c:v>
                </c:pt>
                <c:pt idx="289">
                  <c:v>3.7709955825469064E-2</c:v>
                </c:pt>
                <c:pt idx="290">
                  <c:v>3.7674037879406992E-2</c:v>
                </c:pt>
                <c:pt idx="291">
                  <c:v>3.7638154143078459E-2</c:v>
                </c:pt>
                <c:pt idx="292">
                  <c:v>3.7602304584493332E-2</c:v>
                </c:pt>
                <c:pt idx="293">
                  <c:v>3.7566489170879978E-2</c:v>
                </c:pt>
                <c:pt idx="294">
                  <c:v>3.7530707869750421E-2</c:v>
                </c:pt>
                <c:pt idx="295">
                  <c:v>3.7494960648593513E-2</c:v>
                </c:pt>
                <c:pt idx="296">
                  <c:v>3.7459247474950219E-2</c:v>
                </c:pt>
                <c:pt idx="297">
                  <c:v>3.7423568316610437E-2</c:v>
                </c:pt>
                <c:pt idx="298">
                  <c:v>3.7387923140565174E-2</c:v>
                </c:pt>
                <c:pt idx="299">
                  <c:v>3.7352311915038502E-2</c:v>
                </c:pt>
                <c:pt idx="300">
                  <c:v>3.7316734607519275E-2</c:v>
                </c:pt>
                <c:pt idx="301">
                  <c:v>3.7281191185681614E-2</c:v>
                </c:pt>
                <c:pt idx="302">
                  <c:v>3.7245681617263306E-2</c:v>
                </c:pt>
                <c:pt idx="303">
                  <c:v>3.7210205870216333E-2</c:v>
                </c:pt>
                <c:pt idx="304">
                  <c:v>3.717476391173432E-2</c:v>
                </c:pt>
                <c:pt idx="305">
                  <c:v>3.7139355710226592E-2</c:v>
                </c:pt>
                <c:pt idx="306">
                  <c:v>3.7103981233355676E-2</c:v>
                </c:pt>
                <c:pt idx="307">
                  <c:v>3.706864044899251E-2</c:v>
                </c:pt>
                <c:pt idx="308">
                  <c:v>3.7033333325042772E-2</c:v>
                </c:pt>
                <c:pt idx="309">
                  <c:v>3.6998059829452652E-2</c:v>
                </c:pt>
                <c:pt idx="310">
                  <c:v>3.6962819930405698E-2</c:v>
                </c:pt>
                <c:pt idx="311">
                  <c:v>3.6927613595280788E-2</c:v>
                </c:pt>
                <c:pt idx="312">
                  <c:v>3.6892440792730366E-2</c:v>
                </c:pt>
                <c:pt idx="313">
                  <c:v>3.6857058885935871E-2</c:v>
                </c:pt>
                <c:pt idx="314">
                  <c:v>3.6821627776743186E-2</c:v>
                </c:pt>
                <c:pt idx="315">
                  <c:v>3.6786552862892216E-2</c:v>
                </c:pt>
                <c:pt idx="316">
                  <c:v>3.6751511362981347E-2</c:v>
                </c:pt>
                <c:pt idx="317">
                  <c:v>3.6716503244580499E-2</c:v>
                </c:pt>
                <c:pt idx="318">
                  <c:v>3.6681528476070042E-2</c:v>
                </c:pt>
                <c:pt idx="319">
                  <c:v>3.6646587025483006E-2</c:v>
                </c:pt>
                <c:pt idx="320">
                  <c:v>3.6611678861703405E-2</c:v>
                </c:pt>
                <c:pt idx="321">
                  <c:v>3.6576803952387986E-2</c:v>
                </c:pt>
                <c:pt idx="322">
                  <c:v>3.6541962266061843E-2</c:v>
                </c:pt>
                <c:pt idx="323">
                  <c:v>3.6507153770868009E-2</c:v>
                </c:pt>
                <c:pt idx="324">
                  <c:v>3.6472378435812067E-2</c:v>
                </c:pt>
                <c:pt idx="325">
                  <c:v>3.6437636228683901E-2</c:v>
                </c:pt>
                <c:pt idx="326">
                  <c:v>3.640292711811282E-2</c:v>
                </c:pt>
                <c:pt idx="327">
                  <c:v>3.6368251072369198E-2</c:v>
                </c:pt>
                <c:pt idx="328">
                  <c:v>3.6333608060580204E-2</c:v>
                </c:pt>
                <c:pt idx="329">
                  <c:v>3.6298998050645702E-2</c:v>
                </c:pt>
                <c:pt idx="330">
                  <c:v>3.6264421011333946E-2</c:v>
                </c:pt>
                <c:pt idx="331">
                  <c:v>3.6229876911013724E-2</c:v>
                </c:pt>
                <c:pt idx="332">
                  <c:v>3.6195365718956922E-2</c:v>
                </c:pt>
                <c:pt idx="333">
                  <c:v>3.6160887403161826E-2</c:v>
                </c:pt>
                <c:pt idx="334">
                  <c:v>3.6126441932524046E-2</c:v>
                </c:pt>
                <c:pt idx="335">
                  <c:v>3.6092029275539721E-2</c:v>
                </c:pt>
                <c:pt idx="336">
                  <c:v>3.6057649401579149E-2</c:v>
                </c:pt>
                <c:pt idx="337">
                  <c:v>3.6023302278785363E-2</c:v>
                </c:pt>
                <c:pt idx="338">
                  <c:v>3.5988987876152359E-2</c:v>
                </c:pt>
                <c:pt idx="339">
                  <c:v>3.595470616230366E-2</c:v>
                </c:pt>
                <c:pt idx="340">
                  <c:v>3.5920457106736907E-2</c:v>
                </c:pt>
                <c:pt idx="341">
                  <c:v>3.588624067769354E-2</c:v>
                </c:pt>
                <c:pt idx="342">
                  <c:v>3.5852056844312301E-2</c:v>
                </c:pt>
                <c:pt idx="343">
                  <c:v>3.5817905575315105E-2</c:v>
                </c:pt>
                <c:pt idx="344">
                  <c:v>3.5783786840321179E-2</c:v>
                </c:pt>
                <c:pt idx="345">
                  <c:v>3.5749700607705104E-2</c:v>
                </c:pt>
                <c:pt idx="346">
                  <c:v>3.571564684670403E-2</c:v>
                </c:pt>
                <c:pt idx="347">
                  <c:v>3.5681625526161449E-2</c:v>
                </c:pt>
                <c:pt idx="348">
                  <c:v>3.5647636615841312E-2</c:v>
                </c:pt>
                <c:pt idx="349">
                  <c:v>3.5613680084193459E-2</c:v>
                </c:pt>
                <c:pt idx="350">
                  <c:v>3.5579755900593972E-2</c:v>
                </c:pt>
                <c:pt idx="351">
                  <c:v>3.5545864034019492E-2</c:v>
                </c:pt>
                <c:pt idx="352">
                  <c:v>3.5512004454320803E-2</c:v>
                </c:pt>
                <c:pt idx="353">
                  <c:v>3.5478177130098265E-2</c:v>
                </c:pt>
                <c:pt idx="354">
                  <c:v>3.5444382030814792E-2</c:v>
                </c:pt>
                <c:pt idx="355">
                  <c:v>3.5410619125574382E-2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8-4014-BFE5-0D85F0B9B56E}"/>
            </c:ext>
          </c:extLst>
        </c:ser>
        <c:ser>
          <c:idx val="5"/>
          <c:order val="5"/>
          <c:tx>
            <c:strRef>
              <c:f>'Daily Forward Rates'!$G$1</c:f>
              <c:strCache>
                <c:ptCount val="1"/>
                <c:pt idx="0">
                  <c:v>Market.EOD_Sydney.RateCurve.AUD-BBR-BBSW-3M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Rates'!$G$2:$G$357</c:f>
              <c:numCache>
                <c:formatCode>0.00%</c:formatCode>
                <c:ptCount val="3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68-4014-BFE5-0D85F0B9B56E}"/>
            </c:ext>
          </c:extLst>
        </c:ser>
        <c:ser>
          <c:idx val="6"/>
          <c:order val="6"/>
          <c:tx>
            <c:strRef>
              <c:f>'Daily Forward Rates'!$H$1</c:f>
              <c:strCache>
                <c:ptCount val="1"/>
                <c:pt idx="0">
                  <c:v>Market.Test.RateCurve.AUD-BBR-BBSW-3M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Rates'!$H$2:$H$357</c:f>
              <c:numCache>
                <c:formatCode>0.00%</c:formatCode>
                <c:ptCount val="356"/>
                <c:pt idx="0">
                  <c:v>1.7498739123410014E-2</c:v>
                </c:pt>
                <c:pt idx="1">
                  <c:v>1.7723634107554682E-2</c:v>
                </c:pt>
                <c:pt idx="2">
                  <c:v>1.7948284985037009E-2</c:v>
                </c:pt>
                <c:pt idx="3">
                  <c:v>1.8172688858134056E-2</c:v>
                </c:pt>
                <c:pt idx="4">
                  <c:v>4.2280956395342226E-2</c:v>
                </c:pt>
                <c:pt idx="5">
                  <c:v>1.9029151889342226E-2</c:v>
                </c:pt>
                <c:pt idx="6">
                  <c:v>1.9076750195463621E-2</c:v>
                </c:pt>
                <c:pt idx="7">
                  <c:v>1.9124290276518581E-2</c:v>
                </c:pt>
                <c:pt idx="8">
                  <c:v>1.917177200447135E-2</c:v>
                </c:pt>
                <c:pt idx="9">
                  <c:v>1.9219195251627724E-2</c:v>
                </c:pt>
                <c:pt idx="10">
                  <c:v>1.9266559890519269E-2</c:v>
                </c:pt>
                <c:pt idx="11">
                  <c:v>1.9313865794019107E-2</c:v>
                </c:pt>
                <c:pt idx="12">
                  <c:v>1.9361112835278225E-2</c:v>
                </c:pt>
                <c:pt idx="13">
                  <c:v>1.9408300887742862E-2</c:v>
                </c:pt>
                <c:pt idx="14">
                  <c:v>1.9455429825223951E-2</c:v>
                </c:pt>
                <c:pt idx="15">
                  <c:v>1.9502499521735057E-2</c:v>
                </c:pt>
                <c:pt idx="16">
                  <c:v>1.9549509851631286E-2</c:v>
                </c:pt>
                <c:pt idx="17">
                  <c:v>1.9575794810561504E-2</c:v>
                </c:pt>
                <c:pt idx="18">
                  <c:v>1.949260101214426E-2</c:v>
                </c:pt>
                <c:pt idx="19">
                  <c:v>1.9528784594309529E-2</c:v>
                </c:pt>
                <c:pt idx="20">
                  <c:v>1.9564921170563965E-2</c:v>
                </c:pt>
                <c:pt idx="21">
                  <c:v>1.9601010667664891E-2</c:v>
                </c:pt>
                <c:pt idx="22">
                  <c:v>1.9637053012543291E-2</c:v>
                </c:pt>
                <c:pt idx="23">
                  <c:v>1.9673048132309617E-2</c:v>
                </c:pt>
                <c:pt idx="24">
                  <c:v>1.9708995954288513E-2</c:v>
                </c:pt>
                <c:pt idx="25">
                  <c:v>1.9744896405972497E-2</c:v>
                </c:pt>
                <c:pt idx="26">
                  <c:v>1.9780749415056715E-2</c:v>
                </c:pt>
                <c:pt idx="27">
                  <c:v>1.9816554909398394E-2</c:v>
                </c:pt>
                <c:pt idx="28">
                  <c:v>1.9852312817092117E-2</c:v>
                </c:pt>
                <c:pt idx="29">
                  <c:v>1.988802306637719E-2</c:v>
                </c:pt>
                <c:pt idx="30">
                  <c:v>1.9915613971881938E-2</c:v>
                </c:pt>
                <c:pt idx="31">
                  <c:v>1.9901204927914744E-2</c:v>
                </c:pt>
                <c:pt idx="32">
                  <c:v>1.9933984608274273E-2</c:v>
                </c:pt>
                <c:pt idx="33">
                  <c:v>1.9966719816304965E-2</c:v>
                </c:pt>
                <c:pt idx="34">
                  <c:v>1.9999410492049945E-2</c:v>
                </c:pt>
                <c:pt idx="35">
                  <c:v>2.0032056576061757E-2</c:v>
                </c:pt>
                <c:pt idx="36">
                  <c:v>2.006465800873666E-2</c:v>
                </c:pt>
                <c:pt idx="37">
                  <c:v>2.009721473080087E-2</c:v>
                </c:pt>
                <c:pt idx="38">
                  <c:v>2.012972668324112E-2</c:v>
                </c:pt>
                <c:pt idx="39">
                  <c:v>2.0162193806922572E-2</c:v>
                </c:pt>
                <c:pt idx="40">
                  <c:v>2.0194616043214025E-2</c:v>
                </c:pt>
                <c:pt idx="41">
                  <c:v>2.0226993333374299E-2</c:v>
                </c:pt>
                <c:pt idx="42">
                  <c:v>2.025932561892271E-2</c:v>
                </c:pt>
                <c:pt idx="43">
                  <c:v>2.0287185070422105E-2</c:v>
                </c:pt>
                <c:pt idx="44">
                  <c:v>2.0292204917364592E-2</c:v>
                </c:pt>
                <c:pt idx="45">
                  <c:v>2.0323255546343004E-2</c:v>
                </c:pt>
                <c:pt idx="46">
                  <c:v>2.0354262416738229E-2</c:v>
                </c:pt>
                <c:pt idx="47">
                  <c:v>2.0385225475169712E-2</c:v>
                </c:pt>
                <c:pt idx="48">
                  <c:v>2.0416144668303216E-2</c:v>
                </c:pt>
                <c:pt idx="49">
                  <c:v>2.0447019943180784E-2</c:v>
                </c:pt>
                <c:pt idx="50">
                  <c:v>2.0477851246676577E-2</c:v>
                </c:pt>
                <c:pt idx="51">
                  <c:v>2.0508638526052621E-2</c:v>
                </c:pt>
                <c:pt idx="52">
                  <c:v>2.0539381728594104E-2</c:v>
                </c:pt>
                <c:pt idx="53">
                  <c:v>2.0570080801962494E-2</c:v>
                </c:pt>
                <c:pt idx="54">
                  <c:v>2.0600735693686114E-2</c:v>
                </c:pt>
                <c:pt idx="55">
                  <c:v>2.063134635161747E-2</c:v>
                </c:pt>
                <c:pt idx="56">
                  <c:v>2.0659041579148076E-2</c:v>
                </c:pt>
                <c:pt idx="57">
                  <c:v>2.0671997573153016E-2</c:v>
                </c:pt>
                <c:pt idx="58">
                  <c:v>2.0701882230484255E-2</c:v>
                </c:pt>
                <c:pt idx="59">
                  <c:v>2.073172323888214E-2</c:v>
                </c:pt>
                <c:pt idx="60">
                  <c:v>2.0761520549244201E-2</c:v>
                </c:pt>
                <c:pt idx="61">
                  <c:v>2.0791274112195883E-2</c:v>
                </c:pt>
                <c:pt idx="62">
                  <c:v>2.0820983878976271E-2</c:v>
                </c:pt>
                <c:pt idx="63">
                  <c:v>2.0850649800482901E-2</c:v>
                </c:pt>
                <c:pt idx="64">
                  <c:v>2.0880271828273251E-2</c:v>
                </c:pt>
                <c:pt idx="65">
                  <c:v>2.0909849913557457E-2</c:v>
                </c:pt>
                <c:pt idx="66">
                  <c:v>2.0939384008205608E-2</c:v>
                </c:pt>
                <c:pt idx="67">
                  <c:v>2.0968874063780975E-2</c:v>
                </c:pt>
                <c:pt idx="68">
                  <c:v>2.0998320032205746E-2</c:v>
                </c:pt>
                <c:pt idx="69">
                  <c:v>2.1025644608568976E-2</c:v>
                </c:pt>
                <c:pt idx="70">
                  <c:v>2.1042335066201061E-2</c:v>
                </c:pt>
                <c:pt idx="71">
                  <c:v>2.1071292449686578E-2</c:v>
                </c:pt>
                <c:pt idx="72">
                  <c:v>2.1100206047623655E-2</c:v>
                </c:pt>
                <c:pt idx="73">
                  <c:v>2.1129075814111147E-2</c:v>
                </c:pt>
                <c:pt idx="74">
                  <c:v>2.1157901702998996E-2</c:v>
                </c:pt>
                <c:pt idx="75">
                  <c:v>2.1186683668553936E-2</c:v>
                </c:pt>
                <c:pt idx="76">
                  <c:v>2.1215421665054284E-2</c:v>
                </c:pt>
                <c:pt idx="77">
                  <c:v>2.1244115647212545E-2</c:v>
                </c:pt>
                <c:pt idx="78">
                  <c:v>2.1272765569474914E-2</c:v>
                </c:pt>
                <c:pt idx="79">
                  <c:v>2.1301371386727559E-2</c:v>
                </c:pt>
                <c:pt idx="80">
                  <c:v>2.1329933053908751E-2</c:v>
                </c:pt>
                <c:pt idx="81">
                  <c:v>2.1358450526066743E-2</c:v>
                </c:pt>
                <c:pt idx="82">
                  <c:v>2.1380668089813044E-2</c:v>
                </c:pt>
                <c:pt idx="83">
                  <c:v>2.1371039965886424E-2</c:v>
                </c:pt>
                <c:pt idx="84">
                  <c:v>2.1398510164065052E-2</c:v>
                </c:pt>
                <c:pt idx="85">
                  <c:v>2.1425937295674165E-2</c:v>
                </c:pt>
                <c:pt idx="86">
                  <c:v>2.1453321319808545E-2</c:v>
                </c:pt>
                <c:pt idx="87">
                  <c:v>2.1480662195221427E-2</c:v>
                </c:pt>
                <c:pt idx="88">
                  <c:v>2.1507959881158105E-2</c:v>
                </c:pt>
                <c:pt idx="89">
                  <c:v>2.1535214336881246E-2</c:v>
                </c:pt>
                <c:pt idx="90">
                  <c:v>2.1562425521838766E-2</c:v>
                </c:pt>
                <c:pt idx="91">
                  <c:v>2.158959339559436E-2</c:v>
                </c:pt>
                <c:pt idx="92">
                  <c:v>2.1616717917792769E-2</c:v>
                </c:pt>
                <c:pt idx="93">
                  <c:v>2.1643799048553434E-2</c:v>
                </c:pt>
                <c:pt idx="94">
                  <c:v>2.167083674761951E-2</c:v>
                </c:pt>
                <c:pt idx="95">
                  <c:v>2.1697830975237791E-2</c:v>
                </c:pt>
                <c:pt idx="96">
                  <c:v>2.1531838496643974E-2</c:v>
                </c:pt>
                <c:pt idx="97">
                  <c:v>2.0387166447853638E-2</c:v>
                </c:pt>
                <c:pt idx="98">
                  <c:v>2.0389694014217388E-2</c:v>
                </c:pt>
                <c:pt idx="99">
                  <c:v>2.0392211680251134E-2</c:v>
                </c:pt>
                <c:pt idx="100">
                  <c:v>2.0394719448316802E-2</c:v>
                </c:pt>
                <c:pt idx="101">
                  <c:v>2.0397217320938403E-2</c:v>
                </c:pt>
                <c:pt idx="102">
                  <c:v>2.0399705300275239E-2</c:v>
                </c:pt>
                <c:pt idx="103">
                  <c:v>2.040218338905973E-2</c:v>
                </c:pt>
                <c:pt idx="104">
                  <c:v>2.0404651589659588E-2</c:v>
                </c:pt>
                <c:pt idx="105">
                  <c:v>2.040710990465092E-2</c:v>
                </c:pt>
                <c:pt idx="106">
                  <c:v>2.0409558336210405E-2</c:v>
                </c:pt>
                <c:pt idx="107">
                  <c:v>2.0411996887099399E-2</c:v>
                </c:pt>
                <c:pt idx="108">
                  <c:v>2.0414425559731924E-2</c:v>
                </c:pt>
                <c:pt idx="109">
                  <c:v>2.041684435669568E-2</c:v>
                </c:pt>
                <c:pt idx="110">
                  <c:v>2.0419253280190484E-2</c:v>
                </c:pt>
                <c:pt idx="111">
                  <c:v>2.0421652333041385E-2</c:v>
                </c:pt>
                <c:pt idx="112">
                  <c:v>2.0424041517662399E-2</c:v>
                </c:pt>
                <c:pt idx="113">
                  <c:v>2.0426420836681749E-2</c:v>
                </c:pt>
                <c:pt idx="114">
                  <c:v>2.0428790292339776E-2</c:v>
                </c:pt>
                <c:pt idx="115">
                  <c:v>2.0431149887473108E-2</c:v>
                </c:pt>
                <c:pt idx="116">
                  <c:v>2.0433499624530498E-2</c:v>
                </c:pt>
                <c:pt idx="117">
                  <c:v>2.0435839506186469E-2</c:v>
                </c:pt>
                <c:pt idx="118">
                  <c:v>2.0438169534681378E-2</c:v>
                </c:pt>
                <c:pt idx="119">
                  <c:v>2.044048971290973E-2</c:v>
                </c:pt>
                <c:pt idx="120">
                  <c:v>2.0442800043343441E-2</c:v>
                </c:pt>
                <c:pt idx="121">
                  <c:v>2.0445100528680187E-2</c:v>
                </c:pt>
                <c:pt idx="122">
                  <c:v>2.0447391171195064E-2</c:v>
                </c:pt>
                <c:pt idx="123">
                  <c:v>2.044967197380573E-2</c:v>
                </c:pt>
                <c:pt idx="124">
                  <c:v>2.0451942939018832E-2</c:v>
                </c:pt>
                <c:pt idx="125">
                  <c:v>2.0454204069572577E-2</c:v>
                </c:pt>
                <c:pt idx="126">
                  <c:v>2.0456455367753628E-2</c:v>
                </c:pt>
                <c:pt idx="127">
                  <c:v>2.0458696836514387E-2</c:v>
                </c:pt>
                <c:pt idx="128">
                  <c:v>2.0460928478402023E-2</c:v>
                </c:pt>
                <c:pt idx="129">
                  <c:v>2.0463150296177894E-2</c:v>
                </c:pt>
                <c:pt idx="130">
                  <c:v>2.0465362292146034E-2</c:v>
                </c:pt>
                <c:pt idx="131">
                  <c:v>2.0467564469310941E-2</c:v>
                </c:pt>
                <c:pt idx="132">
                  <c:v>2.0469756830242943E-2</c:v>
                </c:pt>
                <c:pt idx="133">
                  <c:v>2.0471939377714982E-2</c:v>
                </c:pt>
                <c:pt idx="134">
                  <c:v>2.0474112114083183E-2</c:v>
                </c:pt>
                <c:pt idx="135">
                  <c:v>2.047627504237521E-2</c:v>
                </c:pt>
                <c:pt idx="136">
                  <c:v>2.0478428165178753E-2</c:v>
                </c:pt>
                <c:pt idx="137">
                  <c:v>2.0480571485318851E-2</c:v>
                </c:pt>
                <c:pt idx="138">
                  <c:v>2.0482705005163217E-2</c:v>
                </c:pt>
                <c:pt idx="139">
                  <c:v>2.048482872776845E-2</c:v>
                </c:pt>
                <c:pt idx="140">
                  <c:v>2.0486942655762768E-2</c:v>
                </c:pt>
                <c:pt idx="141">
                  <c:v>2.0489046791884378E-2</c:v>
                </c:pt>
                <c:pt idx="142">
                  <c:v>2.0491141138993054E-2</c:v>
                </c:pt>
                <c:pt idx="143">
                  <c:v>2.0493225699468081E-2</c:v>
                </c:pt>
                <c:pt idx="144">
                  <c:v>2.0495300476441325E-2</c:v>
                </c:pt>
                <c:pt idx="145">
                  <c:v>2.0497365472558364E-2</c:v>
                </c:pt>
                <c:pt idx="146">
                  <c:v>2.0499420690719496E-2</c:v>
                </c:pt>
                <c:pt idx="147">
                  <c:v>2.0501466133321378E-2</c:v>
                </c:pt>
                <c:pt idx="148">
                  <c:v>2.3435145747385887E-2</c:v>
                </c:pt>
                <c:pt idx="149">
                  <c:v>2.3471640469684973E-2</c:v>
                </c:pt>
                <c:pt idx="150">
                  <c:v>2.3508071450624092E-2</c:v>
                </c:pt>
                <c:pt idx="151">
                  <c:v>2.3544438614876505E-2</c:v>
                </c:pt>
                <c:pt idx="152">
                  <c:v>2.3580741887428106E-2</c:v>
                </c:pt>
                <c:pt idx="153">
                  <c:v>2.3616981193507906E-2</c:v>
                </c:pt>
                <c:pt idx="154">
                  <c:v>2.3653156458674891E-2</c:v>
                </c:pt>
                <c:pt idx="155">
                  <c:v>2.3689267608754352E-2</c:v>
                </c:pt>
                <c:pt idx="156">
                  <c:v>2.3725314569872605E-2</c:v>
                </c:pt>
                <c:pt idx="157">
                  <c:v>2.3761297268428051E-2</c:v>
                </c:pt>
                <c:pt idx="158">
                  <c:v>2.3797215631114317E-2</c:v>
                </c:pt>
                <c:pt idx="159">
                  <c:v>2.3833069584926085E-2</c:v>
                </c:pt>
                <c:pt idx="160">
                  <c:v>2.3868859057124311E-2</c:v>
                </c:pt>
                <c:pt idx="161">
                  <c:v>2.3904583975282563E-2</c:v>
                </c:pt>
                <c:pt idx="162">
                  <c:v>2.3940244267240715E-2</c:v>
                </c:pt>
                <c:pt idx="163">
                  <c:v>2.3975839861145438E-2</c:v>
                </c:pt>
                <c:pt idx="164">
                  <c:v>2.4011370685432874E-2</c:v>
                </c:pt>
                <c:pt idx="165">
                  <c:v>2.4046836668955969E-2</c:v>
                </c:pt>
                <c:pt idx="166">
                  <c:v>2.4082237740301368E-2</c:v>
                </c:pt>
                <c:pt idx="167">
                  <c:v>2.411757382920194E-2</c:v>
                </c:pt>
                <c:pt idx="168">
                  <c:v>2.4152844865089541E-2</c:v>
                </c:pt>
                <c:pt idx="169">
                  <c:v>2.4188050777876495E-2</c:v>
                </c:pt>
                <c:pt idx="170">
                  <c:v>2.42231914977067E-2</c:v>
                </c:pt>
                <c:pt idx="171">
                  <c:v>2.4258266955054029E-2</c:v>
                </c:pt>
                <c:pt idx="172">
                  <c:v>2.4293277080681804E-2</c:v>
                </c:pt>
                <c:pt idx="173">
                  <c:v>2.4328221805631212E-2</c:v>
                </c:pt>
                <c:pt idx="174">
                  <c:v>2.4363101061232899E-2</c:v>
                </c:pt>
                <c:pt idx="175">
                  <c:v>2.4397914779124327E-2</c:v>
                </c:pt>
                <c:pt idx="176">
                  <c:v>2.4432662891232408E-2</c:v>
                </c:pt>
                <c:pt idx="177">
                  <c:v>2.4467345329756141E-2</c:v>
                </c:pt>
                <c:pt idx="178">
                  <c:v>2.4501962027224496E-2</c:v>
                </c:pt>
                <c:pt idx="179">
                  <c:v>2.4536512916409584E-2</c:v>
                </c:pt>
                <c:pt idx="180">
                  <c:v>2.4570997930425068E-2</c:v>
                </c:pt>
                <c:pt idx="181">
                  <c:v>2.4605417002650905E-2</c:v>
                </c:pt>
                <c:pt idx="182">
                  <c:v>2.4639770066756501E-2</c:v>
                </c:pt>
                <c:pt idx="183">
                  <c:v>2.4674057056712294E-2</c:v>
                </c:pt>
                <c:pt idx="184">
                  <c:v>2.4708277906801336E-2</c:v>
                </c:pt>
                <c:pt idx="185">
                  <c:v>2.4742432551555581E-2</c:v>
                </c:pt>
                <c:pt idx="186">
                  <c:v>2.4776520925848575E-2</c:v>
                </c:pt>
                <c:pt idx="187">
                  <c:v>2.4810542964814331E-2</c:v>
                </c:pt>
                <c:pt idx="188">
                  <c:v>2.4844498603887918E-2</c:v>
                </c:pt>
                <c:pt idx="189">
                  <c:v>2.4878387778811205E-2</c:v>
                </c:pt>
                <c:pt idx="190">
                  <c:v>2.4912210425609746E-2</c:v>
                </c:pt>
                <c:pt idx="191">
                  <c:v>2.4945966480610093E-2</c:v>
                </c:pt>
                <c:pt idx="192">
                  <c:v>2.4979655880422488E-2</c:v>
                </c:pt>
                <c:pt idx="193">
                  <c:v>2.5013278561958181E-2</c:v>
                </c:pt>
                <c:pt idx="194">
                  <c:v>2.5046834462429467E-2</c:v>
                </c:pt>
                <c:pt idx="195">
                  <c:v>2.5080323519332301E-2</c:v>
                </c:pt>
                <c:pt idx="196">
                  <c:v>2.5113745670469437E-2</c:v>
                </c:pt>
                <c:pt idx="197">
                  <c:v>2.5147100853927316E-2</c:v>
                </c:pt>
                <c:pt idx="198">
                  <c:v>2.5180389008093398E-2</c:v>
                </c:pt>
                <c:pt idx="199">
                  <c:v>2.5213610071661959E-2</c:v>
                </c:pt>
                <c:pt idx="200">
                  <c:v>2.5246763983593566E-2</c:v>
                </c:pt>
                <c:pt idx="201">
                  <c:v>2.5279850683352444E-2</c:v>
                </c:pt>
                <c:pt idx="202">
                  <c:v>2.5312870109991788E-2</c:v>
                </c:pt>
                <c:pt idx="203">
                  <c:v>2.5345822203878897E-2</c:v>
                </c:pt>
                <c:pt idx="204">
                  <c:v>2.5378706905027956E-2</c:v>
                </c:pt>
                <c:pt idx="205">
                  <c:v>2.5411524153875722E-2</c:v>
                </c:pt>
                <c:pt idx="206">
                  <c:v>2.5444273891200533E-2</c:v>
                </c:pt>
                <c:pt idx="207">
                  <c:v>2.5476956058035426E-2</c:v>
                </c:pt>
                <c:pt idx="208">
                  <c:v>2.5509570595749209E-2</c:v>
                </c:pt>
                <c:pt idx="209">
                  <c:v>2.5542117445976974E-2</c:v>
                </c:pt>
                <c:pt idx="210">
                  <c:v>2.5574596550666441E-2</c:v>
                </c:pt>
                <c:pt idx="211">
                  <c:v>2.5607007852054754E-2</c:v>
                </c:pt>
                <c:pt idx="212">
                  <c:v>2.5639351292685894E-2</c:v>
                </c:pt>
                <c:pt idx="213">
                  <c:v>2.5671626815393291E-2</c:v>
                </c:pt>
                <c:pt idx="214">
                  <c:v>2.5703834363311397E-2</c:v>
                </c:pt>
                <c:pt idx="215">
                  <c:v>2.5735973879864114E-2</c:v>
                </c:pt>
                <c:pt idx="216">
                  <c:v>2.5768045308793765E-2</c:v>
                </c:pt>
                <c:pt idx="217">
                  <c:v>2.5800048594114715E-2</c:v>
                </c:pt>
                <c:pt idx="218">
                  <c:v>2.5831983680153971E-2</c:v>
                </c:pt>
                <c:pt idx="219">
                  <c:v>2.5863850511539548E-2</c:v>
                </c:pt>
                <c:pt idx="220">
                  <c:v>2.589564903317735E-2</c:v>
                </c:pt>
                <c:pt idx="221">
                  <c:v>2.5927379190309026E-2</c:v>
                </c:pt>
                <c:pt idx="222">
                  <c:v>2.5959040928436754E-2</c:v>
                </c:pt>
                <c:pt idx="223">
                  <c:v>2.5990634193369506E-2</c:v>
                </c:pt>
                <c:pt idx="224">
                  <c:v>2.6022158931234669E-2</c:v>
                </c:pt>
                <c:pt idx="225">
                  <c:v>2.6053615088437496E-2</c:v>
                </c:pt>
                <c:pt idx="226">
                  <c:v>2.6085002611701623E-2</c:v>
                </c:pt>
                <c:pt idx="227">
                  <c:v>2.611632144801701E-2</c:v>
                </c:pt>
                <c:pt idx="228">
                  <c:v>2.6147571544703561E-2</c:v>
                </c:pt>
                <c:pt idx="229">
                  <c:v>2.617875284936487E-2</c:v>
                </c:pt>
                <c:pt idx="230">
                  <c:v>2.6209865309922899E-2</c:v>
                </c:pt>
                <c:pt idx="231">
                  <c:v>2.6240908874560133E-2</c:v>
                </c:pt>
                <c:pt idx="232">
                  <c:v>2.6271883491800603E-2</c:v>
                </c:pt>
                <c:pt idx="233">
                  <c:v>2.6302789110440435E-2</c:v>
                </c:pt>
                <c:pt idx="234">
                  <c:v>2.6333625679576769E-2</c:v>
                </c:pt>
                <c:pt idx="235">
                  <c:v>2.6364393148827769E-2</c:v>
                </c:pt>
                <c:pt idx="236">
                  <c:v>2.6395091467290577E-2</c:v>
                </c:pt>
                <c:pt idx="237">
                  <c:v>2.6425720585561696E-2</c:v>
                </c:pt>
                <c:pt idx="238">
                  <c:v>2.6456280453751355E-2</c:v>
                </c:pt>
                <c:pt idx="239">
                  <c:v>2.6486771022450263E-2</c:v>
                </c:pt>
                <c:pt idx="240">
                  <c:v>2.651719224256753E-2</c:v>
                </c:pt>
                <c:pt idx="241">
                  <c:v>2.6547544065313296E-2</c:v>
                </c:pt>
                <c:pt idx="242">
                  <c:v>2.6577826442163999E-2</c:v>
                </c:pt>
                <c:pt idx="243">
                  <c:v>2.6608039324937618E-2</c:v>
                </c:pt>
                <c:pt idx="244">
                  <c:v>2.6638182665741597E-2</c:v>
                </c:pt>
                <c:pt idx="245">
                  <c:v>2.6668256416967032E-2</c:v>
                </c:pt>
                <c:pt idx="246">
                  <c:v>2.6698260531300262E-2</c:v>
                </c:pt>
                <c:pt idx="247">
                  <c:v>2.6728194961774969E-2</c:v>
                </c:pt>
                <c:pt idx="248">
                  <c:v>2.6758059661673758E-2</c:v>
                </c:pt>
                <c:pt idx="249">
                  <c:v>2.678785458459184E-2</c:v>
                </c:pt>
                <c:pt idx="250">
                  <c:v>2.6817579684448631E-2</c:v>
                </c:pt>
                <c:pt idx="251">
                  <c:v>2.68472349154356E-2</c:v>
                </c:pt>
                <c:pt idx="252">
                  <c:v>2.571896018610869E-2</c:v>
                </c:pt>
                <c:pt idx="253">
                  <c:v>2.4869724319785083E-2</c:v>
                </c:pt>
                <c:pt idx="254">
                  <c:v>2.4886014086283721E-2</c:v>
                </c:pt>
                <c:pt idx="255">
                  <c:v>2.4902263023350697E-2</c:v>
                </c:pt>
                <c:pt idx="256">
                  <c:v>2.4918471122007242E-2</c:v>
                </c:pt>
                <c:pt idx="257">
                  <c:v>2.4934638373396156E-2</c:v>
                </c:pt>
                <c:pt idx="258">
                  <c:v>2.4950764768793383E-2</c:v>
                </c:pt>
                <c:pt idx="259">
                  <c:v>2.4966850299550133E-2</c:v>
                </c:pt>
                <c:pt idx="260">
                  <c:v>2.498289495694813E-2</c:v>
                </c:pt>
                <c:pt idx="261">
                  <c:v>2.499889873318379E-2</c:v>
                </c:pt>
                <c:pt idx="262">
                  <c:v>2.5014861619347802E-2</c:v>
                </c:pt>
                <c:pt idx="263">
                  <c:v>2.5030783607445532E-2</c:v>
                </c:pt>
                <c:pt idx="264">
                  <c:v>2.5046664689389715E-2</c:v>
                </c:pt>
                <c:pt idx="265">
                  <c:v>2.5062504857214667E-2</c:v>
                </c:pt>
                <c:pt idx="266">
                  <c:v>2.5078304103041522E-2</c:v>
                </c:pt>
                <c:pt idx="267">
                  <c:v>2.509406241913037E-2</c:v>
                </c:pt>
                <c:pt idx="268">
                  <c:v>2.5109779797833909E-2</c:v>
                </c:pt>
                <c:pt idx="269">
                  <c:v>2.5125456231389065E-2</c:v>
                </c:pt>
                <c:pt idx="270">
                  <c:v>2.5141091713022687E-2</c:v>
                </c:pt>
                <c:pt idx="271">
                  <c:v>2.5156686234774864E-2</c:v>
                </c:pt>
                <c:pt idx="272">
                  <c:v>2.517223978964668E-2</c:v>
                </c:pt>
                <c:pt idx="273">
                  <c:v>2.5187752370540793E-2</c:v>
                </c:pt>
                <c:pt idx="274">
                  <c:v>2.5203223970464074E-2</c:v>
                </c:pt>
                <c:pt idx="275">
                  <c:v>2.5218654582544943E-2</c:v>
                </c:pt>
                <c:pt idx="276">
                  <c:v>2.5234044200004462E-2</c:v>
                </c:pt>
                <c:pt idx="277">
                  <c:v>2.5249392816185261E-2</c:v>
                </c:pt>
                <c:pt idx="278">
                  <c:v>2.5264700424314182E-2</c:v>
                </c:pt>
                <c:pt idx="279">
                  <c:v>2.5279967018596423E-2</c:v>
                </c:pt>
                <c:pt idx="280">
                  <c:v>2.5295192592056211E-2</c:v>
                </c:pt>
                <c:pt idx="281">
                  <c:v>2.5310377138672964E-2</c:v>
                </c:pt>
                <c:pt idx="282">
                  <c:v>2.5325520652333476E-2</c:v>
                </c:pt>
                <c:pt idx="283">
                  <c:v>2.5340623127028748E-2</c:v>
                </c:pt>
                <c:pt idx="284">
                  <c:v>2.5355684556865557E-2</c:v>
                </c:pt>
                <c:pt idx="285">
                  <c:v>2.5370704936043306E-2</c:v>
                </c:pt>
                <c:pt idx="286">
                  <c:v>2.5385684258888749E-2</c:v>
                </c:pt>
                <c:pt idx="287">
                  <c:v>2.5400622519595503E-2</c:v>
                </c:pt>
                <c:pt idx="288">
                  <c:v>2.5415519713387624E-2</c:v>
                </c:pt>
                <c:pt idx="289">
                  <c:v>2.5430375834215591E-2</c:v>
                </c:pt>
                <c:pt idx="290">
                  <c:v>2.5445190877077688E-2</c:v>
                </c:pt>
                <c:pt idx="291">
                  <c:v>2.5459964836815896E-2</c:v>
                </c:pt>
                <c:pt idx="292">
                  <c:v>2.5474697708422714E-2</c:v>
                </c:pt>
                <c:pt idx="293">
                  <c:v>2.5489389486942744E-2</c:v>
                </c:pt>
                <c:pt idx="294">
                  <c:v>2.5504040167600044E-2</c:v>
                </c:pt>
                <c:pt idx="295">
                  <c:v>2.5518649745664979E-2</c:v>
                </c:pt>
                <c:pt idx="296">
                  <c:v>2.5533218216315302E-2</c:v>
                </c:pt>
                <c:pt idx="297">
                  <c:v>2.5547745575764988E-2</c:v>
                </c:pt>
                <c:pt idx="298">
                  <c:v>2.5562231818925488E-2</c:v>
                </c:pt>
                <c:pt idx="299">
                  <c:v>2.5576676941761863E-2</c:v>
                </c:pt>
                <c:pt idx="300">
                  <c:v>2.5591080940123377E-2</c:v>
                </c:pt>
                <c:pt idx="301">
                  <c:v>2.5605443809928782E-2</c:v>
                </c:pt>
                <c:pt idx="302">
                  <c:v>2.5619765547253107E-2</c:v>
                </c:pt>
                <c:pt idx="303">
                  <c:v>2.5634046148240879E-2</c:v>
                </c:pt>
                <c:pt idx="304">
                  <c:v>2.5648285609169749E-2</c:v>
                </c:pt>
                <c:pt idx="305">
                  <c:v>2.5662483926166865E-2</c:v>
                </c:pt>
                <c:pt idx="306">
                  <c:v>2.5676641096447704E-2</c:v>
                </c:pt>
                <c:pt idx="307">
                  <c:v>2.5690757115867338E-2</c:v>
                </c:pt>
                <c:pt idx="308">
                  <c:v>2.5704831981380738E-2</c:v>
                </c:pt>
                <c:pt idx="309">
                  <c:v>2.5718865689786576E-2</c:v>
                </c:pt>
                <c:pt idx="310">
                  <c:v>2.5732858237999298E-2</c:v>
                </c:pt>
                <c:pt idx="311">
                  <c:v>2.5746809623043355E-2</c:v>
                </c:pt>
                <c:pt idx="312">
                  <c:v>2.5760719842035811E-2</c:v>
                </c:pt>
                <c:pt idx="313">
                  <c:v>2.5774588892238458E-2</c:v>
                </c:pt>
                <c:pt idx="314">
                  <c:v>2.5788416770722064E-2</c:v>
                </c:pt>
                <c:pt idx="315">
                  <c:v>2.5802203475697803E-2</c:v>
                </c:pt>
                <c:pt idx="316">
                  <c:v>2.5815949003970155E-2</c:v>
                </c:pt>
                <c:pt idx="317">
                  <c:v>2.5829653353460845E-2</c:v>
                </c:pt>
                <c:pt idx="318">
                  <c:v>2.5843316521941113E-2</c:v>
                </c:pt>
                <c:pt idx="319">
                  <c:v>2.5856938507286382E-2</c:v>
                </c:pt>
                <c:pt idx="320">
                  <c:v>2.5870519307487863E-2</c:v>
                </c:pt>
                <c:pt idx="321">
                  <c:v>2.5884058920640975E-2</c:v>
                </c:pt>
                <c:pt idx="322">
                  <c:v>2.589755734493953E-2</c:v>
                </c:pt>
                <c:pt idx="323">
                  <c:v>2.5911014578450006E-2</c:v>
                </c:pt>
                <c:pt idx="324">
                  <c:v>2.5924430620327198E-2</c:v>
                </c:pt>
                <c:pt idx="325">
                  <c:v>2.5937805468359713E-2</c:v>
                </c:pt>
                <c:pt idx="326">
                  <c:v>2.5951139121412892E-2</c:v>
                </c:pt>
                <c:pt idx="327">
                  <c:v>2.5964431578213154E-2</c:v>
                </c:pt>
                <c:pt idx="328">
                  <c:v>2.5977682837620066E-2</c:v>
                </c:pt>
                <c:pt idx="329">
                  <c:v>2.5990892898574224E-2</c:v>
                </c:pt>
                <c:pt idx="330">
                  <c:v>2.6004061760126249E-2</c:v>
                </c:pt>
                <c:pt idx="331">
                  <c:v>2.6017189421442502E-2</c:v>
                </c:pt>
                <c:pt idx="332">
                  <c:v>2.6030275881527287E-2</c:v>
                </c:pt>
                <c:pt idx="333">
                  <c:v>2.6043321140531109E-2</c:v>
                </c:pt>
                <c:pt idx="334">
                  <c:v>2.6056325197151446E-2</c:v>
                </c:pt>
                <c:pt idx="335">
                  <c:v>2.6069288051249355E-2</c:v>
                </c:pt>
                <c:pt idx="336">
                  <c:v>2.6082209702494863E-2</c:v>
                </c:pt>
                <c:pt idx="337">
                  <c:v>2.6095090150702722E-2</c:v>
                </c:pt>
                <c:pt idx="338">
                  <c:v>2.6107929395774519E-2</c:v>
                </c:pt>
                <c:pt idx="339">
                  <c:v>2.612072743771026E-2</c:v>
                </c:pt>
                <c:pt idx="340">
                  <c:v>2.6133484276371001E-2</c:v>
                </c:pt>
                <c:pt idx="341">
                  <c:v>2.6146199912758239E-2</c:v>
                </c:pt>
                <c:pt idx="342">
                  <c:v>2.6158874346414653E-2</c:v>
                </c:pt>
                <c:pt idx="343">
                  <c:v>2.6171507578046489E-2</c:v>
                </c:pt>
                <c:pt idx="344">
                  <c:v>2.618409960817477E-2</c:v>
                </c:pt>
                <c:pt idx="345">
                  <c:v>2.6196650437447865E-2</c:v>
                </c:pt>
                <c:pt idx="346">
                  <c:v>2.6209160066624139E-2</c:v>
                </c:pt>
                <c:pt idx="347">
                  <c:v>2.6221628496542984E-2</c:v>
                </c:pt>
                <c:pt idx="348">
                  <c:v>2.6234055728171182E-2</c:v>
                </c:pt>
                <c:pt idx="349">
                  <c:v>2.6246441762313402E-2</c:v>
                </c:pt>
                <c:pt idx="350">
                  <c:v>2.6258786600932123E-2</c:v>
                </c:pt>
                <c:pt idx="351">
                  <c:v>2.6271090244502041E-2</c:v>
                </c:pt>
                <c:pt idx="352">
                  <c:v>2.6283352694667243E-2</c:v>
                </c:pt>
                <c:pt idx="353">
                  <c:v>2.629557395292708E-2</c:v>
                </c:pt>
                <c:pt idx="354">
                  <c:v>2.6307754020856167E-2</c:v>
                </c:pt>
                <c:pt idx="355">
                  <c:v>2.6319892900156475E-2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68-4014-BFE5-0D85F0B9B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724520"/>
        <c:axId val="728725176"/>
      </c:lineChart>
      <c:dateAx>
        <c:axId val="728724520"/>
        <c:scaling>
          <c:orientation val="minMax"/>
        </c:scaling>
        <c:delete val="0"/>
        <c:axPos val="b"/>
        <c:numFmt formatCode="d/m/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25176"/>
        <c:crosses val="autoZero"/>
        <c:auto val="1"/>
        <c:lblOffset val="100"/>
        <c:baseTimeUnit val="days"/>
      </c:dateAx>
      <c:valAx>
        <c:axId val="72872517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2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Rate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'Daily Forward Rates'!$AD$1</c:f>
              <c:strCache>
                <c:ptCount val="1"/>
                <c:pt idx="0">
                  <c:v>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Rates'!$AB$2:$AB$297</c:f>
              <c:numCache>
                <c:formatCode>d/m/yyyy;@</c:formatCode>
                <c:ptCount val="296"/>
                <c:pt idx="0">
                  <c:v>43133</c:v>
                </c:pt>
                <c:pt idx="1">
                  <c:v>43147</c:v>
                </c:pt>
                <c:pt idx="2">
                  <c:v>43161</c:v>
                </c:pt>
                <c:pt idx="3">
                  <c:v>43175</c:v>
                </c:pt>
                <c:pt idx="4">
                  <c:v>43189</c:v>
                </c:pt>
                <c:pt idx="5">
                  <c:v>43203</c:v>
                </c:pt>
                <c:pt idx="6">
                  <c:v>43217</c:v>
                </c:pt>
                <c:pt idx="7">
                  <c:v>43231</c:v>
                </c:pt>
                <c:pt idx="8">
                  <c:v>43245</c:v>
                </c:pt>
                <c:pt idx="9">
                  <c:v>43259</c:v>
                </c:pt>
                <c:pt idx="10">
                  <c:v>43273</c:v>
                </c:pt>
                <c:pt idx="11">
                  <c:v>43287</c:v>
                </c:pt>
                <c:pt idx="12">
                  <c:v>43301</c:v>
                </c:pt>
                <c:pt idx="13">
                  <c:v>43315</c:v>
                </c:pt>
                <c:pt idx="14">
                  <c:v>43329</c:v>
                </c:pt>
                <c:pt idx="15">
                  <c:v>43343</c:v>
                </c:pt>
                <c:pt idx="16">
                  <c:v>43357</c:v>
                </c:pt>
                <c:pt idx="17">
                  <c:v>43371</c:v>
                </c:pt>
                <c:pt idx="18">
                  <c:v>43385</c:v>
                </c:pt>
                <c:pt idx="19">
                  <c:v>43399</c:v>
                </c:pt>
                <c:pt idx="20">
                  <c:v>43413</c:v>
                </c:pt>
                <c:pt idx="21">
                  <c:v>43427</c:v>
                </c:pt>
                <c:pt idx="22">
                  <c:v>43441</c:v>
                </c:pt>
                <c:pt idx="23">
                  <c:v>43455</c:v>
                </c:pt>
                <c:pt idx="24">
                  <c:v>43469</c:v>
                </c:pt>
                <c:pt idx="25">
                  <c:v>43483</c:v>
                </c:pt>
                <c:pt idx="26">
                  <c:v>43497</c:v>
                </c:pt>
                <c:pt idx="27">
                  <c:v>43511</c:v>
                </c:pt>
                <c:pt idx="28">
                  <c:v>43525</c:v>
                </c:pt>
                <c:pt idx="29">
                  <c:v>43539</c:v>
                </c:pt>
                <c:pt idx="30">
                  <c:v>43553</c:v>
                </c:pt>
                <c:pt idx="31">
                  <c:v>43567</c:v>
                </c:pt>
                <c:pt idx="32">
                  <c:v>43581</c:v>
                </c:pt>
                <c:pt idx="33">
                  <c:v>43595</c:v>
                </c:pt>
                <c:pt idx="34">
                  <c:v>43609</c:v>
                </c:pt>
                <c:pt idx="35">
                  <c:v>43623</c:v>
                </c:pt>
                <c:pt idx="36">
                  <c:v>43637</c:v>
                </c:pt>
                <c:pt idx="37">
                  <c:v>43651</c:v>
                </c:pt>
                <c:pt idx="38">
                  <c:v>43665</c:v>
                </c:pt>
                <c:pt idx="39">
                  <c:v>43679</c:v>
                </c:pt>
                <c:pt idx="40">
                  <c:v>43693</c:v>
                </c:pt>
                <c:pt idx="41">
                  <c:v>43707</c:v>
                </c:pt>
                <c:pt idx="42">
                  <c:v>43721</c:v>
                </c:pt>
                <c:pt idx="43">
                  <c:v>43735</c:v>
                </c:pt>
                <c:pt idx="44">
                  <c:v>43749</c:v>
                </c:pt>
                <c:pt idx="45">
                  <c:v>43763</c:v>
                </c:pt>
                <c:pt idx="46">
                  <c:v>43777</c:v>
                </c:pt>
                <c:pt idx="47">
                  <c:v>43791</c:v>
                </c:pt>
                <c:pt idx="48">
                  <c:v>43805</c:v>
                </c:pt>
                <c:pt idx="49">
                  <c:v>43819</c:v>
                </c:pt>
                <c:pt idx="50">
                  <c:v>43833</c:v>
                </c:pt>
                <c:pt idx="51">
                  <c:v>43847</c:v>
                </c:pt>
                <c:pt idx="52">
                  <c:v>43861</c:v>
                </c:pt>
                <c:pt idx="53">
                  <c:v>43875</c:v>
                </c:pt>
                <c:pt idx="54">
                  <c:v>43889</c:v>
                </c:pt>
                <c:pt idx="55">
                  <c:v>43903</c:v>
                </c:pt>
                <c:pt idx="56">
                  <c:v>43917</c:v>
                </c:pt>
                <c:pt idx="57">
                  <c:v>43931</c:v>
                </c:pt>
                <c:pt idx="58">
                  <c:v>43945</c:v>
                </c:pt>
                <c:pt idx="59">
                  <c:v>43959</c:v>
                </c:pt>
                <c:pt idx="60">
                  <c:v>43973</c:v>
                </c:pt>
                <c:pt idx="61">
                  <c:v>43987</c:v>
                </c:pt>
                <c:pt idx="62">
                  <c:v>44001</c:v>
                </c:pt>
                <c:pt idx="63">
                  <c:v>44015</c:v>
                </c:pt>
                <c:pt idx="64">
                  <c:v>44029</c:v>
                </c:pt>
                <c:pt idx="65">
                  <c:v>44043</c:v>
                </c:pt>
                <c:pt idx="66">
                  <c:v>44057</c:v>
                </c:pt>
                <c:pt idx="67">
                  <c:v>44071</c:v>
                </c:pt>
                <c:pt idx="68">
                  <c:v>44085</c:v>
                </c:pt>
                <c:pt idx="69">
                  <c:v>44099</c:v>
                </c:pt>
                <c:pt idx="70">
                  <c:v>44113</c:v>
                </c:pt>
                <c:pt idx="71">
                  <c:v>44127</c:v>
                </c:pt>
                <c:pt idx="72">
                  <c:v>44141</c:v>
                </c:pt>
                <c:pt idx="73">
                  <c:v>44155</c:v>
                </c:pt>
                <c:pt idx="74">
                  <c:v>44169</c:v>
                </c:pt>
                <c:pt idx="75">
                  <c:v>44183</c:v>
                </c:pt>
                <c:pt idx="76">
                  <c:v>44197</c:v>
                </c:pt>
                <c:pt idx="77">
                  <c:v>44211</c:v>
                </c:pt>
                <c:pt idx="78">
                  <c:v>44225</c:v>
                </c:pt>
                <c:pt idx="79">
                  <c:v>44239</c:v>
                </c:pt>
                <c:pt idx="80">
                  <c:v>44253</c:v>
                </c:pt>
                <c:pt idx="81">
                  <c:v>44267</c:v>
                </c:pt>
                <c:pt idx="82">
                  <c:v>44281</c:v>
                </c:pt>
                <c:pt idx="83">
                  <c:v>44295</c:v>
                </c:pt>
                <c:pt idx="84">
                  <c:v>44309</c:v>
                </c:pt>
                <c:pt idx="85">
                  <c:v>44323</c:v>
                </c:pt>
                <c:pt idx="86">
                  <c:v>44337</c:v>
                </c:pt>
                <c:pt idx="87">
                  <c:v>44351</c:v>
                </c:pt>
                <c:pt idx="88">
                  <c:v>44365</c:v>
                </c:pt>
                <c:pt idx="89">
                  <c:v>44379</c:v>
                </c:pt>
                <c:pt idx="90">
                  <c:v>44393</c:v>
                </c:pt>
                <c:pt idx="91">
                  <c:v>44407</c:v>
                </c:pt>
                <c:pt idx="92">
                  <c:v>44421</c:v>
                </c:pt>
                <c:pt idx="93">
                  <c:v>44435</c:v>
                </c:pt>
                <c:pt idx="94">
                  <c:v>44449</c:v>
                </c:pt>
                <c:pt idx="95">
                  <c:v>44463</c:v>
                </c:pt>
                <c:pt idx="96">
                  <c:v>44477</c:v>
                </c:pt>
                <c:pt idx="97">
                  <c:v>44491</c:v>
                </c:pt>
                <c:pt idx="98">
                  <c:v>44505</c:v>
                </c:pt>
                <c:pt idx="99">
                  <c:v>44519</c:v>
                </c:pt>
                <c:pt idx="100">
                  <c:v>44533</c:v>
                </c:pt>
                <c:pt idx="101">
                  <c:v>44547</c:v>
                </c:pt>
                <c:pt idx="102">
                  <c:v>44561</c:v>
                </c:pt>
                <c:pt idx="103">
                  <c:v>44575</c:v>
                </c:pt>
                <c:pt idx="104">
                  <c:v>44589</c:v>
                </c:pt>
                <c:pt idx="105">
                  <c:v>44603</c:v>
                </c:pt>
                <c:pt idx="106">
                  <c:v>44617</c:v>
                </c:pt>
                <c:pt idx="107">
                  <c:v>44631</c:v>
                </c:pt>
                <c:pt idx="108">
                  <c:v>44645</c:v>
                </c:pt>
                <c:pt idx="109">
                  <c:v>44659</c:v>
                </c:pt>
                <c:pt idx="110">
                  <c:v>44673</c:v>
                </c:pt>
                <c:pt idx="111">
                  <c:v>44687</c:v>
                </c:pt>
                <c:pt idx="112">
                  <c:v>44701</c:v>
                </c:pt>
                <c:pt idx="113">
                  <c:v>44715</c:v>
                </c:pt>
                <c:pt idx="114">
                  <c:v>44729</c:v>
                </c:pt>
                <c:pt idx="115">
                  <c:v>44743</c:v>
                </c:pt>
                <c:pt idx="116">
                  <c:v>44757</c:v>
                </c:pt>
                <c:pt idx="117">
                  <c:v>44771</c:v>
                </c:pt>
                <c:pt idx="118">
                  <c:v>44785</c:v>
                </c:pt>
                <c:pt idx="119">
                  <c:v>44799</c:v>
                </c:pt>
                <c:pt idx="120">
                  <c:v>44813</c:v>
                </c:pt>
                <c:pt idx="121">
                  <c:v>44827</c:v>
                </c:pt>
                <c:pt idx="122">
                  <c:v>44841</c:v>
                </c:pt>
                <c:pt idx="123">
                  <c:v>44855</c:v>
                </c:pt>
                <c:pt idx="124">
                  <c:v>44869</c:v>
                </c:pt>
                <c:pt idx="125">
                  <c:v>44883</c:v>
                </c:pt>
                <c:pt idx="126">
                  <c:v>44897</c:v>
                </c:pt>
                <c:pt idx="127">
                  <c:v>44911</c:v>
                </c:pt>
                <c:pt idx="128">
                  <c:v>44925</c:v>
                </c:pt>
                <c:pt idx="129">
                  <c:v>44939</c:v>
                </c:pt>
                <c:pt idx="130">
                  <c:v>44953</c:v>
                </c:pt>
                <c:pt idx="131">
                  <c:v>44967</c:v>
                </c:pt>
                <c:pt idx="132">
                  <c:v>44981</c:v>
                </c:pt>
                <c:pt idx="133">
                  <c:v>44995</c:v>
                </c:pt>
                <c:pt idx="134">
                  <c:v>45009</c:v>
                </c:pt>
                <c:pt idx="135">
                  <c:v>45023</c:v>
                </c:pt>
                <c:pt idx="136">
                  <c:v>45037</c:v>
                </c:pt>
                <c:pt idx="137">
                  <c:v>45051</c:v>
                </c:pt>
                <c:pt idx="138">
                  <c:v>45065</c:v>
                </c:pt>
                <c:pt idx="139">
                  <c:v>45079</c:v>
                </c:pt>
                <c:pt idx="140">
                  <c:v>45093</c:v>
                </c:pt>
                <c:pt idx="141">
                  <c:v>45107</c:v>
                </c:pt>
                <c:pt idx="142">
                  <c:v>45121</c:v>
                </c:pt>
                <c:pt idx="143">
                  <c:v>45135</c:v>
                </c:pt>
                <c:pt idx="144">
                  <c:v>45149</c:v>
                </c:pt>
                <c:pt idx="145">
                  <c:v>45163</c:v>
                </c:pt>
                <c:pt idx="146">
                  <c:v>45177</c:v>
                </c:pt>
                <c:pt idx="147">
                  <c:v>45191</c:v>
                </c:pt>
                <c:pt idx="148">
                  <c:v>45205</c:v>
                </c:pt>
                <c:pt idx="149">
                  <c:v>45219</c:v>
                </c:pt>
                <c:pt idx="150">
                  <c:v>45233</c:v>
                </c:pt>
                <c:pt idx="151">
                  <c:v>45247</c:v>
                </c:pt>
                <c:pt idx="152">
                  <c:v>45261</c:v>
                </c:pt>
                <c:pt idx="153">
                  <c:v>45275</c:v>
                </c:pt>
                <c:pt idx="154">
                  <c:v>45289</c:v>
                </c:pt>
                <c:pt idx="155">
                  <c:v>45303</c:v>
                </c:pt>
                <c:pt idx="156">
                  <c:v>45317</c:v>
                </c:pt>
                <c:pt idx="157">
                  <c:v>45331</c:v>
                </c:pt>
                <c:pt idx="158">
                  <c:v>45345</c:v>
                </c:pt>
                <c:pt idx="159">
                  <c:v>45359</c:v>
                </c:pt>
                <c:pt idx="160">
                  <c:v>45373</c:v>
                </c:pt>
                <c:pt idx="161">
                  <c:v>45387</c:v>
                </c:pt>
                <c:pt idx="162">
                  <c:v>45401</c:v>
                </c:pt>
                <c:pt idx="163">
                  <c:v>45415</c:v>
                </c:pt>
                <c:pt idx="164">
                  <c:v>45429</c:v>
                </c:pt>
                <c:pt idx="165">
                  <c:v>45443</c:v>
                </c:pt>
                <c:pt idx="166">
                  <c:v>45457</c:v>
                </c:pt>
                <c:pt idx="167">
                  <c:v>45471</c:v>
                </c:pt>
                <c:pt idx="168">
                  <c:v>45485</c:v>
                </c:pt>
                <c:pt idx="169">
                  <c:v>45499</c:v>
                </c:pt>
                <c:pt idx="170">
                  <c:v>45513</c:v>
                </c:pt>
                <c:pt idx="171">
                  <c:v>45527</c:v>
                </c:pt>
                <c:pt idx="172">
                  <c:v>45541</c:v>
                </c:pt>
                <c:pt idx="173">
                  <c:v>45555</c:v>
                </c:pt>
                <c:pt idx="174">
                  <c:v>45569</c:v>
                </c:pt>
                <c:pt idx="175">
                  <c:v>45583</c:v>
                </c:pt>
                <c:pt idx="176">
                  <c:v>45597</c:v>
                </c:pt>
                <c:pt idx="177">
                  <c:v>45611</c:v>
                </c:pt>
                <c:pt idx="178">
                  <c:v>45625</c:v>
                </c:pt>
                <c:pt idx="179">
                  <c:v>45639</c:v>
                </c:pt>
                <c:pt idx="180">
                  <c:v>45653</c:v>
                </c:pt>
                <c:pt idx="181">
                  <c:v>45667</c:v>
                </c:pt>
                <c:pt idx="182">
                  <c:v>45681</c:v>
                </c:pt>
                <c:pt idx="183">
                  <c:v>45695</c:v>
                </c:pt>
                <c:pt idx="184">
                  <c:v>45709</c:v>
                </c:pt>
                <c:pt idx="185">
                  <c:v>45723</c:v>
                </c:pt>
                <c:pt idx="186">
                  <c:v>45737</c:v>
                </c:pt>
                <c:pt idx="187">
                  <c:v>45751</c:v>
                </c:pt>
                <c:pt idx="188">
                  <c:v>45765</c:v>
                </c:pt>
                <c:pt idx="189">
                  <c:v>45779</c:v>
                </c:pt>
                <c:pt idx="190">
                  <c:v>45793</c:v>
                </c:pt>
                <c:pt idx="191">
                  <c:v>45807</c:v>
                </c:pt>
                <c:pt idx="192">
                  <c:v>45821</c:v>
                </c:pt>
                <c:pt idx="193">
                  <c:v>45835</c:v>
                </c:pt>
                <c:pt idx="194">
                  <c:v>45849</c:v>
                </c:pt>
                <c:pt idx="195">
                  <c:v>45863</c:v>
                </c:pt>
                <c:pt idx="196">
                  <c:v>45877</c:v>
                </c:pt>
                <c:pt idx="197">
                  <c:v>45891</c:v>
                </c:pt>
                <c:pt idx="198">
                  <c:v>45921</c:v>
                </c:pt>
                <c:pt idx="199">
                  <c:v>45951</c:v>
                </c:pt>
                <c:pt idx="200">
                  <c:v>45981</c:v>
                </c:pt>
                <c:pt idx="201">
                  <c:v>46011</c:v>
                </c:pt>
                <c:pt idx="202">
                  <c:v>46041</c:v>
                </c:pt>
                <c:pt idx="203">
                  <c:v>46071</c:v>
                </c:pt>
                <c:pt idx="204">
                  <c:v>46101</c:v>
                </c:pt>
                <c:pt idx="205">
                  <c:v>46131</c:v>
                </c:pt>
                <c:pt idx="206">
                  <c:v>46161</c:v>
                </c:pt>
                <c:pt idx="207">
                  <c:v>46191</c:v>
                </c:pt>
                <c:pt idx="208">
                  <c:v>46221</c:v>
                </c:pt>
                <c:pt idx="209">
                  <c:v>46251</c:v>
                </c:pt>
                <c:pt idx="210">
                  <c:v>46281</c:v>
                </c:pt>
                <c:pt idx="211">
                  <c:v>46311</c:v>
                </c:pt>
                <c:pt idx="212">
                  <c:v>46341</c:v>
                </c:pt>
                <c:pt idx="213">
                  <c:v>46371</c:v>
                </c:pt>
                <c:pt idx="214">
                  <c:v>46401</c:v>
                </c:pt>
                <c:pt idx="215">
                  <c:v>46431</c:v>
                </c:pt>
                <c:pt idx="216">
                  <c:v>46461</c:v>
                </c:pt>
                <c:pt idx="217">
                  <c:v>46491</c:v>
                </c:pt>
                <c:pt idx="218">
                  <c:v>46521</c:v>
                </c:pt>
                <c:pt idx="219">
                  <c:v>46551</c:v>
                </c:pt>
                <c:pt idx="220">
                  <c:v>46581</c:v>
                </c:pt>
                <c:pt idx="221">
                  <c:v>46611</c:v>
                </c:pt>
                <c:pt idx="222">
                  <c:v>46641</c:v>
                </c:pt>
                <c:pt idx="223">
                  <c:v>46671</c:v>
                </c:pt>
                <c:pt idx="224">
                  <c:v>46701</c:v>
                </c:pt>
                <c:pt idx="225">
                  <c:v>46731</c:v>
                </c:pt>
                <c:pt idx="226">
                  <c:v>46761</c:v>
                </c:pt>
                <c:pt idx="227">
                  <c:v>46791</c:v>
                </c:pt>
                <c:pt idx="228">
                  <c:v>46821</c:v>
                </c:pt>
                <c:pt idx="229">
                  <c:v>46851</c:v>
                </c:pt>
                <c:pt idx="230">
                  <c:v>46881</c:v>
                </c:pt>
                <c:pt idx="231">
                  <c:v>46911</c:v>
                </c:pt>
                <c:pt idx="232">
                  <c:v>46941</c:v>
                </c:pt>
                <c:pt idx="233">
                  <c:v>46971</c:v>
                </c:pt>
                <c:pt idx="234">
                  <c:v>47001</c:v>
                </c:pt>
                <c:pt idx="235">
                  <c:v>47031</c:v>
                </c:pt>
                <c:pt idx="236">
                  <c:v>47061</c:v>
                </c:pt>
                <c:pt idx="237">
                  <c:v>47091</c:v>
                </c:pt>
                <c:pt idx="238">
                  <c:v>47121</c:v>
                </c:pt>
                <c:pt idx="239">
                  <c:v>47151</c:v>
                </c:pt>
                <c:pt idx="240">
                  <c:v>47181</c:v>
                </c:pt>
                <c:pt idx="241">
                  <c:v>47211</c:v>
                </c:pt>
                <c:pt idx="242">
                  <c:v>47241</c:v>
                </c:pt>
                <c:pt idx="243">
                  <c:v>47271</c:v>
                </c:pt>
                <c:pt idx="244">
                  <c:v>47301</c:v>
                </c:pt>
                <c:pt idx="245">
                  <c:v>47331</c:v>
                </c:pt>
                <c:pt idx="246">
                  <c:v>47361</c:v>
                </c:pt>
                <c:pt idx="247">
                  <c:v>47391</c:v>
                </c:pt>
                <c:pt idx="248">
                  <c:v>47421</c:v>
                </c:pt>
                <c:pt idx="249">
                  <c:v>47451</c:v>
                </c:pt>
                <c:pt idx="250">
                  <c:v>47481</c:v>
                </c:pt>
                <c:pt idx="251">
                  <c:v>47511</c:v>
                </c:pt>
                <c:pt idx="252">
                  <c:v>47541</c:v>
                </c:pt>
                <c:pt idx="253">
                  <c:v>47571</c:v>
                </c:pt>
                <c:pt idx="254">
                  <c:v>47601</c:v>
                </c:pt>
                <c:pt idx="255">
                  <c:v>47631</c:v>
                </c:pt>
                <c:pt idx="256">
                  <c:v>47661</c:v>
                </c:pt>
                <c:pt idx="257">
                  <c:v>47691</c:v>
                </c:pt>
                <c:pt idx="258">
                  <c:v>47721</c:v>
                </c:pt>
                <c:pt idx="259">
                  <c:v>47751</c:v>
                </c:pt>
                <c:pt idx="260">
                  <c:v>47781</c:v>
                </c:pt>
                <c:pt idx="261">
                  <c:v>47811</c:v>
                </c:pt>
                <c:pt idx="262">
                  <c:v>47841</c:v>
                </c:pt>
                <c:pt idx="263">
                  <c:v>47871</c:v>
                </c:pt>
                <c:pt idx="264">
                  <c:v>47901</c:v>
                </c:pt>
                <c:pt idx="265">
                  <c:v>47931</c:v>
                </c:pt>
                <c:pt idx="266">
                  <c:v>47961</c:v>
                </c:pt>
                <c:pt idx="267">
                  <c:v>47991</c:v>
                </c:pt>
                <c:pt idx="268">
                  <c:v>48021</c:v>
                </c:pt>
                <c:pt idx="269">
                  <c:v>48051</c:v>
                </c:pt>
                <c:pt idx="270">
                  <c:v>48081</c:v>
                </c:pt>
                <c:pt idx="271">
                  <c:v>48111</c:v>
                </c:pt>
                <c:pt idx="272">
                  <c:v>48141</c:v>
                </c:pt>
                <c:pt idx="273">
                  <c:v>48171</c:v>
                </c:pt>
                <c:pt idx="274">
                  <c:v>48201</c:v>
                </c:pt>
                <c:pt idx="275">
                  <c:v>48231</c:v>
                </c:pt>
                <c:pt idx="276">
                  <c:v>48261</c:v>
                </c:pt>
                <c:pt idx="277">
                  <c:v>48291</c:v>
                </c:pt>
                <c:pt idx="278">
                  <c:v>48321</c:v>
                </c:pt>
                <c:pt idx="279">
                  <c:v>48351</c:v>
                </c:pt>
                <c:pt idx="280">
                  <c:v>48381</c:v>
                </c:pt>
                <c:pt idx="281">
                  <c:v>48411</c:v>
                </c:pt>
                <c:pt idx="282">
                  <c:v>48441</c:v>
                </c:pt>
                <c:pt idx="283">
                  <c:v>48471</c:v>
                </c:pt>
                <c:pt idx="284">
                  <c:v>48501</c:v>
                </c:pt>
                <c:pt idx="285">
                  <c:v>48531</c:v>
                </c:pt>
                <c:pt idx="286">
                  <c:v>48561</c:v>
                </c:pt>
                <c:pt idx="287">
                  <c:v>48591</c:v>
                </c:pt>
                <c:pt idx="288">
                  <c:v>48621</c:v>
                </c:pt>
                <c:pt idx="289">
                  <c:v>48651</c:v>
                </c:pt>
                <c:pt idx="290">
                  <c:v>48681</c:v>
                </c:pt>
                <c:pt idx="291">
                  <c:v>48711</c:v>
                </c:pt>
                <c:pt idx="292">
                  <c:v>48741</c:v>
                </c:pt>
                <c:pt idx="293">
                  <c:v>48771</c:v>
                </c:pt>
                <c:pt idx="294">
                  <c:v>48801</c:v>
                </c:pt>
                <c:pt idx="295">
                  <c:v>48831</c:v>
                </c:pt>
              </c:numCache>
            </c:numRef>
          </c:cat>
          <c:val>
            <c:numRef>
              <c:f>'Daily Forward Rates'!$AD$2:$AD$297</c:f>
              <c:numCache>
                <c:formatCode>0.00%</c:formatCode>
                <c:ptCount val="296"/>
                <c:pt idx="0">
                  <c:v>8.1347885739787171E-2</c:v>
                </c:pt>
                <c:pt idx="1">
                  <c:v>1.496679317294271E-2</c:v>
                </c:pt>
                <c:pt idx="2">
                  <c:v>1.496679317294271E-2</c:v>
                </c:pt>
                <c:pt idx="3">
                  <c:v>1.5398673013135895E-2</c:v>
                </c:pt>
                <c:pt idx="4">
                  <c:v>1.5516459665020434E-2</c:v>
                </c:pt>
                <c:pt idx="5">
                  <c:v>1.5516459665020434E-2</c:v>
                </c:pt>
                <c:pt idx="6">
                  <c:v>1.5516459665020434E-2</c:v>
                </c:pt>
                <c:pt idx="7">
                  <c:v>1.5516459665020434E-2</c:v>
                </c:pt>
                <c:pt idx="8">
                  <c:v>1.5516459665020434E-2</c:v>
                </c:pt>
                <c:pt idx="9">
                  <c:v>1.5799335394738163E-2</c:v>
                </c:pt>
                <c:pt idx="10">
                  <c:v>1.650653813890433E-2</c:v>
                </c:pt>
                <c:pt idx="11">
                  <c:v>1.6506538138910121E-2</c:v>
                </c:pt>
                <c:pt idx="12">
                  <c:v>1.6506538138910121E-2</c:v>
                </c:pt>
                <c:pt idx="13">
                  <c:v>1.650653813890433E-2</c:v>
                </c:pt>
                <c:pt idx="14">
                  <c:v>1.650653813890433E-2</c:v>
                </c:pt>
                <c:pt idx="15">
                  <c:v>1.6506538138910121E-2</c:v>
                </c:pt>
                <c:pt idx="16">
                  <c:v>1.650653813890433E-2</c:v>
                </c:pt>
                <c:pt idx="17">
                  <c:v>1.650653813890433E-2</c:v>
                </c:pt>
                <c:pt idx="18">
                  <c:v>1.6506538138910121E-2</c:v>
                </c:pt>
                <c:pt idx="19">
                  <c:v>1.650653813890433E-2</c:v>
                </c:pt>
                <c:pt idx="20">
                  <c:v>1.6506538138910121E-2</c:v>
                </c:pt>
                <c:pt idx="21">
                  <c:v>1.650653813890433E-2</c:v>
                </c:pt>
                <c:pt idx="22">
                  <c:v>1.7095198140648953E-2</c:v>
                </c:pt>
                <c:pt idx="23">
                  <c:v>1.925373179096674E-2</c:v>
                </c:pt>
                <c:pt idx="24">
                  <c:v>1.925373179096674E-2</c:v>
                </c:pt>
                <c:pt idx="25">
                  <c:v>1.925373179097253E-2</c:v>
                </c:pt>
                <c:pt idx="26">
                  <c:v>1.925373179097253E-2</c:v>
                </c:pt>
                <c:pt idx="27">
                  <c:v>1.925373179096674E-2</c:v>
                </c:pt>
                <c:pt idx="28">
                  <c:v>1.925373179097253E-2</c:v>
                </c:pt>
                <c:pt idx="29">
                  <c:v>1.925373179096674E-2</c:v>
                </c:pt>
                <c:pt idx="30">
                  <c:v>1.925373179096674E-2</c:v>
                </c:pt>
                <c:pt idx="31">
                  <c:v>1.925373179097253E-2</c:v>
                </c:pt>
                <c:pt idx="32">
                  <c:v>1.925373179097253E-2</c:v>
                </c:pt>
                <c:pt idx="33">
                  <c:v>1.925373179096674E-2</c:v>
                </c:pt>
                <c:pt idx="34">
                  <c:v>1.925373179097253E-2</c:v>
                </c:pt>
                <c:pt idx="35">
                  <c:v>1.925373179096674E-2</c:v>
                </c:pt>
                <c:pt idx="36">
                  <c:v>1.925373179097253E-2</c:v>
                </c:pt>
                <c:pt idx="37">
                  <c:v>1.925373179096674E-2</c:v>
                </c:pt>
                <c:pt idx="38">
                  <c:v>1.925373179097253E-2</c:v>
                </c:pt>
                <c:pt idx="39">
                  <c:v>1.925373179096674E-2</c:v>
                </c:pt>
                <c:pt idx="40">
                  <c:v>1.925373179097253E-2</c:v>
                </c:pt>
                <c:pt idx="41">
                  <c:v>1.925373179097253E-2</c:v>
                </c:pt>
                <c:pt idx="42">
                  <c:v>1.925373179096674E-2</c:v>
                </c:pt>
                <c:pt idx="43">
                  <c:v>1.925373179097253E-2</c:v>
                </c:pt>
                <c:pt idx="44">
                  <c:v>1.925373179096674E-2</c:v>
                </c:pt>
                <c:pt idx="45">
                  <c:v>1.925373179097253E-2</c:v>
                </c:pt>
                <c:pt idx="46">
                  <c:v>1.925373179097253E-2</c:v>
                </c:pt>
                <c:pt idx="47">
                  <c:v>1.925373179097253E-2</c:v>
                </c:pt>
                <c:pt idx="48">
                  <c:v>1.9481920777523594E-2</c:v>
                </c:pt>
                <c:pt idx="49">
                  <c:v>2.0851096607992146E-2</c:v>
                </c:pt>
                <c:pt idx="50">
                  <c:v>2.0851096607992146E-2</c:v>
                </c:pt>
                <c:pt idx="51">
                  <c:v>2.0851096607992146E-2</c:v>
                </c:pt>
                <c:pt idx="52">
                  <c:v>2.0851096607992146E-2</c:v>
                </c:pt>
                <c:pt idx="53">
                  <c:v>2.0851096607992146E-2</c:v>
                </c:pt>
                <c:pt idx="54">
                  <c:v>2.0851096607992146E-2</c:v>
                </c:pt>
                <c:pt idx="55">
                  <c:v>2.0851096607992146E-2</c:v>
                </c:pt>
                <c:pt idx="56">
                  <c:v>2.0851096607992146E-2</c:v>
                </c:pt>
                <c:pt idx="57">
                  <c:v>2.0851096607992146E-2</c:v>
                </c:pt>
                <c:pt idx="58">
                  <c:v>2.0851096607992146E-2</c:v>
                </c:pt>
                <c:pt idx="59">
                  <c:v>2.0851096607992146E-2</c:v>
                </c:pt>
                <c:pt idx="60">
                  <c:v>2.0851096607992146E-2</c:v>
                </c:pt>
                <c:pt idx="61">
                  <c:v>2.0851096607992146E-2</c:v>
                </c:pt>
                <c:pt idx="62">
                  <c:v>2.0851096607992146E-2</c:v>
                </c:pt>
                <c:pt idx="63">
                  <c:v>2.0851096607992146E-2</c:v>
                </c:pt>
                <c:pt idx="64">
                  <c:v>2.0851096607992146E-2</c:v>
                </c:pt>
                <c:pt idx="65">
                  <c:v>2.0851096607992146E-2</c:v>
                </c:pt>
                <c:pt idx="66">
                  <c:v>2.0851096607992146E-2</c:v>
                </c:pt>
                <c:pt idx="67">
                  <c:v>2.0851096607992146E-2</c:v>
                </c:pt>
                <c:pt idx="68">
                  <c:v>2.0851096607992146E-2</c:v>
                </c:pt>
                <c:pt idx="69">
                  <c:v>2.0851096607997936E-2</c:v>
                </c:pt>
                <c:pt idx="70">
                  <c:v>2.0851096607992146E-2</c:v>
                </c:pt>
                <c:pt idx="71">
                  <c:v>2.0851096607992146E-2</c:v>
                </c:pt>
                <c:pt idx="72">
                  <c:v>2.0851096607992146E-2</c:v>
                </c:pt>
                <c:pt idx="73">
                  <c:v>2.0851096607997936E-2</c:v>
                </c:pt>
                <c:pt idx="74">
                  <c:v>2.0851096607992146E-2</c:v>
                </c:pt>
                <c:pt idx="75">
                  <c:v>2.5223295661639229E-2</c:v>
                </c:pt>
                <c:pt idx="76">
                  <c:v>2.5223295661633442E-2</c:v>
                </c:pt>
                <c:pt idx="77">
                  <c:v>2.5223295661639229E-2</c:v>
                </c:pt>
                <c:pt idx="78">
                  <c:v>2.5223295661639229E-2</c:v>
                </c:pt>
                <c:pt idx="79">
                  <c:v>2.5223295661633442E-2</c:v>
                </c:pt>
                <c:pt idx="80">
                  <c:v>2.5223295661639229E-2</c:v>
                </c:pt>
                <c:pt idx="81">
                  <c:v>2.5223295661633442E-2</c:v>
                </c:pt>
                <c:pt idx="82">
                  <c:v>2.5223295661639229E-2</c:v>
                </c:pt>
                <c:pt idx="83">
                  <c:v>2.5223295661633442E-2</c:v>
                </c:pt>
                <c:pt idx="84">
                  <c:v>2.5223295661639229E-2</c:v>
                </c:pt>
                <c:pt idx="85">
                  <c:v>2.5223295661639229E-2</c:v>
                </c:pt>
                <c:pt idx="86">
                  <c:v>2.5223295661639229E-2</c:v>
                </c:pt>
                <c:pt idx="87">
                  <c:v>2.5223295661633442E-2</c:v>
                </c:pt>
                <c:pt idx="88">
                  <c:v>2.5223295661633442E-2</c:v>
                </c:pt>
                <c:pt idx="89">
                  <c:v>2.5223295661639229E-2</c:v>
                </c:pt>
                <c:pt idx="90">
                  <c:v>2.5223295661633442E-2</c:v>
                </c:pt>
                <c:pt idx="91">
                  <c:v>2.5223295661639229E-2</c:v>
                </c:pt>
                <c:pt idx="92">
                  <c:v>2.5223295661639229E-2</c:v>
                </c:pt>
                <c:pt idx="93">
                  <c:v>2.5223295661633442E-2</c:v>
                </c:pt>
                <c:pt idx="94">
                  <c:v>2.5223295661639229E-2</c:v>
                </c:pt>
                <c:pt idx="95">
                  <c:v>2.5223295661639229E-2</c:v>
                </c:pt>
                <c:pt idx="96">
                  <c:v>2.5223295661639229E-2</c:v>
                </c:pt>
                <c:pt idx="97">
                  <c:v>2.5223295661639229E-2</c:v>
                </c:pt>
                <c:pt idx="98">
                  <c:v>2.5223295661639229E-2</c:v>
                </c:pt>
                <c:pt idx="99">
                  <c:v>2.5223295661639229E-2</c:v>
                </c:pt>
                <c:pt idx="100">
                  <c:v>2.5223295661633442E-2</c:v>
                </c:pt>
                <c:pt idx="101">
                  <c:v>2.5223295661633442E-2</c:v>
                </c:pt>
                <c:pt idx="102">
                  <c:v>2.5223295661639229E-2</c:v>
                </c:pt>
                <c:pt idx="103">
                  <c:v>2.5223295661639229E-2</c:v>
                </c:pt>
                <c:pt idx="104">
                  <c:v>2.5223295661639229E-2</c:v>
                </c:pt>
                <c:pt idx="105">
                  <c:v>2.5223295661639229E-2</c:v>
                </c:pt>
                <c:pt idx="106">
                  <c:v>2.5223295661639229E-2</c:v>
                </c:pt>
                <c:pt idx="107">
                  <c:v>2.5223295661639229E-2</c:v>
                </c:pt>
                <c:pt idx="108">
                  <c:v>2.5223295661633442E-2</c:v>
                </c:pt>
                <c:pt idx="109">
                  <c:v>2.5223295661639229E-2</c:v>
                </c:pt>
                <c:pt idx="110">
                  <c:v>2.5223295661639229E-2</c:v>
                </c:pt>
                <c:pt idx="111">
                  <c:v>2.5223295661633442E-2</c:v>
                </c:pt>
                <c:pt idx="112">
                  <c:v>2.5223295661639229E-2</c:v>
                </c:pt>
                <c:pt idx="113">
                  <c:v>2.5223295661633442E-2</c:v>
                </c:pt>
                <c:pt idx="114">
                  <c:v>2.5223295661639229E-2</c:v>
                </c:pt>
                <c:pt idx="115">
                  <c:v>2.5223295661639229E-2</c:v>
                </c:pt>
                <c:pt idx="116">
                  <c:v>2.5223295661633442E-2</c:v>
                </c:pt>
                <c:pt idx="117">
                  <c:v>2.5223295661639229E-2</c:v>
                </c:pt>
                <c:pt idx="118">
                  <c:v>2.5223295661633442E-2</c:v>
                </c:pt>
                <c:pt idx="119">
                  <c:v>2.5223295661639229E-2</c:v>
                </c:pt>
                <c:pt idx="120">
                  <c:v>2.5223295661639229E-2</c:v>
                </c:pt>
                <c:pt idx="121">
                  <c:v>2.5223295661633442E-2</c:v>
                </c:pt>
                <c:pt idx="122">
                  <c:v>2.5223295661639229E-2</c:v>
                </c:pt>
                <c:pt idx="123">
                  <c:v>2.5223295661633442E-2</c:v>
                </c:pt>
                <c:pt idx="124">
                  <c:v>2.5223295661639229E-2</c:v>
                </c:pt>
                <c:pt idx="125">
                  <c:v>2.5223295661633442E-2</c:v>
                </c:pt>
                <c:pt idx="126">
                  <c:v>2.5223295661639229E-2</c:v>
                </c:pt>
                <c:pt idx="127">
                  <c:v>2.9127394061951067E-2</c:v>
                </c:pt>
                <c:pt idx="128">
                  <c:v>3.0192249533057467E-2</c:v>
                </c:pt>
                <c:pt idx="129">
                  <c:v>3.0192249533057467E-2</c:v>
                </c:pt>
                <c:pt idx="130">
                  <c:v>3.0192249533057467E-2</c:v>
                </c:pt>
                <c:pt idx="131">
                  <c:v>3.0192249533057467E-2</c:v>
                </c:pt>
                <c:pt idx="132">
                  <c:v>3.0192249533057467E-2</c:v>
                </c:pt>
                <c:pt idx="133">
                  <c:v>3.0192249533063258E-2</c:v>
                </c:pt>
                <c:pt idx="134">
                  <c:v>3.0192249533057467E-2</c:v>
                </c:pt>
                <c:pt idx="135">
                  <c:v>3.0192249533057467E-2</c:v>
                </c:pt>
                <c:pt idx="136">
                  <c:v>3.0192249533057467E-2</c:v>
                </c:pt>
                <c:pt idx="137">
                  <c:v>3.0192249533057467E-2</c:v>
                </c:pt>
                <c:pt idx="138">
                  <c:v>3.0192249533057467E-2</c:v>
                </c:pt>
                <c:pt idx="139">
                  <c:v>3.0192249533063258E-2</c:v>
                </c:pt>
                <c:pt idx="140">
                  <c:v>3.0192249533057467E-2</c:v>
                </c:pt>
                <c:pt idx="141">
                  <c:v>3.0192249533057467E-2</c:v>
                </c:pt>
                <c:pt idx="142">
                  <c:v>3.0192249533057467E-2</c:v>
                </c:pt>
                <c:pt idx="143">
                  <c:v>3.0192249533063258E-2</c:v>
                </c:pt>
                <c:pt idx="144">
                  <c:v>3.0192249533057467E-2</c:v>
                </c:pt>
                <c:pt idx="145">
                  <c:v>3.0192249533057467E-2</c:v>
                </c:pt>
                <c:pt idx="146">
                  <c:v>3.0192249533057467E-2</c:v>
                </c:pt>
                <c:pt idx="147">
                  <c:v>3.0192249533057467E-2</c:v>
                </c:pt>
                <c:pt idx="148">
                  <c:v>3.0192249533057467E-2</c:v>
                </c:pt>
                <c:pt idx="149">
                  <c:v>3.0192249533057467E-2</c:v>
                </c:pt>
                <c:pt idx="150">
                  <c:v>3.0192249533057467E-2</c:v>
                </c:pt>
                <c:pt idx="151">
                  <c:v>3.0192249533057467E-2</c:v>
                </c:pt>
                <c:pt idx="152">
                  <c:v>3.0192249533057467E-2</c:v>
                </c:pt>
                <c:pt idx="153">
                  <c:v>3.0192249533057467E-2</c:v>
                </c:pt>
                <c:pt idx="154">
                  <c:v>3.0192249533063258E-2</c:v>
                </c:pt>
                <c:pt idx="155">
                  <c:v>3.0192249533057467E-2</c:v>
                </c:pt>
                <c:pt idx="156">
                  <c:v>3.0192249533057467E-2</c:v>
                </c:pt>
                <c:pt idx="157">
                  <c:v>3.0192249533063258E-2</c:v>
                </c:pt>
                <c:pt idx="158">
                  <c:v>3.0192249533057467E-2</c:v>
                </c:pt>
                <c:pt idx="159">
                  <c:v>3.0192249533057467E-2</c:v>
                </c:pt>
                <c:pt idx="160">
                  <c:v>3.0192249533057467E-2</c:v>
                </c:pt>
                <c:pt idx="161">
                  <c:v>3.0192249533057467E-2</c:v>
                </c:pt>
                <c:pt idx="162">
                  <c:v>3.0192249533057467E-2</c:v>
                </c:pt>
                <c:pt idx="163">
                  <c:v>3.0192249533057467E-2</c:v>
                </c:pt>
                <c:pt idx="164">
                  <c:v>3.0192249533063258E-2</c:v>
                </c:pt>
                <c:pt idx="165">
                  <c:v>3.0192249533057467E-2</c:v>
                </c:pt>
                <c:pt idx="166">
                  <c:v>3.0192249533057467E-2</c:v>
                </c:pt>
                <c:pt idx="167">
                  <c:v>3.0192249533057467E-2</c:v>
                </c:pt>
                <c:pt idx="168">
                  <c:v>3.0192249533063258E-2</c:v>
                </c:pt>
                <c:pt idx="169">
                  <c:v>3.0192249533057467E-2</c:v>
                </c:pt>
                <c:pt idx="170">
                  <c:v>3.0192249533057467E-2</c:v>
                </c:pt>
                <c:pt idx="171">
                  <c:v>3.0192249533057467E-2</c:v>
                </c:pt>
                <c:pt idx="172">
                  <c:v>3.0192249533063258E-2</c:v>
                </c:pt>
                <c:pt idx="173">
                  <c:v>3.0192249533057467E-2</c:v>
                </c:pt>
                <c:pt idx="174">
                  <c:v>3.0192249533057467E-2</c:v>
                </c:pt>
                <c:pt idx="175">
                  <c:v>3.0192249533057467E-2</c:v>
                </c:pt>
                <c:pt idx="176">
                  <c:v>3.0192249533057467E-2</c:v>
                </c:pt>
                <c:pt idx="177">
                  <c:v>3.0192249533057467E-2</c:v>
                </c:pt>
                <c:pt idx="178">
                  <c:v>3.0192249533057467E-2</c:v>
                </c:pt>
                <c:pt idx="179">
                  <c:v>3.0192249533057467E-2</c:v>
                </c:pt>
                <c:pt idx="180">
                  <c:v>3.0192249533057467E-2</c:v>
                </c:pt>
                <c:pt idx="181">
                  <c:v>3.0192249533057467E-2</c:v>
                </c:pt>
                <c:pt idx="182">
                  <c:v>3.0192249533057467E-2</c:v>
                </c:pt>
                <c:pt idx="183">
                  <c:v>3.0192249533057467E-2</c:v>
                </c:pt>
                <c:pt idx="184">
                  <c:v>3.0192249533057467E-2</c:v>
                </c:pt>
                <c:pt idx="185">
                  <c:v>3.0192249533057467E-2</c:v>
                </c:pt>
                <c:pt idx="186">
                  <c:v>3.0192249533057467E-2</c:v>
                </c:pt>
                <c:pt idx="187">
                  <c:v>3.0192249533057467E-2</c:v>
                </c:pt>
                <c:pt idx="188">
                  <c:v>3.0192249533057467E-2</c:v>
                </c:pt>
                <c:pt idx="189">
                  <c:v>3.0192249533057467E-2</c:v>
                </c:pt>
                <c:pt idx="190">
                  <c:v>3.0192249533057467E-2</c:v>
                </c:pt>
                <c:pt idx="191">
                  <c:v>3.0192249533057467E-2</c:v>
                </c:pt>
                <c:pt idx="192">
                  <c:v>3.0192249533057467E-2</c:v>
                </c:pt>
                <c:pt idx="193">
                  <c:v>3.0192249533057467E-2</c:v>
                </c:pt>
                <c:pt idx="194">
                  <c:v>3.0192249533063258E-2</c:v>
                </c:pt>
                <c:pt idx="195">
                  <c:v>3.0192249533057467E-2</c:v>
                </c:pt>
                <c:pt idx="196">
                  <c:v>3.0192249533057467E-2</c:v>
                </c:pt>
                <c:pt idx="197">
                  <c:v>3.0192249533057467E-2</c:v>
                </c:pt>
                <c:pt idx="198">
                  <c:v>3.0212230293356773E-2</c:v>
                </c:pt>
                <c:pt idx="199">
                  <c:v>3.0212230293356773E-2</c:v>
                </c:pt>
                <c:pt idx="200">
                  <c:v>3.0212230293359472E-2</c:v>
                </c:pt>
                <c:pt idx="201">
                  <c:v>3.0212230293356773E-2</c:v>
                </c:pt>
                <c:pt idx="202">
                  <c:v>3.0212230293356773E-2</c:v>
                </c:pt>
                <c:pt idx="203">
                  <c:v>3.0212230293356773E-2</c:v>
                </c:pt>
                <c:pt idx="204">
                  <c:v>3.0212230293356773E-2</c:v>
                </c:pt>
                <c:pt idx="205">
                  <c:v>3.0212230293359472E-2</c:v>
                </c:pt>
                <c:pt idx="206">
                  <c:v>3.0212230293356773E-2</c:v>
                </c:pt>
                <c:pt idx="207">
                  <c:v>3.0212230293356773E-2</c:v>
                </c:pt>
                <c:pt idx="208">
                  <c:v>3.0212230293356773E-2</c:v>
                </c:pt>
                <c:pt idx="209">
                  <c:v>3.0212230293356773E-2</c:v>
                </c:pt>
                <c:pt idx="210">
                  <c:v>3.0212230293359472E-2</c:v>
                </c:pt>
                <c:pt idx="211">
                  <c:v>3.0212230293356773E-2</c:v>
                </c:pt>
                <c:pt idx="212">
                  <c:v>3.0212230293356773E-2</c:v>
                </c:pt>
                <c:pt idx="213">
                  <c:v>3.0212230293359472E-2</c:v>
                </c:pt>
                <c:pt idx="214">
                  <c:v>3.0212230293356773E-2</c:v>
                </c:pt>
                <c:pt idx="215">
                  <c:v>3.0212230293356773E-2</c:v>
                </c:pt>
                <c:pt idx="216">
                  <c:v>3.0212230293359472E-2</c:v>
                </c:pt>
                <c:pt idx="217">
                  <c:v>3.0212230293356773E-2</c:v>
                </c:pt>
                <c:pt idx="218">
                  <c:v>3.0212230293356773E-2</c:v>
                </c:pt>
                <c:pt idx="219">
                  <c:v>3.0212230293359472E-2</c:v>
                </c:pt>
                <c:pt idx="220">
                  <c:v>3.0212230293356773E-2</c:v>
                </c:pt>
                <c:pt idx="221">
                  <c:v>3.0212230293356773E-2</c:v>
                </c:pt>
                <c:pt idx="222">
                  <c:v>3.0212230293359472E-2</c:v>
                </c:pt>
                <c:pt idx="223">
                  <c:v>3.0212230293356773E-2</c:v>
                </c:pt>
                <c:pt idx="224">
                  <c:v>3.0212230293356773E-2</c:v>
                </c:pt>
                <c:pt idx="225">
                  <c:v>3.0714340131633506E-2</c:v>
                </c:pt>
                <c:pt idx="226">
                  <c:v>3.3978557959306634E-2</c:v>
                </c:pt>
                <c:pt idx="227">
                  <c:v>3.3978557959306634E-2</c:v>
                </c:pt>
                <c:pt idx="228">
                  <c:v>3.3978557959306634E-2</c:v>
                </c:pt>
                <c:pt idx="229">
                  <c:v>3.3978557959306634E-2</c:v>
                </c:pt>
                <c:pt idx="230">
                  <c:v>3.3978557959306634E-2</c:v>
                </c:pt>
                <c:pt idx="231">
                  <c:v>3.3978557959306634E-2</c:v>
                </c:pt>
                <c:pt idx="232">
                  <c:v>3.3978557959306634E-2</c:v>
                </c:pt>
                <c:pt idx="233">
                  <c:v>3.397855795930934E-2</c:v>
                </c:pt>
                <c:pt idx="234">
                  <c:v>3.3978557959303934E-2</c:v>
                </c:pt>
                <c:pt idx="235">
                  <c:v>3.3978557959306634E-2</c:v>
                </c:pt>
                <c:pt idx="236">
                  <c:v>3.3978557959306634E-2</c:v>
                </c:pt>
                <c:pt idx="237">
                  <c:v>3.3978557959306634E-2</c:v>
                </c:pt>
                <c:pt idx="238">
                  <c:v>3.3978557959306634E-2</c:v>
                </c:pt>
                <c:pt idx="239">
                  <c:v>3.3978557959303934E-2</c:v>
                </c:pt>
                <c:pt idx="240">
                  <c:v>3.3978557959306634E-2</c:v>
                </c:pt>
                <c:pt idx="241">
                  <c:v>3.397855795930934E-2</c:v>
                </c:pt>
                <c:pt idx="242">
                  <c:v>3.3978557959306634E-2</c:v>
                </c:pt>
                <c:pt idx="243">
                  <c:v>3.397855795930934E-2</c:v>
                </c:pt>
                <c:pt idx="244">
                  <c:v>3.3978557959306634E-2</c:v>
                </c:pt>
                <c:pt idx="245">
                  <c:v>3.3978557959306634E-2</c:v>
                </c:pt>
                <c:pt idx="246">
                  <c:v>3.3978557959306634E-2</c:v>
                </c:pt>
                <c:pt idx="247">
                  <c:v>3.3978557959306634E-2</c:v>
                </c:pt>
                <c:pt idx="248">
                  <c:v>3.3978557959306634E-2</c:v>
                </c:pt>
                <c:pt idx="249">
                  <c:v>3.3978557959306634E-2</c:v>
                </c:pt>
                <c:pt idx="250">
                  <c:v>3.3978557959306634E-2</c:v>
                </c:pt>
                <c:pt idx="251">
                  <c:v>3.3978557959306634E-2</c:v>
                </c:pt>
                <c:pt idx="252">
                  <c:v>3.3978557959306634E-2</c:v>
                </c:pt>
                <c:pt idx="253">
                  <c:v>3.3978557959306634E-2</c:v>
                </c:pt>
                <c:pt idx="254">
                  <c:v>3.3978557959306634E-2</c:v>
                </c:pt>
                <c:pt idx="255">
                  <c:v>3.3978557959306634E-2</c:v>
                </c:pt>
                <c:pt idx="256">
                  <c:v>3.3978557959306634E-2</c:v>
                </c:pt>
                <c:pt idx="257">
                  <c:v>3.3978557959306634E-2</c:v>
                </c:pt>
                <c:pt idx="258">
                  <c:v>3.3978557959306634E-2</c:v>
                </c:pt>
                <c:pt idx="259">
                  <c:v>3.3978557959306634E-2</c:v>
                </c:pt>
                <c:pt idx="260">
                  <c:v>3.3978557959306634E-2</c:v>
                </c:pt>
                <c:pt idx="261">
                  <c:v>3.397855795930934E-2</c:v>
                </c:pt>
                <c:pt idx="262">
                  <c:v>3.3978557959306634E-2</c:v>
                </c:pt>
                <c:pt idx="263">
                  <c:v>3.3978557959306634E-2</c:v>
                </c:pt>
                <c:pt idx="264">
                  <c:v>3.3978557959306634E-2</c:v>
                </c:pt>
                <c:pt idx="265">
                  <c:v>3.3978557959306634E-2</c:v>
                </c:pt>
                <c:pt idx="266">
                  <c:v>3.3978557959306634E-2</c:v>
                </c:pt>
                <c:pt idx="267">
                  <c:v>3.3978557959306634E-2</c:v>
                </c:pt>
                <c:pt idx="268">
                  <c:v>3.3978557959306634E-2</c:v>
                </c:pt>
                <c:pt idx="269">
                  <c:v>3.3978557959306634E-2</c:v>
                </c:pt>
                <c:pt idx="270">
                  <c:v>3.397855795930934E-2</c:v>
                </c:pt>
                <c:pt idx="271">
                  <c:v>3.3978557959306634E-2</c:v>
                </c:pt>
                <c:pt idx="272">
                  <c:v>3.3978557959306634E-2</c:v>
                </c:pt>
                <c:pt idx="273">
                  <c:v>3.3978557959306634E-2</c:v>
                </c:pt>
                <c:pt idx="274">
                  <c:v>3.397855795930934E-2</c:v>
                </c:pt>
                <c:pt idx="275">
                  <c:v>3.3978557959306634E-2</c:v>
                </c:pt>
                <c:pt idx="276">
                  <c:v>3.3978557959303934E-2</c:v>
                </c:pt>
                <c:pt idx="277">
                  <c:v>3.3978557959306634E-2</c:v>
                </c:pt>
                <c:pt idx="278">
                  <c:v>3.3978557959306634E-2</c:v>
                </c:pt>
                <c:pt idx="279">
                  <c:v>3.3978557959306634E-2</c:v>
                </c:pt>
                <c:pt idx="280">
                  <c:v>3.3978557959306634E-2</c:v>
                </c:pt>
                <c:pt idx="281">
                  <c:v>3.3978557959306634E-2</c:v>
                </c:pt>
                <c:pt idx="282">
                  <c:v>3.3978557959306634E-2</c:v>
                </c:pt>
                <c:pt idx="283">
                  <c:v>3.397855795930934E-2</c:v>
                </c:pt>
                <c:pt idx="284">
                  <c:v>3.3978557959306634E-2</c:v>
                </c:pt>
                <c:pt idx="285">
                  <c:v>3.3978557959306634E-2</c:v>
                </c:pt>
                <c:pt idx="286">
                  <c:v>3.3314718017653545E-2</c:v>
                </c:pt>
                <c:pt idx="287">
                  <c:v>3.1133783939470083E-2</c:v>
                </c:pt>
                <c:pt idx="288">
                  <c:v>3.1133783939467381E-2</c:v>
                </c:pt>
                <c:pt idx="289">
                  <c:v>3.1133783939470083E-2</c:v>
                </c:pt>
                <c:pt idx="290">
                  <c:v>3.1133783939470083E-2</c:v>
                </c:pt>
                <c:pt idx="291">
                  <c:v>3.1133783939467381E-2</c:v>
                </c:pt>
                <c:pt idx="292">
                  <c:v>3.1133783939470083E-2</c:v>
                </c:pt>
                <c:pt idx="293">
                  <c:v>3.1133783939467381E-2</c:v>
                </c:pt>
                <c:pt idx="294">
                  <c:v>3.1133783939470083E-2</c:v>
                </c:pt>
                <c:pt idx="295">
                  <c:v>3.1133783939467381E-2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37-4D33-834D-1395CFBCA6BA}"/>
            </c:ext>
          </c:extLst>
        </c:ser>
        <c:ser>
          <c:idx val="2"/>
          <c:order val="1"/>
          <c:tx>
            <c:strRef>
              <c:f>'Daily Forward Rates'!$AE$1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Rates'!$AB$2:$AB$297</c:f>
              <c:numCache>
                <c:formatCode>d/m/yyyy;@</c:formatCode>
                <c:ptCount val="296"/>
                <c:pt idx="0">
                  <c:v>43133</c:v>
                </c:pt>
                <c:pt idx="1">
                  <c:v>43147</c:v>
                </c:pt>
                <c:pt idx="2">
                  <c:v>43161</c:v>
                </c:pt>
                <c:pt idx="3">
                  <c:v>43175</c:v>
                </c:pt>
                <c:pt idx="4">
                  <c:v>43189</c:v>
                </c:pt>
                <c:pt idx="5">
                  <c:v>43203</c:v>
                </c:pt>
                <c:pt idx="6">
                  <c:v>43217</c:v>
                </c:pt>
                <c:pt idx="7">
                  <c:v>43231</c:v>
                </c:pt>
                <c:pt idx="8">
                  <c:v>43245</c:v>
                </c:pt>
                <c:pt idx="9">
                  <c:v>43259</c:v>
                </c:pt>
                <c:pt idx="10">
                  <c:v>43273</c:v>
                </c:pt>
                <c:pt idx="11">
                  <c:v>43287</c:v>
                </c:pt>
                <c:pt idx="12">
                  <c:v>43301</c:v>
                </c:pt>
                <c:pt idx="13">
                  <c:v>43315</c:v>
                </c:pt>
                <c:pt idx="14">
                  <c:v>43329</c:v>
                </c:pt>
                <c:pt idx="15">
                  <c:v>43343</c:v>
                </c:pt>
                <c:pt idx="16">
                  <c:v>43357</c:v>
                </c:pt>
                <c:pt idx="17">
                  <c:v>43371</c:v>
                </c:pt>
                <c:pt idx="18">
                  <c:v>43385</c:v>
                </c:pt>
                <c:pt idx="19">
                  <c:v>43399</c:v>
                </c:pt>
                <c:pt idx="20">
                  <c:v>43413</c:v>
                </c:pt>
                <c:pt idx="21">
                  <c:v>43427</c:v>
                </c:pt>
                <c:pt idx="22">
                  <c:v>43441</c:v>
                </c:pt>
                <c:pt idx="23">
                  <c:v>43455</c:v>
                </c:pt>
                <c:pt idx="24">
                  <c:v>43469</c:v>
                </c:pt>
                <c:pt idx="25">
                  <c:v>43483</c:v>
                </c:pt>
                <c:pt idx="26">
                  <c:v>43497</c:v>
                </c:pt>
                <c:pt idx="27">
                  <c:v>43511</c:v>
                </c:pt>
                <c:pt idx="28">
                  <c:v>43525</c:v>
                </c:pt>
                <c:pt idx="29">
                  <c:v>43539</c:v>
                </c:pt>
                <c:pt idx="30">
                  <c:v>43553</c:v>
                </c:pt>
                <c:pt idx="31">
                  <c:v>43567</c:v>
                </c:pt>
                <c:pt idx="32">
                  <c:v>43581</c:v>
                </c:pt>
                <c:pt idx="33">
                  <c:v>43595</c:v>
                </c:pt>
                <c:pt idx="34">
                  <c:v>43609</c:v>
                </c:pt>
                <c:pt idx="35">
                  <c:v>43623</c:v>
                </c:pt>
                <c:pt idx="36">
                  <c:v>43637</c:v>
                </c:pt>
                <c:pt idx="37">
                  <c:v>43651</c:v>
                </c:pt>
                <c:pt idx="38">
                  <c:v>43665</c:v>
                </c:pt>
                <c:pt idx="39">
                  <c:v>43679</c:v>
                </c:pt>
                <c:pt idx="40">
                  <c:v>43693</c:v>
                </c:pt>
                <c:pt idx="41">
                  <c:v>43707</c:v>
                </c:pt>
                <c:pt idx="42">
                  <c:v>43721</c:v>
                </c:pt>
                <c:pt idx="43">
                  <c:v>43735</c:v>
                </c:pt>
                <c:pt idx="44">
                  <c:v>43749</c:v>
                </c:pt>
                <c:pt idx="45">
                  <c:v>43763</c:v>
                </c:pt>
                <c:pt idx="46">
                  <c:v>43777</c:v>
                </c:pt>
                <c:pt idx="47">
                  <c:v>43791</c:v>
                </c:pt>
                <c:pt idx="48">
                  <c:v>43805</c:v>
                </c:pt>
                <c:pt idx="49">
                  <c:v>43819</c:v>
                </c:pt>
                <c:pt idx="50">
                  <c:v>43833</c:v>
                </c:pt>
                <c:pt idx="51">
                  <c:v>43847</c:v>
                </c:pt>
                <c:pt idx="52">
                  <c:v>43861</c:v>
                </c:pt>
                <c:pt idx="53">
                  <c:v>43875</c:v>
                </c:pt>
                <c:pt idx="54">
                  <c:v>43889</c:v>
                </c:pt>
                <c:pt idx="55">
                  <c:v>43903</c:v>
                </c:pt>
                <c:pt idx="56">
                  <c:v>43917</c:v>
                </c:pt>
                <c:pt idx="57">
                  <c:v>43931</c:v>
                </c:pt>
                <c:pt idx="58">
                  <c:v>43945</c:v>
                </c:pt>
                <c:pt idx="59">
                  <c:v>43959</c:v>
                </c:pt>
                <c:pt idx="60">
                  <c:v>43973</c:v>
                </c:pt>
                <c:pt idx="61">
                  <c:v>43987</c:v>
                </c:pt>
                <c:pt idx="62">
                  <c:v>44001</c:v>
                </c:pt>
                <c:pt idx="63">
                  <c:v>44015</c:v>
                </c:pt>
                <c:pt idx="64">
                  <c:v>44029</c:v>
                </c:pt>
                <c:pt idx="65">
                  <c:v>44043</c:v>
                </c:pt>
                <c:pt idx="66">
                  <c:v>44057</c:v>
                </c:pt>
                <c:pt idx="67">
                  <c:v>44071</c:v>
                </c:pt>
                <c:pt idx="68">
                  <c:v>44085</c:v>
                </c:pt>
                <c:pt idx="69">
                  <c:v>44099</c:v>
                </c:pt>
                <c:pt idx="70">
                  <c:v>44113</c:v>
                </c:pt>
                <c:pt idx="71">
                  <c:v>44127</c:v>
                </c:pt>
                <c:pt idx="72">
                  <c:v>44141</c:v>
                </c:pt>
                <c:pt idx="73">
                  <c:v>44155</c:v>
                </c:pt>
                <c:pt idx="74">
                  <c:v>44169</c:v>
                </c:pt>
                <c:pt idx="75">
                  <c:v>44183</c:v>
                </c:pt>
                <c:pt idx="76">
                  <c:v>44197</c:v>
                </c:pt>
                <c:pt idx="77">
                  <c:v>44211</c:v>
                </c:pt>
                <c:pt idx="78">
                  <c:v>44225</c:v>
                </c:pt>
                <c:pt idx="79">
                  <c:v>44239</c:v>
                </c:pt>
                <c:pt idx="80">
                  <c:v>44253</c:v>
                </c:pt>
                <c:pt idx="81">
                  <c:v>44267</c:v>
                </c:pt>
                <c:pt idx="82">
                  <c:v>44281</c:v>
                </c:pt>
                <c:pt idx="83">
                  <c:v>44295</c:v>
                </c:pt>
                <c:pt idx="84">
                  <c:v>44309</c:v>
                </c:pt>
                <c:pt idx="85">
                  <c:v>44323</c:v>
                </c:pt>
                <c:pt idx="86">
                  <c:v>44337</c:v>
                </c:pt>
                <c:pt idx="87">
                  <c:v>44351</c:v>
                </c:pt>
                <c:pt idx="88">
                  <c:v>44365</c:v>
                </c:pt>
                <c:pt idx="89">
                  <c:v>44379</c:v>
                </c:pt>
                <c:pt idx="90">
                  <c:v>44393</c:v>
                </c:pt>
                <c:pt idx="91">
                  <c:v>44407</c:v>
                </c:pt>
                <c:pt idx="92">
                  <c:v>44421</c:v>
                </c:pt>
                <c:pt idx="93">
                  <c:v>44435</c:v>
                </c:pt>
                <c:pt idx="94">
                  <c:v>44449</c:v>
                </c:pt>
                <c:pt idx="95">
                  <c:v>44463</c:v>
                </c:pt>
                <c:pt idx="96">
                  <c:v>44477</c:v>
                </c:pt>
                <c:pt idx="97">
                  <c:v>44491</c:v>
                </c:pt>
                <c:pt idx="98">
                  <c:v>44505</c:v>
                </c:pt>
                <c:pt idx="99">
                  <c:v>44519</c:v>
                </c:pt>
                <c:pt idx="100">
                  <c:v>44533</c:v>
                </c:pt>
                <c:pt idx="101">
                  <c:v>44547</c:v>
                </c:pt>
                <c:pt idx="102">
                  <c:v>44561</c:v>
                </c:pt>
                <c:pt idx="103">
                  <c:v>44575</c:v>
                </c:pt>
                <c:pt idx="104">
                  <c:v>44589</c:v>
                </c:pt>
                <c:pt idx="105">
                  <c:v>44603</c:v>
                </c:pt>
                <c:pt idx="106">
                  <c:v>44617</c:v>
                </c:pt>
                <c:pt idx="107">
                  <c:v>44631</c:v>
                </c:pt>
                <c:pt idx="108">
                  <c:v>44645</c:v>
                </c:pt>
                <c:pt idx="109">
                  <c:v>44659</c:v>
                </c:pt>
                <c:pt idx="110">
                  <c:v>44673</c:v>
                </c:pt>
                <c:pt idx="111">
                  <c:v>44687</c:v>
                </c:pt>
                <c:pt idx="112">
                  <c:v>44701</c:v>
                </c:pt>
                <c:pt idx="113">
                  <c:v>44715</c:v>
                </c:pt>
                <c:pt idx="114">
                  <c:v>44729</c:v>
                </c:pt>
                <c:pt idx="115">
                  <c:v>44743</c:v>
                </c:pt>
                <c:pt idx="116">
                  <c:v>44757</c:v>
                </c:pt>
                <c:pt idx="117">
                  <c:v>44771</c:v>
                </c:pt>
                <c:pt idx="118">
                  <c:v>44785</c:v>
                </c:pt>
                <c:pt idx="119">
                  <c:v>44799</c:v>
                </c:pt>
                <c:pt idx="120">
                  <c:v>44813</c:v>
                </c:pt>
                <c:pt idx="121">
                  <c:v>44827</c:v>
                </c:pt>
                <c:pt idx="122">
                  <c:v>44841</c:v>
                </c:pt>
                <c:pt idx="123">
                  <c:v>44855</c:v>
                </c:pt>
                <c:pt idx="124">
                  <c:v>44869</c:v>
                </c:pt>
                <c:pt idx="125">
                  <c:v>44883</c:v>
                </c:pt>
                <c:pt idx="126">
                  <c:v>44897</c:v>
                </c:pt>
                <c:pt idx="127">
                  <c:v>44911</c:v>
                </c:pt>
                <c:pt idx="128">
                  <c:v>44925</c:v>
                </c:pt>
                <c:pt idx="129">
                  <c:v>44939</c:v>
                </c:pt>
                <c:pt idx="130">
                  <c:v>44953</c:v>
                </c:pt>
                <c:pt idx="131">
                  <c:v>44967</c:v>
                </c:pt>
                <c:pt idx="132">
                  <c:v>44981</c:v>
                </c:pt>
                <c:pt idx="133">
                  <c:v>44995</c:v>
                </c:pt>
                <c:pt idx="134">
                  <c:v>45009</c:v>
                </c:pt>
                <c:pt idx="135">
                  <c:v>45023</c:v>
                </c:pt>
                <c:pt idx="136">
                  <c:v>45037</c:v>
                </c:pt>
                <c:pt idx="137">
                  <c:v>45051</c:v>
                </c:pt>
                <c:pt idx="138">
                  <c:v>45065</c:v>
                </c:pt>
                <c:pt idx="139">
                  <c:v>45079</c:v>
                </c:pt>
                <c:pt idx="140">
                  <c:v>45093</c:v>
                </c:pt>
                <c:pt idx="141">
                  <c:v>45107</c:v>
                </c:pt>
                <c:pt idx="142">
                  <c:v>45121</c:v>
                </c:pt>
                <c:pt idx="143">
                  <c:v>45135</c:v>
                </c:pt>
                <c:pt idx="144">
                  <c:v>45149</c:v>
                </c:pt>
                <c:pt idx="145">
                  <c:v>45163</c:v>
                </c:pt>
                <c:pt idx="146">
                  <c:v>45177</c:v>
                </c:pt>
                <c:pt idx="147">
                  <c:v>45191</c:v>
                </c:pt>
                <c:pt idx="148">
                  <c:v>45205</c:v>
                </c:pt>
                <c:pt idx="149">
                  <c:v>45219</c:v>
                </c:pt>
                <c:pt idx="150">
                  <c:v>45233</c:v>
                </c:pt>
                <c:pt idx="151">
                  <c:v>45247</c:v>
                </c:pt>
                <c:pt idx="152">
                  <c:v>45261</c:v>
                </c:pt>
                <c:pt idx="153">
                  <c:v>45275</c:v>
                </c:pt>
                <c:pt idx="154">
                  <c:v>45289</c:v>
                </c:pt>
                <c:pt idx="155">
                  <c:v>45303</c:v>
                </c:pt>
                <c:pt idx="156">
                  <c:v>45317</c:v>
                </c:pt>
                <c:pt idx="157">
                  <c:v>45331</c:v>
                </c:pt>
                <c:pt idx="158">
                  <c:v>45345</c:v>
                </c:pt>
                <c:pt idx="159">
                  <c:v>45359</c:v>
                </c:pt>
                <c:pt idx="160">
                  <c:v>45373</c:v>
                </c:pt>
                <c:pt idx="161">
                  <c:v>45387</c:v>
                </c:pt>
                <c:pt idx="162">
                  <c:v>45401</c:v>
                </c:pt>
                <c:pt idx="163">
                  <c:v>45415</c:v>
                </c:pt>
                <c:pt idx="164">
                  <c:v>45429</c:v>
                </c:pt>
                <c:pt idx="165">
                  <c:v>45443</c:v>
                </c:pt>
                <c:pt idx="166">
                  <c:v>45457</c:v>
                </c:pt>
                <c:pt idx="167">
                  <c:v>45471</c:v>
                </c:pt>
                <c:pt idx="168">
                  <c:v>45485</c:v>
                </c:pt>
                <c:pt idx="169">
                  <c:v>45499</c:v>
                </c:pt>
                <c:pt idx="170">
                  <c:v>45513</c:v>
                </c:pt>
                <c:pt idx="171">
                  <c:v>45527</c:v>
                </c:pt>
                <c:pt idx="172">
                  <c:v>45541</c:v>
                </c:pt>
                <c:pt idx="173">
                  <c:v>45555</c:v>
                </c:pt>
                <c:pt idx="174">
                  <c:v>45569</c:v>
                </c:pt>
                <c:pt idx="175">
                  <c:v>45583</c:v>
                </c:pt>
                <c:pt idx="176">
                  <c:v>45597</c:v>
                </c:pt>
                <c:pt idx="177">
                  <c:v>45611</c:v>
                </c:pt>
                <c:pt idx="178">
                  <c:v>45625</c:v>
                </c:pt>
                <c:pt idx="179">
                  <c:v>45639</c:v>
                </c:pt>
                <c:pt idx="180">
                  <c:v>45653</c:v>
                </c:pt>
                <c:pt idx="181">
                  <c:v>45667</c:v>
                </c:pt>
                <c:pt idx="182">
                  <c:v>45681</c:v>
                </c:pt>
                <c:pt idx="183">
                  <c:v>45695</c:v>
                </c:pt>
                <c:pt idx="184">
                  <c:v>45709</c:v>
                </c:pt>
                <c:pt idx="185">
                  <c:v>45723</c:v>
                </c:pt>
                <c:pt idx="186">
                  <c:v>45737</c:v>
                </c:pt>
                <c:pt idx="187">
                  <c:v>45751</c:v>
                </c:pt>
                <c:pt idx="188">
                  <c:v>45765</c:v>
                </c:pt>
                <c:pt idx="189">
                  <c:v>45779</c:v>
                </c:pt>
                <c:pt idx="190">
                  <c:v>45793</c:v>
                </c:pt>
                <c:pt idx="191">
                  <c:v>45807</c:v>
                </c:pt>
                <c:pt idx="192">
                  <c:v>45821</c:v>
                </c:pt>
                <c:pt idx="193">
                  <c:v>45835</c:v>
                </c:pt>
                <c:pt idx="194">
                  <c:v>45849</c:v>
                </c:pt>
                <c:pt idx="195">
                  <c:v>45863</c:v>
                </c:pt>
                <c:pt idx="196">
                  <c:v>45877</c:v>
                </c:pt>
                <c:pt idx="197">
                  <c:v>45891</c:v>
                </c:pt>
                <c:pt idx="198">
                  <c:v>45921</c:v>
                </c:pt>
                <c:pt idx="199">
                  <c:v>45951</c:v>
                </c:pt>
                <c:pt idx="200">
                  <c:v>45981</c:v>
                </c:pt>
                <c:pt idx="201">
                  <c:v>46011</c:v>
                </c:pt>
                <c:pt idx="202">
                  <c:v>46041</c:v>
                </c:pt>
                <c:pt idx="203">
                  <c:v>46071</c:v>
                </c:pt>
                <c:pt idx="204">
                  <c:v>46101</c:v>
                </c:pt>
                <c:pt idx="205">
                  <c:v>46131</c:v>
                </c:pt>
                <c:pt idx="206">
                  <c:v>46161</c:v>
                </c:pt>
                <c:pt idx="207">
                  <c:v>46191</c:v>
                </c:pt>
                <c:pt idx="208">
                  <c:v>46221</c:v>
                </c:pt>
                <c:pt idx="209">
                  <c:v>46251</c:v>
                </c:pt>
                <c:pt idx="210">
                  <c:v>46281</c:v>
                </c:pt>
                <c:pt idx="211">
                  <c:v>46311</c:v>
                </c:pt>
                <c:pt idx="212">
                  <c:v>46341</c:v>
                </c:pt>
                <c:pt idx="213">
                  <c:v>46371</c:v>
                </c:pt>
                <c:pt idx="214">
                  <c:v>46401</c:v>
                </c:pt>
                <c:pt idx="215">
                  <c:v>46431</c:v>
                </c:pt>
                <c:pt idx="216">
                  <c:v>46461</c:v>
                </c:pt>
                <c:pt idx="217">
                  <c:v>46491</c:v>
                </c:pt>
                <c:pt idx="218">
                  <c:v>46521</c:v>
                </c:pt>
                <c:pt idx="219">
                  <c:v>46551</c:v>
                </c:pt>
                <c:pt idx="220">
                  <c:v>46581</c:v>
                </c:pt>
                <c:pt idx="221">
                  <c:v>46611</c:v>
                </c:pt>
                <c:pt idx="222">
                  <c:v>46641</c:v>
                </c:pt>
                <c:pt idx="223">
                  <c:v>46671</c:v>
                </c:pt>
                <c:pt idx="224">
                  <c:v>46701</c:v>
                </c:pt>
                <c:pt idx="225">
                  <c:v>46731</c:v>
                </c:pt>
                <c:pt idx="226">
                  <c:v>46761</c:v>
                </c:pt>
                <c:pt idx="227">
                  <c:v>46791</c:v>
                </c:pt>
                <c:pt idx="228">
                  <c:v>46821</c:v>
                </c:pt>
                <c:pt idx="229">
                  <c:v>46851</c:v>
                </c:pt>
                <c:pt idx="230">
                  <c:v>46881</c:v>
                </c:pt>
                <c:pt idx="231">
                  <c:v>46911</c:v>
                </c:pt>
                <c:pt idx="232">
                  <c:v>46941</c:v>
                </c:pt>
                <c:pt idx="233">
                  <c:v>46971</c:v>
                </c:pt>
                <c:pt idx="234">
                  <c:v>47001</c:v>
                </c:pt>
                <c:pt idx="235">
                  <c:v>47031</c:v>
                </c:pt>
                <c:pt idx="236">
                  <c:v>47061</c:v>
                </c:pt>
                <c:pt idx="237">
                  <c:v>47091</c:v>
                </c:pt>
                <c:pt idx="238">
                  <c:v>47121</c:v>
                </c:pt>
                <c:pt idx="239">
                  <c:v>47151</c:v>
                </c:pt>
                <c:pt idx="240">
                  <c:v>47181</c:v>
                </c:pt>
                <c:pt idx="241">
                  <c:v>47211</c:v>
                </c:pt>
                <c:pt idx="242">
                  <c:v>47241</c:v>
                </c:pt>
                <c:pt idx="243">
                  <c:v>47271</c:v>
                </c:pt>
                <c:pt idx="244">
                  <c:v>47301</c:v>
                </c:pt>
                <c:pt idx="245">
                  <c:v>47331</c:v>
                </c:pt>
                <c:pt idx="246">
                  <c:v>47361</c:v>
                </c:pt>
                <c:pt idx="247">
                  <c:v>47391</c:v>
                </c:pt>
                <c:pt idx="248">
                  <c:v>47421</c:v>
                </c:pt>
                <c:pt idx="249">
                  <c:v>47451</c:v>
                </c:pt>
                <c:pt idx="250">
                  <c:v>47481</c:v>
                </c:pt>
                <c:pt idx="251">
                  <c:v>47511</c:v>
                </c:pt>
                <c:pt idx="252">
                  <c:v>47541</c:v>
                </c:pt>
                <c:pt idx="253">
                  <c:v>47571</c:v>
                </c:pt>
                <c:pt idx="254">
                  <c:v>47601</c:v>
                </c:pt>
                <c:pt idx="255">
                  <c:v>47631</c:v>
                </c:pt>
                <c:pt idx="256">
                  <c:v>47661</c:v>
                </c:pt>
                <c:pt idx="257">
                  <c:v>47691</c:v>
                </c:pt>
                <c:pt idx="258">
                  <c:v>47721</c:v>
                </c:pt>
                <c:pt idx="259">
                  <c:v>47751</c:v>
                </c:pt>
                <c:pt idx="260">
                  <c:v>47781</c:v>
                </c:pt>
                <c:pt idx="261">
                  <c:v>47811</c:v>
                </c:pt>
                <c:pt idx="262">
                  <c:v>47841</c:v>
                </c:pt>
                <c:pt idx="263">
                  <c:v>47871</c:v>
                </c:pt>
                <c:pt idx="264">
                  <c:v>47901</c:v>
                </c:pt>
                <c:pt idx="265">
                  <c:v>47931</c:v>
                </c:pt>
                <c:pt idx="266">
                  <c:v>47961</c:v>
                </c:pt>
                <c:pt idx="267">
                  <c:v>47991</c:v>
                </c:pt>
                <c:pt idx="268">
                  <c:v>48021</c:v>
                </c:pt>
                <c:pt idx="269">
                  <c:v>48051</c:v>
                </c:pt>
                <c:pt idx="270">
                  <c:v>48081</c:v>
                </c:pt>
                <c:pt idx="271">
                  <c:v>48111</c:v>
                </c:pt>
                <c:pt idx="272">
                  <c:v>48141</c:v>
                </c:pt>
                <c:pt idx="273">
                  <c:v>48171</c:v>
                </c:pt>
                <c:pt idx="274">
                  <c:v>48201</c:v>
                </c:pt>
                <c:pt idx="275">
                  <c:v>48231</c:v>
                </c:pt>
                <c:pt idx="276">
                  <c:v>48261</c:v>
                </c:pt>
                <c:pt idx="277">
                  <c:v>48291</c:v>
                </c:pt>
                <c:pt idx="278">
                  <c:v>48321</c:v>
                </c:pt>
                <c:pt idx="279">
                  <c:v>48351</c:v>
                </c:pt>
                <c:pt idx="280">
                  <c:v>48381</c:v>
                </c:pt>
                <c:pt idx="281">
                  <c:v>48411</c:v>
                </c:pt>
                <c:pt idx="282">
                  <c:v>48441</c:v>
                </c:pt>
                <c:pt idx="283">
                  <c:v>48471</c:v>
                </c:pt>
                <c:pt idx="284">
                  <c:v>48501</c:v>
                </c:pt>
                <c:pt idx="285">
                  <c:v>48531</c:v>
                </c:pt>
                <c:pt idx="286">
                  <c:v>48561</c:v>
                </c:pt>
                <c:pt idx="287">
                  <c:v>48591</c:v>
                </c:pt>
                <c:pt idx="288">
                  <c:v>48621</c:v>
                </c:pt>
                <c:pt idx="289">
                  <c:v>48651</c:v>
                </c:pt>
                <c:pt idx="290">
                  <c:v>48681</c:v>
                </c:pt>
                <c:pt idx="291">
                  <c:v>48711</c:v>
                </c:pt>
                <c:pt idx="292">
                  <c:v>48741</c:v>
                </c:pt>
                <c:pt idx="293">
                  <c:v>48771</c:v>
                </c:pt>
                <c:pt idx="294">
                  <c:v>48801</c:v>
                </c:pt>
                <c:pt idx="295">
                  <c:v>48831</c:v>
                </c:pt>
              </c:numCache>
            </c:numRef>
          </c:cat>
          <c:val>
            <c:numRef>
              <c:f>'Daily Forward Rates'!$AE$2:$AE$297</c:f>
              <c:numCache>
                <c:formatCode>0.00%</c:formatCode>
                <c:ptCount val="296"/>
                <c:pt idx="0">
                  <c:v>8.1347885739787171E-2</c:v>
                </c:pt>
                <c:pt idx="1">
                  <c:v>8.1347885739787171E-2</c:v>
                </c:pt>
                <c:pt idx="2">
                  <c:v>4.8160316429339378E-2</c:v>
                </c:pt>
                <c:pt idx="3">
                  <c:v>3.7241768031422325E-2</c:v>
                </c:pt>
                <c:pt idx="4">
                  <c:v>3.1811943204057017E-2</c:v>
                </c:pt>
                <c:pt idx="5">
                  <c:v>2.8554048307637598E-2</c:v>
                </c:pt>
                <c:pt idx="6">
                  <c:v>2.6382118376691126E-2</c:v>
                </c:pt>
                <c:pt idx="7">
                  <c:v>2.4830739854586573E-2</c:v>
                </c:pt>
                <c:pt idx="8">
                  <c:v>2.3667205963008364E-2</c:v>
                </c:pt>
                <c:pt idx="9">
                  <c:v>2.2793668444810809E-2</c:v>
                </c:pt>
                <c:pt idx="10">
                  <c:v>2.2165563324570321E-2</c:v>
                </c:pt>
                <c:pt idx="11">
                  <c:v>2.1651659135282813E-2</c:v>
                </c:pt>
                <c:pt idx="12">
                  <c:v>2.122340564420994E-2</c:v>
                </c:pt>
                <c:pt idx="13">
                  <c:v>2.0861037305609616E-2</c:v>
                </c:pt>
                <c:pt idx="14">
                  <c:v>2.0550435872523708E-2</c:v>
                </c:pt>
                <c:pt idx="15">
                  <c:v>2.0281247963849308E-2</c:v>
                </c:pt>
                <c:pt idx="16">
                  <c:v>2.0045708543759155E-2</c:v>
                </c:pt>
                <c:pt idx="17">
                  <c:v>1.9837879643679578E-2</c:v>
                </c:pt>
                <c:pt idx="18">
                  <c:v>1.9653142843608962E-2</c:v>
                </c:pt>
                <c:pt idx="19">
                  <c:v>1.9487852022492931E-2</c:v>
                </c:pt>
                <c:pt idx="20">
                  <c:v>1.9339090283488704E-2</c:v>
                </c:pt>
                <c:pt idx="21">
                  <c:v>1.9204496329151447E-2</c:v>
                </c:pt>
                <c:pt idx="22">
                  <c:v>1.9108896545015821E-2</c:v>
                </c:pt>
                <c:pt idx="23">
                  <c:v>1.911545793331719E-2</c:v>
                </c:pt>
                <c:pt idx="24">
                  <c:v>1.9121472539260147E-2</c:v>
                </c:pt>
                <c:pt idx="25">
                  <c:v>1.9127005976727732E-2</c:v>
                </c:pt>
                <c:pt idx="26">
                  <c:v>1.9132113765159386E-2</c:v>
                </c:pt>
                <c:pt idx="27">
                  <c:v>1.9136843198892244E-2</c:v>
                </c:pt>
                <c:pt idx="28">
                  <c:v>1.9141234815930063E-2</c:v>
                </c:pt>
                <c:pt idx="29">
                  <c:v>1.9145323562827263E-2</c:v>
                </c:pt>
                <c:pt idx="30">
                  <c:v>1.9149139726597937E-2</c:v>
                </c:pt>
                <c:pt idx="31">
                  <c:v>1.9152709686254453E-2</c:v>
                </c:pt>
                <c:pt idx="32">
                  <c:v>1.9156056523432431E-2</c:v>
                </c:pt>
                <c:pt idx="33">
                  <c:v>1.9159200521993471E-2</c:v>
                </c:pt>
                <c:pt idx="34">
                  <c:v>1.9162159579462781E-2</c:v>
                </c:pt>
                <c:pt idx="35">
                  <c:v>1.9164949547933789E-2</c:v>
                </c:pt>
                <c:pt idx="36">
                  <c:v>1.9167584518156471E-2</c:v>
                </c:pt>
                <c:pt idx="37">
                  <c:v>1.9170077057556245E-2</c:v>
                </c:pt>
                <c:pt idx="38">
                  <c:v>1.9172438410671851E-2</c:v>
                </c:pt>
                <c:pt idx="39">
                  <c:v>1.9174678668755864E-2</c:v>
                </c:pt>
                <c:pt idx="40">
                  <c:v>1.9176806913935716E-2</c:v>
                </c:pt>
                <c:pt idx="41">
                  <c:v>1.9178831342277526E-2</c:v>
                </c:pt>
                <c:pt idx="42">
                  <c:v>1.9180759369269659E-2</c:v>
                </c:pt>
                <c:pt idx="43">
                  <c:v>1.9182597720587793E-2</c:v>
                </c:pt>
                <c:pt idx="44">
                  <c:v>1.9184352510482342E-2</c:v>
                </c:pt>
                <c:pt idx="45">
                  <c:v>1.9186029309714973E-2</c:v>
                </c:pt>
                <c:pt idx="46">
                  <c:v>1.9187633204633105E-2</c:v>
                </c:pt>
                <c:pt idx="47">
                  <c:v>1.9189168848703655E-2</c:v>
                </c:pt>
                <c:pt idx="48">
                  <c:v>1.9195394169566695E-2</c:v>
                </c:pt>
                <c:pt idx="49">
                  <c:v>1.9229305286416941E-2</c:v>
                </c:pt>
                <c:pt idx="50">
                  <c:v>1.9261859958593145E-2</c:v>
                </c:pt>
                <c:pt idx="51">
                  <c:v>1.9293137976958509E-2</c:v>
                </c:pt>
                <c:pt idx="52">
                  <c:v>1.9323212994617527E-2</c:v>
                </c:pt>
                <c:pt idx="53">
                  <c:v>1.9352153105949826E-2</c:v>
                </c:pt>
                <c:pt idx="54">
                  <c:v>1.9380021361306801E-2</c:v>
                </c:pt>
                <c:pt idx="55">
                  <c:v>1.9406876225559887E-2</c:v>
                </c:pt>
                <c:pt idx="56">
                  <c:v>1.9432771987518246E-2</c:v>
                </c:pt>
                <c:pt idx="57">
                  <c:v>1.9457759126249967E-2</c:v>
                </c:pt>
                <c:pt idx="58">
                  <c:v>1.9481884639508205E-2</c:v>
                </c:pt>
                <c:pt idx="59">
                  <c:v>1.9505192338757662E-2</c:v>
                </c:pt>
                <c:pt idx="60">
                  <c:v>1.9527723114698848E-2</c:v>
                </c:pt>
                <c:pt idx="61">
                  <c:v>1.9549515176674716E-2</c:v>
                </c:pt>
                <c:pt idx="62">
                  <c:v>1.9570604268909421E-2</c:v>
                </c:pt>
                <c:pt idx="63">
                  <c:v>1.9591023866152593E-2</c:v>
                </c:pt>
                <c:pt idx="64">
                  <c:v>1.9610805350981857E-2</c:v>
                </c:pt>
                <c:pt idx="65">
                  <c:v>1.9629978174739517E-2</c:v>
                </c:pt>
                <c:pt idx="66">
                  <c:v>1.9648570003837799E-2</c:v>
                </c:pt>
                <c:pt idx="67">
                  <c:v>1.9666606852963002E-2</c:v>
                </c:pt>
                <c:pt idx="68">
                  <c:v>1.9684113206525702E-2</c:v>
                </c:pt>
                <c:pt idx="69">
                  <c:v>1.9701112129550405E-2</c:v>
                </c:pt>
                <c:pt idx="70">
                  <c:v>1.9717625369060042E-2</c:v>
                </c:pt>
                <c:pt idx="71">
                  <c:v>1.9733673446893384E-2</c:v>
                </c:pt>
                <c:pt idx="72">
                  <c:v>1.9749275744786909E-2</c:v>
                </c:pt>
                <c:pt idx="73">
                  <c:v>1.9764450582464215E-2</c:v>
                </c:pt>
                <c:pt idx="74">
                  <c:v>1.9779215289393443E-2</c:v>
                </c:pt>
                <c:pt idx="75">
                  <c:v>1.9851870685895067E-2</c:v>
                </c:pt>
                <c:pt idx="76">
                  <c:v>1.9922614098278196E-2</c:v>
                </c:pt>
                <c:pt idx="77">
                  <c:v>1.9991520019430633E-2</c:v>
                </c:pt>
                <c:pt idx="78">
                  <c:v>2.0058659122092006E-2</c:v>
                </c:pt>
                <c:pt idx="79">
                  <c:v>2.0124098500635321E-2</c:v>
                </c:pt>
                <c:pt idx="80">
                  <c:v>2.0187901894715077E-2</c:v>
                </c:pt>
                <c:pt idx="81">
                  <c:v>2.025012989634839E-2</c:v>
                </c:pt>
                <c:pt idx="82">
                  <c:v>2.0310840141844366E-2</c:v>
                </c:pt>
                <c:pt idx="83">
                  <c:v>2.0370087489858441E-2</c:v>
                </c:pt>
                <c:pt idx="84">
                  <c:v>2.0427924186729365E-2</c:v>
                </c:pt>
                <c:pt idx="85">
                  <c:v>2.0484400020144521E-2</c:v>
                </c:pt>
                <c:pt idx="86">
                  <c:v>2.0539562462084878E-2</c:v>
                </c:pt>
                <c:pt idx="87">
                  <c:v>2.0593456801911655E-2</c:v>
                </c:pt>
                <c:pt idx="88">
                  <c:v>2.0646126270378731E-2</c:v>
                </c:pt>
                <c:pt idx="89">
                  <c:v>2.0697612155284779E-2</c:v>
                </c:pt>
                <c:pt idx="90">
                  <c:v>2.0747953909415091E-2</c:v>
                </c:pt>
                <c:pt idx="91">
                  <c:v>2.0797189251366758E-2</c:v>
                </c:pt>
                <c:pt idx="92">
                  <c:v>2.0845354259797728E-2</c:v>
                </c:pt>
                <c:pt idx="93">
                  <c:v>2.0892483461595744E-2</c:v>
                </c:pt>
                <c:pt idx="94">
                  <c:v>2.0938609914419374E-2</c:v>
                </c:pt>
                <c:pt idx="95">
                  <c:v>2.0983765284025648E-2</c:v>
                </c:pt>
                <c:pt idx="96">
                  <c:v>2.1027979916765124E-2</c:v>
                </c:pt>
                <c:pt idx="97">
                  <c:v>2.1071282907592456E-2</c:v>
                </c:pt>
                <c:pt idx="98">
                  <c:v>2.1113702163913093E-2</c:v>
                </c:pt>
                <c:pt idx="99">
                  <c:v>2.1155264465560594E-2</c:v>
                </c:pt>
                <c:pt idx="100">
                  <c:v>2.119599552117513E-2</c:v>
                </c:pt>
                <c:pt idx="101">
                  <c:v>2.1235920021232941E-2</c:v>
                </c:pt>
                <c:pt idx="102">
                  <c:v>2.1275061687956325E-2</c:v>
                </c:pt>
                <c:pt idx="103">
                  <c:v>2.131344332231612E-2</c:v>
                </c:pt>
                <c:pt idx="104">
                  <c:v>2.1351086848322841E-2</c:v>
                </c:pt>
                <c:pt idx="105">
                  <c:v>2.1388013354786583E-2</c:v>
                </c:pt>
                <c:pt idx="106">
                  <c:v>2.1424243134713264E-2</c:v>
                </c:pt>
                <c:pt idx="107">
                  <c:v>2.1459795722491792E-2</c:v>
                </c:pt>
                <c:pt idx="108">
                  <c:v>2.1494689929015147E-2</c:v>
                </c:pt>
                <c:pt idx="109">
                  <c:v>2.1528943874868374E-2</c:v>
                </c:pt>
                <c:pt idx="110">
                  <c:v>2.1562575021706068E-2</c:v>
                </c:pt>
                <c:pt idx="111">
                  <c:v>2.1595600201934066E-2</c:v>
                </c:pt>
                <c:pt idx="112">
                  <c:v>2.1628035646800874E-2</c:v>
                </c:pt>
                <c:pt idx="113">
                  <c:v>2.1659897012997448E-2</c:v>
                </c:pt>
                <c:pt idx="114">
                  <c:v>2.169119940785727E-2</c:v>
                </c:pt>
                <c:pt idx="115">
                  <c:v>2.1721957413241257E-2</c:v>
                </c:pt>
                <c:pt idx="116">
                  <c:v>2.1752185108187567E-2</c:v>
                </c:pt>
                <c:pt idx="117">
                  <c:v>2.178189609039979E-2</c:v>
                </c:pt>
                <c:pt idx="118">
                  <c:v>2.1811103496642281E-2</c:v>
                </c:pt>
                <c:pt idx="119">
                  <c:v>2.183982002210761E-2</c:v>
                </c:pt>
                <c:pt idx="120">
                  <c:v>2.1868057938815182E-2</c:v>
                </c:pt>
                <c:pt idx="121">
                  <c:v>2.1895829113097814E-2</c:v>
                </c:pt>
                <c:pt idx="122">
                  <c:v>2.192314502222829E-2</c:v>
                </c:pt>
                <c:pt idx="123">
                  <c:v>2.1950016770234681E-2</c:v>
                </c:pt>
                <c:pt idx="124">
                  <c:v>2.1976455102950661E-2</c:v>
                </c:pt>
                <c:pt idx="125">
                  <c:v>2.2002470422343167E-2</c:v>
                </c:pt>
                <c:pt idx="126">
                  <c:v>2.202807280015804E-2</c:v>
                </c:pt>
                <c:pt idx="127">
                  <c:v>2.2084001947572738E-2</c:v>
                </c:pt>
                <c:pt idx="128">
                  <c:v>2.2147372623567883E-2</c:v>
                </c:pt>
                <c:pt idx="129">
                  <c:v>2.2209760808462341E-2</c:v>
                </c:pt>
                <c:pt idx="130">
                  <c:v>2.2271189175127659E-2</c:v>
                </c:pt>
                <c:pt idx="131">
                  <c:v>2.2331679704133977E-2</c:v>
                </c:pt>
                <c:pt idx="132">
                  <c:v>2.2391253709973497E-2</c:v>
                </c:pt>
                <c:pt idx="133">
                  <c:v>2.244993186610118E-2</c:v>
                </c:pt>
                <c:pt idx="134">
                  <c:v>2.2507734228853802E-2</c:v>
                </c:pt>
                <c:pt idx="135">
                  <c:v>2.2564680260306405E-2</c:v>
                </c:pt>
                <c:pt idx="136">
                  <c:v>2.2620788850119974E-2</c:v>
                </c:pt>
                <c:pt idx="137">
                  <c:v>2.2676078336432617E-2</c:v>
                </c:pt>
                <c:pt idx="138">
                  <c:v>2.2730566525842186E-2</c:v>
                </c:pt>
                <c:pt idx="139">
                  <c:v>2.278427071252645E-2</c:v>
                </c:pt>
                <c:pt idx="140">
                  <c:v>2.2837207696543772E-2</c:v>
                </c:pt>
                <c:pt idx="141">
                  <c:v>2.2889393801355181E-2</c:v>
                </c:pt>
                <c:pt idx="142">
                  <c:v>2.2940844890605876E-2</c:v>
                </c:pt>
                <c:pt idx="143">
                  <c:v>2.2991576384202725E-2</c:v>
                </c:pt>
                <c:pt idx="144">
                  <c:v>2.3041603273721831E-2</c:v>
                </c:pt>
                <c:pt idx="145">
                  <c:v>2.3090940137178592E-2</c:v>
                </c:pt>
                <c:pt idx="146">
                  <c:v>2.3139601153190748E-2</c:v>
                </c:pt>
                <c:pt idx="147">
                  <c:v>2.3187600114563278E-2</c:v>
                </c:pt>
                <c:pt idx="148">
                  <c:v>2.3234950441322677E-2</c:v>
                </c:pt>
                <c:pt idx="149">
                  <c:v>2.3281665193226244E-2</c:v>
                </c:pt>
                <c:pt idx="150">
                  <c:v>2.3327757081771077E-2</c:v>
                </c:pt>
                <c:pt idx="151">
                  <c:v>2.3373238481725924E-2</c:v>
                </c:pt>
                <c:pt idx="152">
                  <c:v>2.3418121442207691E-2</c:v>
                </c:pt>
                <c:pt idx="153">
                  <c:v>2.3462417697323656E-2</c:v>
                </c:pt>
                <c:pt idx="154">
                  <c:v>2.3506138676399196E-2</c:v>
                </c:pt>
                <c:pt idx="155">
                  <c:v>2.3549295513809222E-2</c:v>
                </c:pt>
                <c:pt idx="156">
                  <c:v>2.3591899058431925E-2</c:v>
                </c:pt>
                <c:pt idx="157">
                  <c:v>2.3633959882740987E-2</c:v>
                </c:pt>
                <c:pt idx="158">
                  <c:v>2.367548829155245E-2</c:v>
                </c:pt>
                <c:pt idx="159">
                  <c:v>2.3716494330441762E-2</c:v>
                </c:pt>
                <c:pt idx="160">
                  <c:v>2.3756987793844969E-2</c:v>
                </c:pt>
                <c:pt idx="161">
                  <c:v>2.3796978232858066E-2</c:v>
                </c:pt>
                <c:pt idx="162">
                  <c:v>2.3836474962747527E-2</c:v>
                </c:pt>
                <c:pt idx="163">
                  <c:v>2.3875487070184373E-2</c:v>
                </c:pt>
                <c:pt idx="164">
                  <c:v>2.3914023420213468E-2</c:v>
                </c:pt>
                <c:pt idx="165">
                  <c:v>2.3952092662969458E-2</c:v>
                </c:pt>
                <c:pt idx="166">
                  <c:v>2.3989703240150081E-2</c:v>
                </c:pt>
                <c:pt idx="167">
                  <c:v>2.4026863391256682E-2</c:v>
                </c:pt>
                <c:pt idx="168">
                  <c:v>2.4063581159612032E-2</c:v>
                </c:pt>
                <c:pt idx="169">
                  <c:v>2.4099864398164347E-2</c:v>
                </c:pt>
                <c:pt idx="170">
                  <c:v>2.4135720775086633E-2</c:v>
                </c:pt>
                <c:pt idx="171">
                  <c:v>2.4171157779179411E-2</c:v>
                </c:pt>
                <c:pt idx="172">
                  <c:v>2.4206182725085089E-2</c:v>
                </c:pt>
                <c:pt idx="173">
                  <c:v>2.4240802758321304E-2</c:v>
                </c:pt>
                <c:pt idx="174">
                  <c:v>2.4275024860141031E-2</c:v>
                </c:pt>
                <c:pt idx="175">
                  <c:v>2.4308855852225673E-2</c:v>
                </c:pt>
                <c:pt idx="176">
                  <c:v>2.4342302401218447E-2</c:v>
                </c:pt>
                <c:pt idx="177">
                  <c:v>2.4375371023103953E-2</c:v>
                </c:pt>
                <c:pt idx="178">
                  <c:v>2.4408068087440192E-2</c:v>
                </c:pt>
                <c:pt idx="179">
                  <c:v>2.4440399821448647E-2</c:v>
                </c:pt>
                <c:pt idx="180">
                  <c:v>2.4472372313968104E-2</c:v>
                </c:pt>
                <c:pt idx="181">
                  <c:v>2.4503991519277422E-2</c:v>
                </c:pt>
                <c:pt idx="182">
                  <c:v>2.4535263260792119E-2</c:v>
                </c:pt>
                <c:pt idx="183">
                  <c:v>2.4566193234639995E-2</c:v>
                </c:pt>
                <c:pt idx="184">
                  <c:v>2.4596787013119955E-2</c:v>
                </c:pt>
                <c:pt idx="185">
                  <c:v>2.4627050048048781E-2</c:v>
                </c:pt>
                <c:pt idx="186">
                  <c:v>2.4656987673999885E-2</c:v>
                </c:pt>
                <c:pt idx="187">
                  <c:v>2.4686605111438144E-2</c:v>
                </c:pt>
                <c:pt idx="188">
                  <c:v>2.471590746975471E-2</c:v>
                </c:pt>
                <c:pt idx="189">
                  <c:v>2.4744899750205503E-2</c:v>
                </c:pt>
                <c:pt idx="190">
                  <c:v>2.4773586848756801E-2</c:v>
                </c:pt>
                <c:pt idx="191">
                  <c:v>2.4801973558841603E-2</c:v>
                </c:pt>
                <c:pt idx="192">
                  <c:v>2.4830064574029684E-2</c:v>
                </c:pt>
                <c:pt idx="193">
                  <c:v>2.4857864490614771E-2</c:v>
                </c:pt>
                <c:pt idx="194">
                  <c:v>2.4885377810121682E-2</c:v>
                </c:pt>
                <c:pt idx="195">
                  <c:v>2.4912608941736195E-2</c:v>
                </c:pt>
                <c:pt idx="196">
                  <c:v>2.4939562204660769E-2</c:v>
                </c:pt>
                <c:pt idx="197">
                  <c:v>2.4966241830398292E-2</c:v>
                </c:pt>
                <c:pt idx="198">
                  <c:v>2.5022510194579302E-2</c:v>
                </c:pt>
                <c:pt idx="199">
                  <c:v>2.5077580509842327E-2</c:v>
                </c:pt>
                <c:pt idx="200">
                  <c:v>2.5131490635879324E-2</c:v>
                </c:pt>
                <c:pt idx="201">
                  <c:v>2.5184276853798794E-2</c:v>
                </c:pt>
                <c:pt idx="202">
                  <c:v>2.5235973947552098E-2</c:v>
                </c:pt>
                <c:pt idx="203">
                  <c:v>2.528661528037103E-2</c:v>
                </c:pt>
                <c:pt idx="204">
                  <c:v>2.5336232866569643E-2</c:v>
                </c:pt>
                <c:pt idx="205">
                  <c:v>2.5384857439035131E-2</c:v>
                </c:pt>
                <c:pt idx="206">
                  <c:v>2.5432518512706698E-2</c:v>
                </c:pt>
                <c:pt idx="207">
                  <c:v>2.5479244444318018E-2</c:v>
                </c:pt>
                <c:pt idx="208">
                  <c:v>2.5525062488657092E-2</c:v>
                </c:pt>
                <c:pt idx="209">
                  <c:v>2.5569998851578464E-2</c:v>
                </c:pt>
                <c:pt idx="210">
                  <c:v>2.5614078739984208E-2</c:v>
                </c:pt>
                <c:pt idx="211">
                  <c:v>2.5657326408973846E-2</c:v>
                </c:pt>
                <c:pt idx="212">
                  <c:v>2.5699765206348965E-2</c:v>
                </c:pt>
                <c:pt idx="213">
                  <c:v>2.5741417614643637E-2</c:v>
                </c:pt>
                <c:pt idx="214">
                  <c:v>2.5782305290839861E-2</c:v>
                </c:pt>
                <c:pt idx="215">
                  <c:v>2.5822449103915474E-2</c:v>
                </c:pt>
                <c:pt idx="216">
                  <c:v>2.5861869170361138E-2</c:v>
                </c:pt>
                <c:pt idx="217">
                  <c:v>2.5900584887793468E-2</c:v>
                </c:pt>
                <c:pt idx="218">
                  <c:v>2.5938614966782486E-2</c:v>
                </c:pt>
                <c:pt idx="219">
                  <c:v>2.5975977461002837E-2</c:v>
                </c:pt>
                <c:pt idx="220">
                  <c:v>2.6012689795810978E-2</c:v>
                </c:pt>
                <c:pt idx="221">
                  <c:v>2.6048768795343548E-2</c:v>
                </c:pt>
                <c:pt idx="222">
                  <c:v>2.6084230708225055E-2</c:v>
                </c:pt>
                <c:pt idx="223">
                  <c:v>2.6119091231967789E-2</c:v>
                </c:pt>
                <c:pt idx="224">
                  <c:v>2.6153365536140873E-2</c:v>
                </c:pt>
                <c:pt idx="225">
                  <c:v>2.6191247262965546E-2</c:v>
                </c:pt>
                <c:pt idx="226">
                  <c:v>2.6255441246838304E-2</c:v>
                </c:pt>
                <c:pt idx="227">
                  <c:v>2.6318582294944954E-2</c:v>
                </c:pt>
                <c:pt idx="228">
                  <c:v>2.6380696102572664E-2</c:v>
                </c:pt>
                <c:pt idx="229">
                  <c:v>2.6441807535682441E-2</c:v>
                </c:pt>
                <c:pt idx="230">
                  <c:v>2.650194066409995E-2</c:v>
                </c:pt>
                <c:pt idx="231">
                  <c:v>2.6561118793124915E-2</c:v>
                </c:pt>
                <c:pt idx="232">
                  <c:v>2.6619364493646325E-2</c:v>
                </c:pt>
                <c:pt idx="233">
                  <c:v>2.6676699630845378E-2</c:v>
                </c:pt>
                <c:pt idx="234">
                  <c:v>2.6733145391562522E-2</c:v>
                </c:pt>
                <c:pt idx="235">
                  <c:v>2.6788722310401022E-2</c:v>
                </c:pt>
                <c:pt idx="236">
                  <c:v>2.6843450294634041E-2</c:v>
                </c:pt>
                <c:pt idx="237">
                  <c:v>2.6897348647979241E-2</c:v>
                </c:pt>
                <c:pt idx="238">
                  <c:v>2.6950436093300192E-2</c:v>
                </c:pt>
                <c:pt idx="239">
                  <c:v>2.7002730794290799E-2</c:v>
                </c:pt>
                <c:pt idx="240">
                  <c:v>2.7054250376195584E-2</c:v>
                </c:pt>
                <c:pt idx="241">
                  <c:v>2.7105011945615272E-2</c:v>
                </c:pt>
                <c:pt idx="242">
                  <c:v>2.7155032109444591E-2</c:v>
                </c:pt>
                <c:pt idx="243">
                  <c:v>2.7204326992986402E-2</c:v>
                </c:pt>
                <c:pt idx="244">
                  <c:v>2.7252912257283358E-2</c:v>
                </c:pt>
                <c:pt idx="245">
                  <c:v>2.7300803115706606E-2</c:v>
                </c:pt>
                <c:pt idx="246">
                  <c:v>2.7348014349838131E-2</c:v>
                </c:pt>
                <c:pt idx="247">
                  <c:v>2.7394560324681762E-2</c:v>
                </c:pt>
                <c:pt idx="248">
                  <c:v>2.7440455003235605E-2</c:v>
                </c:pt>
                <c:pt idx="249">
                  <c:v>2.7485711960457068E-2</c:v>
                </c:pt>
                <c:pt idx="250">
                  <c:v>2.7530344396649708E-2</c:v>
                </c:pt>
                <c:pt idx="251">
                  <c:v>2.7574365150299741E-2</c:v>
                </c:pt>
                <c:pt idx="252">
                  <c:v>2.7617786710388281E-2</c:v>
                </c:pt>
                <c:pt idx="253">
                  <c:v>2.7660621228204341E-2</c:v>
                </c:pt>
                <c:pt idx="254">
                  <c:v>2.7702880528681775E-2</c:v>
                </c:pt>
                <c:pt idx="255">
                  <c:v>2.7744576121282685E-2</c:v>
                </c:pt>
                <c:pt idx="256">
                  <c:v>2.7785719210448055E-2</c:v>
                </c:pt>
                <c:pt idx="257">
                  <c:v>2.7826320705635829E-2</c:v>
                </c:pt>
                <c:pt idx="258">
                  <c:v>2.7866391230965005E-2</c:v>
                </c:pt>
                <c:pt idx="259">
                  <c:v>2.7905941134483921E-2</c:v>
                </c:pt>
                <c:pt idx="260">
                  <c:v>2.7944980497079618E-2</c:v>
                </c:pt>
                <c:pt idx="261">
                  <c:v>2.7983519141044345E-2</c:v>
                </c:pt>
                <c:pt idx="262">
                  <c:v>2.8021566638314517E-2</c:v>
                </c:pt>
                <c:pt idx="263">
                  <c:v>2.8059132318396796E-2</c:v>
                </c:pt>
                <c:pt idx="264">
                  <c:v>2.8096225275994834E-2</c:v>
                </c:pt>
                <c:pt idx="265">
                  <c:v>2.8132854378349868E-2</c:v>
                </c:pt>
                <c:pt idx="266">
                  <c:v>2.8169028272307786E-2</c:v>
                </c:pt>
                <c:pt idx="267">
                  <c:v>2.820475539112419E-2</c:v>
                </c:pt>
                <c:pt idx="268">
                  <c:v>2.8240043961018951E-2</c:v>
                </c:pt>
                <c:pt idx="269">
                  <c:v>2.8274902007490832E-2</c:v>
                </c:pt>
                <c:pt idx="270">
                  <c:v>2.830933736140244E-2</c:v>
                </c:pt>
                <c:pt idx="271">
                  <c:v>2.8343357664845036E-2</c:v>
                </c:pt>
                <c:pt idx="272">
                  <c:v>2.8376970376792706E-2</c:v>
                </c:pt>
                <c:pt idx="273">
                  <c:v>2.8410182778554421E-2</c:v>
                </c:pt>
                <c:pt idx="274">
                  <c:v>2.8443001979032465E-2</c:v>
                </c:pt>
                <c:pt idx="275">
                  <c:v>2.8475434919795185E-2</c:v>
                </c:pt>
                <c:pt idx="276">
                  <c:v>2.8507488379971749E-2</c:v>
                </c:pt>
                <c:pt idx="277">
                  <c:v>2.8539168980976044E-2</c:v>
                </c:pt>
                <c:pt idx="278">
                  <c:v>2.8570483191066646E-2</c:v>
                </c:pt>
                <c:pt idx="279">
                  <c:v>2.8601437329749541E-2</c:v>
                </c:pt>
                <c:pt idx="280">
                  <c:v>2.8632037572029805E-2</c:v>
                </c:pt>
                <c:pt idx="281">
                  <c:v>2.8662289952518329E-2</c:v>
                </c:pt>
                <c:pt idx="282">
                  <c:v>2.8692200369399214E-2</c:v>
                </c:pt>
                <c:pt idx="283">
                  <c:v>2.8721774588263468E-2</c:v>
                </c:pt>
                <c:pt idx="284">
                  <c:v>2.8751018245814022E-2</c:v>
                </c:pt>
                <c:pt idx="285">
                  <c:v>2.8779936853447392E-2</c:v>
                </c:pt>
                <c:pt idx="286">
                  <c:v>2.8804874437774793E-2</c:v>
                </c:pt>
                <c:pt idx="287">
                  <c:v>2.881757381395449E-2</c:v>
                </c:pt>
                <c:pt idx="288">
                  <c:v>2.8830134348557877E-2</c:v>
                </c:pt>
                <c:pt idx="289">
                  <c:v>2.8842558306126795E-2</c:v>
                </c:pt>
                <c:pt idx="290">
                  <c:v>2.8854847902222366E-2</c:v>
                </c:pt>
                <c:pt idx="291">
                  <c:v>2.8867005304742139E-2</c:v>
                </c:pt>
                <c:pt idx="292">
                  <c:v>2.8879032635195031E-2</c:v>
                </c:pt>
                <c:pt idx="293">
                  <c:v>2.8890931969935387E-2</c:v>
                </c:pt>
                <c:pt idx="294">
                  <c:v>2.8902705341358106E-2</c:v>
                </c:pt>
                <c:pt idx="295">
                  <c:v>2.8914354739055768E-2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37-4D33-834D-1395CFBCA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85328"/>
        <c:axId val="645683032"/>
      </c:lineChart>
      <c:dateAx>
        <c:axId val="645685328"/>
        <c:scaling>
          <c:orientation val="minMax"/>
        </c:scaling>
        <c:delete val="0"/>
        <c:axPos val="b"/>
        <c:numFmt formatCode="d/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83032"/>
        <c:crosses val="autoZero"/>
        <c:auto val="1"/>
        <c:lblOffset val="100"/>
        <c:baseTimeUnit val="days"/>
      </c:dateAx>
      <c:valAx>
        <c:axId val="64568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8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'Daily Forward Rates'!$P$1</c:f>
              <c:strCache>
                <c:ptCount val="1"/>
                <c:pt idx="0">
                  <c:v>6m-3m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Rates'!$P$2:$P$357</c:f>
              <c:numCache>
                <c:formatCode>0.00%</c:formatCode>
                <c:ptCount val="3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A-4729-9A04-994272BA153E}"/>
            </c:ext>
          </c:extLst>
        </c:ser>
        <c:ser>
          <c:idx val="1"/>
          <c:order val="1"/>
          <c:tx>
            <c:strRef>
              <c:f>'Daily Forward Rates'!$Q$1</c:f>
              <c:strCache>
                <c:ptCount val="1"/>
                <c:pt idx="0">
                  <c:v>3m-1m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Rates'!$Q$2:$Q$357</c:f>
              <c:numCache>
                <c:formatCode>0.00%</c:formatCode>
                <c:ptCount val="356"/>
                <c:pt idx="0">
                  <c:v>2.8238737651486122E-2</c:v>
                </c:pt>
                <c:pt idx="1">
                  <c:v>2.839144440643681E-2</c:v>
                </c:pt>
                <c:pt idx="2">
                  <c:v>2.8804636014935457E-2</c:v>
                </c:pt>
                <c:pt idx="3">
                  <c:v>2.8848646798400684E-2</c:v>
                </c:pt>
                <c:pt idx="4">
                  <c:v>3.0208518487282218E-2</c:v>
                </c:pt>
                <c:pt idx="5">
                  <c:v>3.1914993920820992E-2</c:v>
                </c:pt>
                <c:pt idx="6">
                  <c:v>3.2910550866763755E-2</c:v>
                </c:pt>
                <c:pt idx="7">
                  <c:v>3.3901735211852184E-2</c:v>
                </c:pt>
                <c:pt idx="8">
                  <c:v>3.4454190575879874E-2</c:v>
                </c:pt>
                <c:pt idx="9">
                  <c:v>3.2450264365634675E-2</c:v>
                </c:pt>
                <c:pt idx="10">
                  <c:v>3.2764613066289298E-2</c:v>
                </c:pt>
                <c:pt idx="11">
                  <c:v>3.3077539448359325E-2</c:v>
                </c:pt>
                <c:pt idx="12">
                  <c:v>3.3389040685760964E-2</c:v>
                </c:pt>
                <c:pt idx="13">
                  <c:v>2.6454399543013089E-2</c:v>
                </c:pt>
                <c:pt idx="14">
                  <c:v>1.9931543830117707E-2</c:v>
                </c:pt>
                <c:pt idx="15">
                  <c:v>1.8464543210235947E-2</c:v>
                </c:pt>
                <c:pt idx="16">
                  <c:v>1.7001838887883418E-2</c:v>
                </c:pt>
                <c:pt idx="17">
                  <c:v>1.732860613078923E-2</c:v>
                </c:pt>
                <c:pt idx="18">
                  <c:v>2.7363936616284855E-2</c:v>
                </c:pt>
                <c:pt idx="19">
                  <c:v>2.7272211949671152E-2</c:v>
                </c:pt>
                <c:pt idx="20">
                  <c:v>2.7180745745690661E-2</c:v>
                </c:pt>
                <c:pt idx="21">
                  <c:v>2.7089537113239505E-2</c:v>
                </c:pt>
                <c:pt idx="22">
                  <c:v>2.6998585163691538E-2</c:v>
                </c:pt>
                <c:pt idx="23">
                  <c:v>2.6907889010933023E-2</c:v>
                </c:pt>
                <c:pt idx="24">
                  <c:v>2.6817447772931519E-2</c:v>
                </c:pt>
                <c:pt idx="25">
                  <c:v>2.6727260570288555E-2</c:v>
                </c:pt>
                <c:pt idx="26">
                  <c:v>2.6637326525753409E-2</c:v>
                </c:pt>
                <c:pt idx="27">
                  <c:v>2.6547644766457629E-2</c:v>
                </c:pt>
                <c:pt idx="28">
                  <c:v>2.6458214421912041E-2</c:v>
                </c:pt>
                <c:pt idx="29">
                  <c:v>2.6369034623850506E-2</c:v>
                </c:pt>
                <c:pt idx="30">
                  <c:v>2.662520883085099E-2</c:v>
                </c:pt>
                <c:pt idx="31">
                  <c:v>2.8345591704583131E-2</c:v>
                </c:pt>
                <c:pt idx="32">
                  <c:v>2.8380868386391984E-2</c:v>
                </c:pt>
                <c:pt idx="33">
                  <c:v>2.8415917462804433E-2</c:v>
                </c:pt>
                <c:pt idx="34">
                  <c:v>2.8450739430744117E-2</c:v>
                </c:pt>
                <c:pt idx="35">
                  <c:v>2.8485334787354745E-2</c:v>
                </c:pt>
                <c:pt idx="36">
                  <c:v>2.8519704029137394E-2</c:v>
                </c:pt>
                <c:pt idx="37">
                  <c:v>2.8553847652124251E-2</c:v>
                </c:pt>
                <c:pt idx="38">
                  <c:v>2.8587766151959647E-2</c:v>
                </c:pt>
                <c:pt idx="39">
                  <c:v>2.8621460023593212E-2</c:v>
                </c:pt>
                <c:pt idx="40">
                  <c:v>2.8654929761673546E-2</c:v>
                </c:pt>
                <c:pt idx="41">
                  <c:v>2.8688175860252997E-2</c:v>
                </c:pt>
                <c:pt idx="42">
                  <c:v>2.87211988130655E-2</c:v>
                </c:pt>
                <c:pt idx="43">
                  <c:v>2.8806851040795639E-2</c:v>
                </c:pt>
                <c:pt idx="44">
                  <c:v>2.91655862674218E-2</c:v>
                </c:pt>
                <c:pt idx="45">
                  <c:v>2.9213725774578932E-2</c:v>
                </c:pt>
                <c:pt idx="46">
                  <c:v>2.9261578868064145E-2</c:v>
                </c:pt>
                <c:pt idx="47">
                  <c:v>2.930914608797567E-2</c:v>
                </c:pt>
                <c:pt idx="48">
                  <c:v>2.9356427974984799E-2</c:v>
                </c:pt>
                <c:pt idx="49">
                  <c:v>2.9403425069641297E-2</c:v>
                </c:pt>
                <c:pt idx="50">
                  <c:v>2.945013791261069E-2</c:v>
                </c:pt>
                <c:pt idx="51">
                  <c:v>2.9496567044222738E-2</c:v>
                </c:pt>
                <c:pt idx="52">
                  <c:v>2.9542713004934565E-2</c:v>
                </c:pt>
                <c:pt idx="53">
                  <c:v>2.9588576335261171E-2</c:v>
                </c:pt>
                <c:pt idx="54">
                  <c:v>2.9634157575445519E-2</c:v>
                </c:pt>
                <c:pt idx="55">
                  <c:v>2.9679457265852083E-2</c:v>
                </c:pt>
                <c:pt idx="56">
                  <c:v>2.927559572835494E-2</c:v>
                </c:pt>
                <c:pt idx="57">
                  <c:v>2.6568755406468719E-2</c:v>
                </c:pt>
                <c:pt idx="58">
                  <c:v>2.6511488148384194E-2</c:v>
                </c:pt>
                <c:pt idx="59">
                  <c:v>2.6454353241261289E-2</c:v>
                </c:pt>
                <c:pt idx="60">
                  <c:v>2.6397350336490995E-2</c:v>
                </c:pt>
                <c:pt idx="61">
                  <c:v>2.6340479086216895E-2</c:v>
                </c:pt>
                <c:pt idx="62">
                  <c:v>2.6283739143613025E-2</c:v>
                </c:pt>
                <c:pt idx="63">
                  <c:v>2.6227130162605951E-2</c:v>
                </c:pt>
                <c:pt idx="64">
                  <c:v>2.6170651798436383E-2</c:v>
                </c:pt>
                <c:pt idx="65">
                  <c:v>2.6114303707028108E-2</c:v>
                </c:pt>
                <c:pt idx="66">
                  <c:v>2.6058085545433832E-2</c:v>
                </c:pt>
                <c:pt idx="67">
                  <c:v>2.6001996971557154E-2</c:v>
                </c:pt>
                <c:pt idx="68">
                  <c:v>2.5946037644332197E-2</c:v>
                </c:pt>
                <c:pt idx="69">
                  <c:v>2.5807600722120447E-2</c:v>
                </c:pt>
                <c:pt idx="70">
                  <c:v>2.5247642615290881E-2</c:v>
                </c:pt>
                <c:pt idx="71">
                  <c:v>2.5177029093114547E-2</c:v>
                </c:pt>
                <c:pt idx="72">
                  <c:v>2.5106599667015068E-2</c:v>
                </c:pt>
                <c:pt idx="73">
                  <c:v>2.5036353764724684E-2</c:v>
                </c:pt>
                <c:pt idx="74">
                  <c:v>2.4966290815943863E-2</c:v>
                </c:pt>
                <c:pt idx="75">
                  <c:v>2.4896410251999804E-2</c:v>
                </c:pt>
                <c:pt idx="76">
                  <c:v>2.4826711505846394E-2</c:v>
                </c:pt>
                <c:pt idx="77">
                  <c:v>2.4757194012643188E-2</c:v>
                </c:pt>
                <c:pt idx="78">
                  <c:v>2.4687857208863788E-2</c:v>
                </c:pt>
                <c:pt idx="79">
                  <c:v>2.4618700533193254E-2</c:v>
                </c:pt>
                <c:pt idx="80">
                  <c:v>2.4549723425908603E-2</c:v>
                </c:pt>
                <c:pt idx="81">
                  <c:v>2.4480925328838284E-2</c:v>
                </c:pt>
                <c:pt idx="82">
                  <c:v>2.3931944964199876E-2</c:v>
                </c:pt>
                <c:pt idx="83">
                  <c:v>2.2664754105824469E-2</c:v>
                </c:pt>
                <c:pt idx="84">
                  <c:v>2.2571656798980246E-2</c:v>
                </c:pt>
                <c:pt idx="85">
                  <c:v>2.2478825928229682E-2</c:v>
                </c:pt>
                <c:pt idx="86">
                  <c:v>2.2386260498787579E-2</c:v>
                </c:pt>
                <c:pt idx="87">
                  <c:v>2.2293959518601136E-2</c:v>
                </c:pt>
                <c:pt idx="88">
                  <c:v>2.2201921999027312E-2</c:v>
                </c:pt>
                <c:pt idx="89">
                  <c:v>2.2110146955295902E-2</c:v>
                </c:pt>
                <c:pt idx="90">
                  <c:v>2.2018633405843799E-2</c:v>
                </c:pt>
                <c:pt idx="91">
                  <c:v>2.1927380372668205E-2</c:v>
                </c:pt>
                <c:pt idx="92">
                  <c:v>2.18363868811123E-2</c:v>
                </c:pt>
                <c:pt idx="93">
                  <c:v>2.1745651960021685E-2</c:v>
                </c:pt>
                <c:pt idx="94">
                  <c:v>2.1655174641894787E-2</c:v>
                </c:pt>
                <c:pt idx="95">
                  <c:v>2.1564953961487769E-2</c:v>
                </c:pt>
                <c:pt idx="96">
                  <c:v>2.2940133217772475E-2</c:v>
                </c:pt>
                <c:pt idx="97">
                  <c:v>3.1746954848084999E-2</c:v>
                </c:pt>
                <c:pt idx="98">
                  <c:v>3.1841858921444276E-2</c:v>
                </c:pt>
                <c:pt idx="99">
                  <c:v>3.1936239174605863E-2</c:v>
                </c:pt>
                <c:pt idx="100">
                  <c:v>3.2030096082825137E-2</c:v>
                </c:pt>
                <c:pt idx="101">
                  <c:v>3.2123430125079851E-2</c:v>
                </c:pt>
                <c:pt idx="102">
                  <c:v>3.2216241784035322E-2</c:v>
                </c:pt>
                <c:pt idx="103">
                  <c:v>3.2308531546779706E-2</c:v>
                </c:pt>
                <c:pt idx="104">
                  <c:v>3.2400299903967179E-2</c:v>
                </c:pt>
                <c:pt idx="105">
                  <c:v>3.2491547349846925E-2</c:v>
                </c:pt>
                <c:pt idx="106">
                  <c:v>3.2582274383287729E-2</c:v>
                </c:pt>
                <c:pt idx="107">
                  <c:v>3.2672481506753372E-2</c:v>
                </c:pt>
                <c:pt idx="108">
                  <c:v>3.2762169226227385E-2</c:v>
                </c:pt>
                <c:pt idx="109">
                  <c:v>3.4194521930730713E-2</c:v>
                </c:pt>
                <c:pt idx="110">
                  <c:v>4.2423028298556043E-2</c:v>
                </c:pt>
                <c:pt idx="111">
                  <c:v>4.265185994265009E-2</c:v>
                </c:pt>
                <c:pt idx="112">
                  <c:v>4.2879307697469289E-2</c:v>
                </c:pt>
                <c:pt idx="113">
                  <c:v>4.3105370534808424E-2</c:v>
                </c:pt>
                <c:pt idx="114">
                  <c:v>4.3330047462759431E-2</c:v>
                </c:pt>
                <c:pt idx="115">
                  <c:v>4.3553337524570968E-2</c:v>
                </c:pt>
                <c:pt idx="116">
                  <c:v>4.3775239800089884E-2</c:v>
                </c:pt>
                <c:pt idx="117">
                  <c:v>4.3995753404313942E-2</c:v>
                </c:pt>
                <c:pt idx="118">
                  <c:v>4.4214877488399119E-2</c:v>
                </c:pt>
                <c:pt idx="119">
                  <c:v>4.4432611238681308E-2</c:v>
                </c:pt>
                <c:pt idx="120">
                  <c:v>4.4648953877451936E-2</c:v>
                </c:pt>
                <c:pt idx="121">
                  <c:v>4.4863904662824951E-2</c:v>
                </c:pt>
                <c:pt idx="122">
                  <c:v>4.5077462887966803E-2</c:v>
                </c:pt>
                <c:pt idx="123">
                  <c:v>4.5289627882225285E-2</c:v>
                </c:pt>
                <c:pt idx="124">
                  <c:v>4.5500399010139671E-2</c:v>
                </c:pt>
                <c:pt idx="125">
                  <c:v>4.570977567102967E-2</c:v>
                </c:pt>
                <c:pt idx="126">
                  <c:v>4.5917757301334176E-2</c:v>
                </c:pt>
                <c:pt idx="127">
                  <c:v>4.6124343371404176E-2</c:v>
                </c:pt>
                <c:pt idx="128">
                  <c:v>4.6329533387430448E-2</c:v>
                </c:pt>
                <c:pt idx="129">
                  <c:v>4.6533326891252592E-2</c:v>
                </c:pt>
                <c:pt idx="130">
                  <c:v>4.6735723459363269E-2</c:v>
                </c:pt>
                <c:pt idx="131">
                  <c:v>4.6936722703736028E-2</c:v>
                </c:pt>
                <c:pt idx="132">
                  <c:v>4.7136324271883245E-2</c:v>
                </c:pt>
                <c:pt idx="133">
                  <c:v>4.7334527845663513E-2</c:v>
                </c:pt>
                <c:pt idx="134">
                  <c:v>4.5203877331816016E-2</c:v>
                </c:pt>
                <c:pt idx="135">
                  <c:v>4.3614031662448059E-2</c:v>
                </c:pt>
                <c:pt idx="136">
                  <c:v>4.3757642730788256E-2</c:v>
                </c:pt>
                <c:pt idx="137">
                  <c:v>4.389994820604886E-2</c:v>
                </c:pt>
                <c:pt idx="138">
                  <c:v>4.4040947750226343E-2</c:v>
                </c:pt>
                <c:pt idx="139">
                  <c:v>4.4180641060832838E-2</c:v>
                </c:pt>
                <c:pt idx="140">
                  <c:v>4.4319027870878748E-2</c:v>
                </c:pt>
                <c:pt idx="141">
                  <c:v>4.4456107947885688E-2</c:v>
                </c:pt>
                <c:pt idx="142">
                  <c:v>4.4591881094691227E-2</c:v>
                </c:pt>
                <c:pt idx="143">
                  <c:v>4.4726347149477791E-2</c:v>
                </c:pt>
                <c:pt idx="144">
                  <c:v>4.4859505984597467E-2</c:v>
                </c:pt>
                <c:pt idx="145">
                  <c:v>4.4991357508117731E-2</c:v>
                </c:pt>
                <c:pt idx="146">
                  <c:v>4.5121901662136803E-2</c:v>
                </c:pt>
                <c:pt idx="147">
                  <c:v>4.525113842378807E-2</c:v>
                </c:pt>
                <c:pt idx="148">
                  <c:v>4.5379067805219768E-2</c:v>
                </c:pt>
                <c:pt idx="149">
                  <c:v>4.5505689852466197E-2</c:v>
                </c:pt>
                <c:pt idx="150">
                  <c:v>4.5631004646428892E-2</c:v>
                </c:pt>
                <c:pt idx="151">
                  <c:v>4.5755012302752245E-2</c:v>
                </c:pt>
                <c:pt idx="152">
                  <c:v>4.5877712970688753E-2</c:v>
                </c:pt>
                <c:pt idx="153">
                  <c:v>4.5999106834653442E-2</c:v>
                </c:pt>
                <c:pt idx="154">
                  <c:v>4.6119194112490033E-2</c:v>
                </c:pt>
                <c:pt idx="155">
                  <c:v>4.6237975056515841E-2</c:v>
                </c:pt>
                <c:pt idx="156">
                  <c:v>4.6355449953408963E-2</c:v>
                </c:pt>
                <c:pt idx="157">
                  <c:v>2.2885361107258612E-2</c:v>
                </c:pt>
                <c:pt idx="158">
                  <c:v>2.2781576994957815E-2</c:v>
                </c:pt>
                <c:pt idx="159">
                  <c:v>2.2678003585640295E-2</c:v>
                </c:pt>
                <c:pt idx="160">
                  <c:v>2.2574640406094193E-2</c:v>
                </c:pt>
                <c:pt idx="161">
                  <c:v>2.2471486983839932E-2</c:v>
                </c:pt>
                <c:pt idx="162">
                  <c:v>2.2368542847741028E-2</c:v>
                </c:pt>
                <c:pt idx="163">
                  <c:v>2.2265807527378813E-2</c:v>
                </c:pt>
                <c:pt idx="164">
                  <c:v>2.2163280554120528E-2</c:v>
                </c:pt>
                <c:pt idx="165">
                  <c:v>2.2060961460042591E-2</c:v>
                </c:pt>
                <c:pt idx="166">
                  <c:v>2.1958849778570218E-2</c:v>
                </c:pt>
                <c:pt idx="167">
                  <c:v>2.1856945043791529E-2</c:v>
                </c:pt>
                <c:pt idx="168">
                  <c:v>2.1755246791641293E-2</c:v>
                </c:pt>
                <c:pt idx="169">
                  <c:v>2.1653754558792405E-2</c:v>
                </c:pt>
                <c:pt idx="170">
                  <c:v>2.1552467882719514E-2</c:v>
                </c:pt>
                <c:pt idx="171">
                  <c:v>2.1451386302709249E-2</c:v>
                </c:pt>
                <c:pt idx="172">
                  <c:v>2.1350509358693731E-2</c:v>
                </c:pt>
                <c:pt idx="173">
                  <c:v>2.1249836591942316E-2</c:v>
                </c:pt>
                <c:pt idx="174">
                  <c:v>2.1149367544381424E-2</c:v>
                </c:pt>
                <c:pt idx="175">
                  <c:v>2.104910175973207E-2</c:v>
                </c:pt>
                <c:pt idx="176">
                  <c:v>2.0949038782378131E-2</c:v>
                </c:pt>
                <c:pt idx="177">
                  <c:v>2.0849178157994398E-2</c:v>
                </c:pt>
                <c:pt idx="178">
                  <c:v>2.0749519432924315E-2</c:v>
                </c:pt>
                <c:pt idx="179">
                  <c:v>2.0650062155303038E-2</c:v>
                </c:pt>
                <c:pt idx="180">
                  <c:v>2.0550805873859088E-2</c:v>
                </c:pt>
                <c:pt idx="181">
                  <c:v>2.0451750138690078E-2</c:v>
                </c:pt>
                <c:pt idx="182">
                  <c:v>2.0352894500487002E-2</c:v>
                </c:pt>
                <c:pt idx="183">
                  <c:v>2.0254238511720993E-2</c:v>
                </c:pt>
                <c:pt idx="184">
                  <c:v>2.0155781725618639E-2</c:v>
                </c:pt>
                <c:pt idx="185">
                  <c:v>2.0057523696089624E-2</c:v>
                </c:pt>
                <c:pt idx="186">
                  <c:v>1.9959463978896121E-2</c:v>
                </c:pt>
                <c:pt idx="187">
                  <c:v>1.9861602130312662E-2</c:v>
                </c:pt>
                <c:pt idx="188">
                  <c:v>1.976393770801177E-2</c:v>
                </c:pt>
                <c:pt idx="189">
                  <c:v>1.9666470270172577E-2</c:v>
                </c:pt>
                <c:pt idx="190">
                  <c:v>1.9569199376809267E-2</c:v>
                </c:pt>
                <c:pt idx="191">
                  <c:v>1.9472124588526533E-2</c:v>
                </c:pt>
                <c:pt idx="192">
                  <c:v>1.9375245467182424E-2</c:v>
                </c:pt>
                <c:pt idx="193">
                  <c:v>1.9278561575228295E-2</c:v>
                </c:pt>
                <c:pt idx="194">
                  <c:v>1.9182072476927527E-2</c:v>
                </c:pt>
                <c:pt idx="195">
                  <c:v>1.9085777737191827E-2</c:v>
                </c:pt>
                <c:pt idx="196">
                  <c:v>1.8989676921607343E-2</c:v>
                </c:pt>
                <c:pt idx="197">
                  <c:v>1.8893769597586672E-2</c:v>
                </c:pt>
                <c:pt idx="198">
                  <c:v>1.8798055333060504E-2</c:v>
                </c:pt>
                <c:pt idx="199">
                  <c:v>1.8702533697262054E-2</c:v>
                </c:pt>
                <c:pt idx="200">
                  <c:v>1.860720425992822E-2</c:v>
                </c:pt>
                <c:pt idx="201">
                  <c:v>1.851206659263388E-2</c:v>
                </c:pt>
                <c:pt idx="202">
                  <c:v>1.8417120267460445E-2</c:v>
                </c:pt>
                <c:pt idx="203">
                  <c:v>1.8322364857760051E-2</c:v>
                </c:pt>
                <c:pt idx="204">
                  <c:v>1.8227799937414503E-2</c:v>
                </c:pt>
                <c:pt idx="205">
                  <c:v>1.8133425082097317E-2</c:v>
                </c:pt>
                <c:pt idx="206">
                  <c:v>1.8039239867988541E-2</c:v>
                </c:pt>
                <c:pt idx="207">
                  <c:v>1.7945243872562071E-2</c:v>
                </c:pt>
                <c:pt idx="208">
                  <c:v>1.7851436673737557E-2</c:v>
                </c:pt>
                <c:pt idx="209">
                  <c:v>1.9004882914334907E-2</c:v>
                </c:pt>
                <c:pt idx="210">
                  <c:v>1.9858350933506748E-2</c:v>
                </c:pt>
                <c:pt idx="211">
                  <c:v>1.9779810492947164E-2</c:v>
                </c:pt>
                <c:pt idx="212">
                  <c:v>1.9701386383660292E-2</c:v>
                </c:pt>
                <c:pt idx="213">
                  <c:v>1.9623078428724981E-2</c:v>
                </c:pt>
                <c:pt idx="214">
                  <c:v>1.9544886452357663E-2</c:v>
                </c:pt>
                <c:pt idx="215">
                  <c:v>1.946681027848237E-2</c:v>
                </c:pt>
                <c:pt idx="216">
                  <c:v>1.9388849731564461E-2</c:v>
                </c:pt>
                <c:pt idx="217">
                  <c:v>1.931100463581454E-2</c:v>
                </c:pt>
                <c:pt idx="218">
                  <c:v>1.9233274816491036E-2</c:v>
                </c:pt>
                <c:pt idx="219">
                  <c:v>1.9155660098641086E-2</c:v>
                </c:pt>
                <c:pt idx="220">
                  <c:v>1.9078160307818358E-2</c:v>
                </c:pt>
                <c:pt idx="221">
                  <c:v>1.9000775269278389E-2</c:v>
                </c:pt>
                <c:pt idx="222">
                  <c:v>1.8923504809437393E-2</c:v>
                </c:pt>
                <c:pt idx="223">
                  <c:v>1.8846348754361399E-2</c:v>
                </c:pt>
                <c:pt idx="224">
                  <c:v>1.8769306930547666E-2</c:v>
                </c:pt>
                <c:pt idx="225">
                  <c:v>1.8692379164942131E-2</c:v>
                </c:pt>
                <c:pt idx="226">
                  <c:v>1.8615565284137596E-2</c:v>
                </c:pt>
                <c:pt idx="227">
                  <c:v>1.8538865115864389E-2</c:v>
                </c:pt>
                <c:pt idx="228">
                  <c:v>1.8462278487563405E-2</c:v>
                </c:pt>
                <c:pt idx="229">
                  <c:v>1.8385805227234181E-2</c:v>
                </c:pt>
                <c:pt idx="230">
                  <c:v>1.8309445162540482E-2</c:v>
                </c:pt>
                <c:pt idx="231">
                  <c:v>1.8233198122300988E-2</c:v>
                </c:pt>
                <c:pt idx="232">
                  <c:v>1.8157063934998594E-2</c:v>
                </c:pt>
                <c:pt idx="233">
                  <c:v>1.8081042429564882E-2</c:v>
                </c:pt>
                <c:pt idx="234">
                  <c:v>1.8005133435299026E-2</c:v>
                </c:pt>
                <c:pt idx="235">
                  <c:v>1.7929336781222292E-2</c:v>
                </c:pt>
                <c:pt idx="236">
                  <c:v>1.7853652297464585E-2</c:v>
                </c:pt>
                <c:pt idx="237">
                  <c:v>1.7778079813843196E-2</c:v>
                </c:pt>
                <c:pt idx="238">
                  <c:v>1.7702619160751394E-2</c:v>
                </c:pt>
                <c:pt idx="239">
                  <c:v>1.7627270168232248E-2</c:v>
                </c:pt>
                <c:pt idx="240">
                  <c:v>1.7552032667480823E-2</c:v>
                </c:pt>
                <c:pt idx="241">
                  <c:v>1.7476906489379586E-2</c:v>
                </c:pt>
                <c:pt idx="242">
                  <c:v>1.7401891465346486E-2</c:v>
                </c:pt>
                <c:pt idx="243">
                  <c:v>1.7326987426489741E-2</c:v>
                </c:pt>
                <c:pt idx="244">
                  <c:v>1.7252194205052258E-2</c:v>
                </c:pt>
                <c:pt idx="245">
                  <c:v>1.7177511632955611E-2</c:v>
                </c:pt>
                <c:pt idx="246">
                  <c:v>1.7102939542665563E-2</c:v>
                </c:pt>
                <c:pt idx="247">
                  <c:v>1.7028477766326586E-2</c:v>
                </c:pt>
                <c:pt idx="248">
                  <c:v>1.6954126137235161E-2</c:v>
                </c:pt>
                <c:pt idx="249">
                  <c:v>1.6879884488325954E-2</c:v>
                </c:pt>
                <c:pt idx="250">
                  <c:v>1.6805752652973613E-2</c:v>
                </c:pt>
                <c:pt idx="251">
                  <c:v>1.6731730464960883E-2</c:v>
                </c:pt>
                <c:pt idx="252">
                  <c:v>1.6657817757691359E-2</c:v>
                </c:pt>
                <c:pt idx="253">
                  <c:v>1.6584014365761159E-2</c:v>
                </c:pt>
                <c:pt idx="254">
                  <c:v>1.6510320123410367E-2</c:v>
                </c:pt>
                <c:pt idx="255">
                  <c:v>1.6436734865455105E-2</c:v>
                </c:pt>
                <c:pt idx="256">
                  <c:v>1.6363258426306218E-2</c:v>
                </c:pt>
                <c:pt idx="257">
                  <c:v>1.6289890641627919E-2</c:v>
                </c:pt>
                <c:pt idx="258">
                  <c:v>1.6216631346655998E-2</c:v>
                </c:pt>
                <c:pt idx="259">
                  <c:v>1.6143480377063334E-2</c:v>
                </c:pt>
                <c:pt idx="260">
                  <c:v>1.607043756892805E-2</c:v>
                </c:pt>
                <c:pt idx="261">
                  <c:v>1.256274555263686E-2</c:v>
                </c:pt>
                <c:pt idx="262">
                  <c:v>9.8902395432766549E-3</c:v>
                </c:pt>
                <c:pt idx="263">
                  <c:v>9.7875868968563817E-3</c:v>
                </c:pt>
                <c:pt idx="264">
                  <c:v>9.685177990039838E-3</c:v>
                </c:pt>
                <c:pt idx="265">
                  <c:v>9.5830121158748047E-3</c:v>
                </c:pt>
                <c:pt idx="266">
                  <c:v>9.4810885708824441E-3</c:v>
                </c:pt>
                <c:pt idx="267">
                  <c:v>9.3794066524146708E-3</c:v>
                </c:pt>
                <c:pt idx="268">
                  <c:v>9.2779656612649516E-3</c:v>
                </c:pt>
                <c:pt idx="269">
                  <c:v>9.1767648990661727E-3</c:v>
                </c:pt>
                <c:pt idx="270">
                  <c:v>9.0758036708291079E-3</c:v>
                </c:pt>
                <c:pt idx="271">
                  <c:v>8.9750812824618276E-3</c:v>
                </c:pt>
                <c:pt idx="272">
                  <c:v>8.8745970431924059E-3</c:v>
                </c:pt>
                <c:pt idx="273">
                  <c:v>8.7743502631085976E-3</c:v>
                </c:pt>
                <c:pt idx="274">
                  <c:v>8.6743402556557769E-3</c:v>
                </c:pt>
                <c:pt idx="275">
                  <c:v>8.5745663352605542E-3</c:v>
                </c:pt>
                <c:pt idx="276">
                  <c:v>8.4750278188967174E-3</c:v>
                </c:pt>
                <c:pt idx="277">
                  <c:v>8.3757240260881188E-3</c:v>
                </c:pt>
                <c:pt idx="278">
                  <c:v>8.2766542773195784E-3</c:v>
                </c:pt>
                <c:pt idx="279">
                  <c:v>8.1778178963959336E-3</c:v>
                </c:pt>
                <c:pt idx="280">
                  <c:v>8.079214207897728E-3</c:v>
                </c:pt>
                <c:pt idx="281">
                  <c:v>7.9808425397602731E-3</c:v>
                </c:pt>
                <c:pt idx="282">
                  <c:v>7.8827022206106323E-3</c:v>
                </c:pt>
                <c:pt idx="283">
                  <c:v>7.7847925824653733E-3</c:v>
                </c:pt>
                <c:pt idx="284">
                  <c:v>7.6871129580096814E-3</c:v>
                </c:pt>
                <c:pt idx="285">
                  <c:v>7.5896626833066305E-3</c:v>
                </c:pt>
                <c:pt idx="286">
                  <c:v>7.4924410950531969E-3</c:v>
                </c:pt>
                <c:pt idx="287">
                  <c:v>7.3954475333242453E-3</c:v>
                </c:pt>
                <c:pt idx="288">
                  <c:v>7.2986813390109109E-3</c:v>
                </c:pt>
                <c:pt idx="289">
                  <c:v>7.2021418554762129E-3</c:v>
                </c:pt>
                <c:pt idx="290">
                  <c:v>7.1058284285985263E-3</c:v>
                </c:pt>
                <c:pt idx="291">
                  <c:v>7.0097404050406126E-3</c:v>
                </c:pt>
                <c:pt idx="292">
                  <c:v>6.9138771347910452E-3</c:v>
                </c:pt>
                <c:pt idx="293">
                  <c:v>6.8182379684230826E-3</c:v>
                </c:pt>
                <c:pt idx="294">
                  <c:v>6.7228222598733969E-3</c:v>
                </c:pt>
                <c:pt idx="295">
                  <c:v>6.6276293636199496E-3</c:v>
                </c:pt>
                <c:pt idx="296">
                  <c:v>6.5326586374664722E-3</c:v>
                </c:pt>
                <c:pt idx="297">
                  <c:v>6.4379094398129902E-3</c:v>
                </c:pt>
                <c:pt idx="298">
                  <c:v>6.3433811322955655E-3</c:v>
                </c:pt>
                <c:pt idx="299">
                  <c:v>6.2490730771610215E-3</c:v>
                </c:pt>
                <c:pt idx="300">
                  <c:v>6.1549846399298683E-3</c:v>
                </c:pt>
                <c:pt idx="301">
                  <c:v>6.0611151868259702E-3</c:v>
                </c:pt>
                <c:pt idx="302">
                  <c:v>5.9674640864785453E-3</c:v>
                </c:pt>
                <c:pt idx="303">
                  <c:v>5.8740307099800285E-3</c:v>
                </c:pt>
                <c:pt idx="304">
                  <c:v>5.7808144290336094E-3</c:v>
                </c:pt>
                <c:pt idx="305">
                  <c:v>5.687814618691403E-3</c:v>
                </c:pt>
                <c:pt idx="306">
                  <c:v>5.5950306544339315E-3</c:v>
                </c:pt>
                <c:pt idx="307">
                  <c:v>5.5024619150414594E-3</c:v>
                </c:pt>
                <c:pt idx="308">
                  <c:v>5.4101077797486727E-3</c:v>
                </c:pt>
                <c:pt idx="309">
                  <c:v>5.3179676310523838E-3</c:v>
                </c:pt>
                <c:pt idx="310">
                  <c:v>5.2260408519096274E-3</c:v>
                </c:pt>
                <c:pt idx="311">
                  <c:v>5.1343268285250834E-3</c:v>
                </c:pt>
                <c:pt idx="312">
                  <c:v>5.0428249475144502E-3</c:v>
                </c:pt>
                <c:pt idx="313">
                  <c:v>4.9874638649105574E-3</c:v>
                </c:pt>
                <c:pt idx="314">
                  <c:v>4.9235314710348518E-3</c:v>
                </c:pt>
                <c:pt idx="315">
                  <c:v>4.8329162534050604E-3</c:v>
                </c:pt>
                <c:pt idx="316">
                  <c:v>4.742509866340533E-3</c:v>
                </c:pt>
                <c:pt idx="317">
                  <c:v>4.652311711123451E-3</c:v>
                </c:pt>
                <c:pt idx="318">
                  <c:v>4.5623211908218941E-3</c:v>
                </c:pt>
                <c:pt idx="319">
                  <c:v>4.4725377102725061E-3</c:v>
                </c:pt>
                <c:pt idx="320">
                  <c:v>4.3829606761007292E-3</c:v>
                </c:pt>
                <c:pt idx="321">
                  <c:v>4.2935894966687135E-3</c:v>
                </c:pt>
                <c:pt idx="322">
                  <c:v>4.204423582141896E-3</c:v>
                </c:pt>
                <c:pt idx="323">
                  <c:v>4.1154623444195071E-3</c:v>
                </c:pt>
                <c:pt idx="324">
                  <c:v>4.0267051971403928E-3</c:v>
                </c:pt>
                <c:pt idx="325">
                  <c:v>3.9381515557177296E-3</c:v>
                </c:pt>
                <c:pt idx="326">
                  <c:v>3.849800837090106E-3</c:v>
                </c:pt>
                <c:pt idx="327">
                  <c:v>3.7616524606709084E-3</c:v>
                </c:pt>
                <c:pt idx="328">
                  <c:v>3.6737058465247871E-3</c:v>
                </c:pt>
                <c:pt idx="329">
                  <c:v>3.5859604171304196E-3</c:v>
                </c:pt>
                <c:pt idx="330">
                  <c:v>3.4984155965208374E-3</c:v>
                </c:pt>
                <c:pt idx="331">
                  <c:v>3.411070810442618E-3</c:v>
                </c:pt>
                <c:pt idx="332">
                  <c:v>3.32392548634141E-3</c:v>
                </c:pt>
                <c:pt idx="333">
                  <c:v>3.2369790533532602E-3</c:v>
                </c:pt>
                <c:pt idx="334">
                  <c:v>3.1502309423133007E-3</c:v>
                </c:pt>
                <c:pt idx="335">
                  <c:v>3.0636805857412672E-3</c:v>
                </c:pt>
                <c:pt idx="336">
                  <c:v>2.977327417850173E-3</c:v>
                </c:pt>
                <c:pt idx="337">
                  <c:v>2.8911708745057996E-3</c:v>
                </c:pt>
                <c:pt idx="338">
                  <c:v>2.8052103932701133E-3</c:v>
                </c:pt>
                <c:pt idx="339">
                  <c:v>2.7194454133520687E-3</c:v>
                </c:pt>
                <c:pt idx="340">
                  <c:v>2.6338753754078514E-3</c:v>
                </c:pt>
                <c:pt idx="341">
                  <c:v>2.548499722580054E-3</c:v>
                </c:pt>
                <c:pt idx="342">
                  <c:v>2.4633178984367482E-3</c:v>
                </c:pt>
                <c:pt idx="343">
                  <c:v>2.3783293489947621E-3</c:v>
                </c:pt>
                <c:pt idx="344">
                  <c:v>2.2935335217066088E-3</c:v>
                </c:pt>
                <c:pt idx="345">
                  <c:v>2.2089298656544076E-3</c:v>
                </c:pt>
                <c:pt idx="346">
                  <c:v>2.1245178315498769E-3</c:v>
                </c:pt>
                <c:pt idx="347">
                  <c:v>2.0402968717314618E-3</c:v>
                </c:pt>
                <c:pt idx="348">
                  <c:v>1.9562664401208962E-3</c:v>
                </c:pt>
                <c:pt idx="349">
                  <c:v>1.8724259922955899E-3</c:v>
                </c:pt>
                <c:pt idx="350">
                  <c:v>1.7887749854162208E-3</c:v>
                </c:pt>
                <c:pt idx="351">
                  <c:v>1.7053128782296909E-3</c:v>
                </c:pt>
                <c:pt idx="352">
                  <c:v>1.6220391310951196E-3</c:v>
                </c:pt>
                <c:pt idx="353">
                  <c:v>1.5389532059462488E-3</c:v>
                </c:pt>
                <c:pt idx="354">
                  <c:v>1.4560545661322435E-3</c:v>
                </c:pt>
                <c:pt idx="355">
                  <c:v>1.3733426773091736E-3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AA-4729-9A04-994272BA153E}"/>
            </c:ext>
          </c:extLst>
        </c:ser>
        <c:ser>
          <c:idx val="2"/>
          <c:order val="2"/>
          <c:tx>
            <c:strRef>
              <c:f>'Daily Forward Rates'!$R$1</c:f>
              <c:strCache>
                <c:ptCount val="1"/>
                <c:pt idx="0">
                  <c:v>3m-1d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Rates'!$R$2:$R$357</c:f>
              <c:numCache>
                <c:formatCode>0.00%</c:formatCode>
                <c:ptCount val="356"/>
                <c:pt idx="0">
                  <c:v>5.1128296225310205E-2</c:v>
                </c:pt>
                <c:pt idx="1">
                  <c:v>5.1218959891917479E-2</c:v>
                </c:pt>
                <c:pt idx="2">
                  <c:v>5.1570237284747952E-2</c:v>
                </c:pt>
                <c:pt idx="3">
                  <c:v>5.1552462438414812E-2</c:v>
                </c:pt>
                <c:pt idx="4">
                  <c:v>5.2538012660325401E-2</c:v>
                </c:pt>
                <c:pt idx="5">
                  <c:v>5.3948711894757445E-2</c:v>
                </c:pt>
                <c:pt idx="6">
                  <c:v>5.4883186865815059E-2</c:v>
                </c:pt>
                <c:pt idx="7">
                  <c:v>5.5813416538282951E-2</c:v>
                </c:pt>
                <c:pt idx="8">
                  <c:v>5.6305044248182723E-2</c:v>
                </c:pt>
                <c:pt idx="9">
                  <c:v>5.4240417118802356E-2</c:v>
                </c:pt>
                <c:pt idx="10">
                  <c:v>5.449419135334295E-2</c:v>
                </c:pt>
                <c:pt idx="11">
                  <c:v>5.4746669439734878E-2</c:v>
                </c:pt>
                <c:pt idx="12">
                  <c:v>5.499784827066375E-2</c:v>
                </c:pt>
                <c:pt idx="13">
                  <c:v>4.800301033068563E-2</c:v>
                </c:pt>
                <c:pt idx="14">
                  <c:v>4.1420083149237688E-2</c:v>
                </c:pt>
                <c:pt idx="15">
                  <c:v>3.9893136110276603E-2</c:v>
                </c:pt>
                <c:pt idx="16">
                  <c:v>3.8370610140311873E-2</c:v>
                </c:pt>
                <c:pt idx="17">
                  <c:v>3.8076693765183134E-2</c:v>
                </c:pt>
                <c:pt idx="18">
                  <c:v>4.7632184966710275E-2</c:v>
                </c:pt>
                <c:pt idx="19">
                  <c:v>4.7481613701856398E-2</c:v>
                </c:pt>
                <c:pt idx="20">
                  <c:v>4.7331424285981416E-2</c:v>
                </c:pt>
                <c:pt idx="21">
                  <c:v>4.7181615552227232E-2</c:v>
                </c:pt>
                <c:pt idx="22">
                  <c:v>4.7032186337469771E-2</c:v>
                </c:pt>
                <c:pt idx="23">
                  <c:v>4.688313548234195E-2</c:v>
                </c:pt>
                <c:pt idx="24">
                  <c:v>4.6734461831037001E-2</c:v>
                </c:pt>
                <c:pt idx="25">
                  <c:v>4.6586164231580442E-2</c:v>
                </c:pt>
                <c:pt idx="26">
                  <c:v>4.6438241535465434E-2</c:v>
                </c:pt>
                <c:pt idx="27">
                  <c:v>4.6290692597959565E-2</c:v>
                </c:pt>
                <c:pt idx="28">
                  <c:v>4.6143516277965924E-2</c:v>
                </c:pt>
                <c:pt idx="29">
                  <c:v>4.5996711437913153E-2</c:v>
                </c:pt>
                <c:pt idx="30">
                  <c:v>4.6136005569918211E-2</c:v>
                </c:pt>
                <c:pt idx="31">
                  <c:v>4.7775084969166923E-2</c:v>
                </c:pt>
                <c:pt idx="32">
                  <c:v>4.7752901198153667E-2</c:v>
                </c:pt>
                <c:pt idx="33">
                  <c:v>4.7730610581703886E-2</c:v>
                </c:pt>
                <c:pt idx="34">
                  <c:v>4.770821334700763E-2</c:v>
                </c:pt>
                <c:pt idx="35">
                  <c:v>4.7685709721278183E-2</c:v>
                </c:pt>
                <c:pt idx="36">
                  <c:v>4.7663099931977704E-2</c:v>
                </c:pt>
                <c:pt idx="37">
                  <c:v>4.7640384206672562E-2</c:v>
                </c:pt>
                <c:pt idx="38">
                  <c:v>4.7617562773241771E-2</c:v>
                </c:pt>
                <c:pt idx="39">
                  <c:v>4.7594635859523782E-2</c:v>
                </c:pt>
                <c:pt idx="40">
                  <c:v>4.7571603693617542E-2</c:v>
                </c:pt>
                <c:pt idx="41">
                  <c:v>4.7548466503737813E-2</c:v>
                </c:pt>
                <c:pt idx="42">
                  <c:v>4.7525224518394596E-2</c:v>
                </c:pt>
                <c:pt idx="43">
                  <c:v>4.639696189315605E-2</c:v>
                </c:pt>
                <c:pt idx="44">
                  <c:v>4.5157300092612304E-2</c:v>
                </c:pt>
                <c:pt idx="45">
                  <c:v>4.5151379094753946E-2</c:v>
                </c:pt>
                <c:pt idx="46">
                  <c:v>4.514528802505556E-2</c:v>
                </c:pt>
                <c:pt idx="47">
                  <c:v>4.5139027162605816E-2</c:v>
                </c:pt>
                <c:pt idx="48">
                  <c:v>4.5132596786852261E-2</c:v>
                </c:pt>
                <c:pt idx="49">
                  <c:v>4.5125997177983504E-2</c:v>
                </c:pt>
                <c:pt idx="50">
                  <c:v>4.5119228616871204E-2</c:v>
                </c:pt>
                <c:pt idx="51">
                  <c:v>4.5112291384717007E-2</c:v>
                </c:pt>
                <c:pt idx="52">
                  <c:v>4.5105185763469342E-2</c:v>
                </c:pt>
                <c:pt idx="53">
                  <c:v>4.5097912035719223E-2</c:v>
                </c:pt>
                <c:pt idx="54">
                  <c:v>4.5090470484439753E-2</c:v>
                </c:pt>
                <c:pt idx="55">
                  <c:v>4.5082861393310275E-2</c:v>
                </c:pt>
                <c:pt idx="56">
                  <c:v>4.4626204828162284E-2</c:v>
                </c:pt>
                <c:pt idx="57">
                  <c:v>4.1866682977255161E-2</c:v>
                </c:pt>
                <c:pt idx="58">
                  <c:v>4.1756847433321788E-2</c:v>
                </c:pt>
                <c:pt idx="59">
                  <c:v>4.1647257229934079E-2</c:v>
                </c:pt>
                <c:pt idx="60">
                  <c:v>4.1537911764628704E-2</c:v>
                </c:pt>
                <c:pt idx="61">
                  <c:v>4.1428810436545907E-2</c:v>
                </c:pt>
                <c:pt idx="62">
                  <c:v>4.1319952646441074E-2</c:v>
                </c:pt>
                <c:pt idx="63">
                  <c:v>4.1211337796453154E-2</c:v>
                </c:pt>
                <c:pt idx="64">
                  <c:v>4.1102965290573591E-2</c:v>
                </c:pt>
                <c:pt idx="65">
                  <c:v>4.099483453417159E-2</c:v>
                </c:pt>
                <c:pt idx="66">
                  <c:v>4.0886944934219981E-2</c:v>
                </c:pt>
                <c:pt idx="67">
                  <c:v>4.0779295899266113E-2</c:v>
                </c:pt>
                <c:pt idx="68">
                  <c:v>4.0671886839379931E-2</c:v>
                </c:pt>
                <c:pt idx="69">
                  <c:v>4.0482110664730245E-2</c:v>
                </c:pt>
                <c:pt idx="70">
                  <c:v>3.987092353822861E-2</c:v>
                </c:pt>
                <c:pt idx="71">
                  <c:v>3.974919098148598E-2</c:v>
                </c:pt>
                <c:pt idx="72">
                  <c:v>3.9627752260089473E-2</c:v>
                </c:pt>
                <c:pt idx="73">
                  <c:v>3.9506606555685858E-2</c:v>
                </c:pt>
                <c:pt idx="74">
                  <c:v>3.9385753052706418E-2</c:v>
                </c:pt>
                <c:pt idx="75">
                  <c:v>3.9265190937770672E-2</c:v>
                </c:pt>
                <c:pt idx="76">
                  <c:v>3.9144919399703756E-2</c:v>
                </c:pt>
                <c:pt idx="77">
                  <c:v>3.9024937630132706E-2</c:v>
                </c:pt>
                <c:pt idx="78">
                  <c:v>3.890524482258334E-2</c:v>
                </c:pt>
                <c:pt idx="79">
                  <c:v>3.8785840173337076E-2</c:v>
                </c:pt>
                <c:pt idx="80">
                  <c:v>3.8666722880875137E-2</c:v>
                </c:pt>
                <c:pt idx="81">
                  <c:v>3.8547892145809094E-2</c:v>
                </c:pt>
                <c:pt idx="82">
                  <c:v>3.8272390802986465E-2</c:v>
                </c:pt>
                <c:pt idx="83">
                  <c:v>3.719877922574745E-2</c:v>
                </c:pt>
                <c:pt idx="84">
                  <c:v>3.70570406806775E-2</c:v>
                </c:pt>
                <c:pt idx="85">
                  <c:v>3.6915670114829567E-2</c:v>
                </c:pt>
                <c:pt idx="86">
                  <c:v>3.6774666314495066E-2</c:v>
                </c:pt>
                <c:pt idx="87">
                  <c:v>3.6634028070081412E-2</c:v>
                </c:pt>
                <c:pt idx="88">
                  <c:v>3.649375417563732E-2</c:v>
                </c:pt>
                <c:pt idx="89">
                  <c:v>3.6353843429669047E-2</c:v>
                </c:pt>
                <c:pt idx="90">
                  <c:v>3.6214294634318335E-2</c:v>
                </c:pt>
                <c:pt idx="91">
                  <c:v>3.6075106595767709E-2</c:v>
                </c:pt>
                <c:pt idx="92">
                  <c:v>3.5936278124107213E-2</c:v>
                </c:pt>
                <c:pt idx="93">
                  <c:v>3.5797808033340359E-2</c:v>
                </c:pt>
                <c:pt idx="94">
                  <c:v>3.5659695141476558E-2</c:v>
                </c:pt>
                <c:pt idx="95">
                  <c:v>3.508172172409714E-2</c:v>
                </c:pt>
                <c:pt idx="96">
                  <c:v>3.5309683970548178E-2</c:v>
                </c:pt>
                <c:pt idx="97">
                  <c:v>4.4070351379014633E-2</c:v>
                </c:pt>
                <c:pt idx="98">
                  <c:v>4.4119199291398542E-2</c:v>
                </c:pt>
                <c:pt idx="99">
                  <c:v>4.4167621232959392E-2</c:v>
                </c:pt>
                <c:pt idx="100">
                  <c:v>4.421561746789069E-2</c:v>
                </c:pt>
                <c:pt idx="101">
                  <c:v>4.4263188264600357E-2</c:v>
                </c:pt>
                <c:pt idx="102">
                  <c:v>4.4310333895670184E-2</c:v>
                </c:pt>
                <c:pt idx="103">
                  <c:v>4.4357054638596849E-2</c:v>
                </c:pt>
                <c:pt idx="104">
                  <c:v>4.4403350774674624E-2</c:v>
                </c:pt>
                <c:pt idx="105">
                  <c:v>4.4449222590170562E-2</c:v>
                </c:pt>
                <c:pt idx="106">
                  <c:v>4.4494670375120338E-2</c:v>
                </c:pt>
                <c:pt idx="107">
                  <c:v>4.4539694424509266E-2</c:v>
                </c:pt>
                <c:pt idx="108">
                  <c:v>4.4584295037068164E-2</c:v>
                </c:pt>
                <c:pt idx="109">
                  <c:v>4.5971656395109431E-2</c:v>
                </c:pt>
                <c:pt idx="110">
                  <c:v>5.4155266970616664E-2</c:v>
                </c:pt>
                <c:pt idx="111">
                  <c:v>5.4339298170719544E-2</c:v>
                </c:pt>
                <c:pt idx="112">
                  <c:v>5.4522040624549545E-2</c:v>
                </c:pt>
                <c:pt idx="113">
                  <c:v>5.4703493099016454E-2</c:v>
                </c:pt>
                <c:pt idx="114">
                  <c:v>5.4883654397570356E-2</c:v>
                </c:pt>
                <c:pt idx="115">
                  <c:v>5.5062523360207394E-2</c:v>
                </c:pt>
                <c:pt idx="116">
                  <c:v>5.5240098862607279E-2</c:v>
                </c:pt>
                <c:pt idx="117">
                  <c:v>5.5416379816978376E-2</c:v>
                </c:pt>
                <c:pt idx="118">
                  <c:v>5.5591365171918886E-2</c:v>
                </c:pt>
                <c:pt idx="119">
                  <c:v>5.576505391169892E-2</c:v>
                </c:pt>
                <c:pt idx="120">
                  <c:v>5.5937445056932052E-2</c:v>
                </c:pt>
                <c:pt idx="121">
                  <c:v>5.6108537664598501E-2</c:v>
                </c:pt>
                <c:pt idx="122">
                  <c:v>5.6278330827101514E-2</c:v>
                </c:pt>
                <c:pt idx="123">
                  <c:v>5.644682367359298E-2</c:v>
                </c:pt>
                <c:pt idx="124">
                  <c:v>5.6614015368508915E-2</c:v>
                </c:pt>
                <c:pt idx="125">
                  <c:v>5.6779905112547741E-2</c:v>
                </c:pt>
                <c:pt idx="126">
                  <c:v>5.6944492142548736E-2</c:v>
                </c:pt>
                <c:pt idx="127">
                  <c:v>5.7107775730646834E-2</c:v>
                </c:pt>
                <c:pt idx="128">
                  <c:v>5.7269755185048343E-2</c:v>
                </c:pt>
                <c:pt idx="129">
                  <c:v>5.7430429850025159E-2</c:v>
                </c:pt>
                <c:pt idx="130">
                  <c:v>5.758979910498857E-2</c:v>
                </c:pt>
                <c:pt idx="131">
                  <c:v>5.7747862365276473E-2</c:v>
                </c:pt>
                <c:pt idx="132">
                  <c:v>5.7904619082165029E-2</c:v>
                </c:pt>
                <c:pt idx="133">
                  <c:v>5.8060068741774509E-2</c:v>
                </c:pt>
                <c:pt idx="134">
                  <c:v>5.821421086657444E-2</c:v>
                </c:pt>
                <c:pt idx="135">
                  <c:v>5.8367045013756898E-2</c:v>
                </c:pt>
                <c:pt idx="136">
                  <c:v>5.8518570776232175E-2</c:v>
                </c:pt>
                <c:pt idx="137">
                  <c:v>5.8668787782576767E-2</c:v>
                </c:pt>
                <c:pt idx="138">
                  <c:v>5.8817695696043365E-2</c:v>
                </c:pt>
                <c:pt idx="139">
                  <c:v>5.8965294215394537E-2</c:v>
                </c:pt>
                <c:pt idx="140">
                  <c:v>5.9111583074920038E-2</c:v>
                </c:pt>
                <c:pt idx="141">
                  <c:v>5.9256562043389041E-2</c:v>
                </c:pt>
                <c:pt idx="142">
                  <c:v>5.9400230924912686E-2</c:v>
                </c:pt>
                <c:pt idx="143">
                  <c:v>5.9542589558944099E-2</c:v>
                </c:pt>
                <c:pt idx="144">
                  <c:v>5.9683637819062628E-2</c:v>
                </c:pt>
                <c:pt idx="145">
                  <c:v>5.9823375614629595E-2</c:v>
                </c:pt>
                <c:pt idx="146">
                  <c:v>5.9961802888993665E-2</c:v>
                </c:pt>
                <c:pt idx="147">
                  <c:v>6.0098919620538628E-2</c:v>
                </c:pt>
                <c:pt idx="148">
                  <c:v>5.6106535102177071E-2</c:v>
                </c:pt>
                <c:pt idx="149">
                  <c:v>5.6244676130472938E-2</c:v>
                </c:pt>
                <c:pt idx="150">
                  <c:v>5.6381504337397186E-2</c:v>
                </c:pt>
                <c:pt idx="151">
                  <c:v>5.6517019841283191E-2</c:v>
                </c:pt>
                <c:pt idx="152">
                  <c:v>5.6651222794075348E-2</c:v>
                </c:pt>
                <c:pt idx="153">
                  <c:v>5.6784113382886373E-2</c:v>
                </c:pt>
                <c:pt idx="154">
                  <c:v>5.6915691828231613E-2</c:v>
                </c:pt>
                <c:pt idx="155">
                  <c:v>5.7045958385117383E-2</c:v>
                </c:pt>
                <c:pt idx="156">
                  <c:v>5.7174913342925258E-2</c:v>
                </c:pt>
                <c:pt idx="157">
                  <c:v>3.3716299008413178E-2</c:v>
                </c:pt>
                <c:pt idx="158">
                  <c:v>3.3623983861151605E-2</c:v>
                </c:pt>
                <c:pt idx="159">
                  <c:v>3.3531873872963254E-2</c:v>
                </c:pt>
                <c:pt idx="160">
                  <c:v>3.3439968573322369E-2</c:v>
                </c:pt>
                <c:pt idx="161">
                  <c:v>3.3348267492415228E-2</c:v>
                </c:pt>
                <c:pt idx="162">
                  <c:v>3.3256770161788546E-2</c:v>
                </c:pt>
                <c:pt idx="163">
                  <c:v>3.3165476113695296E-2</c:v>
                </c:pt>
                <c:pt idx="164">
                  <c:v>3.3074384882188813E-2</c:v>
                </c:pt>
                <c:pt idx="165">
                  <c:v>3.2983496002011371E-2</c:v>
                </c:pt>
                <c:pt idx="166">
                  <c:v>3.2892809009248236E-2</c:v>
                </c:pt>
                <c:pt idx="167">
                  <c:v>3.2802323440685212E-2</c:v>
                </c:pt>
                <c:pt idx="168">
                  <c:v>3.2712038834902653E-2</c:v>
                </c:pt>
                <c:pt idx="169">
                  <c:v>3.262195473124508E-2</c:v>
                </c:pt>
                <c:pt idx="170">
                  <c:v>3.2532070669879037E-2</c:v>
                </c:pt>
                <c:pt idx="171">
                  <c:v>3.2442386192719372E-2</c:v>
                </c:pt>
                <c:pt idx="172">
                  <c:v>3.2352900842393E-2</c:v>
                </c:pt>
                <c:pt idx="173">
                  <c:v>3.226361416280616E-2</c:v>
                </c:pt>
                <c:pt idx="174">
                  <c:v>3.2174525698571391E-2</c:v>
                </c:pt>
                <c:pt idx="175">
                  <c:v>3.2085634996055289E-2</c:v>
                </c:pt>
                <c:pt idx="176">
                  <c:v>3.1996941602301779E-2</c:v>
                </c:pt>
                <c:pt idx="177">
                  <c:v>3.1908445065651499E-2</c:v>
                </c:pt>
                <c:pt idx="178">
                  <c:v>3.1820144935105051E-2</c:v>
                </c:pt>
                <c:pt idx="179">
                  <c:v>3.1732040761440282E-2</c:v>
                </c:pt>
                <c:pt idx="180">
                  <c:v>3.1644132096048667E-2</c:v>
                </c:pt>
                <c:pt idx="181">
                  <c:v>3.1556418491676286E-2</c:v>
                </c:pt>
                <c:pt idx="182">
                  <c:v>3.1468899501671296E-2</c:v>
                </c:pt>
                <c:pt idx="183">
                  <c:v>3.138157468115331E-2</c:v>
                </c:pt>
                <c:pt idx="184">
                  <c:v>3.1294443585994494E-2</c:v>
                </c:pt>
                <c:pt idx="185">
                  <c:v>3.1207505772761691E-2</c:v>
                </c:pt>
                <c:pt idx="186">
                  <c:v>3.1120760799839511E-2</c:v>
                </c:pt>
                <c:pt idx="187">
                  <c:v>3.1034208226179895E-2</c:v>
                </c:pt>
                <c:pt idx="188">
                  <c:v>3.0947847612077799E-2</c:v>
                </c:pt>
                <c:pt idx="189">
                  <c:v>3.086167851836083E-2</c:v>
                </c:pt>
                <c:pt idx="190">
                  <c:v>3.0775700507685862E-2</c:v>
                </c:pt>
                <c:pt idx="191">
                  <c:v>3.068991314329448E-2</c:v>
                </c:pt>
                <c:pt idx="192">
                  <c:v>3.0604315989678742E-2</c:v>
                </c:pt>
                <c:pt idx="193">
                  <c:v>3.051890861194427E-2</c:v>
                </c:pt>
                <c:pt idx="194">
                  <c:v>3.0433690576973975E-2</c:v>
                </c:pt>
                <c:pt idx="195">
                  <c:v>3.0348661452316454E-2</c:v>
                </c:pt>
                <c:pt idx="196">
                  <c:v>3.0263820806203455E-2</c:v>
                </c:pt>
                <c:pt idx="197">
                  <c:v>3.0179168208667097E-2</c:v>
                </c:pt>
                <c:pt idx="198">
                  <c:v>3.0094703230277853E-2</c:v>
                </c:pt>
                <c:pt idx="199">
                  <c:v>3.0010425442885597E-2</c:v>
                </c:pt>
                <c:pt idx="200">
                  <c:v>2.992633441887279E-2</c:v>
                </c:pt>
                <c:pt idx="201">
                  <c:v>2.9842429732433846E-2</c:v>
                </c:pt>
                <c:pt idx="202">
                  <c:v>2.9758710958266828E-2</c:v>
                </c:pt>
                <c:pt idx="203">
                  <c:v>2.9675177672360747E-2</c:v>
                </c:pt>
                <c:pt idx="204">
                  <c:v>2.959182945122564E-2</c:v>
                </c:pt>
                <c:pt idx="205">
                  <c:v>2.9508665873137184E-2</c:v>
                </c:pt>
                <c:pt idx="206">
                  <c:v>2.9425686516920999E-2</c:v>
                </c:pt>
                <c:pt idx="207">
                  <c:v>2.9342890962647375E-2</c:v>
                </c:pt>
                <c:pt idx="208">
                  <c:v>2.9260278790872847E-2</c:v>
                </c:pt>
                <c:pt idx="209">
                  <c:v>3.0424914647019484E-2</c:v>
                </c:pt>
                <c:pt idx="210">
                  <c:v>3.1289566872868144E-2</c:v>
                </c:pt>
                <c:pt idx="211">
                  <c:v>3.1222205232715065E-2</c:v>
                </c:pt>
                <c:pt idx="212">
                  <c:v>3.1154954520189702E-2</c:v>
                </c:pt>
                <c:pt idx="213">
                  <c:v>3.1087814560973079E-2</c:v>
                </c:pt>
                <c:pt idx="214">
                  <c:v>3.102078518190983E-2</c:v>
                </c:pt>
                <c:pt idx="215">
                  <c:v>3.0953866209503009E-2</c:v>
                </c:pt>
                <c:pt idx="216">
                  <c:v>3.0887057470857758E-2</c:v>
                </c:pt>
                <c:pt idx="217">
                  <c:v>3.0820358792766588E-2</c:v>
                </c:pt>
                <c:pt idx="218">
                  <c:v>3.0753770003121926E-2</c:v>
                </c:pt>
                <c:pt idx="219">
                  <c:v>3.0687290929538348E-2</c:v>
                </c:pt>
                <c:pt idx="220">
                  <c:v>3.0620921400203525E-2</c:v>
                </c:pt>
                <c:pt idx="221">
                  <c:v>3.0554661242969371E-2</c:v>
                </c:pt>
                <c:pt idx="222">
                  <c:v>3.0488510286833997E-2</c:v>
                </c:pt>
                <c:pt idx="223">
                  <c:v>3.0422468360482964E-2</c:v>
                </c:pt>
                <c:pt idx="224">
                  <c:v>3.0356535293012805E-2</c:v>
                </c:pt>
                <c:pt idx="225">
                  <c:v>3.0290710913948464E-2</c:v>
                </c:pt>
                <c:pt idx="226">
                  <c:v>3.022499505249069E-2</c:v>
                </c:pt>
                <c:pt idx="227">
                  <c:v>3.01593875389633E-2</c:v>
                </c:pt>
                <c:pt idx="228">
                  <c:v>3.0093888203406464E-2</c:v>
                </c:pt>
                <c:pt idx="229">
                  <c:v>3.0028496876392925E-2</c:v>
                </c:pt>
                <c:pt idx="230">
                  <c:v>2.996321338819441E-2</c:v>
                </c:pt>
                <c:pt idx="231">
                  <c:v>2.9898037570217285E-2</c:v>
                </c:pt>
                <c:pt idx="232">
                  <c:v>2.9832969253520566E-2</c:v>
                </c:pt>
                <c:pt idx="233">
                  <c:v>2.9768008269632211E-2</c:v>
                </c:pt>
                <c:pt idx="234">
                  <c:v>2.9703154450444864E-2</c:v>
                </c:pt>
                <c:pt idx="235">
                  <c:v>2.9638407627544341E-2</c:v>
                </c:pt>
                <c:pt idx="236">
                  <c:v>2.9573767633656912E-2</c:v>
                </c:pt>
                <c:pt idx="237">
                  <c:v>2.950923430118467E-2</c:v>
                </c:pt>
                <c:pt idx="238">
                  <c:v>2.9444807463085421E-2</c:v>
                </c:pt>
                <c:pt idx="239">
                  <c:v>2.9380486952004396E-2</c:v>
                </c:pt>
                <c:pt idx="240">
                  <c:v>2.9316272601692513E-2</c:v>
                </c:pt>
                <c:pt idx="241">
                  <c:v>2.9252164245628612E-2</c:v>
                </c:pt>
                <c:pt idx="242">
                  <c:v>2.9188161717789395E-2</c:v>
                </c:pt>
                <c:pt idx="243">
                  <c:v>2.9124264851867872E-2</c:v>
                </c:pt>
                <c:pt idx="244">
                  <c:v>2.906047348268017E-2</c:v>
                </c:pt>
                <c:pt idx="245">
                  <c:v>2.8996787444712395E-2</c:v>
                </c:pt>
                <c:pt idx="246">
                  <c:v>2.8933206573006437E-2</c:v>
                </c:pt>
                <c:pt idx="247">
                  <c:v>2.8869730702279973E-2</c:v>
                </c:pt>
                <c:pt idx="248">
                  <c:v>2.8806359668385351E-2</c:v>
                </c:pt>
                <c:pt idx="249">
                  <c:v>2.8743093306839128E-2</c:v>
                </c:pt>
                <c:pt idx="250">
                  <c:v>2.867993145356891E-2</c:v>
                </c:pt>
                <c:pt idx="251">
                  <c:v>2.8616873944930669E-2</c:v>
                </c:pt>
                <c:pt idx="252">
                  <c:v>2.6005090303580697E-2</c:v>
                </c:pt>
                <c:pt idx="253">
                  <c:v>2.4034339877203763E-2</c:v>
                </c:pt>
                <c:pt idx="254">
                  <c:v>2.3976327785210159E-2</c:v>
                </c:pt>
                <c:pt idx="255">
                  <c:v>2.3918415605062741E-2</c:v>
                </c:pt>
                <c:pt idx="256">
                  <c:v>2.3860603176423009E-2</c:v>
                </c:pt>
                <c:pt idx="257">
                  <c:v>2.3802890340197121E-2</c:v>
                </c:pt>
                <c:pt idx="258">
                  <c:v>2.3745276936862826E-2</c:v>
                </c:pt>
                <c:pt idx="259">
                  <c:v>2.3687762807349445E-2</c:v>
                </c:pt>
                <c:pt idx="260">
                  <c:v>2.3630347792950993E-2</c:v>
                </c:pt>
                <c:pt idx="261">
                  <c:v>2.0138274529296146E-2</c:v>
                </c:pt>
                <c:pt idx="262">
                  <c:v>1.7481378236707965E-2</c:v>
                </c:pt>
                <c:pt idx="263">
                  <c:v>1.7394326276411305E-2</c:v>
                </c:pt>
                <c:pt idx="264">
                  <c:v>1.7307509030294557E-2</c:v>
                </c:pt>
                <c:pt idx="265">
                  <c:v>1.7220925796647454E-2</c:v>
                </c:pt>
                <c:pt idx="266">
                  <c:v>1.7134575877181021E-2</c:v>
                </c:pt>
                <c:pt idx="267">
                  <c:v>1.7048458574480438E-2</c:v>
                </c:pt>
                <c:pt idx="268">
                  <c:v>1.6962573194552188E-2</c:v>
                </c:pt>
                <c:pt idx="269">
                  <c:v>1.6876919044219015E-2</c:v>
                </c:pt>
                <c:pt idx="270">
                  <c:v>1.6791495433730756E-2</c:v>
                </c:pt>
                <c:pt idx="271">
                  <c:v>1.6706301674170865E-2</c:v>
                </c:pt>
                <c:pt idx="272">
                  <c:v>1.6621337079980432E-2</c:v>
                </c:pt>
                <c:pt idx="273">
                  <c:v>1.6536600966439954E-2</c:v>
                </c:pt>
                <c:pt idx="274">
                  <c:v>1.6452092652187562E-2</c:v>
                </c:pt>
                <c:pt idx="275">
                  <c:v>1.6367811456857097E-2</c:v>
                </c:pt>
                <c:pt idx="276">
                  <c:v>1.6283756702577458E-2</c:v>
                </c:pt>
                <c:pt idx="277">
                  <c:v>1.6199927714094189E-2</c:v>
                </c:pt>
                <c:pt idx="278">
                  <c:v>1.6116323817055932E-2</c:v>
                </c:pt>
                <c:pt idx="279">
                  <c:v>1.6032944340451584E-2</c:v>
                </c:pt>
                <c:pt idx="280">
                  <c:v>1.594978861402839E-2</c:v>
                </c:pt>
                <c:pt idx="281">
                  <c:v>1.5866855970908617E-2</c:v>
                </c:pt>
                <c:pt idx="282">
                  <c:v>1.578414574487446E-2</c:v>
                </c:pt>
                <c:pt idx="283">
                  <c:v>1.5701657273135231E-2</c:v>
                </c:pt>
                <c:pt idx="284">
                  <c:v>1.5619389893513871E-2</c:v>
                </c:pt>
                <c:pt idx="285">
                  <c:v>1.553734294723727E-2</c:v>
                </c:pt>
                <c:pt idx="286">
                  <c:v>1.5455515776186458E-2</c:v>
                </c:pt>
                <c:pt idx="287">
                  <c:v>1.5373907725559591E-2</c:v>
                </c:pt>
                <c:pt idx="288">
                  <c:v>1.5292518141428971E-2</c:v>
                </c:pt>
                <c:pt idx="289">
                  <c:v>1.5211346372275121E-2</c:v>
                </c:pt>
                <c:pt idx="290">
                  <c:v>1.5130391769148897E-2</c:v>
                </c:pt>
                <c:pt idx="291">
                  <c:v>1.5049653683853706E-2</c:v>
                </c:pt>
                <c:pt idx="292">
                  <c:v>1.4969131471504311E-2</c:v>
                </c:pt>
                <c:pt idx="293">
                  <c:v>1.4888824487829085E-2</c:v>
                </c:pt>
                <c:pt idx="294">
                  <c:v>1.4808732091879301E-2</c:v>
                </c:pt>
                <c:pt idx="295">
                  <c:v>1.4728853643273573E-2</c:v>
                </c:pt>
                <c:pt idx="296">
                  <c:v>1.4649188504959172E-2</c:v>
                </c:pt>
                <c:pt idx="297">
                  <c:v>1.4569736040439145E-2</c:v>
                </c:pt>
                <c:pt idx="298">
                  <c:v>1.4490495616493106E-2</c:v>
                </c:pt>
                <c:pt idx="299">
                  <c:v>1.4411466600462199E-2</c:v>
                </c:pt>
                <c:pt idx="300">
                  <c:v>1.4332648363004713E-2</c:v>
                </c:pt>
                <c:pt idx="301">
                  <c:v>1.4254040275450408E-2</c:v>
                </c:pt>
                <c:pt idx="302">
                  <c:v>1.4175641711543112E-2</c:v>
                </c:pt>
                <c:pt idx="303">
                  <c:v>1.4097452047469594E-2</c:v>
                </c:pt>
                <c:pt idx="304">
                  <c:v>1.4019470660065009E-2</c:v>
                </c:pt>
                <c:pt idx="305">
                  <c:v>1.3941696929458444E-2</c:v>
                </c:pt>
                <c:pt idx="306">
                  <c:v>1.3864130236236338E-2</c:v>
                </c:pt>
                <c:pt idx="307">
                  <c:v>1.378676996427329E-2</c:v>
                </c:pt>
                <c:pt idx="308">
                  <c:v>1.3709615497912796E-2</c:v>
                </c:pt>
                <c:pt idx="309">
                  <c:v>1.363266622472286E-2</c:v>
                </c:pt>
                <c:pt idx="310">
                  <c:v>1.3555921532757732E-2</c:v>
                </c:pt>
                <c:pt idx="311">
                  <c:v>1.3479380813296186E-2</c:v>
                </c:pt>
                <c:pt idx="312">
                  <c:v>1.3403043458051135E-2</c:v>
                </c:pt>
                <c:pt idx="313">
                  <c:v>1.3362838128115027E-2</c:v>
                </c:pt>
                <c:pt idx="314">
                  <c:v>1.3314052718906531E-2</c:v>
                </c:pt>
                <c:pt idx="315">
                  <c:v>1.3238575722994299E-2</c:v>
                </c:pt>
                <c:pt idx="316">
                  <c:v>1.316329879977754E-2</c:v>
                </c:pt>
                <c:pt idx="317">
                  <c:v>1.3088221355615416E-2</c:v>
                </c:pt>
                <c:pt idx="318">
                  <c:v>1.3013342798615345E-2</c:v>
                </c:pt>
                <c:pt idx="319">
                  <c:v>1.2938662538696723E-2</c:v>
                </c:pt>
                <c:pt idx="320">
                  <c:v>1.2864179987533024E-2</c:v>
                </c:pt>
                <c:pt idx="321">
                  <c:v>1.278989455854021E-2</c:v>
                </c:pt>
                <c:pt idx="322">
                  <c:v>1.2715805666946224E-2</c:v>
                </c:pt>
                <c:pt idx="323">
                  <c:v>1.2641912729680946E-2</c:v>
                </c:pt>
                <c:pt idx="324">
                  <c:v>1.256821516544572E-2</c:v>
                </c:pt>
                <c:pt idx="325">
                  <c:v>1.2494712394690181E-2</c:v>
                </c:pt>
                <c:pt idx="326">
                  <c:v>1.2421403839392241E-2</c:v>
                </c:pt>
                <c:pt idx="327">
                  <c:v>1.2348288924007536E-2</c:v>
                </c:pt>
                <c:pt idx="328">
                  <c:v>1.2275367073634268E-2</c:v>
                </c:pt>
                <c:pt idx="329">
                  <c:v>1.2202637715778876E-2</c:v>
                </c:pt>
                <c:pt idx="330">
                  <c:v>1.2130100279505056E-2</c:v>
                </c:pt>
                <c:pt idx="331">
                  <c:v>1.2057754195590027E-2</c:v>
                </c:pt>
                <c:pt idx="332">
                  <c:v>1.1985598896489855E-2</c:v>
                </c:pt>
                <c:pt idx="333">
                  <c:v>1.1913633816374128E-2</c:v>
                </c:pt>
                <c:pt idx="334">
                  <c:v>1.1841858391079693E-2</c:v>
                </c:pt>
                <c:pt idx="335">
                  <c:v>1.1770272058162737E-2</c:v>
                </c:pt>
                <c:pt idx="336">
                  <c:v>1.1698874256829299E-2</c:v>
                </c:pt>
                <c:pt idx="337">
                  <c:v>1.1627664427958456E-2</c:v>
                </c:pt>
                <c:pt idx="338">
                  <c:v>1.155664201411967E-2</c:v>
                </c:pt>
                <c:pt idx="339">
                  <c:v>1.1485806459514934E-2</c:v>
                </c:pt>
                <c:pt idx="340">
                  <c:v>1.1415157209828185E-2</c:v>
                </c:pt>
                <c:pt idx="341">
                  <c:v>1.1344693713157432E-2</c:v>
                </c:pt>
                <c:pt idx="342">
                  <c:v>1.1274415418092709E-2</c:v>
                </c:pt>
                <c:pt idx="343">
                  <c:v>1.1204321775638092E-2</c:v>
                </c:pt>
                <c:pt idx="344">
                  <c:v>1.1134412238227545E-2</c:v>
                </c:pt>
                <c:pt idx="345">
                  <c:v>1.1064686259944896E-2</c:v>
                </c:pt>
                <c:pt idx="346">
                  <c:v>1.0995143296448594E-2</c:v>
                </c:pt>
                <c:pt idx="347">
                  <c:v>1.0925782805099038E-2</c:v>
                </c:pt>
                <c:pt idx="348">
                  <c:v>1.0856604244761807E-2</c:v>
                </c:pt>
                <c:pt idx="349">
                  <c:v>1.0787607076016004E-2</c:v>
                </c:pt>
                <c:pt idx="350">
                  <c:v>1.071879076096325E-2</c:v>
                </c:pt>
                <c:pt idx="351">
                  <c:v>1.0650154763337687E-2</c:v>
                </c:pt>
                <c:pt idx="352">
                  <c:v>1.0581698548459618E-2</c:v>
                </c:pt>
                <c:pt idx="353">
                  <c:v>1.0513421583229765E-2</c:v>
                </c:pt>
                <c:pt idx="354">
                  <c:v>1.0445323335944008E-2</c:v>
                </c:pt>
                <c:pt idx="355">
                  <c:v>1.037740327722541E-2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AA-4729-9A04-994272BA153E}"/>
            </c:ext>
          </c:extLst>
        </c:ser>
        <c:ser>
          <c:idx val="3"/>
          <c:order val="3"/>
          <c:tx>
            <c:strRef>
              <c:f>'Daily Forward Rates'!$S$1</c:f>
              <c:strCache>
                <c:ptCount val="1"/>
                <c:pt idx="0">
                  <c:v>Cleared 3m X 100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Rates'!$S$2:$S$357</c:f>
              <c:numCache>
                <c:formatCode>0.00%</c:formatCode>
                <c:ptCount val="356"/>
                <c:pt idx="0">
                  <c:v>9.6794665053818818</c:v>
                </c:pt>
                <c:pt idx="1">
                  <c:v>2.4156898370223736</c:v>
                </c:pt>
                <c:pt idx="2">
                  <c:v>-1.2271150146320187E-2</c:v>
                </c:pt>
                <c:pt idx="3">
                  <c:v>-1.2220438574728814</c:v>
                </c:pt>
                <c:pt idx="4">
                  <c:v>-1.4910785848503936</c:v>
                </c:pt>
                <c:pt idx="5">
                  <c:v>-2.0885939642940845</c:v>
                </c:pt>
                <c:pt idx="6">
                  <c:v>-2.5293519256412176</c:v>
                </c:pt>
                <c:pt idx="7">
                  <c:v>-2.8721340105121618</c:v>
                </c:pt>
                <c:pt idx="8">
                  <c:v>-3.1447133090744095</c:v>
                </c:pt>
                <c:pt idx="9">
                  <c:v>-3.3422704275323922</c:v>
                </c:pt>
                <c:pt idx="10">
                  <c:v>-3.5065766417319719</c:v>
                </c:pt>
                <c:pt idx="11">
                  <c:v>-3.6459444927350368</c:v>
                </c:pt>
                <c:pt idx="12">
                  <c:v>-3.7661288166817637</c:v>
                </c:pt>
                <c:pt idx="13">
                  <c:v>-3.8185187569266947</c:v>
                </c:pt>
                <c:pt idx="14">
                  <c:v>-3.8192987073897817</c:v>
                </c:pt>
                <c:pt idx="15">
                  <c:v>-3.8102677440481223</c:v>
                </c:pt>
                <c:pt idx="16">
                  <c:v>-3.7931547304769304</c:v>
                </c:pt>
                <c:pt idx="17">
                  <c:v>-3.7795679678977248</c:v>
                </c:pt>
                <c:pt idx="18">
                  <c:v>-3.8218790792430237</c:v>
                </c:pt>
                <c:pt idx="19">
                  <c:v>-3.8593524829680579</c:v>
                </c:pt>
                <c:pt idx="20">
                  <c:v>-3.8926792765539751</c:v>
                </c:pt>
                <c:pt idx="21">
                  <c:v>-3.922424903394079</c:v>
                </c:pt>
                <c:pt idx="22">
                  <c:v>-3.949056468900014</c:v>
                </c:pt>
                <c:pt idx="23">
                  <c:v>-3.9729632275816442</c:v>
                </c:pt>
                <c:pt idx="24">
                  <c:v>-3.994472153226738</c:v>
                </c:pt>
                <c:pt idx="25">
                  <c:v>-4.0138599159636978</c:v>
                </c:pt>
                <c:pt idx="26">
                  <c:v>-4.0313621977532339</c:v>
                </c:pt>
                <c:pt idx="27">
                  <c:v>-4.0471810117046054</c:v>
                </c:pt>
                <c:pt idx="28">
                  <c:v>-4.0614905070498599</c:v>
                </c:pt>
                <c:pt idx="29">
                  <c:v>-4.0744416131231915</c:v>
                </c:pt>
                <c:pt idx="30">
                  <c:v>-4.0871506639312045</c:v>
                </c:pt>
                <c:pt idx="31">
                  <c:v>-4.1046556199481454</c:v>
                </c:pt>
                <c:pt idx="32">
                  <c:v>-4.1211473575266053</c:v>
                </c:pt>
                <c:pt idx="33">
                  <c:v>-4.1367152774427733</c:v>
                </c:pt>
                <c:pt idx="34">
                  <c:v>-4.1514385632420003</c:v>
                </c:pt>
                <c:pt idx="35">
                  <c:v>-4.1653876002972448</c:v>
                </c:pt>
                <c:pt idx="36">
                  <c:v>-4.1786251647524004</c:v>
                </c:pt>
                <c:pt idx="37">
                  <c:v>-4.1912074247361177</c:v>
                </c:pt>
                <c:pt idx="38">
                  <c:v>-4.2031847875433197</c:v>
                </c:pt>
                <c:pt idx="39">
                  <c:v>-4.2146026197396296</c:v>
                </c:pt>
                <c:pt idx="40">
                  <c:v>-4.2255018618839468</c:v>
                </c:pt>
                <c:pt idx="41">
                  <c:v>-4.2359195554345179</c:v>
                </c:pt>
                <c:pt idx="42">
                  <c:v>-4.2458892961328685</c:v>
                </c:pt>
                <c:pt idx="43">
                  <c:v>-4.255578902980572</c:v>
                </c:pt>
                <c:pt idx="44">
                  <c:v>-4.2657022752796694</c:v>
                </c:pt>
                <c:pt idx="45">
                  <c:v>-4.2754609445809333</c:v>
                </c:pt>
                <c:pt idx="46">
                  <c:v>-4.2848781882129874</c:v>
                </c:pt>
                <c:pt idx="47">
                  <c:v>-4.2939753437272463</c:v>
                </c:pt>
                <c:pt idx="48">
                  <c:v>-4.3027720068340951</c:v>
                </c:pt>
                <c:pt idx="49">
                  <c:v>-4.3112862055867964</c:v>
                </c:pt>
                <c:pt idx="50">
                  <c:v>-4.3195345540743162</c:v>
                </c:pt>
                <c:pt idx="51">
                  <c:v>-4.3275323883783852</c:v>
                </c:pt>
                <c:pt idx="52">
                  <c:v>-4.3352938871407991</c:v>
                </c:pt>
                <c:pt idx="53">
                  <c:v>-4.3428321787335804</c:v>
                </c:pt>
                <c:pt idx="54">
                  <c:v>-4.3501594367381156</c:v>
                </c:pt>
                <c:pt idx="55">
                  <c:v>-4.3572869651943398</c:v>
                </c:pt>
                <c:pt idx="56">
                  <c:v>-4.3633834430032366</c:v>
                </c:pt>
                <c:pt idx="57">
                  <c:v>-4.3642494136697039</c:v>
                </c:pt>
                <c:pt idx="58">
                  <c:v>-4.3649449346976006</c:v>
                </c:pt>
                <c:pt idx="59">
                  <c:v>-4.3654785284479827</c:v>
                </c:pt>
                <c:pt idx="60">
                  <c:v>-4.3658581584382032</c:v>
                </c:pt>
                <c:pt idx="61">
                  <c:v>-4.3660912744106479</c:v>
                </c:pt>
                <c:pt idx="62">
                  <c:v>-4.3661848531078666</c:v>
                </c:pt>
                <c:pt idx="63">
                  <c:v>-4.3661454352261524</c:v>
                </c:pt>
                <c:pt idx="64">
                  <c:v>-4.3659791589572299</c:v>
                </c:pt>
                <c:pt idx="65">
                  <c:v>-4.3656917904815007</c:v>
                </c:pt>
                <c:pt idx="66">
                  <c:v>-4.3652887517293824</c:v>
                </c:pt>
                <c:pt idx="67">
                  <c:v>-4.3647751456945159</c:v>
                </c:pt>
                <c:pt idx="68">
                  <c:v>-4.3641557795447792</c:v>
                </c:pt>
                <c:pt idx="69">
                  <c:v>-4.3633092461182335</c:v>
                </c:pt>
                <c:pt idx="70">
                  <c:v>-4.3616100786937864</c:v>
                </c:pt>
                <c:pt idx="71">
                  <c:v>-4.3598179223456253</c:v>
                </c:pt>
                <c:pt idx="72">
                  <c:v>-4.3579365979375364</c:v>
                </c:pt>
                <c:pt idx="73">
                  <c:v>-4.3559697197995488</c:v>
                </c:pt>
                <c:pt idx="74">
                  <c:v>-4.3539207094979435</c:v>
                </c:pt>
                <c:pt idx="75">
                  <c:v>-4.3517928085164508</c:v>
                </c:pt>
                <c:pt idx="76">
                  <c:v>-4.3495890899498439</c:v>
                </c:pt>
                <c:pt idx="77">
                  <c:v>-4.3473124692983403</c:v>
                </c:pt>
                <c:pt idx="78">
                  <c:v>-4.3449657144418143</c:v>
                </c:pt>
                <c:pt idx="79">
                  <c:v>-4.3425514548662445</c:v>
                </c:pt>
                <c:pt idx="80">
                  <c:v>-4.3400721902064765</c:v>
                </c:pt>
                <c:pt idx="81">
                  <c:v>-4.3375302981637329</c:v>
                </c:pt>
                <c:pt idx="82">
                  <c:v>-4.3347258287920685</c:v>
                </c:pt>
                <c:pt idx="83">
                  <c:v>-4.3306497839844615</c:v>
                </c:pt>
                <c:pt idx="84">
                  <c:v>-4.3265174330617464</c:v>
                </c:pt>
                <c:pt idx="85">
                  <c:v>-4.3223307386810728</c:v>
                </c:pt>
                <c:pt idx="86">
                  <c:v>-4.3180915732621425</c:v>
                </c:pt>
                <c:pt idx="87">
                  <c:v>-4.3138017241150077</c:v>
                </c:pt>
                <c:pt idx="88">
                  <c:v>-4.309462898220719</c:v>
                </c:pt>
                <c:pt idx="89">
                  <c:v>-4.3050767266947485</c:v>
                </c:pt>
                <c:pt idx="90">
                  <c:v>-4.3006447689550074</c:v>
                </c:pt>
                <c:pt idx="91">
                  <c:v>-4.2961685166186081</c:v>
                </c:pt>
                <c:pt idx="92">
                  <c:v>-4.2916493971470961</c:v>
                </c:pt>
                <c:pt idx="93">
                  <c:v>-4.2870887772586475</c:v>
                </c:pt>
                <c:pt idx="94">
                  <c:v>-4.2824879661257338</c:v>
                </c:pt>
                <c:pt idx="95">
                  <c:v>-4.2778482183715587</c:v>
                </c:pt>
                <c:pt idx="96">
                  <c:v>-4.275083685526532</c:v>
                </c:pt>
                <c:pt idx="97">
                  <c:v>-4.2837587950107316</c:v>
                </c:pt>
                <c:pt idx="98">
                  <c:v>-4.2923959136279031</c:v>
                </c:pt>
                <c:pt idx="99">
                  <c:v>-4.3009961770624683</c:v>
                </c:pt>
                <c:pt idx="100">
                  <c:v>-4.3095606760217713</c:v>
                </c:pt>
                <c:pt idx="101">
                  <c:v>-4.3180904584404294</c:v>
                </c:pt>
                <c:pt idx="102">
                  <c:v>-4.326586531556802</c:v>
                </c:pt>
                <c:pt idx="103">
                  <c:v>-4.335049863869548</c:v>
                </c:pt>
                <c:pt idx="104">
                  <c:v>-4.3434813869820958</c:v>
                </c:pt>
                <c:pt idx="105">
                  <c:v>-4.3518819973434368</c:v>
                </c:pt>
                <c:pt idx="106">
                  <c:v>-4.3602525578906022</c:v>
                </c:pt>
                <c:pt idx="107">
                  <c:v>-4.3685938996002305</c:v>
                </c:pt>
                <c:pt idx="108">
                  <c:v>-4.3769068229543393</c:v>
                </c:pt>
                <c:pt idx="109">
                  <c:v>-4.3865963709136606</c:v>
                </c:pt>
                <c:pt idx="110">
                  <c:v>-4.4046843001056137</c:v>
                </c:pt>
                <c:pt idx="111">
                  <c:v>-4.4227454394092067</c:v>
                </c:pt>
                <c:pt idx="112">
                  <c:v>-4.4407804805227835</c:v>
                </c:pt>
                <c:pt idx="113">
                  <c:v>-4.4587900908764428</c:v>
                </c:pt>
                <c:pt idx="114">
                  <c:v>-4.4767749146877946</c:v>
                </c:pt>
                <c:pt idx="115">
                  <c:v>-4.4947355739622274</c:v>
                </c:pt>
                <c:pt idx="116">
                  <c:v>-4.512672669441967</c:v>
                </c:pt>
                <c:pt idx="117">
                  <c:v>-4.5305867815071608</c:v>
                </c:pt>
                <c:pt idx="118">
                  <c:v>-4.5484784710320438</c:v>
                </c:pt>
                <c:pt idx="119">
                  <c:v>-4.5663482801966024</c:v>
                </c:pt>
                <c:pt idx="120">
                  <c:v>-4.58419673325972</c:v>
                </c:pt>
                <c:pt idx="121">
                  <c:v>-4.602024337293674</c:v>
                </c:pt>
                <c:pt idx="122">
                  <c:v>-4.6198315828825942</c:v>
                </c:pt>
                <c:pt idx="123">
                  <c:v>-4.6376189447874268</c:v>
                </c:pt>
                <c:pt idx="124">
                  <c:v>-4.6553868825786173</c:v>
                </c:pt>
                <c:pt idx="125">
                  <c:v>-4.6731358412389827</c:v>
                </c:pt>
                <c:pt idx="126">
                  <c:v>-4.690866251738651</c:v>
                </c:pt>
                <c:pt idx="127">
                  <c:v>-4.7085785315814057</c:v>
                </c:pt>
                <c:pt idx="128">
                  <c:v>-4.7262730853271897</c:v>
                </c:pt>
                <c:pt idx="129">
                  <c:v>-4.7439503050900669</c:v>
                </c:pt>
                <c:pt idx="130">
                  <c:v>-4.7616105710131071</c:v>
                </c:pt>
                <c:pt idx="131">
                  <c:v>-4.7792542517215235</c:v>
                </c:pt>
                <c:pt idx="132">
                  <c:v>-4.7968817047563128</c:v>
                </c:pt>
                <c:pt idx="133">
                  <c:v>-4.8144932769870374</c:v>
                </c:pt>
                <c:pt idx="134">
                  <c:v>-4.8320893050081466</c:v>
                </c:pt>
                <c:pt idx="135">
                  <c:v>-4.8496701155155701</c:v>
                </c:pt>
                <c:pt idx="136">
                  <c:v>-4.8672360256685998</c:v>
                </c:pt>
                <c:pt idx="137">
                  <c:v>-4.8847873434355078</c:v>
                </c:pt>
                <c:pt idx="138">
                  <c:v>-4.902324367923991</c:v>
                </c:pt>
                <c:pt idx="139">
                  <c:v>-4.9198473896973463</c:v>
                </c:pt>
                <c:pt idx="140">
                  <c:v>-4.937356691078076</c:v>
                </c:pt>
                <c:pt idx="141">
                  <c:v>-4.9548525464374462</c:v>
                </c:pt>
                <c:pt idx="142">
                  <c:v>-4.9723352224736779</c:v>
                </c:pt>
                <c:pt idx="143">
                  <c:v>-4.989804978478996</c:v>
                </c:pt>
                <c:pt idx="144">
                  <c:v>-5.0072620665938441</c:v>
                </c:pt>
                <c:pt idx="145">
                  <c:v>-5.0247067320528842</c:v>
                </c:pt>
                <c:pt idx="146">
                  <c:v>-5.042139213419083</c:v>
                </c:pt>
                <c:pt idx="147">
                  <c:v>-5.0595597428097205</c:v>
                </c:pt>
                <c:pt idx="148">
                  <c:v>-5.0748720769446622</c:v>
                </c:pt>
                <c:pt idx="149">
                  <c:v>-5.0901744895513739</c:v>
                </c:pt>
                <c:pt idx="150">
                  <c:v>-5.1054671634942208</c:v>
                </c:pt>
                <c:pt idx="151">
                  <c:v>-5.1207502768272697</c:v>
                </c:pt>
                <c:pt idx="152">
                  <c:v>-5.1360240029508573</c:v>
                </c:pt>
                <c:pt idx="153">
                  <c:v>-5.1512885107634139</c:v>
                </c:pt>
                <c:pt idx="154">
                  <c:v>-5.1665439648060394</c:v>
                </c:pt>
                <c:pt idx="155">
                  <c:v>-5.1817905254024437</c:v>
                </c:pt>
                <c:pt idx="156">
                  <c:v>-5.1970283487935056</c:v>
                </c:pt>
                <c:pt idx="157">
                  <c:v>-5.1935534473690135</c:v>
                </c:pt>
                <c:pt idx="158">
                  <c:v>-5.1900708396627193</c:v>
                </c:pt>
                <c:pt idx="159">
                  <c:v>-5.1865806703586816</c:v>
                </c:pt>
                <c:pt idx="160">
                  <c:v>-5.1830830805465702</c:v>
                </c:pt>
                <c:pt idx="161">
                  <c:v>-5.179578207832261</c:v>
                </c:pt>
                <c:pt idx="162">
                  <c:v>-5.1760661864448956</c:v>
                </c:pt>
                <c:pt idx="163">
                  <c:v>-5.1725471473394515</c:v>
                </c:pt>
                <c:pt idx="164">
                  <c:v>-5.1690212182964963</c:v>
                </c:pt>
                <c:pt idx="165">
                  <c:v>-5.1654885240173716</c:v>
                </c:pt>
                <c:pt idx="166">
                  <c:v>-5.1619491862169138</c:v>
                </c:pt>
                <c:pt idx="167">
                  <c:v>-5.1584033237114388</c:v>
                </c:pt>
                <c:pt idx="168">
                  <c:v>-5.1548510525054052</c:v>
                </c:pt>
                <c:pt idx="169">
                  <c:v>-5.1512924858737197</c:v>
                </c:pt>
                <c:pt idx="170">
                  <c:v>-5.1477277344413475</c:v>
                </c:pt>
                <c:pt idx="171">
                  <c:v>-5.1441569062608199</c:v>
                </c:pt>
                <c:pt idx="172">
                  <c:v>-5.1405801068862544</c:v>
                </c:pt>
                <c:pt idx="173">
                  <c:v>-5.1369974394453068</c:v>
                </c:pt>
                <c:pt idx="174">
                  <c:v>-5.1334090047081826</c:v>
                </c:pt>
                <c:pt idx="175">
                  <c:v>-5.1298149011550978</c:v>
                </c:pt>
                <c:pt idx="176">
                  <c:v>-5.1262152250406379</c:v>
                </c:pt>
                <c:pt idx="177">
                  <c:v>-5.1226100704564432</c:v>
                </c:pt>
                <c:pt idx="178">
                  <c:v>-5.1189995293912824</c:v>
                </c:pt>
                <c:pt idx="179">
                  <c:v>-5.115383691789992</c:v>
                </c:pt>
                <c:pt idx="180">
                  <c:v>-5.1117626456095664</c:v>
                </c:pt>
                <c:pt idx="181">
                  <c:v>-5.1081364768739688</c:v>
                </c:pt>
                <c:pt idx="182">
                  <c:v>-5.1045052697266069</c:v>
                </c:pt>
                <c:pt idx="183">
                  <c:v>-5.100869106481924</c:v>
                </c:pt>
                <c:pt idx="184">
                  <c:v>-5.0972280676745791</c:v>
                </c:pt>
                <c:pt idx="185">
                  <c:v>-5.0935822321070505</c:v>
                </c:pt>
                <c:pt idx="186">
                  <c:v>-5.0899316768964571</c:v>
                </c:pt>
                <c:pt idx="187">
                  <c:v>-5.0862764775190179</c:v>
                </c:pt>
                <c:pt idx="188">
                  <c:v>-5.0826167078536848</c:v>
                </c:pt>
                <c:pt idx="189">
                  <c:v>-5.0789524402237722</c:v>
                </c:pt>
                <c:pt idx="190">
                  <c:v>-5.0752837454382282</c:v>
                </c:pt>
                <c:pt idx="191">
                  <c:v>-5.071610692830733</c:v>
                </c:pt>
                <c:pt idx="192">
                  <c:v>-5.0679333502980661</c:v>
                </c:pt>
                <c:pt idx="193">
                  <c:v>-5.0642517843368262</c:v>
                </c:pt>
                <c:pt idx="194">
                  <c:v>-5.0605660600798172</c:v>
                </c:pt>
                <c:pt idx="195">
                  <c:v>-5.0568762413306132</c:v>
                </c:pt>
                <c:pt idx="196">
                  <c:v>-5.0531823905969997</c:v>
                </c:pt>
                <c:pt idx="197">
                  <c:v>-5.0494845691242496</c:v>
                </c:pt>
                <c:pt idx="198">
                  <c:v>-5.045782836926481</c:v>
                </c:pt>
                <c:pt idx="199">
                  <c:v>-5.0420772528176023</c:v>
                </c:pt>
                <c:pt idx="200">
                  <c:v>-5.0383678744408407</c:v>
                </c:pt>
                <c:pt idx="201">
                  <c:v>-5.0346547582981307</c:v>
                </c:pt>
                <c:pt idx="202">
                  <c:v>-5.0309379597782504</c:v>
                </c:pt>
                <c:pt idx="203">
                  <c:v>-5.0272175331837383</c:v>
                </c:pt>
                <c:pt idx="204">
                  <c:v>-5.0234935317573877</c:v>
                </c:pt>
                <c:pt idx="205">
                  <c:v>-5.0197660077084194</c:v>
                </c:pt>
                <c:pt idx="206">
                  <c:v>-5.0160350122370705</c:v>
                </c:pt>
                <c:pt idx="207">
                  <c:v>-5.0123005955590658</c:v>
                </c:pt>
                <c:pt idx="208">
                  <c:v>-5.0085628069287704</c:v>
                </c:pt>
                <c:pt idx="209">
                  <c:v>-5.0056201976693</c:v>
                </c:pt>
                <c:pt idx="210">
                  <c:v>-5.003273194071892</c:v>
                </c:pt>
                <c:pt idx="211">
                  <c:v>-5.0009229666538406</c:v>
                </c:pt>
                <c:pt idx="212">
                  <c:v>-4.9985695610479803</c:v>
                </c:pt>
                <c:pt idx="213">
                  <c:v>-4.9962130220339267</c:v>
                </c:pt>
                <c:pt idx="214">
                  <c:v>-4.9938533935584513</c:v>
                </c:pt>
                <c:pt idx="215">
                  <c:v>-4.9914907187544015</c:v>
                </c:pt>
                <c:pt idx="216">
                  <c:v>-4.9891250399596281</c:v>
                </c:pt>
                <c:pt idx="217">
                  <c:v>-4.9867563987348946</c:v>
                </c:pt>
                <c:pt idx="218">
                  <c:v>-4.9843848358820901</c:v>
                </c:pt>
                <c:pt idx="219">
                  <c:v>-4.9820103914611842</c:v>
                </c:pt>
                <c:pt idx="220">
                  <c:v>-4.9796331048071591</c:v>
                </c:pt>
                <c:pt idx="221">
                  <c:v>-4.9772530145459823</c:v>
                </c:pt>
                <c:pt idx="222">
                  <c:v>-4.9748701586110515</c:v>
                </c:pt>
                <c:pt idx="223">
                  <c:v>-4.9724845742582851</c:v>
                </c:pt>
                <c:pt idx="224">
                  <c:v>-4.97009629808126</c:v>
                </c:pt>
                <c:pt idx="225">
                  <c:v>-4.967705366025978</c:v>
                </c:pt>
                <c:pt idx="226">
                  <c:v>-4.9653118134047647</c:v>
                </c:pt>
                <c:pt idx="227">
                  <c:v>-4.9629156749106782</c:v>
                </c:pt>
                <c:pt idx="228">
                  <c:v>-4.9605169846307007</c:v>
                </c:pt>
                <c:pt idx="229">
                  <c:v>-4.9581157760590884</c:v>
                </c:pt>
                <c:pt idx="230">
                  <c:v>-4.9557120821098275</c:v>
                </c:pt>
                <c:pt idx="231">
                  <c:v>-4.9533059351296957</c:v>
                </c:pt>
                <c:pt idx="232">
                  <c:v>-4.9508973669100591</c:v>
                </c:pt>
                <c:pt idx="233">
                  <c:v>-4.9484864086988463</c:v>
                </c:pt>
                <c:pt idx="234">
                  <c:v>-4.9460730912121855</c:v>
                </c:pt>
                <c:pt idx="235">
                  <c:v>-4.943657444645237</c:v>
                </c:pt>
                <c:pt idx="236">
                  <c:v>-4.9412394986840731</c:v>
                </c:pt>
                <c:pt idx="237">
                  <c:v>-4.9388192825154738</c:v>
                </c:pt>
                <c:pt idx="238">
                  <c:v>-4.9363968248379058</c:v>
                </c:pt>
                <c:pt idx="239">
                  <c:v>-4.9339721538712844</c:v>
                </c:pt>
                <c:pt idx="240">
                  <c:v>-4.9315452973673732</c:v>
                </c:pt>
                <c:pt idx="241">
                  <c:v>-4.9291162826191588</c:v>
                </c:pt>
                <c:pt idx="242">
                  <c:v>-4.9266851364704376</c:v>
                </c:pt>
                <c:pt idx="243">
                  <c:v>-4.9242518853246837</c:v>
                </c:pt>
                <c:pt idx="244">
                  <c:v>-4.9218165551545408</c:v>
                </c:pt>
                <c:pt idx="245">
                  <c:v>-4.9193791715102559</c:v>
                </c:pt>
                <c:pt idx="246">
                  <c:v>-4.9169397595283852</c:v>
                </c:pt>
                <c:pt idx="247">
                  <c:v>-4.9144983439397896</c:v>
                </c:pt>
                <c:pt idx="248">
                  <c:v>-4.9120549490783096</c:v>
                </c:pt>
                <c:pt idx="249">
                  <c:v>-4.9096095988883484</c:v>
                </c:pt>
                <c:pt idx="250">
                  <c:v>-4.9071623169327232</c:v>
                </c:pt>
                <c:pt idx="251">
                  <c:v>-4.9047131264003276</c:v>
                </c:pt>
                <c:pt idx="252">
                  <c:v>-4.9027773313953364</c:v>
                </c:pt>
                <c:pt idx="253">
                  <c:v>-4.9012259378957879</c:v>
                </c:pt>
                <c:pt idx="254">
                  <c:v>-4.8996724559764022</c:v>
                </c:pt>
                <c:pt idx="255">
                  <c:v>-4.8981169101921074</c:v>
                </c:pt>
                <c:pt idx="256">
                  <c:v>-4.8965593247153762</c:v>
                </c:pt>
                <c:pt idx="257">
                  <c:v>-4.8949997233442009</c:v>
                </c:pt>
                <c:pt idx="258">
                  <c:v>-4.8934381295089278</c:v>
                </c:pt>
                <c:pt idx="259">
                  <c:v>-4.8918745662794469</c:v>
                </c:pt>
                <c:pt idx="260">
                  <c:v>-4.8903090563722502</c:v>
                </c:pt>
                <c:pt idx="261">
                  <c:v>-4.8868454917619735</c:v>
                </c:pt>
                <c:pt idx="262">
                  <c:v>-4.8819579035324283</c:v>
                </c:pt>
                <c:pt idx="263">
                  <c:v>-4.8770684047532313</c:v>
                </c:pt>
                <c:pt idx="264">
                  <c:v>-4.8721770167920759</c:v>
                </c:pt>
                <c:pt idx="265">
                  <c:v>-4.8672837606949679</c:v>
                </c:pt>
                <c:pt idx="266">
                  <c:v>-4.8623886571929589</c:v>
                </c:pt>
                <c:pt idx="267">
                  <c:v>-4.8574917267073268</c:v>
                </c:pt>
                <c:pt idx="268">
                  <c:v>-4.8525929893560225</c:v>
                </c:pt>
                <c:pt idx="269">
                  <c:v>-4.8476924649587003</c:v>
                </c:pt>
                <c:pt idx="270">
                  <c:v>-4.8427901730425198</c:v>
                </c:pt>
                <c:pt idx="271">
                  <c:v>-4.8378861328474123</c:v>
                </c:pt>
                <c:pt idx="272">
                  <c:v>-4.8329803633316377</c:v>
                </c:pt>
                <c:pt idx="273">
                  <c:v>-4.8280728831763531</c:v>
                </c:pt>
                <c:pt idx="274">
                  <c:v>-4.8231637107913112</c:v>
                </c:pt>
                <c:pt idx="275">
                  <c:v>-4.8182528643192031</c:v>
                </c:pt>
                <c:pt idx="276">
                  <c:v>-4.8133403616407149</c:v>
                </c:pt>
                <c:pt idx="277">
                  <c:v>-4.8084262203795056</c:v>
                </c:pt>
                <c:pt idx="278">
                  <c:v>-4.8035104579063139</c:v>
                </c:pt>
                <c:pt idx="279">
                  <c:v>-4.7985930913437809</c:v>
                </c:pt>
                <c:pt idx="280">
                  <c:v>-4.7936741375707186</c:v>
                </c:pt>
                <c:pt idx="281">
                  <c:v>-4.7887536132267954</c:v>
                </c:pt>
                <c:pt idx="282">
                  <c:v>-4.7838315347161116</c:v>
                </c:pt>
                <c:pt idx="283">
                  <c:v>-4.7789079182120737</c:v>
                </c:pt>
                <c:pt idx="284">
                  <c:v>-4.7739827796607326</c:v>
                </c:pt>
                <c:pt idx="285">
                  <c:v>-4.7690561347854672</c:v>
                </c:pt>
                <c:pt idx="286">
                  <c:v>-4.7641279990901459</c:v>
                </c:pt>
                <c:pt idx="287">
                  <c:v>-4.7591983878637407</c:v>
                </c:pt>
                <c:pt idx="288">
                  <c:v>-4.7542673161830793</c:v>
                </c:pt>
                <c:pt idx="289">
                  <c:v>-4.7493347989172836</c:v>
                </c:pt>
                <c:pt idx="290">
                  <c:v>-4.7444008507312594</c:v>
                </c:pt>
                <c:pt idx="291">
                  <c:v>-4.7394654860886689</c:v>
                </c:pt>
                <c:pt idx="292">
                  <c:v>-4.7345287192560512</c:v>
                </c:pt>
                <c:pt idx="293">
                  <c:v>-4.7295905643054912</c:v>
                </c:pt>
                <c:pt idx="294">
                  <c:v>-4.7246510351186055</c:v>
                </c:pt>
                <c:pt idx="295">
                  <c:v>-4.7197101453890653</c:v>
                </c:pt>
                <c:pt idx="296">
                  <c:v>-4.7147679086265448</c:v>
                </c:pt>
                <c:pt idx="297">
                  <c:v>-4.7098243381587617</c:v>
                </c:pt>
                <c:pt idx="298">
                  <c:v>-4.7048794471357294</c:v>
                </c:pt>
                <c:pt idx="299">
                  <c:v>-4.6999332485317042</c:v>
                </c:pt>
                <c:pt idx="300">
                  <c:v>-4.6949857551488456</c:v>
                </c:pt>
                <c:pt idx="301">
                  <c:v>-4.6900369796195021</c:v>
                </c:pt>
                <c:pt idx="302">
                  <c:v>-4.6850869344092247</c:v>
                </c:pt>
                <c:pt idx="303">
                  <c:v>-4.6801356318198248</c:v>
                </c:pt>
                <c:pt idx="304">
                  <c:v>-4.6751830839913993</c:v>
                </c:pt>
                <c:pt idx="305">
                  <c:v>-4.6702293029057955</c:v>
                </c:pt>
                <c:pt idx="306">
                  <c:v>-4.665274300388119</c:v>
                </c:pt>
                <c:pt idx="307">
                  <c:v>-4.6603180881105066</c:v>
                </c:pt>
                <c:pt idx="308">
                  <c:v>-4.6553606775935581</c:v>
                </c:pt>
                <c:pt idx="309">
                  <c:v>-4.6504020802095578</c:v>
                </c:pt>
                <c:pt idx="310">
                  <c:v>-4.6454423071841706</c:v>
                </c:pt>
                <c:pt idx="311">
                  <c:v>-4.6404813695994873</c:v>
                </c:pt>
                <c:pt idx="312">
                  <c:v>-4.635519278395611</c:v>
                </c:pt>
                <c:pt idx="313">
                  <c:v>-4.6305736586168562</c:v>
                </c:pt>
                <c:pt idx="314">
                  <c:v>-4.6256401177841449</c:v>
                </c:pt>
                <c:pt idx="315">
                  <c:v>-4.6207054558576033</c:v>
                </c:pt>
                <c:pt idx="316">
                  <c:v>-4.6157696832332267</c:v>
                </c:pt>
                <c:pt idx="317">
                  <c:v>-4.6108328101761469</c:v>
                </c:pt>
                <c:pt idx="318">
                  <c:v>-4.6058948468227712</c:v>
                </c:pt>
                <c:pt idx="319">
                  <c:v>-4.600955803182802</c:v>
                </c:pt>
                <c:pt idx="320">
                  <c:v>-4.5960156891411916</c:v>
                </c:pt>
                <c:pt idx="321">
                  <c:v>-4.5910745144601002</c:v>
                </c:pt>
                <c:pt idx="322">
                  <c:v>-4.5861322887807825</c:v>
                </c:pt>
                <c:pt idx="323">
                  <c:v>-4.5811890216255504</c:v>
                </c:pt>
                <c:pt idx="324">
                  <c:v>-4.5762447223992408</c:v>
                </c:pt>
                <c:pt idx="325">
                  <c:v>-4.5712994003915552</c:v>
                </c:pt>
                <c:pt idx="326">
                  <c:v>-4.5663530647783768</c:v>
                </c:pt>
                <c:pt idx="327">
                  <c:v>-4.5614057246239428</c:v>
                </c:pt>
                <c:pt idx="328">
                  <c:v>-4.5564573888820199</c:v>
                </c:pt>
                <c:pt idx="329">
                  <c:v>-4.5515080663979193</c:v>
                </c:pt>
                <c:pt idx="330">
                  <c:v>-4.5465577659100598</c:v>
                </c:pt>
                <c:pt idx="331">
                  <c:v>-4.5416064960515676</c:v>
                </c:pt>
                <c:pt idx="332">
                  <c:v>-4.5366542653519524</c:v>
                </c:pt>
                <c:pt idx="333">
                  <c:v>-4.5317010822382944</c:v>
                </c:pt>
                <c:pt idx="334">
                  <c:v>-4.5267469550373196</c:v>
                </c:pt>
                <c:pt idx="335">
                  <c:v>-4.5217918919765259</c:v>
                </c:pt>
                <c:pt idx="336">
                  <c:v>-4.5168359011857504</c:v>
                </c:pt>
                <c:pt idx="337">
                  <c:v>-4.5118789906986132</c:v>
                </c:pt>
                <c:pt idx="338">
                  <c:v>-4.5069211684539336</c:v>
                </c:pt>
                <c:pt idx="339">
                  <c:v>-4.5019624422971294</c:v>
                </c:pt>
                <c:pt idx="340">
                  <c:v>-4.4970028199815779</c:v>
                </c:pt>
                <c:pt idx="341">
                  <c:v>-4.492042309169971</c:v>
                </c:pt>
                <c:pt idx="342">
                  <c:v>-4.4870809174356356</c:v>
                </c:pt>
                <c:pt idx="343">
                  <c:v>-4.4821186522638223</c:v>
                </c:pt>
                <c:pt idx="344">
                  <c:v>-4.477155521052997</c:v>
                </c:pt>
                <c:pt idx="345">
                  <c:v>-4.4721915311160858</c:v>
                </c:pt>
                <c:pt idx="346">
                  <c:v>-4.4672266896817057</c:v>
                </c:pt>
                <c:pt idx="347">
                  <c:v>-4.4622610038953878</c:v>
                </c:pt>
                <c:pt idx="348">
                  <c:v>-4.4572944808207522</c:v>
                </c:pt>
                <c:pt idx="349">
                  <c:v>-4.4523271274407747</c:v>
                </c:pt>
                <c:pt idx="350">
                  <c:v>-4.4473589506585833</c:v>
                </c:pt>
                <c:pt idx="351">
                  <c:v>-4.4423899572991168</c:v>
                </c:pt>
                <c:pt idx="352">
                  <c:v>-4.4374201541098914</c:v>
                </c:pt>
                <c:pt idx="353">
                  <c:v>-4.4324495477621602</c:v>
                </c:pt>
                <c:pt idx="354">
                  <c:v>-4.4274781448519276</c:v>
                </c:pt>
                <c:pt idx="355">
                  <c:v>-4.4225059519013286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EA-4B64-B489-B59AF3D37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276528"/>
        <c:axId val="692276856"/>
      </c:lineChart>
      <c:dateAx>
        <c:axId val="692276528"/>
        <c:scaling>
          <c:orientation val="minMax"/>
        </c:scaling>
        <c:delete val="0"/>
        <c:axPos val="b"/>
        <c:numFmt formatCode="d/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276856"/>
        <c:crosses val="autoZero"/>
        <c:auto val="1"/>
        <c:lblOffset val="100"/>
        <c:baseTimeUnit val="days"/>
      </c:dateAx>
      <c:valAx>
        <c:axId val="69227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27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'Daily Forward Rates'!$U$1</c:f>
              <c:strCache>
                <c:ptCount val="1"/>
                <c:pt idx="0">
                  <c:v>Market.QR_LIVE.RateCurve.AUD-BBR-BBSW-3M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Rates'!$T$2:$T$357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Rates'!$U$2:$U$357</c:f>
              <c:numCache>
                <c:formatCode>0.00%</c:formatCode>
                <c:ptCount val="356"/>
                <c:pt idx="0">
                  <c:v>6.6092504792744464E-2</c:v>
                </c:pt>
                <c:pt idx="1">
                  <c:v>6.6177745871155894E-2</c:v>
                </c:pt>
                <c:pt idx="2">
                  <c:v>6.6350371965558375E-2</c:v>
                </c:pt>
                <c:pt idx="3">
                  <c:v>6.6452498204602362E-2</c:v>
                </c:pt>
                <c:pt idx="4">
                  <c:v>6.6791337079806987E-2</c:v>
                </c:pt>
                <c:pt idx="5">
                  <c:v>6.7307659458468602E-2</c:v>
                </c:pt>
                <c:pt idx="6">
                  <c:v>6.7823915198531926E-2</c:v>
                </c:pt>
                <c:pt idx="7">
                  <c:v>6.8340104317195713E-2</c:v>
                </c:pt>
                <c:pt idx="8">
                  <c:v>6.8807393605576792E-2</c:v>
                </c:pt>
                <c:pt idx="9">
                  <c:v>6.8981650659389368E-2</c:v>
                </c:pt>
                <c:pt idx="10">
                  <c:v>6.9155900122152586E-2</c:v>
                </c:pt>
                <c:pt idx="11">
                  <c:v>6.9330141994527431E-2</c:v>
                </c:pt>
                <c:pt idx="12">
                  <c:v>6.950437627717565E-2</c:v>
                </c:pt>
                <c:pt idx="13">
                  <c:v>6.9151388431685445E-2</c:v>
                </c:pt>
                <c:pt idx="14">
                  <c:v>6.8402878017825297E-2</c:v>
                </c:pt>
                <c:pt idx="15">
                  <c:v>6.7654227510790921E-2</c:v>
                </c:pt>
                <c:pt idx="16">
                  <c:v>6.6905436858130357E-2</c:v>
                </c:pt>
                <c:pt idx="17">
                  <c:v>6.6257982873827101E-2</c:v>
                </c:pt>
                <c:pt idx="18">
                  <c:v>6.6219329776038102E-2</c:v>
                </c:pt>
                <c:pt idx="19">
                  <c:v>6.6180676304729305E-2</c:v>
                </c:pt>
                <c:pt idx="20">
                  <c:v>6.6142022459894825E-2</c:v>
                </c:pt>
                <c:pt idx="21">
                  <c:v>6.6103368241527058E-2</c:v>
                </c:pt>
                <c:pt idx="22">
                  <c:v>6.6064713649617662E-2</c:v>
                </c:pt>
                <c:pt idx="23">
                  <c:v>6.6026058684161046E-2</c:v>
                </c:pt>
                <c:pt idx="24">
                  <c:v>6.5987403345148146E-2</c:v>
                </c:pt>
                <c:pt idx="25">
                  <c:v>6.594874763257412E-2</c:v>
                </c:pt>
                <c:pt idx="26">
                  <c:v>6.5910091546430058E-2</c:v>
                </c:pt>
                <c:pt idx="27">
                  <c:v>6.5871435086708618E-2</c:v>
                </c:pt>
                <c:pt idx="28">
                  <c:v>6.5832778253403834E-2</c:v>
                </c:pt>
                <c:pt idx="29">
                  <c:v>6.5794121046507656E-2</c:v>
                </c:pt>
                <c:pt idx="30">
                  <c:v>6.576504800347667E-2</c:v>
                </c:pt>
                <c:pt idx="31">
                  <c:v>6.5793481909618784E-2</c:v>
                </c:pt>
                <c:pt idx="32">
                  <c:v>6.5821915613640453E-2</c:v>
                </c:pt>
                <c:pt idx="33">
                  <c:v>6.5850349115543882E-2</c:v>
                </c:pt>
                <c:pt idx="34">
                  <c:v>6.5878782415333542E-2</c:v>
                </c:pt>
                <c:pt idx="35">
                  <c:v>6.590721551301168E-2</c:v>
                </c:pt>
                <c:pt idx="36">
                  <c:v>6.5935648408580877E-2</c:v>
                </c:pt>
                <c:pt idx="37">
                  <c:v>6.5964081102043201E-2</c:v>
                </c:pt>
                <c:pt idx="38">
                  <c:v>6.5992513593403385E-2</c:v>
                </c:pt>
                <c:pt idx="39">
                  <c:v>6.6020945882663412E-2</c:v>
                </c:pt>
                <c:pt idx="40">
                  <c:v>6.6049377969826073E-2</c:v>
                </c:pt>
                <c:pt idx="41">
                  <c:v>6.607780985489331E-2</c:v>
                </c:pt>
                <c:pt idx="42">
                  <c:v>6.6106241537869884E-2</c:v>
                </c:pt>
                <c:pt idx="43">
                  <c:v>6.613594313938731E-2</c:v>
                </c:pt>
                <c:pt idx="44">
                  <c:v>6.6173265179083895E-2</c:v>
                </c:pt>
                <c:pt idx="45">
                  <c:v>6.6210586870549912E-2</c:v>
                </c:pt>
                <c:pt idx="46">
                  <c:v>6.6247908213791201E-2</c:v>
                </c:pt>
                <c:pt idx="47">
                  <c:v>6.6285229208816035E-2</c:v>
                </c:pt>
                <c:pt idx="48">
                  <c:v>6.6322549855629909E-2</c:v>
                </c:pt>
                <c:pt idx="49">
                  <c:v>6.6359870154238346E-2</c:v>
                </c:pt>
                <c:pt idx="50">
                  <c:v>6.6397190104649909E-2</c:v>
                </c:pt>
                <c:pt idx="51">
                  <c:v>6.6434509706869954E-2</c:v>
                </c:pt>
                <c:pt idx="52">
                  <c:v>6.6471828960904242E-2</c:v>
                </c:pt>
                <c:pt idx="53">
                  <c:v>6.6509147866760904E-2</c:v>
                </c:pt>
                <c:pt idx="54">
                  <c:v>6.6546466424445644E-2</c:v>
                </c:pt>
                <c:pt idx="55">
                  <c:v>6.658378463396504E-2</c:v>
                </c:pt>
                <c:pt idx="56">
                  <c:v>6.6612632524328225E-2</c:v>
                </c:pt>
                <c:pt idx="57">
                  <c:v>6.6590660370532698E-2</c:v>
                </c:pt>
                <c:pt idx="58">
                  <c:v>6.6568688096042661E-2</c:v>
                </c:pt>
                <c:pt idx="59">
                  <c:v>6.6546715700856754E-2</c:v>
                </c:pt>
                <c:pt idx="60">
                  <c:v>6.6524743184973686E-2</c:v>
                </c:pt>
                <c:pt idx="61">
                  <c:v>6.6502770548392084E-2</c:v>
                </c:pt>
                <c:pt idx="62">
                  <c:v>6.6480797791111462E-2</c:v>
                </c:pt>
                <c:pt idx="63">
                  <c:v>6.6458824913128864E-2</c:v>
                </c:pt>
                <c:pt idx="64">
                  <c:v>6.6436851914443734E-2</c:v>
                </c:pt>
                <c:pt idx="65">
                  <c:v>6.6414878795054727E-2</c:v>
                </c:pt>
                <c:pt idx="66">
                  <c:v>6.6392905554960524E-2</c:v>
                </c:pt>
                <c:pt idx="67">
                  <c:v>6.6370932194159946E-2</c:v>
                </c:pt>
                <c:pt idx="68">
                  <c:v>6.6348958712651507E-2</c:v>
                </c:pt>
                <c:pt idx="69">
                  <c:v>6.6325695121053935E-2</c:v>
                </c:pt>
                <c:pt idx="70">
                  <c:v>6.6294691404118228E-2</c:v>
                </c:pt>
                <c:pt idx="71">
                  <c:v>6.626368744687304E-2</c:v>
                </c:pt>
                <c:pt idx="72">
                  <c:v>6.6232683249315596E-2</c:v>
                </c:pt>
                <c:pt idx="73">
                  <c:v>6.6201678811440304E-2</c:v>
                </c:pt>
                <c:pt idx="74">
                  <c:v>6.6170674133244373E-2</c:v>
                </c:pt>
                <c:pt idx="75">
                  <c:v>6.6139669214724958E-2</c:v>
                </c:pt>
                <c:pt idx="76">
                  <c:v>6.6108664055876523E-2</c:v>
                </c:pt>
                <c:pt idx="77">
                  <c:v>6.6077658656697083E-2</c:v>
                </c:pt>
                <c:pt idx="78">
                  <c:v>6.6046653017181323E-2</c:v>
                </c:pt>
                <c:pt idx="79">
                  <c:v>6.6015647137326217E-2</c:v>
                </c:pt>
                <c:pt idx="80">
                  <c:v>6.5984641017128989E-2</c:v>
                </c:pt>
                <c:pt idx="81">
                  <c:v>6.595363465658409E-2</c:v>
                </c:pt>
                <c:pt idx="82">
                  <c:v>6.5920527798191603E-2</c:v>
                </c:pt>
                <c:pt idx="83">
                  <c:v>6.5874818993334736E-2</c:v>
                </c:pt>
                <c:pt idx="84">
                  <c:v>6.5829109666148244E-2</c:v>
                </c:pt>
                <c:pt idx="85">
                  <c:v>6.5783399816620083E-2</c:v>
                </c:pt>
                <c:pt idx="86">
                  <c:v>6.5737689444738304E-2</c:v>
                </c:pt>
                <c:pt idx="87">
                  <c:v>6.5691978550491983E-2</c:v>
                </c:pt>
                <c:pt idx="88">
                  <c:v>6.5646267133867328E-2</c:v>
                </c:pt>
                <c:pt idx="89">
                  <c:v>6.5600555194853347E-2</c:v>
                </c:pt>
                <c:pt idx="90">
                  <c:v>6.5554842733437993E-2</c:v>
                </c:pt>
                <c:pt idx="91">
                  <c:v>6.5509129749609443E-2</c:v>
                </c:pt>
                <c:pt idx="92">
                  <c:v>6.5463416243355665E-2</c:v>
                </c:pt>
                <c:pt idx="93">
                  <c:v>6.5417702214664739E-2</c:v>
                </c:pt>
                <c:pt idx="94">
                  <c:v>6.5371987663525616E-2</c:v>
                </c:pt>
                <c:pt idx="95">
                  <c:v>6.5326272589924642E-2</c:v>
                </c:pt>
                <c:pt idx="96">
                  <c:v>6.5297612167425745E-2</c:v>
                </c:pt>
                <c:pt idx="97">
                  <c:v>6.5371281787132932E-2</c:v>
                </c:pt>
                <c:pt idx="98">
                  <c:v>6.5444950050062761E-2</c:v>
                </c:pt>
                <c:pt idx="99">
                  <c:v>6.5518616956263473E-2</c:v>
                </c:pt>
                <c:pt idx="100">
                  <c:v>6.5592282505785887E-2</c:v>
                </c:pt>
                <c:pt idx="101">
                  <c:v>6.5665946698680852E-2</c:v>
                </c:pt>
                <c:pt idx="102">
                  <c:v>6.5739609534996649E-2</c:v>
                </c:pt>
                <c:pt idx="103">
                  <c:v>6.5813271014784902E-2</c:v>
                </c:pt>
                <c:pt idx="104">
                  <c:v>6.5886931138093893E-2</c:v>
                </c:pt>
                <c:pt idx="105">
                  <c:v>6.5960589904975248E-2</c:v>
                </c:pt>
                <c:pt idx="106">
                  <c:v>6.6034247315477274E-2</c:v>
                </c:pt>
                <c:pt idx="107">
                  <c:v>6.6107903369651555E-2</c:v>
                </c:pt>
                <c:pt idx="108">
                  <c:v>6.61815580675464E-2</c:v>
                </c:pt>
                <c:pt idx="109">
                  <c:v>6.6269254125080751E-2</c:v>
                </c:pt>
                <c:pt idx="110">
                  <c:v>6.6441201672808259E-2</c:v>
                </c:pt>
                <c:pt idx="111">
                  <c:v>6.6613141829362843E-2</c:v>
                </c:pt>
                <c:pt idx="112">
                  <c:v>6.6785074595381647E-2</c:v>
                </c:pt>
                <c:pt idx="113">
                  <c:v>6.6956999971499065E-2</c:v>
                </c:pt>
                <c:pt idx="114">
                  <c:v>6.7128917958349479E-2</c:v>
                </c:pt>
                <c:pt idx="115">
                  <c:v>6.7300828556569825E-2</c:v>
                </c:pt>
                <c:pt idx="116">
                  <c:v>6.747273176679415E-2</c:v>
                </c:pt>
                <c:pt idx="117">
                  <c:v>6.764462758965667E-2</c:v>
                </c:pt>
                <c:pt idx="118">
                  <c:v>6.7816516025794069E-2</c:v>
                </c:pt>
                <c:pt idx="119">
                  <c:v>6.7988397075840201E-2</c:v>
                </c:pt>
                <c:pt idx="120">
                  <c:v>6.8160270740429046E-2</c:v>
                </c:pt>
                <c:pt idx="121">
                  <c:v>6.8332137020196887E-2</c:v>
                </c:pt>
                <c:pt idx="122">
                  <c:v>6.8503995915776578E-2</c:v>
                </c:pt>
                <c:pt idx="123">
                  <c:v>6.8675847427804387E-2</c:v>
                </c:pt>
                <c:pt idx="124">
                  <c:v>6.8847691556913823E-2</c:v>
                </c:pt>
                <c:pt idx="125">
                  <c:v>6.9019528303738392E-2</c:v>
                </c:pt>
                <c:pt idx="126">
                  <c:v>6.9191357668914016E-2</c:v>
                </c:pt>
                <c:pt idx="127">
                  <c:v>6.9363179653074064E-2</c:v>
                </c:pt>
                <c:pt idx="128">
                  <c:v>6.9534994256851695E-2</c:v>
                </c:pt>
                <c:pt idx="129">
                  <c:v>6.9706801480882652E-2</c:v>
                </c:pt>
                <c:pt idx="130">
                  <c:v>6.9878601325799997E-2</c:v>
                </c:pt>
                <c:pt idx="131">
                  <c:v>7.0050393792236654E-2</c:v>
                </c:pt>
                <c:pt idx="132">
                  <c:v>7.0222178880828268E-2</c:v>
                </c:pt>
                <c:pt idx="133">
                  <c:v>7.0393956592206569E-2</c:v>
                </c:pt>
                <c:pt idx="134">
                  <c:v>7.056572692700705E-2</c:v>
                </c:pt>
                <c:pt idx="135">
                  <c:v>7.0737489885862287E-2</c:v>
                </c:pt>
                <c:pt idx="136">
                  <c:v>7.0909245469404816E-2</c:v>
                </c:pt>
                <c:pt idx="137">
                  <c:v>7.1080993678269769E-2</c:v>
                </c:pt>
                <c:pt idx="138">
                  <c:v>7.1252734513089569E-2</c:v>
                </c:pt>
                <c:pt idx="139">
                  <c:v>7.1424467974496447E-2</c:v>
                </c:pt>
                <c:pt idx="140">
                  <c:v>7.1596194063125312E-2</c:v>
                </c:pt>
                <c:pt idx="141">
                  <c:v>7.1767912779608284E-2</c:v>
                </c:pt>
                <c:pt idx="142">
                  <c:v>7.1939624124577439E-2</c:v>
                </c:pt>
                <c:pt idx="143">
                  <c:v>7.2111328098667396E-2</c:v>
                </c:pt>
                <c:pt idx="144">
                  <c:v>7.2283024702509108E-2</c:v>
                </c:pt>
                <c:pt idx="145">
                  <c:v>7.2454713936737122E-2</c:v>
                </c:pt>
                <c:pt idx="146">
                  <c:v>7.2626395801983198E-2</c:v>
                </c:pt>
                <c:pt idx="147">
                  <c:v>7.2798070298878859E-2</c:v>
                </c:pt>
                <c:pt idx="148">
                  <c:v>7.2969737428058443E-2</c:v>
                </c:pt>
                <c:pt idx="149">
                  <c:v>7.314139719015339E-2</c:v>
                </c:pt>
                <c:pt idx="150">
                  <c:v>7.3313049585795084E-2</c:v>
                </c:pt>
                <c:pt idx="151">
                  <c:v>7.3484694615617505E-2</c:v>
                </c:pt>
                <c:pt idx="152">
                  <c:v>7.3656332280251022E-2</c:v>
                </c:pt>
                <c:pt idx="153">
                  <c:v>7.3827962580329476E-2</c:v>
                </c:pt>
                <c:pt idx="154">
                  <c:v>7.3999585516483918E-2</c:v>
                </c:pt>
                <c:pt idx="155">
                  <c:v>7.4171201089345357E-2</c:v>
                </c:pt>
                <c:pt idx="156">
                  <c:v>7.4342809299547327E-2</c:v>
                </c:pt>
                <c:pt idx="157">
                  <c:v>7.4327368748751038E-2</c:v>
                </c:pt>
                <c:pt idx="158">
                  <c:v>7.431192813835269E-2</c:v>
                </c:pt>
                <c:pt idx="159">
                  <c:v>7.4296487468350159E-2</c:v>
                </c:pt>
                <c:pt idx="160">
                  <c:v>7.4281046738743833E-2</c:v>
                </c:pt>
                <c:pt idx="161">
                  <c:v>7.4265605949533228E-2</c:v>
                </c:pt>
                <c:pt idx="162">
                  <c:v>7.4250165100718815E-2</c:v>
                </c:pt>
                <c:pt idx="163">
                  <c:v>7.4234724192298304E-2</c:v>
                </c:pt>
                <c:pt idx="164">
                  <c:v>7.421928322427214E-2</c:v>
                </c:pt>
                <c:pt idx="165">
                  <c:v>7.4203842196639891E-2</c:v>
                </c:pt>
                <c:pt idx="166">
                  <c:v>7.4188401109401961E-2</c:v>
                </c:pt>
                <c:pt idx="167">
                  <c:v>7.4172959962556115E-2</c:v>
                </c:pt>
                <c:pt idx="168">
                  <c:v>7.4157518756102811E-2</c:v>
                </c:pt>
                <c:pt idx="169">
                  <c:v>7.4142077490042396E-2</c:v>
                </c:pt>
                <c:pt idx="170">
                  <c:v>7.412663616437272E-2</c:v>
                </c:pt>
                <c:pt idx="171">
                  <c:v>7.4111194779094183E-2</c:v>
                </c:pt>
                <c:pt idx="172">
                  <c:v>7.4095753334206357E-2</c:v>
                </c:pt>
                <c:pt idx="173">
                  <c:v>7.4080311829709575E-2</c:v>
                </c:pt>
                <c:pt idx="174">
                  <c:v>7.4064870265601671E-2</c:v>
                </c:pt>
                <c:pt idx="175">
                  <c:v>7.4049428641883061E-2</c:v>
                </c:pt>
                <c:pt idx="176">
                  <c:v>7.4033986958553316E-2</c:v>
                </c:pt>
                <c:pt idx="177">
                  <c:v>7.4018545215612783E-2</c:v>
                </c:pt>
                <c:pt idx="178">
                  <c:v>7.400310341305931E-2</c:v>
                </c:pt>
                <c:pt idx="179">
                  <c:v>7.3987661550893313E-2</c:v>
                </c:pt>
                <c:pt idx="180">
                  <c:v>7.3972219629114294E-2</c:v>
                </c:pt>
                <c:pt idx="181">
                  <c:v>7.3956777647722641E-2</c:v>
                </c:pt>
                <c:pt idx="182">
                  <c:v>7.394133560671623E-2</c:v>
                </c:pt>
                <c:pt idx="183">
                  <c:v>7.3925893506095436E-2</c:v>
                </c:pt>
                <c:pt idx="184">
                  <c:v>7.3910451345860662E-2</c:v>
                </c:pt>
                <c:pt idx="185">
                  <c:v>7.3895009126009659E-2</c:v>
                </c:pt>
                <c:pt idx="186">
                  <c:v>7.3879566846542954E-2</c:v>
                </c:pt>
                <c:pt idx="187">
                  <c:v>7.3864124507459952E-2</c:v>
                </c:pt>
                <c:pt idx="188">
                  <c:v>7.3848682108761193E-2</c:v>
                </c:pt>
                <c:pt idx="189">
                  <c:v>7.3833239650444402E-2</c:v>
                </c:pt>
                <c:pt idx="190">
                  <c:v>7.3817797132509966E-2</c:v>
                </c:pt>
                <c:pt idx="191">
                  <c:v>7.3802354554957511E-2</c:v>
                </c:pt>
                <c:pt idx="192">
                  <c:v>7.3786911917787357E-2</c:v>
                </c:pt>
                <c:pt idx="193">
                  <c:v>7.3771469220997352E-2</c:v>
                </c:pt>
                <c:pt idx="194">
                  <c:v>7.3756026464587884E-2</c:v>
                </c:pt>
                <c:pt idx="195">
                  <c:v>7.3740583648559413E-2</c:v>
                </c:pt>
                <c:pt idx="196">
                  <c:v>7.3725140772909661E-2</c:v>
                </c:pt>
                <c:pt idx="197">
                  <c:v>7.3709697837639074E-2</c:v>
                </c:pt>
                <c:pt idx="198">
                  <c:v>7.369425484274722E-2</c:v>
                </c:pt>
                <c:pt idx="199">
                  <c:v>7.3678811788234488E-2</c:v>
                </c:pt>
                <c:pt idx="200">
                  <c:v>7.3663368674098659E-2</c:v>
                </c:pt>
                <c:pt idx="201">
                  <c:v>7.3647925500340161E-2</c:v>
                </c:pt>
                <c:pt idx="202">
                  <c:v>7.3632482266958538E-2</c:v>
                </c:pt>
                <c:pt idx="203">
                  <c:v>7.3617038973954163E-2</c:v>
                </c:pt>
                <c:pt idx="204">
                  <c:v>7.3601595621324872E-2</c:v>
                </c:pt>
                <c:pt idx="205">
                  <c:v>7.3586152209071068E-2</c:v>
                </c:pt>
                <c:pt idx="206">
                  <c:v>7.3570708737192264E-2</c:v>
                </c:pt>
                <c:pt idx="207">
                  <c:v>7.3555265205688947E-2</c:v>
                </c:pt>
                <c:pt idx="208">
                  <c:v>7.353982161455884E-2</c:v>
                </c:pt>
                <c:pt idx="209">
                  <c:v>7.3532362993868935E-2</c:v>
                </c:pt>
                <c:pt idx="210">
                  <c:v>7.3530893132527045E-2</c:v>
                </c:pt>
                <c:pt idx="211">
                  <c:v>7.3529423270645045E-2</c:v>
                </c:pt>
                <c:pt idx="212">
                  <c:v>7.3527953408223795E-2</c:v>
                </c:pt>
                <c:pt idx="213">
                  <c:v>7.352648354526152E-2</c:v>
                </c:pt>
                <c:pt idx="214">
                  <c:v>7.3525013681759135E-2</c:v>
                </c:pt>
                <c:pt idx="215">
                  <c:v>7.3523543817716613E-2</c:v>
                </c:pt>
                <c:pt idx="216">
                  <c:v>7.3522073953134814E-2</c:v>
                </c:pt>
                <c:pt idx="217">
                  <c:v>7.3520604088012101E-2</c:v>
                </c:pt>
                <c:pt idx="218">
                  <c:v>7.3519134222349194E-2</c:v>
                </c:pt>
                <c:pt idx="219">
                  <c:v>7.3517664356146178E-2</c:v>
                </c:pt>
                <c:pt idx="220">
                  <c:v>7.3516194489403913E-2</c:v>
                </c:pt>
                <c:pt idx="221">
                  <c:v>7.3514724622120609E-2</c:v>
                </c:pt>
                <c:pt idx="222">
                  <c:v>7.3513254754297236E-2</c:v>
                </c:pt>
                <c:pt idx="223">
                  <c:v>7.351178488593374E-2</c:v>
                </c:pt>
                <c:pt idx="224">
                  <c:v>7.3510315017030065E-2</c:v>
                </c:pt>
                <c:pt idx="225">
                  <c:v>7.3508845147587126E-2</c:v>
                </c:pt>
                <c:pt idx="226">
                  <c:v>7.3507375277603246E-2</c:v>
                </c:pt>
                <c:pt idx="227">
                  <c:v>7.35059054070792E-2</c:v>
                </c:pt>
                <c:pt idx="228">
                  <c:v>7.3504435536015003E-2</c:v>
                </c:pt>
                <c:pt idx="229">
                  <c:v>7.3502965664411585E-2</c:v>
                </c:pt>
                <c:pt idx="230">
                  <c:v>7.3501495792267155E-2</c:v>
                </c:pt>
                <c:pt idx="231">
                  <c:v>7.3500025919582601E-2</c:v>
                </c:pt>
                <c:pt idx="232">
                  <c:v>7.349855604635791E-2</c:v>
                </c:pt>
                <c:pt idx="233">
                  <c:v>7.3497086172593096E-2</c:v>
                </c:pt>
                <c:pt idx="234">
                  <c:v>7.349561629828899E-2</c:v>
                </c:pt>
                <c:pt idx="235">
                  <c:v>7.3494146423443887E-2</c:v>
                </c:pt>
                <c:pt idx="236">
                  <c:v>7.3492676548058661E-2</c:v>
                </c:pt>
                <c:pt idx="237">
                  <c:v>7.3491206672133311E-2</c:v>
                </c:pt>
                <c:pt idx="238">
                  <c:v>7.348973679566867E-2</c:v>
                </c:pt>
                <c:pt idx="239">
                  <c:v>7.3488266918663073E-2</c:v>
                </c:pt>
                <c:pt idx="240">
                  <c:v>7.3486797041117297E-2</c:v>
                </c:pt>
                <c:pt idx="241">
                  <c:v>7.3485327163031411E-2</c:v>
                </c:pt>
                <c:pt idx="242">
                  <c:v>7.3483857284406248E-2</c:v>
                </c:pt>
                <c:pt idx="243">
                  <c:v>7.3482387405240074E-2</c:v>
                </c:pt>
                <c:pt idx="244">
                  <c:v>7.3480917525533748E-2</c:v>
                </c:pt>
                <c:pt idx="245">
                  <c:v>7.3479447645287327E-2</c:v>
                </c:pt>
                <c:pt idx="246">
                  <c:v>7.3477977764501601E-2</c:v>
                </c:pt>
                <c:pt idx="247">
                  <c:v>7.3476507883174877E-2</c:v>
                </c:pt>
                <c:pt idx="248">
                  <c:v>7.3475038001308057E-2</c:v>
                </c:pt>
                <c:pt idx="249">
                  <c:v>7.3473568118901059E-2</c:v>
                </c:pt>
                <c:pt idx="250">
                  <c:v>7.3472098235953909E-2</c:v>
                </c:pt>
                <c:pt idx="251">
                  <c:v>7.347062835246751E-2</c:v>
                </c:pt>
                <c:pt idx="252">
                  <c:v>7.3469158468440127E-2</c:v>
                </c:pt>
                <c:pt idx="253">
                  <c:v>7.3467688583872565E-2</c:v>
                </c:pt>
                <c:pt idx="254">
                  <c:v>7.3466218698764837E-2</c:v>
                </c:pt>
                <c:pt idx="255">
                  <c:v>7.346474881311793E-2</c:v>
                </c:pt>
                <c:pt idx="256">
                  <c:v>7.3463278926929929E-2</c:v>
                </c:pt>
                <c:pt idx="257">
                  <c:v>7.3461809040201817E-2</c:v>
                </c:pt>
                <c:pt idx="258">
                  <c:v>7.3460339152933568E-2</c:v>
                </c:pt>
                <c:pt idx="259">
                  <c:v>7.3458869265125182E-2</c:v>
                </c:pt>
                <c:pt idx="260">
                  <c:v>7.3457399376777477E-2</c:v>
                </c:pt>
                <c:pt idx="261">
                  <c:v>7.3436968183943477E-2</c:v>
                </c:pt>
                <c:pt idx="262">
                  <c:v>7.3402315777167548E-2</c:v>
                </c:pt>
                <c:pt idx="263">
                  <c:v>7.3367663070190783E-2</c:v>
                </c:pt>
                <c:pt idx="264">
                  <c:v>7.3333010063009796E-2</c:v>
                </c:pt>
                <c:pt idx="265">
                  <c:v>7.3298356755617619E-2</c:v>
                </c:pt>
                <c:pt idx="266">
                  <c:v>7.3263703148010756E-2</c:v>
                </c:pt>
                <c:pt idx="267">
                  <c:v>7.3229049240182295E-2</c:v>
                </c:pt>
                <c:pt idx="268">
                  <c:v>7.3194395032128767E-2</c:v>
                </c:pt>
                <c:pt idx="269">
                  <c:v>7.3159740523843275E-2</c:v>
                </c:pt>
                <c:pt idx="270">
                  <c:v>7.3125085715322252E-2</c:v>
                </c:pt>
                <c:pt idx="271">
                  <c:v>7.309043060655887E-2</c:v>
                </c:pt>
                <c:pt idx="272">
                  <c:v>7.3055775197549577E-2</c:v>
                </c:pt>
                <c:pt idx="273">
                  <c:v>7.3021119488287517E-2</c:v>
                </c:pt>
                <c:pt idx="274">
                  <c:v>7.2986463478769151E-2</c:v>
                </c:pt>
                <c:pt idx="275">
                  <c:v>7.2951807168988428E-2</c:v>
                </c:pt>
                <c:pt idx="276">
                  <c:v>7.2917150558939298E-2</c:v>
                </c:pt>
                <c:pt idx="277">
                  <c:v>7.2882493648618249E-2</c:v>
                </c:pt>
                <c:pt idx="278">
                  <c:v>7.2847836438018426E-2</c:v>
                </c:pt>
                <c:pt idx="279">
                  <c:v>7.2813178927136291E-2</c:v>
                </c:pt>
                <c:pt idx="280">
                  <c:v>7.2778521115964862E-2</c:v>
                </c:pt>
                <c:pt idx="281">
                  <c:v>7.2743863004500808E-2</c:v>
                </c:pt>
                <c:pt idx="282">
                  <c:v>7.2709204592737067E-2</c:v>
                </c:pt>
                <c:pt idx="283">
                  <c:v>7.2674545880670238E-2</c:v>
                </c:pt>
                <c:pt idx="284">
                  <c:v>7.2639886868293327E-2</c:v>
                </c:pt>
                <c:pt idx="285">
                  <c:v>7.2605227555602933E-2</c:v>
                </c:pt>
                <c:pt idx="286">
                  <c:v>7.2570567942592076E-2</c:v>
                </c:pt>
                <c:pt idx="287">
                  <c:v>7.2535908029257259E-2</c:v>
                </c:pt>
                <c:pt idx="288">
                  <c:v>7.2501247815592487E-2</c:v>
                </c:pt>
                <c:pt idx="289">
                  <c:v>7.2466587301591584E-2</c:v>
                </c:pt>
                <c:pt idx="290">
                  <c:v>7.2431926487251164E-2</c:v>
                </c:pt>
                <c:pt idx="291">
                  <c:v>7.2397265372564273E-2</c:v>
                </c:pt>
                <c:pt idx="292">
                  <c:v>7.2362603957527458E-2</c:v>
                </c:pt>
                <c:pt idx="293">
                  <c:v>7.2327942242133708E-2</c:v>
                </c:pt>
                <c:pt idx="294">
                  <c:v>7.2293280226379611E-2</c:v>
                </c:pt>
                <c:pt idx="295">
                  <c:v>7.2258617910258199E-2</c:v>
                </c:pt>
                <c:pt idx="296">
                  <c:v>7.222395529376599E-2</c:v>
                </c:pt>
                <c:pt idx="297">
                  <c:v>7.2189292376896128E-2</c:v>
                </c:pt>
                <c:pt idx="298">
                  <c:v>7.2154629159645017E-2</c:v>
                </c:pt>
                <c:pt idx="299">
                  <c:v>7.2119965642005804E-2</c:v>
                </c:pt>
                <c:pt idx="300">
                  <c:v>7.2085301823974976E-2</c:v>
                </c:pt>
                <c:pt idx="301">
                  <c:v>7.2050637705546511E-2</c:v>
                </c:pt>
                <c:pt idx="302">
                  <c:v>7.2015973286714247E-2</c:v>
                </c:pt>
                <c:pt idx="303">
                  <c:v>7.1981308567474825E-2</c:v>
                </c:pt>
                <c:pt idx="304">
                  <c:v>7.1946643547821196E-2</c:v>
                </c:pt>
                <c:pt idx="305">
                  <c:v>7.1911978227749931E-2</c:v>
                </c:pt>
                <c:pt idx="306">
                  <c:v>7.1877312607254121E-2</c:v>
                </c:pt>
                <c:pt idx="307">
                  <c:v>7.1842646686330253E-2</c:v>
                </c:pt>
                <c:pt idx="308">
                  <c:v>7.1807980464971388E-2</c:v>
                </c:pt>
                <c:pt idx="309">
                  <c:v>7.1773313943174072E-2</c:v>
                </c:pt>
                <c:pt idx="310">
                  <c:v>7.1738647120931323E-2</c:v>
                </c:pt>
                <c:pt idx="311">
                  <c:v>7.1703979998239742E-2</c:v>
                </c:pt>
                <c:pt idx="312">
                  <c:v>7.1669312575092306E-2</c:v>
                </c:pt>
                <c:pt idx="313">
                  <c:v>7.163482099391795E-2</c:v>
                </c:pt>
                <c:pt idx="314">
                  <c:v>7.1600461223282244E-2</c:v>
                </c:pt>
                <c:pt idx="315">
                  <c:v>7.1566101157495579E-2</c:v>
                </c:pt>
                <c:pt idx="316">
                  <c:v>7.1531740796552848E-2</c:v>
                </c:pt>
                <c:pt idx="317">
                  <c:v>7.1497380140448971E-2</c:v>
                </c:pt>
                <c:pt idx="318">
                  <c:v>7.1463019189178884E-2</c:v>
                </c:pt>
                <c:pt idx="319">
                  <c:v>7.1428657942737533E-2</c:v>
                </c:pt>
                <c:pt idx="320">
                  <c:v>7.1394296401119828E-2</c:v>
                </c:pt>
                <c:pt idx="321">
                  <c:v>7.1359934564320701E-2</c:v>
                </c:pt>
                <c:pt idx="322">
                  <c:v>7.1325572432335074E-2</c:v>
                </c:pt>
                <c:pt idx="323">
                  <c:v>7.1291210005157896E-2</c:v>
                </c:pt>
                <c:pt idx="324">
                  <c:v>7.1256847282784058E-2</c:v>
                </c:pt>
                <c:pt idx="325">
                  <c:v>7.1222484265208524E-2</c:v>
                </c:pt>
                <c:pt idx="326">
                  <c:v>7.1188120952425341E-2</c:v>
                </c:pt>
                <c:pt idx="327">
                  <c:v>7.1153757344431162E-2</c:v>
                </c:pt>
                <c:pt idx="328">
                  <c:v>7.1119393441220077E-2</c:v>
                </c:pt>
                <c:pt idx="329">
                  <c:v>7.1085029242786993E-2</c:v>
                </c:pt>
                <c:pt idx="330">
                  <c:v>7.1050664749126843E-2</c:v>
                </c:pt>
                <c:pt idx="331">
                  <c:v>7.1016299960234536E-2</c:v>
                </c:pt>
                <c:pt idx="332">
                  <c:v>7.0981934876105032E-2</c:v>
                </c:pt>
                <c:pt idx="333">
                  <c:v>7.0947569496733226E-2</c:v>
                </c:pt>
                <c:pt idx="334">
                  <c:v>7.0913203822114051E-2</c:v>
                </c:pt>
                <c:pt idx="335">
                  <c:v>7.0878837852242457E-2</c:v>
                </c:pt>
                <c:pt idx="336">
                  <c:v>7.0844471587113336E-2</c:v>
                </c:pt>
                <c:pt idx="337">
                  <c:v>7.0810105026721637E-2</c:v>
                </c:pt>
                <c:pt idx="338">
                  <c:v>7.0775738171062294E-2</c:v>
                </c:pt>
                <c:pt idx="339">
                  <c:v>7.0741371020130256E-2</c:v>
                </c:pt>
                <c:pt idx="340">
                  <c:v>7.0707003573919486E-2</c:v>
                </c:pt>
                <c:pt idx="341">
                  <c:v>7.0672635832426736E-2</c:v>
                </c:pt>
                <c:pt idx="342">
                  <c:v>7.063826779564604E-2</c:v>
                </c:pt>
                <c:pt idx="343">
                  <c:v>7.0603899463572317E-2</c:v>
                </c:pt>
                <c:pt idx="344">
                  <c:v>7.0569530836200475E-2</c:v>
                </c:pt>
                <c:pt idx="345">
                  <c:v>7.0535161913525476E-2</c:v>
                </c:pt>
                <c:pt idx="346">
                  <c:v>7.0500792695542214E-2</c:v>
                </c:pt>
                <c:pt idx="347">
                  <c:v>7.0466423182245649E-2</c:v>
                </c:pt>
                <c:pt idx="348">
                  <c:v>7.0432053373630676E-2</c:v>
                </c:pt>
                <c:pt idx="349">
                  <c:v>7.0397683269692216E-2</c:v>
                </c:pt>
                <c:pt idx="350">
                  <c:v>7.0363312870425229E-2</c:v>
                </c:pt>
                <c:pt idx="351">
                  <c:v>7.0328942175824596E-2</c:v>
                </c:pt>
                <c:pt idx="352">
                  <c:v>7.0294571185885293E-2</c:v>
                </c:pt>
                <c:pt idx="353">
                  <c:v>7.0260199900602185E-2</c:v>
                </c:pt>
                <c:pt idx="354">
                  <c:v>7.0225828319969374E-2</c:v>
                </c:pt>
                <c:pt idx="355">
                  <c:v>7.0191456443983502E-2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8F-4822-81E2-BFDFF3D52546}"/>
            </c:ext>
          </c:extLst>
        </c:ser>
        <c:ser>
          <c:idx val="1"/>
          <c:order val="1"/>
          <c:tx>
            <c:strRef>
              <c:f>'Daily Forward Rates'!$V$1</c:f>
              <c:strCache>
                <c:ptCount val="1"/>
                <c:pt idx="0">
                  <c:v>Market.QR_LIVE.RateCurve.AUD-AONIA-OIS-COMPOUND-1D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Rates'!$T$2:$T$357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Rates'!$V$2:$V$357</c:f>
              <c:numCache>
                <c:formatCode>0.00%</c:formatCode>
                <c:ptCount val="356"/>
                <c:pt idx="0">
                  <c:v>0.1476219134610548</c:v>
                </c:pt>
                <c:pt idx="1">
                  <c:v>8.1292206146536122E-2</c:v>
                </c:pt>
                <c:pt idx="2">
                  <c:v>5.9182303708364886E-2</c:v>
                </c:pt>
                <c:pt idx="3">
                  <c:v>4.8127352489278234E-2</c:v>
                </c:pt>
                <c:pt idx="4">
                  <c:v>4.1557164082300285E-2</c:v>
                </c:pt>
                <c:pt idx="5">
                  <c:v>3.7216277430442569E-2</c:v>
                </c:pt>
                <c:pt idx="6">
                  <c:v>3.411564410768822E-2</c:v>
                </c:pt>
                <c:pt idx="7">
                  <c:v>3.1790169115621651E-2</c:v>
                </c:pt>
                <c:pt idx="8">
                  <c:v>2.9981466344014711E-2</c:v>
                </c:pt>
                <c:pt idx="9">
                  <c:v>2.853450412672888E-2</c:v>
                </c:pt>
                <c:pt idx="10">
                  <c:v>2.7350625948949353E-2</c:v>
                </c:pt>
                <c:pt idx="11">
                  <c:v>2.6364060800800167E-2</c:v>
                </c:pt>
                <c:pt idx="12">
                  <c:v>2.5529274906212512E-2</c:v>
                </c:pt>
                <c:pt idx="13">
                  <c:v>2.4813744139422583E-2</c:v>
                </c:pt>
                <c:pt idx="14">
                  <c:v>2.4193617474871844E-2</c:v>
                </c:pt>
                <c:pt idx="15">
                  <c:v>2.3651006643389604E-2</c:v>
                </c:pt>
                <c:pt idx="16">
                  <c:v>2.3172232380316973E-2</c:v>
                </c:pt>
                <c:pt idx="17">
                  <c:v>2.2778067029037494E-2</c:v>
                </c:pt>
                <c:pt idx="18">
                  <c:v>2.2447711657608008E-2</c:v>
                </c:pt>
                <c:pt idx="19">
                  <c:v>2.2150391823321472E-2</c:v>
                </c:pt>
                <c:pt idx="20">
                  <c:v>2.1881388163728897E-2</c:v>
                </c:pt>
                <c:pt idx="21">
                  <c:v>2.163683938228125E-2</c:v>
                </c:pt>
                <c:pt idx="22">
                  <c:v>2.1413555712263752E-2</c:v>
                </c:pt>
                <c:pt idx="23">
                  <c:v>2.1208879014747783E-2</c:v>
                </c:pt>
                <c:pt idx="24">
                  <c:v>2.1020576453032954E-2</c:v>
                </c:pt>
                <c:pt idx="25">
                  <c:v>2.0846758703757726E-2</c:v>
                </c:pt>
                <c:pt idx="26">
                  <c:v>2.0685816343317696E-2</c:v>
                </c:pt>
                <c:pt idx="27">
                  <c:v>2.0536369865766332E-2</c:v>
                </c:pt>
                <c:pt idx="28">
                  <c:v>2.0397230041839246E-2</c:v>
                </c:pt>
                <c:pt idx="29">
                  <c:v>2.0267366206173847E-2</c:v>
                </c:pt>
                <c:pt idx="30">
                  <c:v>2.0145880682486829E-2</c:v>
                </c:pt>
                <c:pt idx="31">
                  <c:v>2.0031988004030367E-2</c:v>
                </c:pt>
                <c:pt idx="32">
                  <c:v>1.9924997912146955E-2</c:v>
                </c:pt>
                <c:pt idx="33">
                  <c:v>1.9824301355080204E-2</c:v>
                </c:pt>
                <c:pt idx="34">
                  <c:v>1.9729358886988766E-2</c:v>
                </c:pt>
                <c:pt idx="35">
                  <c:v>1.9639691000457964E-2</c:v>
                </c:pt>
                <c:pt idx="36">
                  <c:v>1.9554870026712436E-2</c:v>
                </c:pt>
                <c:pt idx="37">
                  <c:v>1.9474513314743105E-2</c:v>
                </c:pt>
                <c:pt idx="38">
                  <c:v>1.9398277459797972E-2</c:v>
                </c:pt>
                <c:pt idx="39">
                  <c:v>1.932585339759994E-2</c:v>
                </c:pt>
                <c:pt idx="40">
                  <c:v>1.9256962216484742E-2</c:v>
                </c:pt>
                <c:pt idx="41">
                  <c:v>1.9191351567803636E-2</c:v>
                </c:pt>
                <c:pt idx="42">
                  <c:v>1.9128792577200765E-2</c:v>
                </c:pt>
                <c:pt idx="43">
                  <c:v>1.9095817218154072E-2</c:v>
                </c:pt>
                <c:pt idx="44">
                  <c:v>1.9099168521206092E-2</c:v>
                </c:pt>
                <c:pt idx="45">
                  <c:v>1.9102374115429911E-2</c:v>
                </c:pt>
                <c:pt idx="46">
                  <c:v>1.9105443301388844E-2</c:v>
                </c:pt>
                <c:pt idx="47">
                  <c:v>1.9108384604599463E-2</c:v>
                </c:pt>
                <c:pt idx="48">
                  <c:v>1.9111205854617938E-2</c:v>
                </c:pt>
                <c:pt idx="49">
                  <c:v>1.911391425463552E-2</c:v>
                </c:pt>
                <c:pt idx="50">
                  <c:v>1.9116516442887765E-2</c:v>
                </c:pt>
                <c:pt idx="51">
                  <c:v>1.9119018546976528E-2</c:v>
                </c:pt>
                <c:pt idx="52">
                  <c:v>1.9121426232042917E-2</c:v>
                </c:pt>
                <c:pt idx="53">
                  <c:v>1.9123744743588418E-2</c:v>
                </c:pt>
                <c:pt idx="54">
                  <c:v>1.9125978945623161E-2</c:v>
                </c:pt>
                <c:pt idx="55">
                  <c:v>1.9128133354728197E-2</c:v>
                </c:pt>
                <c:pt idx="56">
                  <c:v>1.9130212170531177E-2</c:v>
                </c:pt>
                <c:pt idx="57">
                  <c:v>1.9132219303030665E-2</c:v>
                </c:pt>
                <c:pt idx="58">
                  <c:v>1.9134158397140336E-2</c:v>
                </c:pt>
                <c:pt idx="59">
                  <c:v>1.9136032854779595E-2</c:v>
                </c:pt>
                <c:pt idx="60">
                  <c:v>1.9137845854791419E-2</c:v>
                </c:pt>
                <c:pt idx="61">
                  <c:v>1.9139600370931899E-2</c:v>
                </c:pt>
                <c:pt idx="62">
                  <c:v>1.9141299188147273E-2</c:v>
                </c:pt>
                <c:pt idx="63">
                  <c:v>1.9142944917324677E-2</c:v>
                </c:pt>
                <c:pt idx="64">
                  <c:v>1.9144540008681203E-2</c:v>
                </c:pt>
                <c:pt idx="65">
                  <c:v>1.914608676393598E-2</c:v>
                </c:pt>
                <c:pt idx="66">
                  <c:v>1.9147587347392171E-2</c:v>
                </c:pt>
                <c:pt idx="67">
                  <c:v>1.9149043796040838E-2</c:v>
                </c:pt>
                <c:pt idx="68">
                  <c:v>1.91504580287866E-2</c:v>
                </c:pt>
                <c:pt idx="69">
                  <c:v>1.9151831854882503E-2</c:v>
                </c:pt>
                <c:pt idx="70">
                  <c:v>1.9153166981651811E-2</c:v>
                </c:pt>
                <c:pt idx="71">
                  <c:v>1.9154465021566352E-2</c:v>
                </c:pt>
                <c:pt idx="72">
                  <c:v>1.9155727498743481E-2</c:v>
                </c:pt>
                <c:pt idx="73">
                  <c:v>1.9156955854915891E-2</c:v>
                </c:pt>
                <c:pt idx="74">
                  <c:v>1.9158151454923694E-2</c:v>
                </c:pt>
                <c:pt idx="75">
                  <c:v>1.9159315591773373E-2</c:v>
                </c:pt>
                <c:pt idx="76">
                  <c:v>1.9160449491302283E-2</c:v>
                </c:pt>
                <c:pt idx="77">
                  <c:v>1.9161554316484301E-2</c:v>
                </c:pt>
                <c:pt idx="78">
                  <c:v>1.9162631171408578E-2</c:v>
                </c:pt>
                <c:pt idx="79">
                  <c:v>1.9163681104959716E-2</c:v>
                </c:pt>
                <c:pt idx="80">
                  <c:v>1.9164705114225633E-2</c:v>
                </c:pt>
                <c:pt idx="81">
                  <c:v>1.9165704147655845E-2</c:v>
                </c:pt>
                <c:pt idx="82">
                  <c:v>1.9166679107991254E-2</c:v>
                </c:pt>
                <c:pt idx="83">
                  <c:v>1.9167630854985417E-2</c:v>
                </c:pt>
                <c:pt idx="84">
                  <c:v>1.916856020793269E-2</c:v>
                </c:pt>
                <c:pt idx="85">
                  <c:v>1.9169467948020658E-2</c:v>
                </c:pt>
                <c:pt idx="86">
                  <c:v>1.9170354820520433E-2</c:v>
                </c:pt>
                <c:pt idx="87">
                  <c:v>1.9171221536826981E-2</c:v>
                </c:pt>
                <c:pt idx="88">
                  <c:v>1.9172068776362645E-2</c:v>
                </c:pt>
                <c:pt idx="89">
                  <c:v>1.9172897188353084E-2</c:v>
                </c:pt>
                <c:pt idx="90">
                  <c:v>1.9173707393486557E-2</c:v>
                </c:pt>
                <c:pt idx="91">
                  <c:v>1.9174499985464978E-2</c:v>
                </c:pt>
                <c:pt idx="92">
                  <c:v>1.9175275532454558E-2</c:v>
                </c:pt>
                <c:pt idx="93">
                  <c:v>1.917603457844445E-2</c:v>
                </c:pt>
                <c:pt idx="94">
                  <c:v>1.9176777644518719E-2</c:v>
                </c:pt>
                <c:pt idx="95">
                  <c:v>1.9182255638307583E-2</c:v>
                </c:pt>
                <c:pt idx="96">
                  <c:v>1.9199374271213054E-2</c:v>
                </c:pt>
                <c:pt idx="97">
                  <c:v>1.9216143544263337E-2</c:v>
                </c:pt>
                <c:pt idx="98">
                  <c:v>1.9232574044120682E-2</c:v>
                </c:pt>
                <c:pt idx="99">
                  <c:v>1.924867593398083E-2</c:v>
                </c:pt>
                <c:pt idx="100">
                  <c:v>1.9264458974536821E-2</c:v>
                </c:pt>
                <c:pt idx="101">
                  <c:v>1.9279932543709393E-2</c:v>
                </c:pt>
                <c:pt idx="102">
                  <c:v>1.9295105655228111E-2</c:v>
                </c:pt>
                <c:pt idx="103">
                  <c:v>1.9309986976140718E-2</c:v>
                </c:pt>
                <c:pt idx="104">
                  <c:v>1.9324584843321658E-2</c:v>
                </c:pt>
                <c:pt idx="105">
                  <c:v>1.9338907279046368E-2</c:v>
                </c:pt>
                <c:pt idx="106">
                  <c:v>1.9352962005692084E-2</c:v>
                </c:pt>
                <c:pt idx="107">
                  <c:v>1.9366756459622127E-2</c:v>
                </c:pt>
                <c:pt idx="108">
                  <c:v>1.9380297804305766E-2</c:v>
                </c:pt>
                <c:pt idx="109">
                  <c:v>1.9393592942722405E-2</c:v>
                </c:pt>
                <c:pt idx="110">
                  <c:v>1.940664852909554E-2</c:v>
                </c:pt>
                <c:pt idx="111">
                  <c:v>1.9419470979997699E-2</c:v>
                </c:pt>
                <c:pt idx="112">
                  <c:v>1.943206648486619E-2</c:v>
                </c:pt>
                <c:pt idx="113">
                  <c:v>1.9444441015965059E-2</c:v>
                </c:pt>
                <c:pt idx="114">
                  <c:v>1.9456600337827454E-2</c:v>
                </c:pt>
                <c:pt idx="115">
                  <c:v>1.9468550016209431E-2</c:v>
                </c:pt>
                <c:pt idx="116">
                  <c:v>1.9480295426584908E-2</c:v>
                </c:pt>
                <c:pt idx="117">
                  <c:v>1.9491841762208206E-2</c:v>
                </c:pt>
                <c:pt idx="118">
                  <c:v>1.9503194041770679E-2</c:v>
                </c:pt>
                <c:pt idx="119">
                  <c:v>1.9514357116673729E-2</c:v>
                </c:pt>
                <c:pt idx="120">
                  <c:v>1.9525335677942034E-2</c:v>
                </c:pt>
                <c:pt idx="121">
                  <c:v>1.9536134262796087E-2</c:v>
                </c:pt>
                <c:pt idx="122">
                  <c:v>1.9546757260904594E-2</c:v>
                </c:pt>
                <c:pt idx="123">
                  <c:v>1.955720892033385E-2</c:v>
                </c:pt>
                <c:pt idx="124">
                  <c:v>1.9567493353212284E-2</c:v>
                </c:pt>
                <c:pt idx="125">
                  <c:v>1.9577614541124423E-2</c:v>
                </c:pt>
                <c:pt idx="126">
                  <c:v>1.958757634025049E-2</c:v>
                </c:pt>
                <c:pt idx="127">
                  <c:v>1.959738248626524E-2</c:v>
                </c:pt>
                <c:pt idx="128">
                  <c:v>1.9607036599008452E-2</c:v>
                </c:pt>
                <c:pt idx="129">
                  <c:v>1.9616542186940242E-2</c:v>
                </c:pt>
                <c:pt idx="130">
                  <c:v>1.9625902651392118E-2</c:v>
                </c:pt>
                <c:pt idx="131">
                  <c:v>1.9635121290625043E-2</c:v>
                </c:pt>
                <c:pt idx="132">
                  <c:v>1.9644201303704086E-2</c:v>
                </c:pt>
                <c:pt idx="133">
                  <c:v>1.9653145794199852E-2</c:v>
                </c:pt>
                <c:pt idx="134">
                  <c:v>1.966195777372531E-2</c:v>
                </c:pt>
                <c:pt idx="135">
                  <c:v>1.9670640165316583E-2</c:v>
                </c:pt>
                <c:pt idx="136">
                  <c:v>1.9679195806665675E-2</c:v>
                </c:pt>
                <c:pt idx="137">
                  <c:v>1.9687627453212588E-2</c:v>
                </c:pt>
                <c:pt idx="138">
                  <c:v>1.9695937781104109E-2</c:v>
                </c:pt>
                <c:pt idx="139">
                  <c:v>1.9704129390025776E-2</c:v>
                </c:pt>
                <c:pt idx="140">
                  <c:v>1.9712204805913115E-2</c:v>
                </c:pt>
                <c:pt idx="141">
                  <c:v>1.9720166483548487E-2</c:v>
                </c:pt>
                <c:pt idx="142">
                  <c:v>1.9728016809049152E-2</c:v>
                </c:pt>
                <c:pt idx="143">
                  <c:v>1.973575810225112E-2</c:v>
                </c:pt>
                <c:pt idx="144">
                  <c:v>1.9743392618995208E-2</c:v>
                </c:pt>
                <c:pt idx="145">
                  <c:v>1.9750922553318107E-2</c:v>
                </c:pt>
                <c:pt idx="146">
                  <c:v>1.9758350039554954E-2</c:v>
                </c:pt>
                <c:pt idx="147">
                  <c:v>1.9765677154356211E-2</c:v>
                </c:pt>
                <c:pt idx="148">
                  <c:v>1.9802223630829192E-2</c:v>
                </c:pt>
                <c:pt idx="149">
                  <c:v>1.983828282094921E-2</c:v>
                </c:pt>
                <c:pt idx="150">
                  <c:v>1.9873864405902053E-2</c:v>
                </c:pt>
                <c:pt idx="151">
                  <c:v>1.990897781210552E-2</c:v>
                </c:pt>
                <c:pt idx="152">
                  <c:v>1.9943632219535122E-2</c:v>
                </c:pt>
                <c:pt idx="153">
                  <c:v>1.9977836569725339E-2</c:v>
                </c:pt>
                <c:pt idx="154">
                  <c:v>2.0011599573461505E-2</c:v>
                </c:pt>
                <c:pt idx="155">
                  <c:v>2.0044929718175446E-2</c:v>
                </c:pt>
                <c:pt idx="156">
                  <c:v>2.0077835275058596E-2</c:v>
                </c:pt>
                <c:pt idx="157">
                  <c:v>2.0110324305905251E-2</c:v>
                </c:pt>
                <c:pt idx="158">
                  <c:v>2.0142404669697231E-2</c:v>
                </c:pt>
                <c:pt idx="159">
                  <c:v>2.017408402894183E-2</c:v>
                </c:pt>
                <c:pt idx="160">
                  <c:v>2.0205369855773436E-2</c:v>
                </c:pt>
                <c:pt idx="161">
                  <c:v>2.023626943782933E-2</c:v>
                </c:pt>
                <c:pt idx="162">
                  <c:v>2.026678988390912E-2</c:v>
                </c:pt>
                <c:pt idx="163">
                  <c:v>2.0296938129426949E-2</c:v>
                </c:pt>
                <c:pt idx="164">
                  <c:v>2.0326720941665748E-2</c:v>
                </c:pt>
                <c:pt idx="165">
                  <c:v>2.0356144924841429E-2</c:v>
                </c:pt>
                <c:pt idx="166">
                  <c:v>2.0385216524985095E-2</c:v>
                </c:pt>
                <c:pt idx="167">
                  <c:v>2.0413942034650839E-2</c:v>
                </c:pt>
                <c:pt idx="168">
                  <c:v>2.0442327597456626E-2</c:v>
                </c:pt>
                <c:pt idx="169">
                  <c:v>2.0470379212464748E-2</c:v>
                </c:pt>
                <c:pt idx="170">
                  <c:v>2.0498102738408391E-2</c:v>
                </c:pt>
                <c:pt idx="171">
                  <c:v>2.0525503897771337E-2</c:v>
                </c:pt>
                <c:pt idx="172">
                  <c:v>2.0552588280725419E-2</c:v>
                </c:pt>
                <c:pt idx="173">
                  <c:v>2.0579361348932929E-2</c:v>
                </c:pt>
                <c:pt idx="174">
                  <c:v>2.0605828439218047E-2</c:v>
                </c:pt>
                <c:pt idx="175">
                  <c:v>2.0631994767113585E-2</c:v>
                </c:pt>
                <c:pt idx="176">
                  <c:v>2.0657865430287144E-2</c:v>
                </c:pt>
                <c:pt idx="177">
                  <c:v>2.0683445411852006E-2</c:v>
                </c:pt>
                <c:pt idx="178">
                  <c:v>2.0708739583566959E-2</c:v>
                </c:pt>
                <c:pt idx="179">
                  <c:v>2.0733752708929524E-2</c:v>
                </c:pt>
                <c:pt idx="180">
                  <c:v>2.075848944616655E-2</c:v>
                </c:pt>
                <c:pt idx="181">
                  <c:v>2.0782954351126259E-2</c:v>
                </c:pt>
                <c:pt idx="182">
                  <c:v>2.0807151880075463E-2</c:v>
                </c:pt>
                <c:pt idx="183">
                  <c:v>2.0831086392405669E-2</c:v>
                </c:pt>
                <c:pt idx="184">
                  <c:v>2.0854762153251209E-2</c:v>
                </c:pt>
                <c:pt idx="185">
                  <c:v>2.0878183336023124E-2</c:v>
                </c:pt>
                <c:pt idx="186">
                  <c:v>2.0901354024861693E-2</c:v>
                </c:pt>
                <c:pt idx="187">
                  <c:v>2.0924278217010463E-2</c:v>
                </c:pt>
                <c:pt idx="188">
                  <c:v>2.0946959825115345E-2</c:v>
                </c:pt>
                <c:pt idx="189">
                  <c:v>2.0969402679450681E-2</c:v>
                </c:pt>
                <c:pt idx="190">
                  <c:v>2.0991610530075727E-2</c:v>
                </c:pt>
                <c:pt idx="191">
                  <c:v>2.1013587048923393E-2</c:v>
                </c:pt>
                <c:pt idx="192">
                  <c:v>2.1035335831824483E-2</c:v>
                </c:pt>
                <c:pt idx="193">
                  <c:v>2.1056860400468849E-2</c:v>
                </c:pt>
                <c:pt idx="194">
                  <c:v>2.1078164204306592E-2</c:v>
                </c:pt>
                <c:pt idx="195">
                  <c:v>2.109925062239091E-2</c:v>
                </c:pt>
                <c:pt idx="196">
                  <c:v>2.1120122965164724E-2</c:v>
                </c:pt>
                <c:pt idx="197">
                  <c:v>2.1140784476193338E-2</c:v>
                </c:pt>
                <c:pt idx="198">
                  <c:v>2.116123833384477E-2</c:v>
                </c:pt>
                <c:pt idx="199">
                  <c:v>2.1181487652919703E-2</c:v>
                </c:pt>
                <c:pt idx="200">
                  <c:v>2.12015354862327E-2</c:v>
                </c:pt>
                <c:pt idx="201">
                  <c:v>2.1221384826146539E-2</c:v>
                </c:pt>
                <c:pt idx="202">
                  <c:v>2.1241038606061243E-2</c:v>
                </c:pt>
                <c:pt idx="203">
                  <c:v>2.1260499701859163E-2</c:v>
                </c:pt>
                <c:pt idx="204">
                  <c:v>2.1279770933307789E-2</c:v>
                </c:pt>
                <c:pt idx="205">
                  <c:v>2.1298855065421993E-2</c:v>
                </c:pt>
                <c:pt idx="206">
                  <c:v>2.1317754809786284E-2</c:v>
                </c:pt>
                <c:pt idx="207">
                  <c:v>2.1336472825839389E-2</c:v>
                </c:pt>
                <c:pt idx="208">
                  <c:v>2.1355011722121627E-2</c:v>
                </c:pt>
                <c:pt idx="209">
                  <c:v>2.1373374057486936E-2</c:v>
                </c:pt>
                <c:pt idx="210">
                  <c:v>2.1391562342280016E-2</c:v>
                </c:pt>
                <c:pt idx="211">
                  <c:v>2.140957903948074E-2</c:v>
                </c:pt>
                <c:pt idx="212">
                  <c:v>2.1427426565815713E-2</c:v>
                </c:pt>
                <c:pt idx="213">
                  <c:v>2.1445107292839164E-2</c:v>
                </c:pt>
                <c:pt idx="214">
                  <c:v>2.1462623547983291E-2</c:v>
                </c:pt>
                <c:pt idx="215">
                  <c:v>2.1479977615579821E-2</c:v>
                </c:pt>
                <c:pt idx="216">
                  <c:v>2.1497171737852865E-2</c:v>
                </c:pt>
                <c:pt idx="217">
                  <c:v>2.1514208115884888E-2</c:v>
                </c:pt>
                <c:pt idx="218">
                  <c:v>2.153108891055585E-2</c:v>
                </c:pt>
                <c:pt idx="219">
                  <c:v>2.1547816243457127E-2</c:v>
                </c:pt>
                <c:pt idx="220">
                  <c:v>2.1564392197780093E-2</c:v>
                </c:pt>
                <c:pt idx="221">
                  <c:v>2.15808188191812E-2</c:v>
                </c:pt>
                <c:pt idx="222">
                  <c:v>2.1597098116623588E-2</c:v>
                </c:pt>
                <c:pt idx="223">
                  <c:v>2.1613232063195948E-2</c:v>
                </c:pt>
                <c:pt idx="224">
                  <c:v>2.1629222596909869E-2</c:v>
                </c:pt>
                <c:pt idx="225">
                  <c:v>2.164507162147589E-2</c:v>
                </c:pt>
                <c:pt idx="226">
                  <c:v>2.1660781007058955E-2</c:v>
                </c:pt>
                <c:pt idx="227">
                  <c:v>2.1676352591014112E-2</c:v>
                </c:pt>
                <c:pt idx="228">
                  <c:v>2.1691788178602824E-2</c:v>
                </c:pt>
                <c:pt idx="229">
                  <c:v>2.1707089543690786E-2</c:v>
                </c:pt>
                <c:pt idx="230">
                  <c:v>2.1722258429427325E-2</c:v>
                </c:pt>
                <c:pt idx="231">
                  <c:v>2.1737296548907492E-2</c:v>
                </c:pt>
                <c:pt idx="232">
                  <c:v>2.1752205585817048E-2</c:v>
                </c:pt>
                <c:pt idx="233">
                  <c:v>2.1766987195060705E-2</c:v>
                </c:pt>
                <c:pt idx="234">
                  <c:v>2.1781643003374616E-2</c:v>
                </c:pt>
                <c:pt idx="235">
                  <c:v>2.1796174609923155E-2</c:v>
                </c:pt>
                <c:pt idx="236">
                  <c:v>2.1810583586880577E-2</c:v>
                </c:pt>
                <c:pt idx="237">
                  <c:v>2.1824871479998023E-2</c:v>
                </c:pt>
                <c:pt idx="238">
                  <c:v>2.1839039809156326E-2</c:v>
                </c:pt>
                <c:pt idx="239">
                  <c:v>2.1853090068904974E-2</c:v>
                </c:pt>
                <c:pt idx="240">
                  <c:v>2.1867023728987661E-2</c:v>
                </c:pt>
                <c:pt idx="241">
                  <c:v>2.1880842234854765E-2</c:v>
                </c:pt>
                <c:pt idx="242">
                  <c:v>2.1894547008163321E-2</c:v>
                </c:pt>
                <c:pt idx="243">
                  <c:v>2.190813944726441E-2</c:v>
                </c:pt>
                <c:pt idx="244">
                  <c:v>2.1921620927678957E-2</c:v>
                </c:pt>
                <c:pt idx="245">
                  <c:v>2.1934992802561695E-2</c:v>
                </c:pt>
                <c:pt idx="246">
                  <c:v>2.1948256403153888E-2</c:v>
                </c:pt>
                <c:pt idx="247">
                  <c:v>2.1961413039225164E-2</c:v>
                </c:pt>
                <c:pt idx="248">
                  <c:v>2.1974463999504708E-2</c:v>
                </c:pt>
                <c:pt idx="249">
                  <c:v>2.1987410552102002E-2</c:v>
                </c:pt>
                <c:pt idx="250">
                  <c:v>2.2000253944917673E-2</c:v>
                </c:pt>
                <c:pt idx="251">
                  <c:v>2.201299540604431E-2</c:v>
                </c:pt>
                <c:pt idx="252">
                  <c:v>2.2036847163171145E-2</c:v>
                </c:pt>
                <c:pt idx="253">
                  <c:v>2.2068886272043939E-2</c:v>
                </c:pt>
                <c:pt idx="254">
                  <c:v>2.2100674093788304E-2</c:v>
                </c:pt>
                <c:pt idx="255">
                  <c:v>2.2132213573175297E-2</c:v>
                </c:pt>
                <c:pt idx="256">
                  <c:v>2.2163507609142933E-2</c:v>
                </c:pt>
                <c:pt idx="257">
                  <c:v>2.2194559055684474E-2</c:v>
                </c:pt>
                <c:pt idx="258">
                  <c:v>2.2225370722716051E-2</c:v>
                </c:pt>
                <c:pt idx="259">
                  <c:v>2.2255945376924286E-2</c:v>
                </c:pt>
                <c:pt idx="260">
                  <c:v>2.2286285742594548E-2</c:v>
                </c:pt>
                <c:pt idx="261">
                  <c:v>2.2316394502419987E-2</c:v>
                </c:pt>
                <c:pt idx="262">
                  <c:v>2.2346274298292366E-2</c:v>
                </c:pt>
                <c:pt idx="263">
                  <c:v>2.2375927732074814E-2</c:v>
                </c:pt>
                <c:pt idx="264">
                  <c:v>2.2405357366357039E-2</c:v>
                </c:pt>
                <c:pt idx="265">
                  <c:v>2.2434565725193513E-2</c:v>
                </c:pt>
                <c:pt idx="266">
                  <c:v>2.2463555294825219E-2</c:v>
                </c:pt>
                <c:pt idx="267">
                  <c:v>2.2492328524385045E-2</c:v>
                </c:pt>
                <c:pt idx="268">
                  <c:v>2.2520887826587545E-2</c:v>
                </c:pt>
                <c:pt idx="269">
                  <c:v>2.2549235578403388E-2</c:v>
                </c:pt>
                <c:pt idx="270">
                  <c:v>2.2577374121718723E-2</c:v>
                </c:pt>
                <c:pt idx="271">
                  <c:v>2.260530576398026E-2</c:v>
                </c:pt>
                <c:pt idx="272">
                  <c:v>2.2633032778825959E-2</c:v>
                </c:pt>
                <c:pt idx="273">
                  <c:v>2.2660557406701996E-2</c:v>
                </c:pt>
                <c:pt idx="274">
                  <c:v>2.2687881855466222E-2</c:v>
                </c:pt>
                <c:pt idx="275">
                  <c:v>2.2715008300978497E-2</c:v>
                </c:pt>
                <c:pt idx="276">
                  <c:v>2.2741938887678448E-2</c:v>
                </c:pt>
                <c:pt idx="277">
                  <c:v>2.2768675729150319E-2</c:v>
                </c:pt>
                <c:pt idx="278">
                  <c:v>2.2795220908676164E-2</c:v>
                </c:pt>
                <c:pt idx="279">
                  <c:v>2.2821576479776801E-2</c:v>
                </c:pt>
                <c:pt idx="280">
                  <c:v>2.2847744466741503E-2</c:v>
                </c:pt>
                <c:pt idx="281">
                  <c:v>2.2873726865146174E-2</c:v>
                </c:pt>
                <c:pt idx="282">
                  <c:v>2.2899525642360728E-2</c:v>
                </c:pt>
                <c:pt idx="283">
                  <c:v>2.2925142738045572E-2</c:v>
                </c:pt>
                <c:pt idx="284">
                  <c:v>2.2950580064637897E-2</c:v>
                </c:pt>
                <c:pt idx="285">
                  <c:v>2.2975839507827504E-2</c:v>
                </c:pt>
                <c:pt idx="286">
                  <c:v>2.3000922927022733E-2</c:v>
                </c:pt>
                <c:pt idx="287">
                  <c:v>2.3025832155806898E-2</c:v>
                </c:pt>
                <c:pt idx="288">
                  <c:v>2.3050569002384919E-2</c:v>
                </c:pt>
                <c:pt idx="289">
                  <c:v>2.3075135250021046E-2</c:v>
                </c:pt>
                <c:pt idx="290">
                  <c:v>2.3099532657467229E-2</c:v>
                </c:pt>
                <c:pt idx="291">
                  <c:v>2.3123762959382951E-2</c:v>
                </c:pt>
                <c:pt idx="292">
                  <c:v>2.3147827866746351E-2</c:v>
                </c:pt>
                <c:pt idx="293">
                  <c:v>2.3171729067256935E-2</c:v>
                </c:pt>
                <c:pt idx="294">
                  <c:v>2.3195468225730154E-2</c:v>
                </c:pt>
                <c:pt idx="295">
                  <c:v>2.3219046984483988E-2</c:v>
                </c:pt>
                <c:pt idx="296">
                  <c:v>2.3242466963717581E-2</c:v>
                </c:pt>
                <c:pt idx="297">
                  <c:v>2.3265729761882487E-2</c:v>
                </c:pt>
                <c:pt idx="298">
                  <c:v>2.3288836956046267E-2</c:v>
                </c:pt>
                <c:pt idx="299">
                  <c:v>2.3311790102248986E-2</c:v>
                </c:pt>
                <c:pt idx="300">
                  <c:v>2.333459073585234E-2</c:v>
                </c:pt>
                <c:pt idx="301">
                  <c:v>2.3357240371882169E-2</c:v>
                </c:pt>
                <c:pt idx="302">
                  <c:v>2.3379740505363934E-2</c:v>
                </c:pt>
                <c:pt idx="303">
                  <c:v>2.3402092611651767E-2</c:v>
                </c:pt>
                <c:pt idx="304">
                  <c:v>2.3424298146750806E-2</c:v>
                </c:pt>
                <c:pt idx="305">
                  <c:v>2.3446358547633498E-2</c:v>
                </c:pt>
                <c:pt idx="306">
                  <c:v>2.3468275232549546E-2</c:v>
                </c:pt>
                <c:pt idx="307">
                  <c:v>2.349004960132979E-2</c:v>
                </c:pt>
                <c:pt idx="308">
                  <c:v>2.3511683035684246E-2</c:v>
                </c:pt>
                <c:pt idx="309">
                  <c:v>2.3533176899494496E-2</c:v>
                </c:pt>
                <c:pt idx="310">
                  <c:v>2.3554532539100156E-2</c:v>
                </c:pt>
                <c:pt idx="311">
                  <c:v>2.3575751283580158E-2</c:v>
                </c:pt>
                <c:pt idx="312">
                  <c:v>2.3596834445028345E-2</c:v>
                </c:pt>
                <c:pt idx="313">
                  <c:v>2.3617783318823984E-2</c:v>
                </c:pt>
                <c:pt idx="314">
                  <c:v>2.3638599183897109E-2</c:v>
                </c:pt>
                <c:pt idx="315">
                  <c:v>2.3659283302988762E-2</c:v>
                </c:pt>
                <c:pt idx="316">
                  <c:v>2.3679836922906344E-2</c:v>
                </c:pt>
                <c:pt idx="317">
                  <c:v>2.370026127477411E-2</c:v>
                </c:pt>
                <c:pt idx="318">
                  <c:v>2.3720557574279086E-2</c:v>
                </c:pt>
                <c:pt idx="319">
                  <c:v>2.3740727021912152E-2</c:v>
                </c:pt>
                <c:pt idx="320">
                  <c:v>2.3760770803204819E-2</c:v>
                </c:pt>
                <c:pt idx="321">
                  <c:v>2.3780690088961519E-2</c:v>
                </c:pt>
                <c:pt idx="322">
                  <c:v>2.3800486035487508E-2</c:v>
                </c:pt>
                <c:pt idx="323">
                  <c:v>2.3820159784812726E-2</c:v>
                </c:pt>
                <c:pt idx="324">
                  <c:v>2.3839712464911334E-2</c:v>
                </c:pt>
                <c:pt idx="325">
                  <c:v>2.3859145189917306E-2</c:v>
                </c:pt>
                <c:pt idx="326">
                  <c:v>2.3878459060336091E-2</c:v>
                </c:pt>
                <c:pt idx="327">
                  <c:v>2.3897655163252336E-2</c:v>
                </c:pt>
                <c:pt idx="328">
                  <c:v>2.3916734572533811E-2</c:v>
                </c:pt>
                <c:pt idx="329">
                  <c:v>2.3935698349031767E-2</c:v>
                </c:pt>
                <c:pt idx="330">
                  <c:v>2.3954547540777478E-2</c:v>
                </c:pt>
                <c:pt idx="331">
                  <c:v>2.3973283183175306E-2</c:v>
                </c:pt>
                <c:pt idx="332">
                  <c:v>2.3991906299192383E-2</c:v>
                </c:pt>
                <c:pt idx="333">
                  <c:v>2.4010417899544667E-2</c:v>
                </c:pt>
                <c:pt idx="334">
                  <c:v>2.4028818982879948E-2</c:v>
                </c:pt>
                <c:pt idx="335">
                  <c:v>2.4047110535957265E-2</c:v>
                </c:pt>
                <c:pt idx="336">
                  <c:v>2.4065293533823442E-2</c:v>
                </c:pt>
                <c:pt idx="337">
                  <c:v>2.408336893998627E-2</c:v>
                </c:pt>
                <c:pt idx="338">
                  <c:v>2.4101337706584704E-2</c:v>
                </c:pt>
                <c:pt idx="339">
                  <c:v>2.4119200774556118E-2</c:v>
                </c:pt>
                <c:pt idx="340">
                  <c:v>2.4136959073800399E-2</c:v>
                </c:pt>
                <c:pt idx="341">
                  <c:v>2.4154613523341504E-2</c:v>
                </c:pt>
                <c:pt idx="342">
                  <c:v>2.4172165031485886E-2</c:v>
                </c:pt>
                <c:pt idx="343">
                  <c:v>2.418961449597825E-2</c:v>
                </c:pt>
                <c:pt idx="344">
                  <c:v>2.4206962804154724E-2</c:v>
                </c:pt>
                <c:pt idx="345">
                  <c:v>2.4224210833093156E-2</c:v>
                </c:pt>
                <c:pt idx="346">
                  <c:v>2.4241359449761087E-2</c:v>
                </c:pt>
                <c:pt idx="347">
                  <c:v>2.4258409511160782E-2</c:v>
                </c:pt>
                <c:pt idx="348">
                  <c:v>2.4275361864472253E-2</c:v>
                </c:pt>
                <c:pt idx="349">
                  <c:v>2.4292217347193345E-2</c:v>
                </c:pt>
                <c:pt idx="350">
                  <c:v>2.4308976787277871E-2</c:v>
                </c:pt>
                <c:pt idx="351">
                  <c:v>2.4325641003271E-2</c:v>
                </c:pt>
                <c:pt idx="352">
                  <c:v>2.4342210804442641E-2</c:v>
                </c:pt>
                <c:pt idx="353">
                  <c:v>2.4358686990918393E-2</c:v>
                </c:pt>
                <c:pt idx="354">
                  <c:v>2.437507035380837E-2</c:v>
                </c:pt>
                <c:pt idx="355">
                  <c:v>2.43913616753338E-2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8F-4822-81E2-BFDFF3D52546}"/>
            </c:ext>
          </c:extLst>
        </c:ser>
        <c:ser>
          <c:idx val="2"/>
          <c:order val="2"/>
          <c:tx>
            <c:strRef>
              <c:f>'Daily Forward Rates'!$W$1</c:f>
              <c:strCache>
                <c:ptCount val="1"/>
                <c:pt idx="0">
                  <c:v>Market.QR_LIVE.RateCurve.AUD-BBR-BBSW-6M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Rates'!$T$2:$T$357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Rates'!$W$2:$W$357</c:f>
              <c:numCache>
                <c:formatCode>0.00%</c:formatCode>
                <c:ptCount val="356"/>
                <c:pt idx="0">
                  <c:v>6.6092504792744464E-2</c:v>
                </c:pt>
                <c:pt idx="1">
                  <c:v>6.6177745871155894E-2</c:v>
                </c:pt>
                <c:pt idx="2">
                  <c:v>6.6350371965558375E-2</c:v>
                </c:pt>
                <c:pt idx="3">
                  <c:v>6.6452498204602362E-2</c:v>
                </c:pt>
                <c:pt idx="4">
                  <c:v>6.6791337079806987E-2</c:v>
                </c:pt>
                <c:pt idx="5">
                  <c:v>6.7307659458468602E-2</c:v>
                </c:pt>
                <c:pt idx="6">
                  <c:v>6.7823915198531926E-2</c:v>
                </c:pt>
                <c:pt idx="7">
                  <c:v>6.8340104317195713E-2</c:v>
                </c:pt>
                <c:pt idx="8">
                  <c:v>6.8807393605576792E-2</c:v>
                </c:pt>
                <c:pt idx="9">
                  <c:v>6.8981650659389368E-2</c:v>
                </c:pt>
                <c:pt idx="10">
                  <c:v>6.9155900122152586E-2</c:v>
                </c:pt>
                <c:pt idx="11">
                  <c:v>6.9330141994527431E-2</c:v>
                </c:pt>
                <c:pt idx="12">
                  <c:v>6.950437627717565E-2</c:v>
                </c:pt>
                <c:pt idx="13">
                  <c:v>6.9151388431685445E-2</c:v>
                </c:pt>
                <c:pt idx="14">
                  <c:v>6.8402878017825297E-2</c:v>
                </c:pt>
                <c:pt idx="15">
                  <c:v>6.7654227510790921E-2</c:v>
                </c:pt>
                <c:pt idx="16">
                  <c:v>6.6905436858130357E-2</c:v>
                </c:pt>
                <c:pt idx="17">
                  <c:v>6.6257982873827101E-2</c:v>
                </c:pt>
                <c:pt idx="18">
                  <c:v>6.6219329776038102E-2</c:v>
                </c:pt>
                <c:pt idx="19">
                  <c:v>6.6180676304729305E-2</c:v>
                </c:pt>
                <c:pt idx="20">
                  <c:v>6.6142022459894825E-2</c:v>
                </c:pt>
                <c:pt idx="21">
                  <c:v>6.6103368241527058E-2</c:v>
                </c:pt>
                <c:pt idx="22">
                  <c:v>6.6064713649617662E-2</c:v>
                </c:pt>
                <c:pt idx="23">
                  <c:v>6.6026058684161046E-2</c:v>
                </c:pt>
                <c:pt idx="24">
                  <c:v>6.5987403345148146E-2</c:v>
                </c:pt>
                <c:pt idx="25">
                  <c:v>6.594874763257412E-2</c:v>
                </c:pt>
                <c:pt idx="26">
                  <c:v>6.5910091546430058E-2</c:v>
                </c:pt>
                <c:pt idx="27">
                  <c:v>6.5871435086708618E-2</c:v>
                </c:pt>
                <c:pt idx="28">
                  <c:v>6.5832778253403834E-2</c:v>
                </c:pt>
                <c:pt idx="29">
                  <c:v>6.5794121046507656E-2</c:v>
                </c:pt>
                <c:pt idx="30">
                  <c:v>6.576504800347667E-2</c:v>
                </c:pt>
                <c:pt idx="31">
                  <c:v>6.5793481909618784E-2</c:v>
                </c:pt>
                <c:pt idx="32">
                  <c:v>6.5821915613640453E-2</c:v>
                </c:pt>
                <c:pt idx="33">
                  <c:v>6.5850349115543882E-2</c:v>
                </c:pt>
                <c:pt idx="34">
                  <c:v>6.5878782415333542E-2</c:v>
                </c:pt>
                <c:pt idx="35">
                  <c:v>6.590721551301168E-2</c:v>
                </c:pt>
                <c:pt idx="36">
                  <c:v>6.5935648408580877E-2</c:v>
                </c:pt>
                <c:pt idx="37">
                  <c:v>6.5964081102043201E-2</c:v>
                </c:pt>
                <c:pt idx="38">
                  <c:v>6.5992513593403385E-2</c:v>
                </c:pt>
                <c:pt idx="39">
                  <c:v>6.6020945882663412E-2</c:v>
                </c:pt>
                <c:pt idx="40">
                  <c:v>6.6049377969826073E-2</c:v>
                </c:pt>
                <c:pt idx="41">
                  <c:v>6.607780985489331E-2</c:v>
                </c:pt>
                <c:pt idx="42">
                  <c:v>6.6106241537869884E-2</c:v>
                </c:pt>
                <c:pt idx="43">
                  <c:v>6.613594313938731E-2</c:v>
                </c:pt>
                <c:pt idx="44">
                  <c:v>6.6173265179083895E-2</c:v>
                </c:pt>
                <c:pt idx="45">
                  <c:v>6.6210586870549912E-2</c:v>
                </c:pt>
                <c:pt idx="46">
                  <c:v>6.6247908213791201E-2</c:v>
                </c:pt>
                <c:pt idx="47">
                  <c:v>6.6285229208816035E-2</c:v>
                </c:pt>
                <c:pt idx="48">
                  <c:v>6.6322549855629909E-2</c:v>
                </c:pt>
                <c:pt idx="49">
                  <c:v>6.6359870154238346E-2</c:v>
                </c:pt>
                <c:pt idx="50">
                  <c:v>6.6397190104649909E-2</c:v>
                </c:pt>
                <c:pt idx="51">
                  <c:v>6.6434509706869954E-2</c:v>
                </c:pt>
                <c:pt idx="52">
                  <c:v>6.6471828960904242E-2</c:v>
                </c:pt>
                <c:pt idx="53">
                  <c:v>6.6509147866760904E-2</c:v>
                </c:pt>
                <c:pt idx="54">
                  <c:v>6.6546466424445644E-2</c:v>
                </c:pt>
                <c:pt idx="55">
                  <c:v>6.658378463396504E-2</c:v>
                </c:pt>
                <c:pt idx="56">
                  <c:v>6.6612632524328225E-2</c:v>
                </c:pt>
                <c:pt idx="57">
                  <c:v>6.6590660370532698E-2</c:v>
                </c:pt>
                <c:pt idx="58">
                  <c:v>6.6568688096042661E-2</c:v>
                </c:pt>
                <c:pt idx="59">
                  <c:v>6.6546715700856754E-2</c:v>
                </c:pt>
                <c:pt idx="60">
                  <c:v>6.6524743184973686E-2</c:v>
                </c:pt>
                <c:pt idx="61">
                  <c:v>6.6502770548392084E-2</c:v>
                </c:pt>
                <c:pt idx="62">
                  <c:v>6.6480797791111462E-2</c:v>
                </c:pt>
                <c:pt idx="63">
                  <c:v>6.6458824913128864E-2</c:v>
                </c:pt>
                <c:pt idx="64">
                  <c:v>6.6436851914443734E-2</c:v>
                </c:pt>
                <c:pt idx="65">
                  <c:v>6.6414878795054727E-2</c:v>
                </c:pt>
                <c:pt idx="66">
                  <c:v>6.6392905554960524E-2</c:v>
                </c:pt>
                <c:pt idx="67">
                  <c:v>6.6370932194159946E-2</c:v>
                </c:pt>
                <c:pt idx="68">
                  <c:v>6.6348958712651507E-2</c:v>
                </c:pt>
                <c:pt idx="69">
                  <c:v>6.6325695121053935E-2</c:v>
                </c:pt>
                <c:pt idx="70">
                  <c:v>6.6294691404118228E-2</c:v>
                </c:pt>
                <c:pt idx="71">
                  <c:v>6.626368744687304E-2</c:v>
                </c:pt>
                <c:pt idx="72">
                  <c:v>6.6232683249315596E-2</c:v>
                </c:pt>
                <c:pt idx="73">
                  <c:v>6.6201678811440304E-2</c:v>
                </c:pt>
                <c:pt idx="74">
                  <c:v>6.6170674133244373E-2</c:v>
                </c:pt>
                <c:pt idx="75">
                  <c:v>6.6139669214724958E-2</c:v>
                </c:pt>
                <c:pt idx="76">
                  <c:v>6.6108664055876523E-2</c:v>
                </c:pt>
                <c:pt idx="77">
                  <c:v>6.6077658656697083E-2</c:v>
                </c:pt>
                <c:pt idx="78">
                  <c:v>6.6046653017181323E-2</c:v>
                </c:pt>
                <c:pt idx="79">
                  <c:v>6.6015647137326217E-2</c:v>
                </c:pt>
                <c:pt idx="80">
                  <c:v>6.5984641017128989E-2</c:v>
                </c:pt>
                <c:pt idx="81">
                  <c:v>6.595363465658409E-2</c:v>
                </c:pt>
                <c:pt idx="82">
                  <c:v>6.5920527798191603E-2</c:v>
                </c:pt>
                <c:pt idx="83">
                  <c:v>6.5874818993334736E-2</c:v>
                </c:pt>
                <c:pt idx="84">
                  <c:v>6.5829109666148244E-2</c:v>
                </c:pt>
                <c:pt idx="85">
                  <c:v>6.5783399816620083E-2</c:v>
                </c:pt>
                <c:pt idx="86">
                  <c:v>6.5737689444738304E-2</c:v>
                </c:pt>
                <c:pt idx="87">
                  <c:v>6.5691978550491983E-2</c:v>
                </c:pt>
                <c:pt idx="88">
                  <c:v>6.5646267133867328E-2</c:v>
                </c:pt>
                <c:pt idx="89">
                  <c:v>6.5600555194853347E-2</c:v>
                </c:pt>
                <c:pt idx="90">
                  <c:v>6.5554842733437993E-2</c:v>
                </c:pt>
                <c:pt idx="91">
                  <c:v>6.5509129749609443E-2</c:v>
                </c:pt>
                <c:pt idx="92">
                  <c:v>6.5463416243355665E-2</c:v>
                </c:pt>
                <c:pt idx="93">
                  <c:v>6.5417702214664739E-2</c:v>
                </c:pt>
                <c:pt idx="94">
                  <c:v>6.5371987663525616E-2</c:v>
                </c:pt>
                <c:pt idx="95">
                  <c:v>6.5326272589924642E-2</c:v>
                </c:pt>
                <c:pt idx="96">
                  <c:v>6.5297612167425745E-2</c:v>
                </c:pt>
                <c:pt idx="97">
                  <c:v>6.5371281787132932E-2</c:v>
                </c:pt>
                <c:pt idx="98">
                  <c:v>6.5444950050062761E-2</c:v>
                </c:pt>
                <c:pt idx="99">
                  <c:v>6.5518616956263473E-2</c:v>
                </c:pt>
                <c:pt idx="100">
                  <c:v>6.5592282505785887E-2</c:v>
                </c:pt>
                <c:pt idx="101">
                  <c:v>6.5665946698680852E-2</c:v>
                </c:pt>
                <c:pt idx="102">
                  <c:v>6.5739609534996649E-2</c:v>
                </c:pt>
                <c:pt idx="103">
                  <c:v>6.5813271014784902E-2</c:v>
                </c:pt>
                <c:pt idx="104">
                  <c:v>6.5886931138093893E-2</c:v>
                </c:pt>
                <c:pt idx="105">
                  <c:v>6.5960589904975248E-2</c:v>
                </c:pt>
                <c:pt idx="106">
                  <c:v>6.6034247315477274E-2</c:v>
                </c:pt>
                <c:pt idx="107">
                  <c:v>6.6107903369651555E-2</c:v>
                </c:pt>
                <c:pt idx="108">
                  <c:v>6.61815580675464E-2</c:v>
                </c:pt>
                <c:pt idx="109">
                  <c:v>6.6269254125080751E-2</c:v>
                </c:pt>
                <c:pt idx="110">
                  <c:v>6.6441201672808259E-2</c:v>
                </c:pt>
                <c:pt idx="111">
                  <c:v>6.6613141829362843E-2</c:v>
                </c:pt>
                <c:pt idx="112">
                  <c:v>6.6785074595381647E-2</c:v>
                </c:pt>
                <c:pt idx="113">
                  <c:v>6.6956999971499065E-2</c:v>
                </c:pt>
                <c:pt idx="114">
                  <c:v>6.7128917958349479E-2</c:v>
                </c:pt>
                <c:pt idx="115">
                  <c:v>6.7300828556569825E-2</c:v>
                </c:pt>
                <c:pt idx="116">
                  <c:v>6.747273176679415E-2</c:v>
                </c:pt>
                <c:pt idx="117">
                  <c:v>6.764462758965667E-2</c:v>
                </c:pt>
                <c:pt idx="118">
                  <c:v>6.7816516025794069E-2</c:v>
                </c:pt>
                <c:pt idx="119">
                  <c:v>6.7988397075840201E-2</c:v>
                </c:pt>
                <c:pt idx="120">
                  <c:v>6.8160270740429046E-2</c:v>
                </c:pt>
                <c:pt idx="121">
                  <c:v>6.8332137020196887E-2</c:v>
                </c:pt>
                <c:pt idx="122">
                  <c:v>6.8503995915776578E-2</c:v>
                </c:pt>
                <c:pt idx="123">
                  <c:v>6.8675847427804387E-2</c:v>
                </c:pt>
                <c:pt idx="124">
                  <c:v>6.8847691556913823E-2</c:v>
                </c:pt>
                <c:pt idx="125">
                  <c:v>6.9019528303738392E-2</c:v>
                </c:pt>
                <c:pt idx="126">
                  <c:v>6.9191357668914016E-2</c:v>
                </c:pt>
                <c:pt idx="127">
                  <c:v>6.9363179653074064E-2</c:v>
                </c:pt>
                <c:pt idx="128">
                  <c:v>6.9534994256851695E-2</c:v>
                </c:pt>
                <c:pt idx="129">
                  <c:v>6.9706801480882652E-2</c:v>
                </c:pt>
                <c:pt idx="130">
                  <c:v>6.9878601325799997E-2</c:v>
                </c:pt>
                <c:pt idx="131">
                  <c:v>7.0050393792236654E-2</c:v>
                </c:pt>
                <c:pt idx="132">
                  <c:v>7.0222178880828268E-2</c:v>
                </c:pt>
                <c:pt idx="133">
                  <c:v>7.0393956592206569E-2</c:v>
                </c:pt>
                <c:pt idx="134">
                  <c:v>7.056572692700705E-2</c:v>
                </c:pt>
                <c:pt idx="135">
                  <c:v>7.0737489885862287E-2</c:v>
                </c:pt>
                <c:pt idx="136">
                  <c:v>7.0909245469404816E-2</c:v>
                </c:pt>
                <c:pt idx="137">
                  <c:v>7.1080993678269769E-2</c:v>
                </c:pt>
                <c:pt idx="138">
                  <c:v>7.1252734513089569E-2</c:v>
                </c:pt>
                <c:pt idx="139">
                  <c:v>7.1424467974496447E-2</c:v>
                </c:pt>
                <c:pt idx="140">
                  <c:v>7.1596194063125312E-2</c:v>
                </c:pt>
                <c:pt idx="141">
                  <c:v>7.1767912779608284E-2</c:v>
                </c:pt>
                <c:pt idx="142">
                  <c:v>7.1939624124577439E-2</c:v>
                </c:pt>
                <c:pt idx="143">
                  <c:v>7.2111328098667396E-2</c:v>
                </c:pt>
                <c:pt idx="144">
                  <c:v>7.2283024702509108E-2</c:v>
                </c:pt>
                <c:pt idx="145">
                  <c:v>7.2454713936737122E-2</c:v>
                </c:pt>
                <c:pt idx="146">
                  <c:v>7.2626395801983198E-2</c:v>
                </c:pt>
                <c:pt idx="147">
                  <c:v>7.2798070298878859E-2</c:v>
                </c:pt>
                <c:pt idx="148">
                  <c:v>7.2969737428058443E-2</c:v>
                </c:pt>
                <c:pt idx="149">
                  <c:v>7.314139719015339E-2</c:v>
                </c:pt>
                <c:pt idx="150">
                  <c:v>7.3313049585795084E-2</c:v>
                </c:pt>
                <c:pt idx="151">
                  <c:v>7.3484694615617505E-2</c:v>
                </c:pt>
                <c:pt idx="152">
                  <c:v>7.3656332280251022E-2</c:v>
                </c:pt>
                <c:pt idx="153">
                  <c:v>7.3827962580329476E-2</c:v>
                </c:pt>
                <c:pt idx="154">
                  <c:v>7.3999585516483918E-2</c:v>
                </c:pt>
                <c:pt idx="155">
                  <c:v>7.4171201089345357E-2</c:v>
                </c:pt>
                <c:pt idx="156">
                  <c:v>7.4342809299547327E-2</c:v>
                </c:pt>
                <c:pt idx="157">
                  <c:v>7.4327368748751038E-2</c:v>
                </c:pt>
                <c:pt idx="158">
                  <c:v>7.431192813835269E-2</c:v>
                </c:pt>
                <c:pt idx="159">
                  <c:v>7.4296487468350159E-2</c:v>
                </c:pt>
                <c:pt idx="160">
                  <c:v>7.4281046738743833E-2</c:v>
                </c:pt>
                <c:pt idx="161">
                  <c:v>7.4265605949533228E-2</c:v>
                </c:pt>
                <c:pt idx="162">
                  <c:v>7.4250165100718815E-2</c:v>
                </c:pt>
                <c:pt idx="163">
                  <c:v>7.4234724192298304E-2</c:v>
                </c:pt>
                <c:pt idx="164">
                  <c:v>7.421928322427214E-2</c:v>
                </c:pt>
                <c:pt idx="165">
                  <c:v>7.4203842196639891E-2</c:v>
                </c:pt>
                <c:pt idx="166">
                  <c:v>7.4188401109401961E-2</c:v>
                </c:pt>
                <c:pt idx="167">
                  <c:v>7.4172959962556115E-2</c:v>
                </c:pt>
                <c:pt idx="168">
                  <c:v>7.4157518756102811E-2</c:v>
                </c:pt>
                <c:pt idx="169">
                  <c:v>7.4142077490042396E-2</c:v>
                </c:pt>
                <c:pt idx="170">
                  <c:v>7.412663616437272E-2</c:v>
                </c:pt>
                <c:pt idx="171">
                  <c:v>7.4111194779094183E-2</c:v>
                </c:pt>
                <c:pt idx="172">
                  <c:v>7.4095753334206357E-2</c:v>
                </c:pt>
                <c:pt idx="173">
                  <c:v>7.4080311829709575E-2</c:v>
                </c:pt>
                <c:pt idx="174">
                  <c:v>7.4064870265601671E-2</c:v>
                </c:pt>
                <c:pt idx="175">
                  <c:v>7.4049428641883061E-2</c:v>
                </c:pt>
                <c:pt idx="176">
                  <c:v>7.4033986958553316E-2</c:v>
                </c:pt>
                <c:pt idx="177">
                  <c:v>7.4018545215612783E-2</c:v>
                </c:pt>
                <c:pt idx="178">
                  <c:v>7.400310341305931E-2</c:v>
                </c:pt>
                <c:pt idx="179">
                  <c:v>7.3987661550893313E-2</c:v>
                </c:pt>
                <c:pt idx="180">
                  <c:v>7.3972219629114294E-2</c:v>
                </c:pt>
                <c:pt idx="181">
                  <c:v>7.3956777647722641E-2</c:v>
                </c:pt>
                <c:pt idx="182">
                  <c:v>7.394133560671623E-2</c:v>
                </c:pt>
                <c:pt idx="183">
                  <c:v>7.3925893506095436E-2</c:v>
                </c:pt>
                <c:pt idx="184">
                  <c:v>7.3910451345860662E-2</c:v>
                </c:pt>
                <c:pt idx="185">
                  <c:v>7.3895009126009659E-2</c:v>
                </c:pt>
                <c:pt idx="186">
                  <c:v>7.3879566846542954E-2</c:v>
                </c:pt>
                <c:pt idx="187">
                  <c:v>7.3864124507459952E-2</c:v>
                </c:pt>
                <c:pt idx="188">
                  <c:v>7.3848682108761193E-2</c:v>
                </c:pt>
                <c:pt idx="189">
                  <c:v>7.3833239650444402E-2</c:v>
                </c:pt>
                <c:pt idx="190">
                  <c:v>7.3817797132509966E-2</c:v>
                </c:pt>
                <c:pt idx="191">
                  <c:v>7.3802354554957511E-2</c:v>
                </c:pt>
                <c:pt idx="192">
                  <c:v>7.3786911917787357E-2</c:v>
                </c:pt>
                <c:pt idx="193">
                  <c:v>7.3771469220997352E-2</c:v>
                </c:pt>
                <c:pt idx="194">
                  <c:v>7.3756026464587884E-2</c:v>
                </c:pt>
                <c:pt idx="195">
                  <c:v>7.3740583648559413E-2</c:v>
                </c:pt>
                <c:pt idx="196">
                  <c:v>7.3725140772909661E-2</c:v>
                </c:pt>
                <c:pt idx="197">
                  <c:v>7.3709697837639074E-2</c:v>
                </c:pt>
                <c:pt idx="198">
                  <c:v>7.369425484274722E-2</c:v>
                </c:pt>
                <c:pt idx="199">
                  <c:v>7.3678811788234488E-2</c:v>
                </c:pt>
                <c:pt idx="200">
                  <c:v>7.3663368674098659E-2</c:v>
                </c:pt>
                <c:pt idx="201">
                  <c:v>7.3647925500340161E-2</c:v>
                </c:pt>
                <c:pt idx="202">
                  <c:v>7.3632482266958538E-2</c:v>
                </c:pt>
                <c:pt idx="203">
                  <c:v>7.3617038973954163E-2</c:v>
                </c:pt>
                <c:pt idx="204">
                  <c:v>7.3601595621324872E-2</c:v>
                </c:pt>
                <c:pt idx="205">
                  <c:v>7.3586152209071068E-2</c:v>
                </c:pt>
                <c:pt idx="206">
                  <c:v>7.3570708737192264E-2</c:v>
                </c:pt>
                <c:pt idx="207">
                  <c:v>7.3555265205688947E-2</c:v>
                </c:pt>
                <c:pt idx="208">
                  <c:v>7.353982161455884E-2</c:v>
                </c:pt>
                <c:pt idx="209">
                  <c:v>7.3532362993868935E-2</c:v>
                </c:pt>
                <c:pt idx="210">
                  <c:v>7.3530893132527045E-2</c:v>
                </c:pt>
                <c:pt idx="211">
                  <c:v>7.3529423270645045E-2</c:v>
                </c:pt>
                <c:pt idx="212">
                  <c:v>7.3527953408223795E-2</c:v>
                </c:pt>
                <c:pt idx="213">
                  <c:v>7.352648354526152E-2</c:v>
                </c:pt>
                <c:pt idx="214">
                  <c:v>7.3525013681759135E-2</c:v>
                </c:pt>
                <c:pt idx="215">
                  <c:v>7.3523543817716613E-2</c:v>
                </c:pt>
                <c:pt idx="216">
                  <c:v>7.3522073953134814E-2</c:v>
                </c:pt>
                <c:pt idx="217">
                  <c:v>7.3520604088012101E-2</c:v>
                </c:pt>
                <c:pt idx="218">
                  <c:v>7.3519134222349194E-2</c:v>
                </c:pt>
                <c:pt idx="219">
                  <c:v>7.3517664356146178E-2</c:v>
                </c:pt>
                <c:pt idx="220">
                  <c:v>7.3516194489403913E-2</c:v>
                </c:pt>
                <c:pt idx="221">
                  <c:v>7.3514724622120609E-2</c:v>
                </c:pt>
                <c:pt idx="222">
                  <c:v>7.3513254754297236E-2</c:v>
                </c:pt>
                <c:pt idx="223">
                  <c:v>7.351178488593374E-2</c:v>
                </c:pt>
                <c:pt idx="224">
                  <c:v>7.3510315017030065E-2</c:v>
                </c:pt>
                <c:pt idx="225">
                  <c:v>7.3508845147587126E-2</c:v>
                </c:pt>
                <c:pt idx="226">
                  <c:v>7.3507375277603246E-2</c:v>
                </c:pt>
                <c:pt idx="227">
                  <c:v>7.35059054070792E-2</c:v>
                </c:pt>
                <c:pt idx="228">
                  <c:v>7.3504435536015003E-2</c:v>
                </c:pt>
                <c:pt idx="229">
                  <c:v>7.3502965664411585E-2</c:v>
                </c:pt>
                <c:pt idx="230">
                  <c:v>7.3501495792267155E-2</c:v>
                </c:pt>
                <c:pt idx="231">
                  <c:v>7.3500025919582601E-2</c:v>
                </c:pt>
                <c:pt idx="232">
                  <c:v>7.349855604635791E-2</c:v>
                </c:pt>
                <c:pt idx="233">
                  <c:v>7.3497086172593096E-2</c:v>
                </c:pt>
                <c:pt idx="234">
                  <c:v>7.349561629828899E-2</c:v>
                </c:pt>
                <c:pt idx="235">
                  <c:v>7.3494146423443887E-2</c:v>
                </c:pt>
                <c:pt idx="236">
                  <c:v>7.3492676548058661E-2</c:v>
                </c:pt>
                <c:pt idx="237">
                  <c:v>7.3491206672133311E-2</c:v>
                </c:pt>
                <c:pt idx="238">
                  <c:v>7.348973679566867E-2</c:v>
                </c:pt>
                <c:pt idx="239">
                  <c:v>7.3488266918663073E-2</c:v>
                </c:pt>
                <c:pt idx="240">
                  <c:v>7.3486797041117297E-2</c:v>
                </c:pt>
                <c:pt idx="241">
                  <c:v>7.3485327163031411E-2</c:v>
                </c:pt>
                <c:pt idx="242">
                  <c:v>7.3483857284406248E-2</c:v>
                </c:pt>
                <c:pt idx="243">
                  <c:v>7.3482387405240074E-2</c:v>
                </c:pt>
                <c:pt idx="244">
                  <c:v>7.3480917525533748E-2</c:v>
                </c:pt>
                <c:pt idx="245">
                  <c:v>7.3479447645287327E-2</c:v>
                </c:pt>
                <c:pt idx="246">
                  <c:v>7.3477977764501601E-2</c:v>
                </c:pt>
                <c:pt idx="247">
                  <c:v>7.3476507883174877E-2</c:v>
                </c:pt>
                <c:pt idx="248">
                  <c:v>7.3475038001308057E-2</c:v>
                </c:pt>
                <c:pt idx="249">
                  <c:v>7.3473568118901059E-2</c:v>
                </c:pt>
                <c:pt idx="250">
                  <c:v>7.3472098235953909E-2</c:v>
                </c:pt>
                <c:pt idx="251">
                  <c:v>7.347062835246751E-2</c:v>
                </c:pt>
                <c:pt idx="252">
                  <c:v>7.3469158468440127E-2</c:v>
                </c:pt>
                <c:pt idx="253">
                  <c:v>7.3467688583872565E-2</c:v>
                </c:pt>
                <c:pt idx="254">
                  <c:v>7.3466218698764837E-2</c:v>
                </c:pt>
                <c:pt idx="255">
                  <c:v>7.346474881311793E-2</c:v>
                </c:pt>
                <c:pt idx="256">
                  <c:v>7.3463278926929929E-2</c:v>
                </c:pt>
                <c:pt idx="257">
                  <c:v>7.3461809040201817E-2</c:v>
                </c:pt>
                <c:pt idx="258">
                  <c:v>7.3460339152933568E-2</c:v>
                </c:pt>
                <c:pt idx="259">
                  <c:v>7.3458869265125182E-2</c:v>
                </c:pt>
                <c:pt idx="260">
                  <c:v>7.3457399376777477E-2</c:v>
                </c:pt>
                <c:pt idx="261">
                  <c:v>7.3436968183943477E-2</c:v>
                </c:pt>
                <c:pt idx="262">
                  <c:v>7.3402315777167548E-2</c:v>
                </c:pt>
                <c:pt idx="263">
                  <c:v>7.3367663070190783E-2</c:v>
                </c:pt>
                <c:pt idx="264">
                  <c:v>7.3333010063009796E-2</c:v>
                </c:pt>
                <c:pt idx="265">
                  <c:v>7.3298356755617619E-2</c:v>
                </c:pt>
                <c:pt idx="266">
                  <c:v>7.3263703148010756E-2</c:v>
                </c:pt>
                <c:pt idx="267">
                  <c:v>7.3229049240182295E-2</c:v>
                </c:pt>
                <c:pt idx="268">
                  <c:v>7.3194395032128767E-2</c:v>
                </c:pt>
                <c:pt idx="269">
                  <c:v>7.3159740523843275E-2</c:v>
                </c:pt>
                <c:pt idx="270">
                  <c:v>7.3125085715322252E-2</c:v>
                </c:pt>
                <c:pt idx="271">
                  <c:v>7.309043060655887E-2</c:v>
                </c:pt>
                <c:pt idx="272">
                  <c:v>7.3055775197549577E-2</c:v>
                </c:pt>
                <c:pt idx="273">
                  <c:v>7.3021119488287517E-2</c:v>
                </c:pt>
                <c:pt idx="274">
                  <c:v>7.2986463478769151E-2</c:v>
                </c:pt>
                <c:pt idx="275">
                  <c:v>7.2951807168988428E-2</c:v>
                </c:pt>
                <c:pt idx="276">
                  <c:v>7.2917150558939298E-2</c:v>
                </c:pt>
                <c:pt idx="277">
                  <c:v>7.2882493648618249E-2</c:v>
                </c:pt>
                <c:pt idx="278">
                  <c:v>7.2847836438018426E-2</c:v>
                </c:pt>
                <c:pt idx="279">
                  <c:v>7.2813178927136291E-2</c:v>
                </c:pt>
                <c:pt idx="280">
                  <c:v>7.2778521115964862E-2</c:v>
                </c:pt>
                <c:pt idx="281">
                  <c:v>7.2743863004500808E-2</c:v>
                </c:pt>
                <c:pt idx="282">
                  <c:v>7.2709204592737067E-2</c:v>
                </c:pt>
                <c:pt idx="283">
                  <c:v>7.2674545880670238E-2</c:v>
                </c:pt>
                <c:pt idx="284">
                  <c:v>7.2639886868293327E-2</c:v>
                </c:pt>
                <c:pt idx="285">
                  <c:v>7.2605227555602933E-2</c:v>
                </c:pt>
                <c:pt idx="286">
                  <c:v>7.2570567942592076E-2</c:v>
                </c:pt>
                <c:pt idx="287">
                  <c:v>7.2535908029257259E-2</c:v>
                </c:pt>
                <c:pt idx="288">
                  <c:v>7.2501247815592487E-2</c:v>
                </c:pt>
                <c:pt idx="289">
                  <c:v>7.2466587301591584E-2</c:v>
                </c:pt>
                <c:pt idx="290">
                  <c:v>7.2431926487251164E-2</c:v>
                </c:pt>
                <c:pt idx="291">
                  <c:v>7.2397265372564273E-2</c:v>
                </c:pt>
                <c:pt idx="292">
                  <c:v>7.2362603957527458E-2</c:v>
                </c:pt>
                <c:pt idx="293">
                  <c:v>7.2327942242133708E-2</c:v>
                </c:pt>
                <c:pt idx="294">
                  <c:v>7.2293280226379611E-2</c:v>
                </c:pt>
                <c:pt idx="295">
                  <c:v>7.2258617910258199E-2</c:v>
                </c:pt>
                <c:pt idx="296">
                  <c:v>7.222395529376599E-2</c:v>
                </c:pt>
                <c:pt idx="297">
                  <c:v>7.2189292376896128E-2</c:v>
                </c:pt>
                <c:pt idx="298">
                  <c:v>7.2154629159645017E-2</c:v>
                </c:pt>
                <c:pt idx="299">
                  <c:v>7.2119965642005804E-2</c:v>
                </c:pt>
                <c:pt idx="300">
                  <c:v>7.2085301823974976E-2</c:v>
                </c:pt>
                <c:pt idx="301">
                  <c:v>7.2050637705546511E-2</c:v>
                </c:pt>
                <c:pt idx="302">
                  <c:v>7.2015973286714247E-2</c:v>
                </c:pt>
                <c:pt idx="303">
                  <c:v>7.1981308567474825E-2</c:v>
                </c:pt>
                <c:pt idx="304">
                  <c:v>7.1946643547821196E-2</c:v>
                </c:pt>
                <c:pt idx="305">
                  <c:v>7.1911978227749931E-2</c:v>
                </c:pt>
                <c:pt idx="306">
                  <c:v>7.1877312607254121E-2</c:v>
                </c:pt>
                <c:pt idx="307">
                  <c:v>7.1842646686330253E-2</c:v>
                </c:pt>
                <c:pt idx="308">
                  <c:v>7.1807980464971388E-2</c:v>
                </c:pt>
                <c:pt idx="309">
                  <c:v>7.1773313943174072E-2</c:v>
                </c:pt>
                <c:pt idx="310">
                  <c:v>7.1738647120931323E-2</c:v>
                </c:pt>
                <c:pt idx="311">
                  <c:v>7.1703979998239742E-2</c:v>
                </c:pt>
                <c:pt idx="312">
                  <c:v>7.1669312575092306E-2</c:v>
                </c:pt>
                <c:pt idx="313">
                  <c:v>7.163482099391795E-2</c:v>
                </c:pt>
                <c:pt idx="314">
                  <c:v>7.1600461223282244E-2</c:v>
                </c:pt>
                <c:pt idx="315">
                  <c:v>7.1566101157495579E-2</c:v>
                </c:pt>
                <c:pt idx="316">
                  <c:v>7.1531740796552848E-2</c:v>
                </c:pt>
                <c:pt idx="317">
                  <c:v>7.1497380140448971E-2</c:v>
                </c:pt>
                <c:pt idx="318">
                  <c:v>7.1463019189178884E-2</c:v>
                </c:pt>
                <c:pt idx="319">
                  <c:v>7.1428657942737533E-2</c:v>
                </c:pt>
                <c:pt idx="320">
                  <c:v>7.1394296401119828E-2</c:v>
                </c:pt>
                <c:pt idx="321">
                  <c:v>7.1359934564320701E-2</c:v>
                </c:pt>
                <c:pt idx="322">
                  <c:v>7.1325572432335074E-2</c:v>
                </c:pt>
                <c:pt idx="323">
                  <c:v>7.1291210005157896E-2</c:v>
                </c:pt>
                <c:pt idx="324">
                  <c:v>7.1256847282784058E-2</c:v>
                </c:pt>
                <c:pt idx="325">
                  <c:v>7.1222484265208524E-2</c:v>
                </c:pt>
                <c:pt idx="326">
                  <c:v>7.1188120952425341E-2</c:v>
                </c:pt>
                <c:pt idx="327">
                  <c:v>7.1153757344431162E-2</c:v>
                </c:pt>
                <c:pt idx="328">
                  <c:v>7.1119393441220077E-2</c:v>
                </c:pt>
                <c:pt idx="329">
                  <c:v>7.1085029242786993E-2</c:v>
                </c:pt>
                <c:pt idx="330">
                  <c:v>7.1050664749126843E-2</c:v>
                </c:pt>
                <c:pt idx="331">
                  <c:v>7.1016299960234536E-2</c:v>
                </c:pt>
                <c:pt idx="332">
                  <c:v>7.0981934876105032E-2</c:v>
                </c:pt>
                <c:pt idx="333">
                  <c:v>7.0947569496733226E-2</c:v>
                </c:pt>
                <c:pt idx="334">
                  <c:v>7.0913203822114051E-2</c:v>
                </c:pt>
                <c:pt idx="335">
                  <c:v>7.0878837852242457E-2</c:v>
                </c:pt>
                <c:pt idx="336">
                  <c:v>7.0844471587113336E-2</c:v>
                </c:pt>
                <c:pt idx="337">
                  <c:v>7.0810105026721637E-2</c:v>
                </c:pt>
                <c:pt idx="338">
                  <c:v>7.0775738171062294E-2</c:v>
                </c:pt>
                <c:pt idx="339">
                  <c:v>7.0741371020130256E-2</c:v>
                </c:pt>
                <c:pt idx="340">
                  <c:v>7.0707003573919486E-2</c:v>
                </c:pt>
                <c:pt idx="341">
                  <c:v>7.0672635832426736E-2</c:v>
                </c:pt>
                <c:pt idx="342">
                  <c:v>7.063826779564604E-2</c:v>
                </c:pt>
                <c:pt idx="343">
                  <c:v>7.0603899463572317E-2</c:v>
                </c:pt>
                <c:pt idx="344">
                  <c:v>7.0569530836200475E-2</c:v>
                </c:pt>
                <c:pt idx="345">
                  <c:v>7.0535161913525476E-2</c:v>
                </c:pt>
                <c:pt idx="346">
                  <c:v>7.0500792695542214E-2</c:v>
                </c:pt>
                <c:pt idx="347">
                  <c:v>7.0466423182245649E-2</c:v>
                </c:pt>
                <c:pt idx="348">
                  <c:v>7.0432053373630676E-2</c:v>
                </c:pt>
                <c:pt idx="349">
                  <c:v>7.0397683269692216E-2</c:v>
                </c:pt>
                <c:pt idx="350">
                  <c:v>7.0363312870425229E-2</c:v>
                </c:pt>
                <c:pt idx="351">
                  <c:v>7.0328942175824596E-2</c:v>
                </c:pt>
                <c:pt idx="352">
                  <c:v>7.0294571185885293E-2</c:v>
                </c:pt>
                <c:pt idx="353">
                  <c:v>7.0260199900602185E-2</c:v>
                </c:pt>
                <c:pt idx="354">
                  <c:v>7.0225828319969374E-2</c:v>
                </c:pt>
                <c:pt idx="355">
                  <c:v>7.0191456443983502E-2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8F-4822-81E2-BFDFF3D52546}"/>
            </c:ext>
          </c:extLst>
        </c:ser>
        <c:ser>
          <c:idx val="3"/>
          <c:order val="3"/>
          <c:tx>
            <c:strRef>
              <c:f>'Daily Forward Rates'!$X$1</c:f>
              <c:strCache>
                <c:ptCount val="1"/>
                <c:pt idx="0">
                  <c:v>Market.QR_LIVE.RateCurve.AUD-BBR-BBSW-1M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Rates'!$T$2:$T$357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Rates'!$X$2:$X$357</c:f>
              <c:numCache>
                <c:formatCode>0.00%</c:formatCode>
                <c:ptCount val="356"/>
                <c:pt idx="0">
                  <c:v>27.371502418461805</c:v>
                </c:pt>
                <c:pt idx="1">
                  <c:v>13.717672272130525</c:v>
                </c:pt>
                <c:pt idx="2">
                  <c:v>9.1663842555064079</c:v>
                </c:pt>
                <c:pt idx="3">
                  <c:v>6.8907317712630256</c:v>
                </c:pt>
                <c:pt idx="4">
                  <c:v>5.5253334999348853</c:v>
                </c:pt>
                <c:pt idx="5">
                  <c:v>4.6150623350334845</c:v>
                </c:pt>
                <c:pt idx="6">
                  <c:v>3.9648638023496159</c:v>
                </c:pt>
                <c:pt idx="7">
                  <c:v>3.4772106647785441</c:v>
                </c:pt>
                <c:pt idx="8">
                  <c:v>3.0979211239287925</c:v>
                </c:pt>
                <c:pt idx="9">
                  <c:v>2.7944861007654342</c:v>
                </c:pt>
                <c:pt idx="10">
                  <c:v>2.5462179995390697</c:v>
                </c:pt>
                <c:pt idx="11">
                  <c:v>2.339325089750008</c:v>
                </c:pt>
                <c:pt idx="12">
                  <c:v>2.16425925028308</c:v>
                </c:pt>
                <c:pt idx="13">
                  <c:v>2.0142003946275269</c:v>
                </c:pt>
                <c:pt idx="14">
                  <c:v>1.8841471260087197</c:v>
                </c:pt>
                <c:pt idx="15">
                  <c:v>1.7703483968456892</c:v>
                </c:pt>
                <c:pt idx="16">
                  <c:v>1.6699357589883412</c:v>
                </c:pt>
                <c:pt idx="17">
                  <c:v>1.5806781972087671</c:v>
                </c:pt>
                <c:pt idx="18">
                  <c:v>1.5008143836954806</c:v>
                </c:pt>
                <c:pt idx="19">
                  <c:v>1.4289352561992728</c:v>
                </c:pt>
                <c:pt idx="20">
                  <c:v>1.3639001452803579</c:v>
                </c:pt>
                <c:pt idx="21">
                  <c:v>1.3047757759424998</c:v>
                </c:pt>
                <c:pt idx="22">
                  <c:v>1.2507911818844615</c:v>
                </c:pt>
                <c:pt idx="23">
                  <c:v>1.2013038911885874</c:v>
                </c:pt>
                <c:pt idx="24">
                  <c:v>1.1557742274440057</c:v>
                </c:pt>
                <c:pt idx="25">
                  <c:v>1.1137455413799775</c:v>
                </c:pt>
                <c:pt idx="26">
                  <c:v>1.0748288354696176</c:v>
                </c:pt>
                <c:pt idx="27">
                  <c:v>1.0386906832612712</c:v>
                </c:pt>
                <c:pt idx="28">
                  <c:v>1.0050436481586835</c:v>
                </c:pt>
                <c:pt idx="29">
                  <c:v>0.97363861844513766</c:v>
                </c:pt>
                <c:pt idx="30">
                  <c:v>0.94425526807823446</c:v>
                </c:pt>
                <c:pt idx="31">
                  <c:v>0.91670599763682781</c:v>
                </c:pt>
                <c:pt idx="32">
                  <c:v>0.89082533126569963</c:v>
                </c:pt>
                <c:pt idx="33">
                  <c:v>0.86646603918823639</c:v>
                </c:pt>
                <c:pt idx="34">
                  <c:v>0.84349771788804107</c:v>
                </c:pt>
                <c:pt idx="35">
                  <c:v>0.82180445312830519</c:v>
                </c:pt>
                <c:pt idx="36">
                  <c:v>0.80128286194106524</c:v>
                </c:pt>
                <c:pt idx="37">
                  <c:v>0.78184044377603756</c:v>
                </c:pt>
                <c:pt idx="38">
                  <c:v>0.7633941853188646</c:v>
                </c:pt>
                <c:pt idx="39">
                  <c:v>0.74586937458662583</c:v>
                </c:pt>
                <c:pt idx="40">
                  <c:v>0.72919858857034225</c:v>
                </c:pt>
                <c:pt idx="41">
                  <c:v>0.71332082549998643</c:v>
                </c:pt>
                <c:pt idx="42">
                  <c:v>0.69818075818878922</c:v>
                </c:pt>
                <c:pt idx="43">
                  <c:v>0.68372808919423256</c:v>
                </c:pt>
                <c:pt idx="44">
                  <c:v>0.66991699195757837</c:v>
                </c:pt>
                <c:pt idx="45">
                  <c:v>0.65670562483824746</c:v>
                </c:pt>
                <c:pt idx="46">
                  <c:v>0.64405570718632454</c:v>
                </c:pt>
                <c:pt idx="47">
                  <c:v>0.63193214840607681</c:v>
                </c:pt>
                <c:pt idx="48">
                  <c:v>0.62030272244019125</c:v>
                </c:pt>
                <c:pt idx="49">
                  <c:v>0.60913778131594021</c:v>
                </c:pt>
                <c:pt idx="50">
                  <c:v>0.59841000239178954</c:v>
                </c:pt>
                <c:pt idx="51">
                  <c:v>0.58809416476786225</c:v>
                </c:pt>
                <c:pt idx="52">
                  <c:v>0.57816695100842219</c:v>
                </c:pt>
                <c:pt idx="53">
                  <c:v>0.56860677089519596</c:v>
                </c:pt>
                <c:pt idx="54">
                  <c:v>0.55939360440760233</c:v>
                </c:pt>
                <c:pt idx="55">
                  <c:v>0.55050886152653011</c:v>
                </c:pt>
                <c:pt idx="56">
                  <c:v>0.54193525679561283</c:v>
                </c:pt>
                <c:pt idx="57">
                  <c:v>0.53365669685892914</c:v>
                </c:pt>
                <c:pt idx="58">
                  <c:v>0.52565817943551685</c:v>
                </c:pt>
                <c:pt idx="59">
                  <c:v>0.51792570239649638</c:v>
                </c:pt>
                <c:pt idx="60">
                  <c:v>0.51044618178536749</c:v>
                </c:pt>
                <c:pt idx="61">
                  <c:v>0.50320737777185565</c:v>
                </c:pt>
                <c:pt idx="62">
                  <c:v>0.49619782765776721</c:v>
                </c:pt>
                <c:pt idx="63">
                  <c:v>0.48940678516354613</c:v>
                </c:pt>
                <c:pt idx="64">
                  <c:v>0.48282416531914646</c:v>
                </c:pt>
                <c:pt idx="65">
                  <c:v>0.47644049436482944</c:v>
                </c:pt>
                <c:pt idx="66">
                  <c:v>0.47024686413845102</c:v>
                </c:pt>
                <c:pt idx="67">
                  <c:v>0.46423489048740629</c:v>
                </c:pt>
                <c:pt idx="68">
                  <c:v>0.45839667529692163</c:v>
                </c:pt>
                <c:pt idx="69">
                  <c:v>0.45272477177306841</c:v>
                </c:pt>
                <c:pt idx="70">
                  <c:v>0.44721215265960884</c:v>
                </c:pt>
                <c:pt idx="71">
                  <c:v>0.44185218110341345</c:v>
                </c:pt>
                <c:pt idx="72">
                  <c:v>0.43663858391455396</c:v>
                </c:pt>
                <c:pt idx="73">
                  <c:v>0.43156542699444417</c:v>
                </c:pt>
                <c:pt idx="74">
                  <c:v>0.42662709272975602</c:v>
                </c:pt>
                <c:pt idx="75">
                  <c:v>0.42181825917102062</c:v>
                </c:pt>
                <c:pt idx="76">
                  <c:v>0.41713388083367653</c:v>
                </c:pt>
                <c:pt idx="77">
                  <c:v>0.4125691709759603</c:v>
                </c:pt>
                <c:pt idx="78">
                  <c:v>0.40811958522278047</c:v>
                </c:pt>
                <c:pt idx="79">
                  <c:v>0.40378080641779918</c:v>
                </c:pt>
                <c:pt idx="80">
                  <c:v>0.39954873059758461</c:v>
                </c:pt>
                <c:pt idx="81">
                  <c:v>0.39541945399204342</c:v>
                </c:pt>
                <c:pt idx="82">
                  <c:v>0.39139652600965918</c:v>
                </c:pt>
                <c:pt idx="83">
                  <c:v>0.38747439586890858</c:v>
                </c:pt>
                <c:pt idx="84">
                  <c:v>0.38364419674653905</c:v>
                </c:pt>
                <c:pt idx="85">
                  <c:v>0.37990272174490608</c:v>
                </c:pt>
                <c:pt idx="86">
                  <c:v>0.37624691140992117</c:v>
                </c:pt>
                <c:pt idx="87">
                  <c:v>0.37267384535359527</c:v>
                </c:pt>
                <c:pt idx="88">
                  <c:v>0.36918073444133176</c:v>
                </c:pt>
                <c:pt idx="89">
                  <c:v>0.36576491350007212</c:v>
                </c:pt>
                <c:pt idx="90">
                  <c:v>0.36242383450722204</c:v>
                </c:pt>
                <c:pt idx="91">
                  <c:v>0.35915506022377741</c:v>
                </c:pt>
                <c:pt idx="92">
                  <c:v>0.35595625823821908</c:v>
                </c:pt>
                <c:pt idx="93">
                  <c:v>0.35282519539058116</c:v>
                </c:pt>
                <c:pt idx="94">
                  <c:v>0.34975973254868209</c:v>
                </c:pt>
                <c:pt idx="95">
                  <c:v>0.34675781971086028</c:v>
                </c:pt>
                <c:pt idx="96">
                  <c:v>0.34381749141159268</c:v>
                </c:pt>
                <c:pt idx="97">
                  <c:v>0.34093686240844301</c:v>
                </c:pt>
                <c:pt idx="98">
                  <c:v>0.3381141236303859</c:v>
                </c:pt>
                <c:pt idx="99">
                  <c:v>0.3353475383692377</c:v>
                </c:pt>
                <c:pt idx="100">
                  <c:v>0.33263543869733686</c:v>
                </c:pt>
                <c:pt idx="101">
                  <c:v>0.32997622209594929</c:v>
                </c:pt>
                <c:pt idx="102">
                  <c:v>0.32736834828007827</c:v>
                </c:pt>
                <c:pt idx="103">
                  <c:v>0.32481033620645794</c:v>
                </c:pt>
                <c:pt idx="104">
                  <c:v>0.32230076125251411</c:v>
                </c:pt>
                <c:pt idx="105">
                  <c:v>0.3198382525550269</c:v>
                </c:pt>
                <c:pt idx="106">
                  <c:v>0.31742149049798779</c:v>
                </c:pt>
                <c:pt idx="107">
                  <c:v>0.31504920434005934</c:v>
                </c:pt>
                <c:pt idx="108">
                  <c:v>0.31272016997261304</c:v>
                </c:pt>
                <c:pt idx="109">
                  <c:v>0.31043320780006228</c:v>
                </c:pt>
                <c:pt idx="110">
                  <c:v>0.30818718073476919</c:v>
                </c:pt>
                <c:pt idx="111">
                  <c:v>0.30598099229936826</c:v>
                </c:pt>
                <c:pt idx="112">
                  <c:v>0.3038135848298526</c:v>
                </c:pt>
                <c:pt idx="113">
                  <c:v>0.30168393777323282</c:v>
                </c:pt>
                <c:pt idx="114">
                  <c:v>0.29959106607401109</c:v>
                </c:pt>
                <c:pt idx="115">
                  <c:v>0.29753401864413181</c:v>
                </c:pt>
                <c:pt idx="116">
                  <c:v>0.29551187691135911</c:v>
                </c:pt>
                <c:pt idx="117">
                  <c:v>0.2935237534415025</c:v>
                </c:pt>
                <c:pt idx="118">
                  <c:v>0.29156879063009261</c:v>
                </c:pt>
                <c:pt idx="119">
                  <c:v>0.28964615945947547</c:v>
                </c:pt>
                <c:pt idx="120">
                  <c:v>0.28775505831753917</c:v>
                </c:pt>
                <c:pt idx="121">
                  <c:v>0.28589471187453669</c:v>
                </c:pt>
                <c:pt idx="122">
                  <c:v>0.28406437001469559</c:v>
                </c:pt>
                <c:pt idx="123">
                  <c:v>0.28226330681952755</c:v>
                </c:pt>
                <c:pt idx="124">
                  <c:v>0.28049081959993127</c:v>
                </c:pt>
                <c:pt idx="125">
                  <c:v>0.27874622797440723</c:v>
                </c:pt>
                <c:pt idx="126">
                  <c:v>0.27702887299078355</c:v>
                </c:pt>
                <c:pt idx="127">
                  <c:v>0.27533811628914751</c:v>
                </c:pt>
                <c:pt idx="128">
                  <c:v>0.27367333930369203</c:v>
                </c:pt>
                <c:pt idx="129">
                  <c:v>0.272033942501404</c:v>
                </c:pt>
                <c:pt idx="130">
                  <c:v>0.2704193446556219</c:v>
                </c:pt>
                <c:pt idx="131">
                  <c:v>0.26882898215261364</c:v>
                </c:pt>
                <c:pt idx="132">
                  <c:v>0.26726230832943559</c:v>
                </c:pt>
                <c:pt idx="133">
                  <c:v>0.26571879284144112</c:v>
                </c:pt>
                <c:pt idx="134">
                  <c:v>0.26423209009042586</c:v>
                </c:pt>
                <c:pt idx="135">
                  <c:v>0.26279316145858539</c:v>
                </c:pt>
                <c:pt idx="136">
                  <c:v>0.26137589752408075</c:v>
                </c:pt>
                <c:pt idx="137">
                  <c:v>0.25997982903815531</c:v>
                </c:pt>
                <c:pt idx="138">
                  <c:v>0.25860450026238568</c:v>
                </c:pt>
                <c:pt idx="139">
                  <c:v>0.25724946848620517</c:v>
                </c:pt>
                <c:pt idx="140">
                  <c:v>0.2559143035649587</c:v>
                </c:pt>
                <c:pt idx="141">
                  <c:v>0.25459858747747621</c:v>
                </c:pt>
                <c:pt idx="142">
                  <c:v>0.25330191390221096</c:v>
                </c:pt>
                <c:pt idx="143">
                  <c:v>0.25202388781103718</c:v>
                </c:pt>
                <c:pt idx="144">
                  <c:v>0.25076412507985768</c:v>
                </c:pt>
                <c:pt idx="145">
                  <c:v>0.24952225211521351</c:v>
                </c:pt>
                <c:pt idx="146">
                  <c:v>0.2482979054961347</c:v>
                </c:pt>
                <c:pt idx="147">
                  <c:v>0.24709073163051021</c:v>
                </c:pt>
                <c:pt idx="148">
                  <c:v>0.24590038642529591</c:v>
                </c:pt>
                <c:pt idx="149">
                  <c:v>0.24472653496991495</c:v>
                </c:pt>
                <c:pt idx="150">
                  <c:v>0.24356885123223718</c:v>
                </c:pt>
                <c:pt idx="151">
                  <c:v>0.24242701776656103</c:v>
                </c:pt>
                <c:pt idx="152">
                  <c:v>0.2413007254330467</c:v>
                </c:pt>
                <c:pt idx="153">
                  <c:v>0.24018967312808057</c:v>
                </c:pt>
                <c:pt idx="154">
                  <c:v>0.23909356752507741</c:v>
                </c:pt>
                <c:pt idx="155">
                  <c:v>0.23801212282525258</c:v>
                </c:pt>
                <c:pt idx="156">
                  <c:v>0.23694506051791847</c:v>
                </c:pt>
                <c:pt idx="157">
                  <c:v>0.23589210914988382</c:v>
                </c:pt>
                <c:pt idx="158">
                  <c:v>0.23485300410355561</c:v>
                </c:pt>
                <c:pt idx="159">
                  <c:v>0.23382748738336201</c:v>
                </c:pt>
                <c:pt idx="160">
                  <c:v>0.23281530741013526</c:v>
                </c:pt>
                <c:pt idx="161">
                  <c:v>0.23181621882311004</c:v>
                </c:pt>
                <c:pt idx="162">
                  <c:v>0.23082998228921048</c:v>
                </c:pt>
                <c:pt idx="163">
                  <c:v>0.22985636431931458</c:v>
                </c:pt>
                <c:pt idx="164">
                  <c:v>0.22889513709120085</c:v>
                </c:pt>
                <c:pt idx="165">
                  <c:v>0.22794607827889374</c:v>
                </c:pt>
                <c:pt idx="166">
                  <c:v>0.22700897088814129</c:v>
                </c:pt>
                <c:pt idx="167">
                  <c:v>0.22608360309776862</c:v>
                </c:pt>
                <c:pt idx="168">
                  <c:v>0.22516976810666395</c:v>
                </c:pt>
                <c:pt idx="169">
                  <c:v>0.22426726398616575</c:v>
                </c:pt>
                <c:pt idx="170">
                  <c:v>0.22337589353762907</c:v>
                </c:pt>
                <c:pt idx="171">
                  <c:v>0.22249546415496094</c:v>
                </c:pt>
                <c:pt idx="172">
                  <c:v>0.22162578769192354</c:v>
                </c:pt>
                <c:pt idx="173">
                  <c:v>0.22076668033401364</c:v>
                </c:pt>
                <c:pt idx="174">
                  <c:v>0.21991796247473452</c:v>
                </c:pt>
                <c:pt idx="175">
                  <c:v>0.21907945859608643</c:v>
                </c:pt>
                <c:pt idx="176">
                  <c:v>0.21825099715310856</c:v>
                </c:pt>
                <c:pt idx="177">
                  <c:v>0.21743241046231263</c:v>
                </c:pt>
                <c:pt idx="178">
                  <c:v>0.21662353459385708</c:v>
                </c:pt>
                <c:pt idx="179">
                  <c:v>0.21582420926731508</c:v>
                </c:pt>
                <c:pt idx="180">
                  <c:v>0.21503427775089839</c:v>
                </c:pt>
                <c:pt idx="181">
                  <c:v>0.21425358676400366</c:v>
                </c:pt>
                <c:pt idx="182">
                  <c:v>0.2134819863829539</c:v>
                </c:pt>
                <c:pt idx="183">
                  <c:v>0.21271932994981455</c:v>
                </c:pt>
                <c:pt idx="184">
                  <c:v>0.21196547398416618</c:v>
                </c:pt>
                <c:pt idx="185">
                  <c:v>0.21122027809772437</c:v>
                </c:pt>
                <c:pt idx="186">
                  <c:v>0.21048360491169876</c:v>
                </c:pt>
                <c:pt idx="187">
                  <c:v>0.20975531997678995</c:v>
                </c:pt>
                <c:pt idx="188">
                  <c:v>0.20903529169572668</c:v>
                </c:pt>
                <c:pt idx="189">
                  <c:v>0.20832339124824917</c:v>
                </c:pt>
                <c:pt idx="190">
                  <c:v>0.20761949251844924</c:v>
                </c:pt>
                <c:pt idx="191">
                  <c:v>0.20692347202438169</c:v>
                </c:pt>
                <c:pt idx="192">
                  <c:v>0.20623520884986382</c:v>
                </c:pt>
                <c:pt idx="193">
                  <c:v>0.20555458457838452</c:v>
                </c:pt>
                <c:pt idx="194">
                  <c:v>0.20488148322904748</c:v>
                </c:pt>
                <c:pt idx="195">
                  <c:v>0.20421579119447536</c:v>
                </c:pt>
                <c:pt idx="196">
                  <c:v>0.20355739718060548</c:v>
                </c:pt>
                <c:pt idx="197">
                  <c:v>0.20290619214830991</c:v>
                </c:pt>
                <c:pt idx="198">
                  <c:v>0.20226206925677695</c:v>
                </c:pt>
                <c:pt idx="199">
                  <c:v>0.2016249238085901</c:v>
                </c:pt>
                <c:pt idx="200">
                  <c:v>0.20099465319644771</c:v>
                </c:pt>
                <c:pt idx="201">
                  <c:v>0.20037115685146534</c:v>
                </c:pt>
                <c:pt idx="202">
                  <c:v>0.19975433619300578</c:v>
                </c:pt>
                <c:pt idx="203">
                  <c:v>0.19914409457998586</c:v>
                </c:pt>
                <c:pt idx="204">
                  <c:v>0.19854033726360795</c:v>
                </c:pt>
                <c:pt idx="205">
                  <c:v>0.19794297134146893</c:v>
                </c:pt>
                <c:pt idx="206">
                  <c:v>0.19735190571299938</c:v>
                </c:pt>
                <c:pt idx="207">
                  <c:v>0.1967670510361883</c:v>
                </c:pt>
                <c:pt idx="208">
                  <c:v>0.19618831968555117</c:v>
                </c:pt>
                <c:pt idx="209">
                  <c:v>0.19561562571129829</c:v>
                </c:pt>
                <c:pt idx="210">
                  <c:v>0.19504888479966492</c:v>
                </c:pt>
                <c:pt idx="211">
                  <c:v>0.19448801423436476</c:v>
                </c:pt>
                <c:pt idx="212">
                  <c:v>0.19393293285912885</c:v>
                </c:pt>
                <c:pt idx="213">
                  <c:v>0.1933835610412955</c:v>
                </c:pt>
                <c:pt idx="214">
                  <c:v>0.19283982063641655</c:v>
                </c:pt>
                <c:pt idx="215">
                  <c:v>0.19230163495384703</c:v>
                </c:pt>
                <c:pt idx="216">
                  <c:v>0.19176892872328646</c:v>
                </c:pt>
                <c:pt idx="217">
                  <c:v>0.19124162806224138</c:v>
                </c:pt>
                <c:pt idx="218">
                  <c:v>0.1907196604443798</c:v>
                </c:pt>
                <c:pt idx="219">
                  <c:v>0.19020295466874859</c:v>
                </c:pt>
                <c:pt idx="220">
                  <c:v>0.18969144082982728</c:v>
                </c:pt>
                <c:pt idx="221">
                  <c:v>0.1891850502883913</c:v>
                </c:pt>
                <c:pt idx="222">
                  <c:v>0.18868371564315942</c:v>
                </c:pt>
                <c:pt idx="223">
                  <c:v>0.1881873707032013</c:v>
                </c:pt>
                <c:pt idx="224">
                  <c:v>0.18769595046108045</c:v>
                </c:pt>
                <c:pt idx="225">
                  <c:v>0.18720939106671128</c:v>
                </c:pt>
                <c:pt idx="226">
                  <c:v>0.18672762980190674</c:v>
                </c:pt>
                <c:pt idx="227">
                  <c:v>0.18625060505559682</c:v>
                </c:pt>
                <c:pt idx="228">
                  <c:v>0.1857782562996958</c:v>
                </c:pt>
                <c:pt idx="229">
                  <c:v>0.18531052406559995</c:v>
                </c:pt>
                <c:pt idx="230">
                  <c:v>0.18484734992129595</c:v>
                </c:pt>
                <c:pt idx="231">
                  <c:v>0.18438867644906137</c:v>
                </c:pt>
                <c:pt idx="232">
                  <c:v>0.18393444722373978</c:v>
                </c:pt>
                <c:pt idx="233">
                  <c:v>0.18348460679157327</c:v>
                </c:pt>
                <c:pt idx="234">
                  <c:v>0.18303910064957599</c:v>
                </c:pt>
                <c:pt idx="235">
                  <c:v>0.18259787522543167</c:v>
                </c:pt>
                <c:pt idx="236">
                  <c:v>0.18216087785790117</c:v>
                </c:pt>
                <c:pt idx="237">
                  <c:v>0.181728056777724</c:v>
                </c:pt>
                <c:pt idx="238">
                  <c:v>0.18129936108899922</c:v>
                </c:pt>
                <c:pt idx="239">
                  <c:v>0.18087474075103269</c:v>
                </c:pt>
                <c:pt idx="240">
                  <c:v>0.18045414656063641</c:v>
                </c:pt>
                <c:pt idx="241">
                  <c:v>0.18003753013486681</c:v>
                </c:pt>
                <c:pt idx="242">
                  <c:v>0.17962484389418998</c:v>
                </c:pt>
                <c:pt idx="243">
                  <c:v>0.17921604104606068</c:v>
                </c:pt>
                <c:pt idx="244">
                  <c:v>0.17881107556890435</c:v>
                </c:pt>
                <c:pt idx="245">
                  <c:v>0.17840990219648983</c:v>
                </c:pt>
                <c:pt idx="246">
                  <c:v>0.178012476402682</c:v>
                </c:pt>
                <c:pt idx="247">
                  <c:v>0.17761875438656372</c:v>
                </c:pt>
                <c:pt idx="248">
                  <c:v>0.17722869305791675</c:v>
                </c:pt>
                <c:pt idx="249">
                  <c:v>0.1768422500230511</c:v>
                </c:pt>
                <c:pt idx="250">
                  <c:v>0.17645938357097402</c:v>
                </c:pt>
                <c:pt idx="251">
                  <c:v>0.17608005265988777</c:v>
                </c:pt>
                <c:pt idx="252">
                  <c:v>0.17570421690400903</c:v>
                </c:pt>
                <c:pt idx="253">
                  <c:v>0.17533183656069892</c:v>
                </c:pt>
                <c:pt idx="254">
                  <c:v>0.17496287251789713</c:v>
                </c:pt>
                <c:pt idx="255">
                  <c:v>0.17459728628185026</c:v>
                </c:pt>
                <c:pt idx="256">
                  <c:v>0.17423503996512721</c:v>
                </c:pt>
                <c:pt idx="257">
                  <c:v>0.17387609627491368</c:v>
                </c:pt>
                <c:pt idx="258">
                  <c:v>0.17352041850157823</c:v>
                </c:pt>
                <c:pt idx="259">
                  <c:v>0.17316797050750243</c:v>
                </c:pt>
                <c:pt idx="260">
                  <c:v>0.17281871671616814</c:v>
                </c:pt>
                <c:pt idx="261">
                  <c:v>0.17247262210149511</c:v>
                </c:pt>
                <c:pt idx="262">
                  <c:v>0.17212965217742232</c:v>
                </c:pt>
                <c:pt idx="263">
                  <c:v>0.17178977298772613</c:v>
                </c:pt>
                <c:pt idx="264">
                  <c:v>0.1714529510960697</c:v>
                </c:pt>
                <c:pt idx="265">
                  <c:v>0.17111915357627697</c:v>
                </c:pt>
                <c:pt idx="266">
                  <c:v>0.17078834800282555</c:v>
                </c:pt>
                <c:pt idx="267">
                  <c:v>0.1704605024415532</c:v>
                </c:pt>
                <c:pt idx="268">
                  <c:v>0.17013558544057147</c:v>
                </c:pt>
                <c:pt idx="269">
                  <c:v>0.16981356602138184</c:v>
                </c:pt>
                <c:pt idx="270">
                  <c:v>0.16949441367018916</c:v>
                </c:pt>
                <c:pt idx="271">
                  <c:v>0.16917809832940664</c:v>
                </c:pt>
                <c:pt idx="272">
                  <c:v>0.16886459038934828</c:v>
                </c:pt>
                <c:pt idx="273">
                  <c:v>0.16855386068010342</c:v>
                </c:pt>
                <c:pt idx="274">
                  <c:v>0.16824588046358899</c:v>
                </c:pt>
                <c:pt idx="275">
                  <c:v>0.16794062142577498</c:v>
                </c:pt>
                <c:pt idx="276">
                  <c:v>0.16763805566907869</c:v>
                </c:pt>
                <c:pt idx="277">
                  <c:v>0.16733815570492341</c:v>
                </c:pt>
                <c:pt idx="278">
                  <c:v>0.16704089444645775</c:v>
                </c:pt>
                <c:pt idx="279">
                  <c:v>0.16674624520143103</c:v>
                </c:pt>
                <c:pt idx="280">
                  <c:v>0.16645418166522152</c:v>
                </c:pt>
                <c:pt idx="281">
                  <c:v>0.16616467791401343</c:v>
                </c:pt>
                <c:pt idx="282">
                  <c:v>0.1658777083981185</c:v>
                </c:pt>
                <c:pt idx="283">
                  <c:v>0.16559324793543981</c:v>
                </c:pt>
                <c:pt idx="284">
                  <c:v>0.1653112717050729</c:v>
                </c:pt>
                <c:pt idx="285">
                  <c:v>0.16503175524104199</c:v>
                </c:pt>
                <c:pt idx="286">
                  <c:v>0.16475467442616751</c:v>
                </c:pt>
                <c:pt idx="287">
                  <c:v>0.16448000548606145</c:v>
                </c:pt>
                <c:pt idx="288">
                  <c:v>0.16420772498324854</c:v>
                </c:pt>
                <c:pt idx="289">
                  <c:v>0.16393780981140843</c:v>
                </c:pt>
                <c:pt idx="290">
                  <c:v>0.16367023718973803</c:v>
                </c:pt>
                <c:pt idx="291">
                  <c:v>0.16340498465742961</c:v>
                </c:pt>
                <c:pt idx="292">
                  <c:v>0.16314203006826225</c:v>
                </c:pt>
                <c:pt idx="293">
                  <c:v>0.1628813515853047</c:v>
                </c:pt>
                <c:pt idx="294">
                  <c:v>0.16262292767572559</c:v>
                </c:pt>
                <c:pt idx="295">
                  <c:v>0.16236673710571023</c:v>
                </c:pt>
                <c:pt idx="296">
                  <c:v>0.16211275893547966</c:v>
                </c:pt>
                <c:pt idx="297">
                  <c:v>0.16186097251441098</c:v>
                </c:pt>
                <c:pt idx="298">
                  <c:v>0.16161135747625591</c:v>
                </c:pt>
                <c:pt idx="299">
                  <c:v>0.16136389373445528</c:v>
                </c:pt>
                <c:pt idx="300">
                  <c:v>0.16111856147754763</c:v>
                </c:pt>
                <c:pt idx="301">
                  <c:v>0.16087534116466926</c:v>
                </c:pt>
                <c:pt idx="302">
                  <c:v>0.16063421352114401</c:v>
                </c:pt>
                <c:pt idx="303">
                  <c:v>0.16039515953416034</c:v>
                </c:pt>
                <c:pt idx="304">
                  <c:v>0.16015816044853426</c:v>
                </c:pt>
                <c:pt idx="305">
                  <c:v>0.1599231977625554</c:v>
                </c:pt>
                <c:pt idx="306">
                  <c:v>0.15969025322391511</c:v>
                </c:pt>
                <c:pt idx="307">
                  <c:v>0.15945930882571396</c:v>
                </c:pt>
                <c:pt idx="308">
                  <c:v>0.15923034680254775</c:v>
                </c:pt>
                <c:pt idx="309">
                  <c:v>0.15900334962666929</c:v>
                </c:pt>
                <c:pt idx="310">
                  <c:v>0.15877830000422483</c:v>
                </c:pt>
                <c:pt idx="311">
                  <c:v>0.15855518087156367</c:v>
                </c:pt>
                <c:pt idx="312">
                  <c:v>0.15833397539161867</c:v>
                </c:pt>
                <c:pt idx="313">
                  <c:v>0.15811466695035623</c:v>
                </c:pt>
                <c:pt idx="314">
                  <c:v>0.15789723915329509</c:v>
                </c:pt>
                <c:pt idx="315">
                  <c:v>0.157681675822091</c:v>
                </c:pt>
                <c:pt idx="316">
                  <c:v>0.15746796099118707</c:v>
                </c:pt>
                <c:pt idx="317">
                  <c:v>0.15725607890452739</c:v>
                </c:pt>
                <c:pt idx="318">
                  <c:v>0.15704601401233337</c:v>
                </c:pt>
                <c:pt idx="319">
                  <c:v>0.15683775096794075</c:v>
                </c:pt>
                <c:pt idx="320">
                  <c:v>0.15663127462469648</c:v>
                </c:pt>
                <c:pt idx="321">
                  <c:v>0.15642657003291369</c:v>
                </c:pt>
                <c:pt idx="322">
                  <c:v>0.15622362243688401</c:v>
                </c:pt>
                <c:pt idx="323">
                  <c:v>0.15602241727194555</c:v>
                </c:pt>
                <c:pt idx="324">
                  <c:v>0.15582294016160583</c:v>
                </c:pt>
                <c:pt idx="325">
                  <c:v>0.15562517691471772</c:v>
                </c:pt>
                <c:pt idx="326">
                  <c:v>0.15542911352270825</c:v>
                </c:pt>
                <c:pt idx="327">
                  <c:v>0.15523473615685837</c:v>
                </c:pt>
                <c:pt idx="328">
                  <c:v>0.15504203116563287</c:v>
                </c:pt>
                <c:pt idx="329">
                  <c:v>0.15485098507205963</c:v>
                </c:pt>
                <c:pt idx="330">
                  <c:v>0.15466158457115672</c:v>
                </c:pt>
                <c:pt idx="331">
                  <c:v>0.15447381652740647</c:v>
                </c:pt>
                <c:pt idx="332">
                  <c:v>0.15428766797227603</c:v>
                </c:pt>
                <c:pt idx="333">
                  <c:v>0.15410312610178262</c:v>
                </c:pt>
                <c:pt idx="334">
                  <c:v>0.15392017827410326</c:v>
                </c:pt>
                <c:pt idx="335">
                  <c:v>0.15373881200722761</c:v>
                </c:pt>
                <c:pt idx="336">
                  <c:v>0.15355901497665314</c:v>
                </c:pt>
                <c:pt idx="337">
                  <c:v>0.15338077501312192</c:v>
                </c:pt>
                <c:pt idx="338">
                  <c:v>0.15320408010039815</c:v>
                </c:pt>
                <c:pt idx="339">
                  <c:v>0.15302891837308535</c:v>
                </c:pt>
                <c:pt idx="340">
                  <c:v>0.15285527811448246</c:v>
                </c:pt>
                <c:pt idx="341">
                  <c:v>0.15268314775447842</c:v>
                </c:pt>
                <c:pt idx="342">
                  <c:v>0.15251251586748424</c:v>
                </c:pt>
                <c:pt idx="343">
                  <c:v>0.15234337117040123</c:v>
                </c:pt>
                <c:pt idx="344">
                  <c:v>0.15217570252062598</c:v>
                </c:pt>
                <c:pt idx="345">
                  <c:v>0.15200949891408994</c:v>
                </c:pt>
                <c:pt idx="346">
                  <c:v>0.1518447494833336</c:v>
                </c:pt>
                <c:pt idx="347">
                  <c:v>0.15168144349561499</c:v>
                </c:pt>
                <c:pt idx="348">
                  <c:v>0.15151957035105085</c:v>
                </c:pt>
                <c:pt idx="349">
                  <c:v>0.1513591195807904</c:v>
                </c:pt>
                <c:pt idx="350">
                  <c:v>0.15120008084522113</c:v>
                </c:pt>
                <c:pt idx="351">
                  <c:v>0.15104244393220584</c:v>
                </c:pt>
                <c:pt idx="352">
                  <c:v>0.15088619875535014</c:v>
                </c:pt>
                <c:pt idx="353">
                  <c:v>0.15073133535230021</c:v>
                </c:pt>
                <c:pt idx="354">
                  <c:v>0.15057784388306972</c:v>
                </c:pt>
                <c:pt idx="355">
                  <c:v>0.15042571462839596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8F-4822-81E2-BFDFF3D52546}"/>
            </c:ext>
          </c:extLst>
        </c:ser>
        <c:ser>
          <c:idx val="4"/>
          <c:order val="4"/>
          <c:tx>
            <c:strRef>
              <c:f>'Daily Forward Rates'!$Y$1</c:f>
              <c:strCache>
                <c:ptCount val="1"/>
                <c:pt idx="0">
                  <c:v>Market.QR_LIVE.DiscountCurve.AUD-LIBOR-SENIOR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Rates'!$T$2:$T$357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Rates'!$Y$2:$Y$357</c:f>
              <c:numCache>
                <c:formatCode>0.00%</c:formatCode>
                <c:ptCount val="356"/>
                <c:pt idx="0">
                  <c:v>4.9987241138553254E-2</c:v>
                </c:pt>
                <c:pt idx="1">
                  <c:v>4.997273316629091E-2</c:v>
                </c:pt>
                <c:pt idx="2">
                  <c:v>4.9951080214953127E-2</c:v>
                </c:pt>
                <c:pt idx="3">
                  <c:v>4.9928272774198354E-2</c:v>
                </c:pt>
                <c:pt idx="4">
                  <c:v>4.9905175897545319E-2</c:v>
                </c:pt>
                <c:pt idx="5">
                  <c:v>4.9881693144124488E-2</c:v>
                </c:pt>
                <c:pt idx="6">
                  <c:v>4.985821025284283E-2</c:v>
                </c:pt>
                <c:pt idx="7">
                  <c:v>4.9834727223698583E-2</c:v>
                </c:pt>
                <c:pt idx="8">
                  <c:v>4.9811244056690719E-2</c:v>
                </c:pt>
                <c:pt idx="9">
                  <c:v>4.9787691810657335E-2</c:v>
                </c:pt>
                <c:pt idx="10">
                  <c:v>4.9764139425945784E-2</c:v>
                </c:pt>
                <c:pt idx="11">
                  <c:v>4.9740586902554881E-2</c:v>
                </c:pt>
                <c:pt idx="12">
                  <c:v>4.9717034240482474E-2</c:v>
                </c:pt>
                <c:pt idx="13">
                  <c:v>4.9710032795151363E-2</c:v>
                </c:pt>
                <c:pt idx="14">
                  <c:v>4.9725099743555212E-2</c:v>
                </c:pt>
                <c:pt idx="15">
                  <c:v>4.974016663520537E-2</c:v>
                </c:pt>
                <c:pt idx="16">
                  <c:v>4.9755233470102807E-2</c:v>
                </c:pt>
                <c:pt idx="17">
                  <c:v>4.9770300248249064E-2</c:v>
                </c:pt>
                <c:pt idx="18">
                  <c:v>4.9785366969642579E-2</c:v>
                </c:pt>
                <c:pt idx="19">
                  <c:v>4.9800433634286032E-2</c:v>
                </c:pt>
                <c:pt idx="20">
                  <c:v>4.9815500242177423E-2</c:v>
                </c:pt>
                <c:pt idx="21">
                  <c:v>4.9830566793319313E-2</c:v>
                </c:pt>
                <c:pt idx="22">
                  <c:v>4.984563328771003E-2</c:v>
                </c:pt>
                <c:pt idx="23">
                  <c:v>4.9860699725352384E-2</c:v>
                </c:pt>
                <c:pt idx="24">
                  <c:v>4.9875766106244612E-2</c:v>
                </c:pt>
                <c:pt idx="25">
                  <c:v>4.9890832430388818E-2</c:v>
                </c:pt>
                <c:pt idx="26">
                  <c:v>4.9899403596594942E-2</c:v>
                </c:pt>
                <c:pt idx="27">
                  <c:v>4.989931461166721E-2</c:v>
                </c:pt>
                <c:pt idx="28">
                  <c:v>4.9899225626737237E-2</c:v>
                </c:pt>
                <c:pt idx="29">
                  <c:v>4.9899136641805508E-2</c:v>
                </c:pt>
                <c:pt idx="30">
                  <c:v>4.9899047656871774E-2</c:v>
                </c:pt>
                <c:pt idx="31">
                  <c:v>4.9898958671936E-2</c:v>
                </c:pt>
                <c:pt idx="32">
                  <c:v>4.9898869686998165E-2</c:v>
                </c:pt>
                <c:pt idx="33">
                  <c:v>4.989878070205836E-2</c:v>
                </c:pt>
                <c:pt idx="34">
                  <c:v>4.9898691717116715E-2</c:v>
                </c:pt>
                <c:pt idx="35">
                  <c:v>4.989860273217301E-2</c:v>
                </c:pt>
                <c:pt idx="36">
                  <c:v>4.9898513747228194E-2</c:v>
                </c:pt>
                <c:pt idx="37">
                  <c:v>4.9898424762280486E-2</c:v>
                </c:pt>
                <c:pt idx="38">
                  <c:v>4.989833577733082E-2</c:v>
                </c:pt>
                <c:pt idx="39">
                  <c:v>4.9891497184678189E-2</c:v>
                </c:pt>
                <c:pt idx="40">
                  <c:v>4.987565907029802E-2</c:v>
                </c:pt>
                <c:pt idx="41">
                  <c:v>4.9859820893206105E-2</c:v>
                </c:pt>
                <c:pt idx="42">
                  <c:v>4.984398265340105E-2</c:v>
                </c:pt>
                <c:pt idx="43">
                  <c:v>4.9828144350884312E-2</c:v>
                </c:pt>
                <c:pt idx="44">
                  <c:v>4.9812305985654177E-2</c:v>
                </c:pt>
                <c:pt idx="45">
                  <c:v>4.9796467557709549E-2</c:v>
                </c:pt>
                <c:pt idx="46">
                  <c:v>4.9780629067051635E-2</c:v>
                </c:pt>
                <c:pt idx="47">
                  <c:v>4.9764790513678984E-2</c:v>
                </c:pt>
                <c:pt idx="48">
                  <c:v>4.9748951897590279E-2</c:v>
                </c:pt>
                <c:pt idx="49">
                  <c:v>4.9733113218786734E-2</c:v>
                </c:pt>
                <c:pt idx="50">
                  <c:v>4.9717274477266989E-2</c:v>
                </c:pt>
                <c:pt idx="51">
                  <c:v>4.9701435673030571E-2</c:v>
                </c:pt>
                <c:pt idx="52">
                  <c:v>4.9690122044757007E-2</c:v>
                </c:pt>
                <c:pt idx="53">
                  <c:v>4.9690121490785465E-2</c:v>
                </c:pt>
                <c:pt idx="54">
                  <c:v>4.969012093681386E-2</c:v>
                </c:pt>
                <c:pt idx="55">
                  <c:v>4.9690120382843192E-2</c:v>
                </c:pt>
                <c:pt idx="56">
                  <c:v>4.9690119828871594E-2</c:v>
                </c:pt>
                <c:pt idx="57">
                  <c:v>4.9690119274899983E-2</c:v>
                </c:pt>
                <c:pt idx="58">
                  <c:v>4.9690118720929294E-2</c:v>
                </c:pt>
                <c:pt idx="59">
                  <c:v>4.9690118166957807E-2</c:v>
                </c:pt>
                <c:pt idx="60">
                  <c:v>4.9690117612986147E-2</c:v>
                </c:pt>
                <c:pt idx="61">
                  <c:v>4.9690117059015472E-2</c:v>
                </c:pt>
                <c:pt idx="62">
                  <c:v>4.9690116505043964E-2</c:v>
                </c:pt>
                <c:pt idx="63">
                  <c:v>4.9690115951072381E-2</c:v>
                </c:pt>
                <c:pt idx="64">
                  <c:v>4.969011539710172E-2</c:v>
                </c:pt>
                <c:pt idx="65">
                  <c:v>4.9690114843130129E-2</c:v>
                </c:pt>
                <c:pt idx="66">
                  <c:v>4.969011428915851E-2</c:v>
                </c:pt>
                <c:pt idx="67">
                  <c:v>4.9690113735186982E-2</c:v>
                </c:pt>
                <c:pt idx="68">
                  <c:v>4.9690113181216314E-2</c:v>
                </c:pt>
                <c:pt idx="69">
                  <c:v>4.9690112627244702E-2</c:v>
                </c:pt>
                <c:pt idx="70">
                  <c:v>4.9690112073273111E-2</c:v>
                </c:pt>
                <c:pt idx="71">
                  <c:v>4.9690111519302436E-2</c:v>
                </c:pt>
                <c:pt idx="72">
                  <c:v>4.9690110965330839E-2</c:v>
                </c:pt>
                <c:pt idx="73">
                  <c:v>4.9690110411359324E-2</c:v>
                </c:pt>
                <c:pt idx="74">
                  <c:v>4.969010985738858E-2</c:v>
                </c:pt>
                <c:pt idx="75">
                  <c:v>4.9690109303417024E-2</c:v>
                </c:pt>
                <c:pt idx="76">
                  <c:v>4.9690108749445489E-2</c:v>
                </c:pt>
                <c:pt idx="77">
                  <c:v>4.9690108195474772E-2</c:v>
                </c:pt>
                <c:pt idx="78">
                  <c:v>4.9690107641503195E-2</c:v>
                </c:pt>
                <c:pt idx="79">
                  <c:v>4.9690107087531618E-2</c:v>
                </c:pt>
                <c:pt idx="80">
                  <c:v>4.9690106533560104E-2</c:v>
                </c:pt>
                <c:pt idx="81">
                  <c:v>4.9690105979589359E-2</c:v>
                </c:pt>
                <c:pt idx="82">
                  <c:v>4.9690105425617782E-2</c:v>
                </c:pt>
                <c:pt idx="83">
                  <c:v>4.9690104871646212E-2</c:v>
                </c:pt>
                <c:pt idx="84">
                  <c:v>4.9690104317675537E-2</c:v>
                </c:pt>
                <c:pt idx="85">
                  <c:v>4.9690103763703981E-2</c:v>
                </c:pt>
                <c:pt idx="86">
                  <c:v>4.9690103209732384E-2</c:v>
                </c:pt>
                <c:pt idx="87">
                  <c:v>4.9690102655761743E-2</c:v>
                </c:pt>
                <c:pt idx="88">
                  <c:v>4.9690102101790139E-2</c:v>
                </c:pt>
                <c:pt idx="89">
                  <c:v>4.9690101547818569E-2</c:v>
                </c:pt>
                <c:pt idx="90">
                  <c:v>4.969010099384788E-2</c:v>
                </c:pt>
                <c:pt idx="91">
                  <c:v>4.9690100439876317E-2</c:v>
                </c:pt>
                <c:pt idx="92">
                  <c:v>4.9690099885904719E-2</c:v>
                </c:pt>
                <c:pt idx="93">
                  <c:v>4.9690099331934072E-2</c:v>
                </c:pt>
                <c:pt idx="94">
                  <c:v>4.9690098777962481E-2</c:v>
                </c:pt>
                <c:pt idx="95">
                  <c:v>4.969009822399089E-2</c:v>
                </c:pt>
                <c:pt idx="96">
                  <c:v>4.9690097670019341E-2</c:v>
                </c:pt>
                <c:pt idx="97">
                  <c:v>4.9690097116048618E-2</c:v>
                </c:pt>
                <c:pt idx="98">
                  <c:v>4.9690096562077041E-2</c:v>
                </c:pt>
                <c:pt idx="99">
                  <c:v>4.969009600810545E-2</c:v>
                </c:pt>
                <c:pt idx="100">
                  <c:v>4.9690095454134775E-2</c:v>
                </c:pt>
                <c:pt idx="101">
                  <c:v>4.9690094900163205E-2</c:v>
                </c:pt>
                <c:pt idx="102">
                  <c:v>4.9690094346191642E-2</c:v>
                </c:pt>
                <c:pt idx="103">
                  <c:v>4.9690093792220953E-2</c:v>
                </c:pt>
                <c:pt idx="104">
                  <c:v>4.9690090996681813E-2</c:v>
                </c:pt>
                <c:pt idx="105">
                  <c:v>4.969007475173623E-2</c:v>
                </c:pt>
                <c:pt idx="106">
                  <c:v>4.9690058506790591E-2</c:v>
                </c:pt>
                <c:pt idx="107">
                  <c:v>4.9690042261845785E-2</c:v>
                </c:pt>
                <c:pt idx="108">
                  <c:v>4.9690026016899987E-2</c:v>
                </c:pt>
                <c:pt idx="109">
                  <c:v>4.9690009771955063E-2</c:v>
                </c:pt>
                <c:pt idx="110">
                  <c:v>4.9689993527009153E-2</c:v>
                </c:pt>
                <c:pt idx="111">
                  <c:v>4.9689977282063175E-2</c:v>
                </c:pt>
                <c:pt idx="112">
                  <c:v>4.9689961037118049E-2</c:v>
                </c:pt>
                <c:pt idx="113">
                  <c:v>4.9689944792171953E-2</c:v>
                </c:pt>
                <c:pt idx="114">
                  <c:v>4.9689928547225787E-2</c:v>
                </c:pt>
                <c:pt idx="115">
                  <c:v>4.9689912302280446E-2</c:v>
                </c:pt>
                <c:pt idx="116">
                  <c:v>4.9689896057334107E-2</c:v>
                </c:pt>
                <c:pt idx="117">
                  <c:v>4.9689879812387788E-2</c:v>
                </c:pt>
                <c:pt idx="118">
                  <c:v>4.9689863567442233E-2</c:v>
                </c:pt>
                <c:pt idx="119">
                  <c:v>4.9689847322495706E-2</c:v>
                </c:pt>
                <c:pt idx="120">
                  <c:v>4.9689831077549151E-2</c:v>
                </c:pt>
                <c:pt idx="121">
                  <c:v>4.9689814832603423E-2</c:v>
                </c:pt>
                <c:pt idx="122">
                  <c:v>4.9689798587656715E-2</c:v>
                </c:pt>
                <c:pt idx="123">
                  <c:v>4.9689782342709952E-2</c:v>
                </c:pt>
                <c:pt idx="124">
                  <c:v>4.9689766097764008E-2</c:v>
                </c:pt>
                <c:pt idx="125">
                  <c:v>4.9689749852817149E-2</c:v>
                </c:pt>
                <c:pt idx="126">
                  <c:v>4.9689733607870185E-2</c:v>
                </c:pt>
                <c:pt idx="127">
                  <c:v>4.9689717362924025E-2</c:v>
                </c:pt>
                <c:pt idx="128">
                  <c:v>4.9689701117976957E-2</c:v>
                </c:pt>
                <c:pt idx="129">
                  <c:v>4.9689684873029827E-2</c:v>
                </c:pt>
                <c:pt idx="130">
                  <c:v>4.9689668628083439E-2</c:v>
                </c:pt>
                <c:pt idx="131">
                  <c:v>4.9689652383136169E-2</c:v>
                </c:pt>
                <c:pt idx="132">
                  <c:v>4.9689636138188824E-2</c:v>
                </c:pt>
                <c:pt idx="133">
                  <c:v>4.9689619893242276E-2</c:v>
                </c:pt>
                <c:pt idx="134">
                  <c:v>4.9689603648294813E-2</c:v>
                </c:pt>
                <c:pt idx="135">
                  <c:v>4.9689587403347252E-2</c:v>
                </c:pt>
                <c:pt idx="136">
                  <c:v>4.9689571158400524E-2</c:v>
                </c:pt>
                <c:pt idx="137">
                  <c:v>4.9689554913452852E-2</c:v>
                </c:pt>
                <c:pt idx="138">
                  <c:v>4.9689538668505971E-2</c:v>
                </c:pt>
                <c:pt idx="139">
                  <c:v>4.9689522423558133E-2</c:v>
                </c:pt>
                <c:pt idx="140">
                  <c:v>4.9689506178610288E-2</c:v>
                </c:pt>
                <c:pt idx="141">
                  <c:v>4.968948993366322E-2</c:v>
                </c:pt>
                <c:pt idx="142">
                  <c:v>4.9689473688715208E-2</c:v>
                </c:pt>
                <c:pt idx="143">
                  <c:v>4.968945744376714E-2</c:v>
                </c:pt>
                <c:pt idx="144">
                  <c:v>4.9689441198819871E-2</c:v>
                </c:pt>
                <c:pt idx="145">
                  <c:v>4.9689424953871658E-2</c:v>
                </c:pt>
                <c:pt idx="146">
                  <c:v>4.9689408708923397E-2</c:v>
                </c:pt>
                <c:pt idx="147">
                  <c:v>4.9689392463975926E-2</c:v>
                </c:pt>
                <c:pt idx="148">
                  <c:v>4.9689376219027519E-2</c:v>
                </c:pt>
                <c:pt idx="149">
                  <c:v>4.9689359974079049E-2</c:v>
                </c:pt>
                <c:pt idx="150">
                  <c:v>4.9689343729131377E-2</c:v>
                </c:pt>
                <c:pt idx="151">
                  <c:v>4.9689327484182776E-2</c:v>
                </c:pt>
                <c:pt idx="152">
                  <c:v>4.9689311239234077E-2</c:v>
                </c:pt>
                <c:pt idx="153">
                  <c:v>4.9689294994286259E-2</c:v>
                </c:pt>
                <c:pt idx="154">
                  <c:v>4.9689278749337443E-2</c:v>
                </c:pt>
                <c:pt idx="155">
                  <c:v>4.9689262504388591E-2</c:v>
                </c:pt>
                <c:pt idx="156">
                  <c:v>4.968924625944051E-2</c:v>
                </c:pt>
                <c:pt idx="157">
                  <c:v>4.9689243440291429E-2</c:v>
                </c:pt>
                <c:pt idx="158">
                  <c:v>4.9689250690493861E-2</c:v>
                </c:pt>
                <c:pt idx="159">
                  <c:v>4.9689257940695314E-2</c:v>
                </c:pt>
                <c:pt idx="160">
                  <c:v>4.9689265190896829E-2</c:v>
                </c:pt>
                <c:pt idx="161">
                  <c:v>4.9689272441099178E-2</c:v>
                </c:pt>
                <c:pt idx="162">
                  <c:v>4.9689279691300624E-2</c:v>
                </c:pt>
                <c:pt idx="163">
                  <c:v>4.9689286941502084E-2</c:v>
                </c:pt>
                <c:pt idx="164">
                  <c:v>4.9689294191704377E-2</c:v>
                </c:pt>
                <c:pt idx="165">
                  <c:v>4.9689301441905823E-2</c:v>
                </c:pt>
                <c:pt idx="166">
                  <c:v>4.9689308692107192E-2</c:v>
                </c:pt>
                <c:pt idx="167">
                  <c:v>4.9689315942309485E-2</c:v>
                </c:pt>
                <c:pt idx="168">
                  <c:v>4.9689323192510862E-2</c:v>
                </c:pt>
                <c:pt idx="169">
                  <c:v>4.9689330442712225E-2</c:v>
                </c:pt>
                <c:pt idx="170">
                  <c:v>4.9689337692913574E-2</c:v>
                </c:pt>
                <c:pt idx="171">
                  <c:v>4.9689344943115776E-2</c:v>
                </c:pt>
                <c:pt idx="172">
                  <c:v>4.9689352193317098E-2</c:v>
                </c:pt>
                <c:pt idx="173">
                  <c:v>4.9689359443518447E-2</c:v>
                </c:pt>
                <c:pt idx="174">
                  <c:v>4.9689366693720607E-2</c:v>
                </c:pt>
                <c:pt idx="175">
                  <c:v>4.9689373943921908E-2</c:v>
                </c:pt>
                <c:pt idx="176">
                  <c:v>4.9689381194123194E-2</c:v>
                </c:pt>
                <c:pt idx="177">
                  <c:v>4.96893884443253E-2</c:v>
                </c:pt>
                <c:pt idx="178">
                  <c:v>4.9689395694526545E-2</c:v>
                </c:pt>
                <c:pt idx="179">
                  <c:v>4.968940294472779E-2</c:v>
                </c:pt>
                <c:pt idx="180">
                  <c:v>4.9689410194929874E-2</c:v>
                </c:pt>
                <c:pt idx="181">
                  <c:v>4.9689417445131112E-2</c:v>
                </c:pt>
                <c:pt idx="182">
                  <c:v>4.9689424695332315E-2</c:v>
                </c:pt>
                <c:pt idx="183">
                  <c:v>4.9689431945534379E-2</c:v>
                </c:pt>
                <c:pt idx="184">
                  <c:v>4.9689439195735534E-2</c:v>
                </c:pt>
                <c:pt idx="185">
                  <c:v>4.9689446445936696E-2</c:v>
                </c:pt>
                <c:pt idx="186">
                  <c:v>4.9689453696137843E-2</c:v>
                </c:pt>
                <c:pt idx="187">
                  <c:v>4.9689460946339845E-2</c:v>
                </c:pt>
                <c:pt idx="188">
                  <c:v>4.9689468196540944E-2</c:v>
                </c:pt>
                <c:pt idx="189">
                  <c:v>4.9689475446742064E-2</c:v>
                </c:pt>
                <c:pt idx="190">
                  <c:v>4.968948269694403E-2</c:v>
                </c:pt>
                <c:pt idx="191">
                  <c:v>4.9689489947145109E-2</c:v>
                </c:pt>
                <c:pt idx="192">
                  <c:v>4.9689497197346187E-2</c:v>
                </c:pt>
                <c:pt idx="193">
                  <c:v>4.9689504447548084E-2</c:v>
                </c:pt>
                <c:pt idx="194">
                  <c:v>4.9689511697749135E-2</c:v>
                </c:pt>
                <c:pt idx="195">
                  <c:v>4.9689518947950158E-2</c:v>
                </c:pt>
                <c:pt idx="196">
                  <c:v>4.9689526198152055E-2</c:v>
                </c:pt>
                <c:pt idx="197">
                  <c:v>4.9689533448353036E-2</c:v>
                </c:pt>
                <c:pt idx="198">
                  <c:v>4.9689540698554011E-2</c:v>
                </c:pt>
                <c:pt idx="199">
                  <c:v>4.9689547948754999E-2</c:v>
                </c:pt>
                <c:pt idx="200">
                  <c:v>4.9689555198956827E-2</c:v>
                </c:pt>
                <c:pt idx="201">
                  <c:v>4.9689562449157787E-2</c:v>
                </c:pt>
                <c:pt idx="202">
                  <c:v>4.9689569699358734E-2</c:v>
                </c:pt>
                <c:pt idx="203">
                  <c:v>4.9689576949560499E-2</c:v>
                </c:pt>
                <c:pt idx="204">
                  <c:v>4.9689584199761404E-2</c:v>
                </c:pt>
                <c:pt idx="205">
                  <c:v>4.9689591449962302E-2</c:v>
                </c:pt>
                <c:pt idx="206">
                  <c:v>4.9689598700164088E-2</c:v>
                </c:pt>
                <c:pt idx="207">
                  <c:v>4.968960595036493E-2</c:v>
                </c:pt>
                <c:pt idx="208">
                  <c:v>4.9689613200565801E-2</c:v>
                </c:pt>
                <c:pt idx="209">
                  <c:v>4.9689618867252677E-2</c:v>
                </c:pt>
                <c:pt idx="210">
                  <c:v>4.9689623346304043E-2</c:v>
                </c:pt>
                <c:pt idx="211">
                  <c:v>4.9689627825354556E-2</c:v>
                </c:pt>
                <c:pt idx="212">
                  <c:v>4.9689632304405949E-2</c:v>
                </c:pt>
                <c:pt idx="213">
                  <c:v>4.9689636783457322E-2</c:v>
                </c:pt>
                <c:pt idx="214">
                  <c:v>4.9689641262507814E-2</c:v>
                </c:pt>
                <c:pt idx="215">
                  <c:v>4.9689645741559159E-2</c:v>
                </c:pt>
                <c:pt idx="216">
                  <c:v>4.9689650220610539E-2</c:v>
                </c:pt>
                <c:pt idx="217">
                  <c:v>4.9689654699661003E-2</c:v>
                </c:pt>
                <c:pt idx="218">
                  <c:v>4.9689659178712361E-2</c:v>
                </c:pt>
                <c:pt idx="219">
                  <c:v>4.9689663657763707E-2</c:v>
                </c:pt>
                <c:pt idx="220">
                  <c:v>4.968966813681415E-2</c:v>
                </c:pt>
                <c:pt idx="221">
                  <c:v>4.9689672615865495E-2</c:v>
                </c:pt>
                <c:pt idx="222">
                  <c:v>4.9689677094916819E-2</c:v>
                </c:pt>
                <c:pt idx="223">
                  <c:v>4.9689681573967269E-2</c:v>
                </c:pt>
                <c:pt idx="224">
                  <c:v>4.96896860530186E-2</c:v>
                </c:pt>
                <c:pt idx="225">
                  <c:v>4.968969053206989E-2</c:v>
                </c:pt>
                <c:pt idx="226">
                  <c:v>4.9689695011120333E-2</c:v>
                </c:pt>
                <c:pt idx="227">
                  <c:v>4.9689699490171636E-2</c:v>
                </c:pt>
                <c:pt idx="228">
                  <c:v>4.9689703969222933E-2</c:v>
                </c:pt>
                <c:pt idx="229">
                  <c:v>4.9689708448273362E-2</c:v>
                </c:pt>
                <c:pt idx="230">
                  <c:v>4.9689712927324638E-2</c:v>
                </c:pt>
                <c:pt idx="231">
                  <c:v>4.9689717406375067E-2</c:v>
                </c:pt>
                <c:pt idx="232">
                  <c:v>4.9689721885426343E-2</c:v>
                </c:pt>
                <c:pt idx="233">
                  <c:v>4.9689726364477597E-2</c:v>
                </c:pt>
                <c:pt idx="234">
                  <c:v>4.9689730843528006E-2</c:v>
                </c:pt>
                <c:pt idx="235">
                  <c:v>4.9689735322579233E-2</c:v>
                </c:pt>
                <c:pt idx="236">
                  <c:v>4.9689739801630516E-2</c:v>
                </c:pt>
                <c:pt idx="237">
                  <c:v>4.9689744280680875E-2</c:v>
                </c:pt>
                <c:pt idx="238">
                  <c:v>4.968974875973213E-2</c:v>
                </c:pt>
                <c:pt idx="239">
                  <c:v>4.9689753238783385E-2</c:v>
                </c:pt>
                <c:pt idx="240">
                  <c:v>4.9689757717833759E-2</c:v>
                </c:pt>
                <c:pt idx="241">
                  <c:v>4.9689762196884965E-2</c:v>
                </c:pt>
                <c:pt idx="242">
                  <c:v>4.9689766675936192E-2</c:v>
                </c:pt>
                <c:pt idx="243">
                  <c:v>4.9689771154986531E-2</c:v>
                </c:pt>
                <c:pt idx="244">
                  <c:v>4.9689775634037772E-2</c:v>
                </c:pt>
                <c:pt idx="245">
                  <c:v>4.9689780113088979E-2</c:v>
                </c:pt>
                <c:pt idx="246">
                  <c:v>4.9689784592139324E-2</c:v>
                </c:pt>
                <c:pt idx="247">
                  <c:v>4.9689789071190517E-2</c:v>
                </c:pt>
                <c:pt idx="248">
                  <c:v>4.9689793550241723E-2</c:v>
                </c:pt>
                <c:pt idx="249">
                  <c:v>4.9689798029292034E-2</c:v>
                </c:pt>
                <c:pt idx="250">
                  <c:v>4.9689802508343227E-2</c:v>
                </c:pt>
                <c:pt idx="251">
                  <c:v>4.9689806987394412E-2</c:v>
                </c:pt>
                <c:pt idx="252">
                  <c:v>4.968981146644471E-2</c:v>
                </c:pt>
                <c:pt idx="253">
                  <c:v>4.9689815945495874E-2</c:v>
                </c:pt>
                <c:pt idx="254">
                  <c:v>4.9689820424546158E-2</c:v>
                </c:pt>
                <c:pt idx="255">
                  <c:v>4.9689824903597322E-2</c:v>
                </c:pt>
                <c:pt idx="256">
                  <c:v>4.968982938264848E-2</c:v>
                </c:pt>
                <c:pt idx="257">
                  <c:v>4.9689833861698771E-2</c:v>
                </c:pt>
                <c:pt idx="258">
                  <c:v>4.9689838340749894E-2</c:v>
                </c:pt>
                <c:pt idx="259">
                  <c:v>4.9689842819801072E-2</c:v>
                </c:pt>
                <c:pt idx="260">
                  <c:v>4.9689847298851328E-2</c:v>
                </c:pt>
                <c:pt idx="261">
                  <c:v>4.9689849603029253E-2</c:v>
                </c:pt>
                <c:pt idx="262">
                  <c:v>4.9689850276051883E-2</c:v>
                </c:pt>
                <c:pt idx="263">
                  <c:v>4.9689850949074472E-2</c:v>
                </c:pt>
                <c:pt idx="264">
                  <c:v>4.9689851622097957E-2</c:v>
                </c:pt>
                <c:pt idx="265">
                  <c:v>4.968985229512056E-2</c:v>
                </c:pt>
                <c:pt idx="266">
                  <c:v>4.9689852968143176E-2</c:v>
                </c:pt>
                <c:pt idx="267">
                  <c:v>4.9689853641165786E-2</c:v>
                </c:pt>
                <c:pt idx="268">
                  <c:v>4.9689854314188389E-2</c:v>
                </c:pt>
                <c:pt idx="269">
                  <c:v>4.9689854987211013E-2</c:v>
                </c:pt>
                <c:pt idx="270">
                  <c:v>4.9689855660233623E-2</c:v>
                </c:pt>
                <c:pt idx="271">
                  <c:v>4.9689856333257093E-2</c:v>
                </c:pt>
                <c:pt idx="272">
                  <c:v>4.9689857006279696E-2</c:v>
                </c:pt>
                <c:pt idx="273">
                  <c:v>4.9689857679302334E-2</c:v>
                </c:pt>
                <c:pt idx="274">
                  <c:v>4.968985835232493E-2</c:v>
                </c:pt>
                <c:pt idx="275">
                  <c:v>4.9689859025347519E-2</c:v>
                </c:pt>
                <c:pt idx="276">
                  <c:v>4.9689859698370142E-2</c:v>
                </c:pt>
                <c:pt idx="277">
                  <c:v>4.9689860371393633E-2</c:v>
                </c:pt>
                <c:pt idx="278">
                  <c:v>4.9689861044416236E-2</c:v>
                </c:pt>
                <c:pt idx="279">
                  <c:v>4.9689861717438832E-2</c:v>
                </c:pt>
                <c:pt idx="280">
                  <c:v>4.9689862390461449E-2</c:v>
                </c:pt>
                <c:pt idx="281">
                  <c:v>4.9689863063484038E-2</c:v>
                </c:pt>
                <c:pt idx="282">
                  <c:v>4.9689863736506662E-2</c:v>
                </c:pt>
                <c:pt idx="283">
                  <c:v>4.9689864409529272E-2</c:v>
                </c:pt>
                <c:pt idx="284">
                  <c:v>4.9689865082552763E-2</c:v>
                </c:pt>
                <c:pt idx="285">
                  <c:v>4.9689865755575338E-2</c:v>
                </c:pt>
                <c:pt idx="286">
                  <c:v>4.9689866428597962E-2</c:v>
                </c:pt>
                <c:pt idx="287">
                  <c:v>4.9689867101620572E-2</c:v>
                </c:pt>
                <c:pt idx="288">
                  <c:v>4.9689867774643161E-2</c:v>
                </c:pt>
                <c:pt idx="289">
                  <c:v>4.9689868447665778E-2</c:v>
                </c:pt>
                <c:pt idx="290">
                  <c:v>4.9689869120689255E-2</c:v>
                </c:pt>
                <c:pt idx="291">
                  <c:v>4.9689869793711865E-2</c:v>
                </c:pt>
                <c:pt idx="292">
                  <c:v>4.9689870466734481E-2</c:v>
                </c:pt>
                <c:pt idx="293">
                  <c:v>4.9689871139757064E-2</c:v>
                </c:pt>
                <c:pt idx="294">
                  <c:v>4.9689871812779687E-2</c:v>
                </c:pt>
                <c:pt idx="295">
                  <c:v>4.9689872485802297E-2</c:v>
                </c:pt>
                <c:pt idx="296">
                  <c:v>4.9689873158824879E-2</c:v>
                </c:pt>
                <c:pt idx="297">
                  <c:v>4.9689873831848377E-2</c:v>
                </c:pt>
                <c:pt idx="298">
                  <c:v>4.9689874504871001E-2</c:v>
                </c:pt>
                <c:pt idx="299">
                  <c:v>4.968987517789359E-2</c:v>
                </c:pt>
                <c:pt idx="300">
                  <c:v>4.96898758509162E-2</c:v>
                </c:pt>
                <c:pt idx="301">
                  <c:v>4.968987652393881E-2</c:v>
                </c:pt>
                <c:pt idx="302">
                  <c:v>4.9689877196961413E-2</c:v>
                </c:pt>
                <c:pt idx="303">
                  <c:v>4.9689877869984897E-2</c:v>
                </c:pt>
                <c:pt idx="304">
                  <c:v>4.96898785430075E-2</c:v>
                </c:pt>
                <c:pt idx="305">
                  <c:v>4.9689879216030089E-2</c:v>
                </c:pt>
                <c:pt idx="306">
                  <c:v>4.9689879889052685E-2</c:v>
                </c:pt>
                <c:pt idx="307">
                  <c:v>4.9689880562075316E-2</c:v>
                </c:pt>
                <c:pt idx="308">
                  <c:v>4.9689881235097912E-2</c:v>
                </c:pt>
                <c:pt idx="309">
                  <c:v>4.9689881908120508E-2</c:v>
                </c:pt>
                <c:pt idx="310">
                  <c:v>4.9689882581143992E-2</c:v>
                </c:pt>
                <c:pt idx="311">
                  <c:v>4.9689883254166588E-2</c:v>
                </c:pt>
                <c:pt idx="312">
                  <c:v>4.9689883927189211E-2</c:v>
                </c:pt>
                <c:pt idx="313">
                  <c:v>4.9689883558079788E-2</c:v>
                </c:pt>
                <c:pt idx="314">
                  <c:v>4.9689881799460975E-2</c:v>
                </c:pt>
                <c:pt idx="315">
                  <c:v>4.9689880040841301E-2</c:v>
                </c:pt>
                <c:pt idx="316">
                  <c:v>4.9689878282222488E-2</c:v>
                </c:pt>
                <c:pt idx="317">
                  <c:v>4.9689876523603717E-2</c:v>
                </c:pt>
                <c:pt idx="318">
                  <c:v>4.9689874764984918E-2</c:v>
                </c:pt>
                <c:pt idx="319">
                  <c:v>4.9689873006365223E-2</c:v>
                </c:pt>
                <c:pt idx="320">
                  <c:v>4.9689871247746431E-2</c:v>
                </c:pt>
                <c:pt idx="321">
                  <c:v>4.9689869489127639E-2</c:v>
                </c:pt>
                <c:pt idx="322">
                  <c:v>4.9689867730508833E-2</c:v>
                </c:pt>
                <c:pt idx="323">
                  <c:v>4.9689865971889138E-2</c:v>
                </c:pt>
                <c:pt idx="324">
                  <c:v>4.9689864213270325E-2</c:v>
                </c:pt>
                <c:pt idx="325">
                  <c:v>4.9689862454651533E-2</c:v>
                </c:pt>
                <c:pt idx="326">
                  <c:v>4.968986069603272E-2</c:v>
                </c:pt>
                <c:pt idx="327">
                  <c:v>4.9689858937413046E-2</c:v>
                </c:pt>
                <c:pt idx="328">
                  <c:v>4.9689857178794233E-2</c:v>
                </c:pt>
                <c:pt idx="329">
                  <c:v>4.9689855420175427E-2</c:v>
                </c:pt>
                <c:pt idx="330">
                  <c:v>4.9689853661556621E-2</c:v>
                </c:pt>
                <c:pt idx="331">
                  <c:v>4.968985190293692E-2</c:v>
                </c:pt>
                <c:pt idx="332">
                  <c:v>4.9689850144318114E-2</c:v>
                </c:pt>
                <c:pt idx="333">
                  <c:v>4.9689848385699294E-2</c:v>
                </c:pt>
                <c:pt idx="334">
                  <c:v>4.9689846627080481E-2</c:v>
                </c:pt>
                <c:pt idx="335">
                  <c:v>4.96898448684608E-2</c:v>
                </c:pt>
                <c:pt idx="336">
                  <c:v>4.9689843109841987E-2</c:v>
                </c:pt>
                <c:pt idx="337">
                  <c:v>4.9689841351223181E-2</c:v>
                </c:pt>
                <c:pt idx="338">
                  <c:v>4.9689839592604361E-2</c:v>
                </c:pt>
                <c:pt idx="339">
                  <c:v>4.9689837833984681E-2</c:v>
                </c:pt>
                <c:pt idx="340">
                  <c:v>4.9689836075365854E-2</c:v>
                </c:pt>
                <c:pt idx="341">
                  <c:v>4.9689834316747027E-2</c:v>
                </c:pt>
                <c:pt idx="342">
                  <c:v>4.9689832558128207E-2</c:v>
                </c:pt>
                <c:pt idx="343">
                  <c:v>4.9689830799508519E-2</c:v>
                </c:pt>
                <c:pt idx="344">
                  <c:v>4.9689829040889678E-2</c:v>
                </c:pt>
                <c:pt idx="345">
                  <c:v>4.9689827282270858E-2</c:v>
                </c:pt>
                <c:pt idx="346">
                  <c:v>4.9689825523652038E-2</c:v>
                </c:pt>
                <c:pt idx="347">
                  <c:v>4.9689823765032337E-2</c:v>
                </c:pt>
                <c:pt idx="348">
                  <c:v>4.9689822006413531E-2</c:v>
                </c:pt>
                <c:pt idx="349">
                  <c:v>4.9689820247794711E-2</c:v>
                </c:pt>
                <c:pt idx="350">
                  <c:v>4.968981848917587E-2</c:v>
                </c:pt>
                <c:pt idx="351">
                  <c:v>4.9689816730556169E-2</c:v>
                </c:pt>
                <c:pt idx="352">
                  <c:v>4.9689814971937342E-2</c:v>
                </c:pt>
                <c:pt idx="353">
                  <c:v>4.9689813213318536E-2</c:v>
                </c:pt>
                <c:pt idx="354">
                  <c:v>4.9689811454699688E-2</c:v>
                </c:pt>
                <c:pt idx="355">
                  <c:v>4.968980969607998E-2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8F-4822-81E2-BFDFF3D52546}"/>
            </c:ext>
          </c:extLst>
        </c:ser>
        <c:ser>
          <c:idx val="5"/>
          <c:order val="5"/>
          <c:tx>
            <c:strRef>
              <c:f>'Daily Forward Rates'!$Z$1</c:f>
              <c:strCache>
                <c:ptCount val="1"/>
                <c:pt idx="0">
                  <c:v>Market.EOD_Sydney.RateCurve.AUD-BBR-BBSW-3M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Rates'!$T$2:$T$357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Rates'!$Z$2:$Z$357</c:f>
              <c:numCache>
                <c:formatCode>0.00%</c:formatCode>
                <c:ptCount val="3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8F-4822-81E2-BFDFF3D52546}"/>
            </c:ext>
          </c:extLst>
        </c:ser>
        <c:ser>
          <c:idx val="6"/>
          <c:order val="6"/>
          <c:tx>
            <c:strRef>
              <c:f>'Daily Forward Rates'!$AA$1</c:f>
              <c:strCache>
                <c:ptCount val="1"/>
                <c:pt idx="0">
                  <c:v>Market.Test.RateCurve.AUD-BBR-BBSW-3M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Rates'!$T$2:$T$357</c:f>
              <c:numCache>
                <c:formatCode>d/m/yyyy;@</c:formatCode>
                <c:ptCount val="356"/>
                <c:pt idx="0">
                  <c:v>43133</c:v>
                </c:pt>
                <c:pt idx="1">
                  <c:v>43140</c:v>
                </c:pt>
                <c:pt idx="2">
                  <c:v>43147</c:v>
                </c:pt>
                <c:pt idx="3">
                  <c:v>43154</c:v>
                </c:pt>
                <c:pt idx="4">
                  <c:v>43161</c:v>
                </c:pt>
                <c:pt idx="5">
                  <c:v>43168</c:v>
                </c:pt>
                <c:pt idx="6">
                  <c:v>43175</c:v>
                </c:pt>
                <c:pt idx="7">
                  <c:v>43182</c:v>
                </c:pt>
                <c:pt idx="8">
                  <c:v>43189</c:v>
                </c:pt>
                <c:pt idx="9">
                  <c:v>43196</c:v>
                </c:pt>
                <c:pt idx="10">
                  <c:v>43203</c:v>
                </c:pt>
                <c:pt idx="11">
                  <c:v>43210</c:v>
                </c:pt>
                <c:pt idx="12">
                  <c:v>43217</c:v>
                </c:pt>
                <c:pt idx="13">
                  <c:v>43224</c:v>
                </c:pt>
                <c:pt idx="14">
                  <c:v>43231</c:v>
                </c:pt>
                <c:pt idx="15">
                  <c:v>43238</c:v>
                </c:pt>
                <c:pt idx="16">
                  <c:v>43245</c:v>
                </c:pt>
                <c:pt idx="17">
                  <c:v>43252</c:v>
                </c:pt>
                <c:pt idx="18">
                  <c:v>43259</c:v>
                </c:pt>
                <c:pt idx="19">
                  <c:v>43266</c:v>
                </c:pt>
                <c:pt idx="20">
                  <c:v>43273</c:v>
                </c:pt>
                <c:pt idx="21">
                  <c:v>43280</c:v>
                </c:pt>
                <c:pt idx="22">
                  <c:v>43287</c:v>
                </c:pt>
                <c:pt idx="23">
                  <c:v>43294</c:v>
                </c:pt>
                <c:pt idx="24">
                  <c:v>43301</c:v>
                </c:pt>
                <c:pt idx="25">
                  <c:v>43308</c:v>
                </c:pt>
                <c:pt idx="26">
                  <c:v>43315</c:v>
                </c:pt>
                <c:pt idx="27">
                  <c:v>43322</c:v>
                </c:pt>
                <c:pt idx="28">
                  <c:v>43329</c:v>
                </c:pt>
                <c:pt idx="29">
                  <c:v>43336</c:v>
                </c:pt>
                <c:pt idx="30">
                  <c:v>43343</c:v>
                </c:pt>
                <c:pt idx="31">
                  <c:v>43350</c:v>
                </c:pt>
                <c:pt idx="32">
                  <c:v>43357</c:v>
                </c:pt>
                <c:pt idx="33">
                  <c:v>43364</c:v>
                </c:pt>
                <c:pt idx="34">
                  <c:v>43371</c:v>
                </c:pt>
                <c:pt idx="35">
                  <c:v>43378</c:v>
                </c:pt>
                <c:pt idx="36">
                  <c:v>43385</c:v>
                </c:pt>
                <c:pt idx="37">
                  <c:v>43392</c:v>
                </c:pt>
                <c:pt idx="38">
                  <c:v>43399</c:v>
                </c:pt>
                <c:pt idx="39">
                  <c:v>43406</c:v>
                </c:pt>
                <c:pt idx="40">
                  <c:v>43413</c:v>
                </c:pt>
                <c:pt idx="41">
                  <c:v>43420</c:v>
                </c:pt>
                <c:pt idx="42">
                  <c:v>43427</c:v>
                </c:pt>
                <c:pt idx="43">
                  <c:v>43434</c:v>
                </c:pt>
                <c:pt idx="44">
                  <c:v>43441</c:v>
                </c:pt>
                <c:pt idx="45">
                  <c:v>43448</c:v>
                </c:pt>
                <c:pt idx="46">
                  <c:v>43455</c:v>
                </c:pt>
                <c:pt idx="47">
                  <c:v>43462</c:v>
                </c:pt>
                <c:pt idx="48">
                  <c:v>43469</c:v>
                </c:pt>
                <c:pt idx="49">
                  <c:v>43476</c:v>
                </c:pt>
                <c:pt idx="50">
                  <c:v>43483</c:v>
                </c:pt>
                <c:pt idx="51">
                  <c:v>43490</c:v>
                </c:pt>
                <c:pt idx="52">
                  <c:v>43497</c:v>
                </c:pt>
                <c:pt idx="53">
                  <c:v>43504</c:v>
                </c:pt>
                <c:pt idx="54">
                  <c:v>43511</c:v>
                </c:pt>
                <c:pt idx="55">
                  <c:v>43518</c:v>
                </c:pt>
                <c:pt idx="56">
                  <c:v>43525</c:v>
                </c:pt>
                <c:pt idx="57">
                  <c:v>43532</c:v>
                </c:pt>
                <c:pt idx="58">
                  <c:v>43539</c:v>
                </c:pt>
                <c:pt idx="59">
                  <c:v>43546</c:v>
                </c:pt>
                <c:pt idx="60">
                  <c:v>43553</c:v>
                </c:pt>
                <c:pt idx="61">
                  <c:v>43560</c:v>
                </c:pt>
                <c:pt idx="62">
                  <c:v>43567</c:v>
                </c:pt>
                <c:pt idx="63">
                  <c:v>43574</c:v>
                </c:pt>
                <c:pt idx="64">
                  <c:v>43581</c:v>
                </c:pt>
                <c:pt idx="65">
                  <c:v>43588</c:v>
                </c:pt>
                <c:pt idx="66">
                  <c:v>43595</c:v>
                </c:pt>
                <c:pt idx="67">
                  <c:v>43602</c:v>
                </c:pt>
                <c:pt idx="68">
                  <c:v>43609</c:v>
                </c:pt>
                <c:pt idx="69">
                  <c:v>43616</c:v>
                </c:pt>
                <c:pt idx="70">
                  <c:v>43623</c:v>
                </c:pt>
                <c:pt idx="71">
                  <c:v>43630</c:v>
                </c:pt>
                <c:pt idx="72">
                  <c:v>43637</c:v>
                </c:pt>
                <c:pt idx="73">
                  <c:v>43644</c:v>
                </c:pt>
                <c:pt idx="74">
                  <c:v>43651</c:v>
                </c:pt>
                <c:pt idx="75">
                  <c:v>43658</c:v>
                </c:pt>
                <c:pt idx="76">
                  <c:v>43665</c:v>
                </c:pt>
                <c:pt idx="77">
                  <c:v>43672</c:v>
                </c:pt>
                <c:pt idx="78">
                  <c:v>43679</c:v>
                </c:pt>
                <c:pt idx="79">
                  <c:v>43686</c:v>
                </c:pt>
                <c:pt idx="80">
                  <c:v>43693</c:v>
                </c:pt>
                <c:pt idx="81">
                  <c:v>43700</c:v>
                </c:pt>
                <c:pt idx="82">
                  <c:v>43707</c:v>
                </c:pt>
                <c:pt idx="83">
                  <c:v>43714</c:v>
                </c:pt>
                <c:pt idx="84">
                  <c:v>43721</c:v>
                </c:pt>
                <c:pt idx="85">
                  <c:v>43728</c:v>
                </c:pt>
                <c:pt idx="86">
                  <c:v>43735</c:v>
                </c:pt>
                <c:pt idx="87">
                  <c:v>43742</c:v>
                </c:pt>
                <c:pt idx="88">
                  <c:v>43749</c:v>
                </c:pt>
                <c:pt idx="89">
                  <c:v>43756</c:v>
                </c:pt>
                <c:pt idx="90">
                  <c:v>43763</c:v>
                </c:pt>
                <c:pt idx="91">
                  <c:v>43770</c:v>
                </c:pt>
                <c:pt idx="92">
                  <c:v>43777</c:v>
                </c:pt>
                <c:pt idx="93">
                  <c:v>43784</c:v>
                </c:pt>
                <c:pt idx="94">
                  <c:v>43791</c:v>
                </c:pt>
                <c:pt idx="95">
                  <c:v>43798</c:v>
                </c:pt>
                <c:pt idx="96">
                  <c:v>43805</c:v>
                </c:pt>
                <c:pt idx="97">
                  <c:v>43812</c:v>
                </c:pt>
                <c:pt idx="98">
                  <c:v>43819</c:v>
                </c:pt>
                <c:pt idx="99">
                  <c:v>43826</c:v>
                </c:pt>
                <c:pt idx="100">
                  <c:v>43833</c:v>
                </c:pt>
                <c:pt idx="101">
                  <c:v>43840</c:v>
                </c:pt>
                <c:pt idx="102">
                  <c:v>43847</c:v>
                </c:pt>
                <c:pt idx="103">
                  <c:v>43854</c:v>
                </c:pt>
                <c:pt idx="104">
                  <c:v>43861</c:v>
                </c:pt>
                <c:pt idx="105">
                  <c:v>43868</c:v>
                </c:pt>
                <c:pt idx="106">
                  <c:v>43875</c:v>
                </c:pt>
                <c:pt idx="107">
                  <c:v>43882</c:v>
                </c:pt>
                <c:pt idx="108">
                  <c:v>43889</c:v>
                </c:pt>
                <c:pt idx="109">
                  <c:v>43896</c:v>
                </c:pt>
                <c:pt idx="110">
                  <c:v>43903</c:v>
                </c:pt>
                <c:pt idx="111">
                  <c:v>43910</c:v>
                </c:pt>
                <c:pt idx="112">
                  <c:v>43917</c:v>
                </c:pt>
                <c:pt idx="113">
                  <c:v>43924</c:v>
                </c:pt>
                <c:pt idx="114">
                  <c:v>43931</c:v>
                </c:pt>
                <c:pt idx="115">
                  <c:v>43938</c:v>
                </c:pt>
                <c:pt idx="116">
                  <c:v>43945</c:v>
                </c:pt>
                <c:pt idx="117">
                  <c:v>43952</c:v>
                </c:pt>
                <c:pt idx="118">
                  <c:v>43959</c:v>
                </c:pt>
                <c:pt idx="119">
                  <c:v>43966</c:v>
                </c:pt>
                <c:pt idx="120">
                  <c:v>43973</c:v>
                </c:pt>
                <c:pt idx="121">
                  <c:v>43980</c:v>
                </c:pt>
                <c:pt idx="122">
                  <c:v>43987</c:v>
                </c:pt>
                <c:pt idx="123">
                  <c:v>43994</c:v>
                </c:pt>
                <c:pt idx="124">
                  <c:v>44001</c:v>
                </c:pt>
                <c:pt idx="125">
                  <c:v>44008</c:v>
                </c:pt>
                <c:pt idx="126">
                  <c:v>44015</c:v>
                </c:pt>
                <c:pt idx="127">
                  <c:v>44022</c:v>
                </c:pt>
                <c:pt idx="128">
                  <c:v>44029</c:v>
                </c:pt>
                <c:pt idx="129">
                  <c:v>44036</c:v>
                </c:pt>
                <c:pt idx="130">
                  <c:v>44043</c:v>
                </c:pt>
                <c:pt idx="131">
                  <c:v>44050</c:v>
                </c:pt>
                <c:pt idx="132">
                  <c:v>44057</c:v>
                </c:pt>
                <c:pt idx="133">
                  <c:v>44064</c:v>
                </c:pt>
                <c:pt idx="134">
                  <c:v>44071</c:v>
                </c:pt>
                <c:pt idx="135">
                  <c:v>44078</c:v>
                </c:pt>
                <c:pt idx="136">
                  <c:v>44085</c:v>
                </c:pt>
                <c:pt idx="137">
                  <c:v>44092</c:v>
                </c:pt>
                <c:pt idx="138">
                  <c:v>44099</c:v>
                </c:pt>
                <c:pt idx="139">
                  <c:v>44106</c:v>
                </c:pt>
                <c:pt idx="140">
                  <c:v>44113</c:v>
                </c:pt>
                <c:pt idx="141">
                  <c:v>44120</c:v>
                </c:pt>
                <c:pt idx="142">
                  <c:v>44127</c:v>
                </c:pt>
                <c:pt idx="143">
                  <c:v>44134</c:v>
                </c:pt>
                <c:pt idx="144">
                  <c:v>44141</c:v>
                </c:pt>
                <c:pt idx="145">
                  <c:v>44148</c:v>
                </c:pt>
                <c:pt idx="146">
                  <c:v>44155</c:v>
                </c:pt>
                <c:pt idx="147">
                  <c:v>44162</c:v>
                </c:pt>
                <c:pt idx="148">
                  <c:v>44169</c:v>
                </c:pt>
                <c:pt idx="149">
                  <c:v>44176</c:v>
                </c:pt>
                <c:pt idx="150">
                  <c:v>44183</c:v>
                </c:pt>
                <c:pt idx="151">
                  <c:v>44190</c:v>
                </c:pt>
                <c:pt idx="152">
                  <c:v>44197</c:v>
                </c:pt>
                <c:pt idx="153">
                  <c:v>44204</c:v>
                </c:pt>
                <c:pt idx="154">
                  <c:v>44211</c:v>
                </c:pt>
                <c:pt idx="155">
                  <c:v>44218</c:v>
                </c:pt>
                <c:pt idx="156">
                  <c:v>44225</c:v>
                </c:pt>
                <c:pt idx="157">
                  <c:v>44232</c:v>
                </c:pt>
                <c:pt idx="158">
                  <c:v>44239</c:v>
                </c:pt>
                <c:pt idx="159">
                  <c:v>44246</c:v>
                </c:pt>
                <c:pt idx="160">
                  <c:v>44253</c:v>
                </c:pt>
                <c:pt idx="161">
                  <c:v>44260</c:v>
                </c:pt>
                <c:pt idx="162">
                  <c:v>44267</c:v>
                </c:pt>
                <c:pt idx="163">
                  <c:v>44274</c:v>
                </c:pt>
                <c:pt idx="164">
                  <c:v>44281</c:v>
                </c:pt>
                <c:pt idx="165">
                  <c:v>44288</c:v>
                </c:pt>
                <c:pt idx="166">
                  <c:v>44295</c:v>
                </c:pt>
                <c:pt idx="167">
                  <c:v>44302</c:v>
                </c:pt>
                <c:pt idx="168">
                  <c:v>44309</c:v>
                </c:pt>
                <c:pt idx="169">
                  <c:v>44316</c:v>
                </c:pt>
                <c:pt idx="170">
                  <c:v>44323</c:v>
                </c:pt>
                <c:pt idx="171">
                  <c:v>44330</c:v>
                </c:pt>
                <c:pt idx="172">
                  <c:v>44337</c:v>
                </c:pt>
                <c:pt idx="173">
                  <c:v>44344</c:v>
                </c:pt>
                <c:pt idx="174">
                  <c:v>44351</c:v>
                </c:pt>
                <c:pt idx="175">
                  <c:v>44358</c:v>
                </c:pt>
                <c:pt idx="176">
                  <c:v>44365</c:v>
                </c:pt>
                <c:pt idx="177">
                  <c:v>44372</c:v>
                </c:pt>
                <c:pt idx="178">
                  <c:v>44379</c:v>
                </c:pt>
                <c:pt idx="179">
                  <c:v>44386</c:v>
                </c:pt>
                <c:pt idx="180">
                  <c:v>44393</c:v>
                </c:pt>
                <c:pt idx="181">
                  <c:v>44400</c:v>
                </c:pt>
                <c:pt idx="182">
                  <c:v>44407</c:v>
                </c:pt>
                <c:pt idx="183">
                  <c:v>44414</c:v>
                </c:pt>
                <c:pt idx="184">
                  <c:v>44421</c:v>
                </c:pt>
                <c:pt idx="185">
                  <c:v>44428</c:v>
                </c:pt>
                <c:pt idx="186">
                  <c:v>44435</c:v>
                </c:pt>
                <c:pt idx="187">
                  <c:v>44442</c:v>
                </c:pt>
                <c:pt idx="188">
                  <c:v>44449</c:v>
                </c:pt>
                <c:pt idx="189">
                  <c:v>44456</c:v>
                </c:pt>
                <c:pt idx="190">
                  <c:v>44463</c:v>
                </c:pt>
                <c:pt idx="191">
                  <c:v>44470</c:v>
                </c:pt>
                <c:pt idx="192">
                  <c:v>44477</c:v>
                </c:pt>
                <c:pt idx="193">
                  <c:v>44484</c:v>
                </c:pt>
                <c:pt idx="194">
                  <c:v>44491</c:v>
                </c:pt>
                <c:pt idx="195">
                  <c:v>44498</c:v>
                </c:pt>
                <c:pt idx="196">
                  <c:v>44505</c:v>
                </c:pt>
                <c:pt idx="197">
                  <c:v>44512</c:v>
                </c:pt>
                <c:pt idx="198">
                  <c:v>44519</c:v>
                </c:pt>
                <c:pt idx="199">
                  <c:v>44526</c:v>
                </c:pt>
                <c:pt idx="200">
                  <c:v>44533</c:v>
                </c:pt>
                <c:pt idx="201">
                  <c:v>44540</c:v>
                </c:pt>
                <c:pt idx="202">
                  <c:v>44547</c:v>
                </c:pt>
                <c:pt idx="203">
                  <c:v>44554</c:v>
                </c:pt>
                <c:pt idx="204">
                  <c:v>44561</c:v>
                </c:pt>
                <c:pt idx="205">
                  <c:v>44568</c:v>
                </c:pt>
                <c:pt idx="206">
                  <c:v>44575</c:v>
                </c:pt>
                <c:pt idx="207">
                  <c:v>44582</c:v>
                </c:pt>
                <c:pt idx="208">
                  <c:v>44589</c:v>
                </c:pt>
                <c:pt idx="209">
                  <c:v>44596</c:v>
                </c:pt>
                <c:pt idx="210">
                  <c:v>44603</c:v>
                </c:pt>
                <c:pt idx="211">
                  <c:v>44610</c:v>
                </c:pt>
                <c:pt idx="212">
                  <c:v>44617</c:v>
                </c:pt>
                <c:pt idx="213">
                  <c:v>44624</c:v>
                </c:pt>
                <c:pt idx="214">
                  <c:v>44631</c:v>
                </c:pt>
                <c:pt idx="215">
                  <c:v>44638</c:v>
                </c:pt>
                <c:pt idx="216">
                  <c:v>44645</c:v>
                </c:pt>
                <c:pt idx="217">
                  <c:v>44652</c:v>
                </c:pt>
                <c:pt idx="218">
                  <c:v>44659</c:v>
                </c:pt>
                <c:pt idx="219">
                  <c:v>44666</c:v>
                </c:pt>
                <c:pt idx="220">
                  <c:v>44673</c:v>
                </c:pt>
                <c:pt idx="221">
                  <c:v>44680</c:v>
                </c:pt>
                <c:pt idx="222">
                  <c:v>44687</c:v>
                </c:pt>
                <c:pt idx="223">
                  <c:v>44694</c:v>
                </c:pt>
                <c:pt idx="224">
                  <c:v>44701</c:v>
                </c:pt>
                <c:pt idx="225">
                  <c:v>44708</c:v>
                </c:pt>
                <c:pt idx="226">
                  <c:v>44715</c:v>
                </c:pt>
                <c:pt idx="227">
                  <c:v>44722</c:v>
                </c:pt>
                <c:pt idx="228">
                  <c:v>44729</c:v>
                </c:pt>
                <c:pt idx="229">
                  <c:v>44736</c:v>
                </c:pt>
                <c:pt idx="230">
                  <c:v>44743</c:v>
                </c:pt>
                <c:pt idx="231">
                  <c:v>44750</c:v>
                </c:pt>
                <c:pt idx="232">
                  <c:v>44757</c:v>
                </c:pt>
                <c:pt idx="233">
                  <c:v>44764</c:v>
                </c:pt>
                <c:pt idx="234">
                  <c:v>44771</c:v>
                </c:pt>
                <c:pt idx="235">
                  <c:v>44778</c:v>
                </c:pt>
                <c:pt idx="236">
                  <c:v>44785</c:v>
                </c:pt>
                <c:pt idx="237">
                  <c:v>44792</c:v>
                </c:pt>
                <c:pt idx="238">
                  <c:v>44799</c:v>
                </c:pt>
                <c:pt idx="239">
                  <c:v>44806</c:v>
                </c:pt>
                <c:pt idx="240">
                  <c:v>44813</c:v>
                </c:pt>
                <c:pt idx="241">
                  <c:v>44820</c:v>
                </c:pt>
                <c:pt idx="242">
                  <c:v>44827</c:v>
                </c:pt>
                <c:pt idx="243">
                  <c:v>44834</c:v>
                </c:pt>
                <c:pt idx="244">
                  <c:v>44841</c:v>
                </c:pt>
                <c:pt idx="245">
                  <c:v>44848</c:v>
                </c:pt>
                <c:pt idx="246">
                  <c:v>44855</c:v>
                </c:pt>
                <c:pt idx="247">
                  <c:v>44862</c:v>
                </c:pt>
                <c:pt idx="248">
                  <c:v>44869</c:v>
                </c:pt>
                <c:pt idx="249">
                  <c:v>44876</c:v>
                </c:pt>
                <c:pt idx="250">
                  <c:v>44883</c:v>
                </c:pt>
                <c:pt idx="251">
                  <c:v>44890</c:v>
                </c:pt>
                <c:pt idx="252">
                  <c:v>44897</c:v>
                </c:pt>
                <c:pt idx="253">
                  <c:v>44904</c:v>
                </c:pt>
                <c:pt idx="254">
                  <c:v>44911</c:v>
                </c:pt>
                <c:pt idx="255">
                  <c:v>44918</c:v>
                </c:pt>
                <c:pt idx="256">
                  <c:v>44925</c:v>
                </c:pt>
                <c:pt idx="257">
                  <c:v>44932</c:v>
                </c:pt>
                <c:pt idx="258">
                  <c:v>44939</c:v>
                </c:pt>
                <c:pt idx="259">
                  <c:v>44946</c:v>
                </c:pt>
                <c:pt idx="260">
                  <c:v>44953</c:v>
                </c:pt>
                <c:pt idx="261">
                  <c:v>44960</c:v>
                </c:pt>
                <c:pt idx="262">
                  <c:v>44967</c:v>
                </c:pt>
                <c:pt idx="263">
                  <c:v>44974</c:v>
                </c:pt>
                <c:pt idx="264">
                  <c:v>44981</c:v>
                </c:pt>
                <c:pt idx="265">
                  <c:v>44988</c:v>
                </c:pt>
                <c:pt idx="266">
                  <c:v>44995</c:v>
                </c:pt>
                <c:pt idx="267">
                  <c:v>45002</c:v>
                </c:pt>
                <c:pt idx="268">
                  <c:v>45009</c:v>
                </c:pt>
                <c:pt idx="269">
                  <c:v>45016</c:v>
                </c:pt>
                <c:pt idx="270">
                  <c:v>45023</c:v>
                </c:pt>
                <c:pt idx="271">
                  <c:v>45030</c:v>
                </c:pt>
                <c:pt idx="272">
                  <c:v>45037</c:v>
                </c:pt>
                <c:pt idx="273">
                  <c:v>45044</c:v>
                </c:pt>
                <c:pt idx="274">
                  <c:v>45051</c:v>
                </c:pt>
                <c:pt idx="275">
                  <c:v>45058</c:v>
                </c:pt>
                <c:pt idx="276">
                  <c:v>45065</c:v>
                </c:pt>
                <c:pt idx="277">
                  <c:v>45072</c:v>
                </c:pt>
                <c:pt idx="278">
                  <c:v>45079</c:v>
                </c:pt>
                <c:pt idx="279">
                  <c:v>45086</c:v>
                </c:pt>
                <c:pt idx="280">
                  <c:v>45093</c:v>
                </c:pt>
                <c:pt idx="281">
                  <c:v>45100</c:v>
                </c:pt>
                <c:pt idx="282">
                  <c:v>45107</c:v>
                </c:pt>
                <c:pt idx="283">
                  <c:v>45114</c:v>
                </c:pt>
                <c:pt idx="284">
                  <c:v>45121</c:v>
                </c:pt>
                <c:pt idx="285">
                  <c:v>45128</c:v>
                </c:pt>
                <c:pt idx="286">
                  <c:v>45135</c:v>
                </c:pt>
                <c:pt idx="287">
                  <c:v>45142</c:v>
                </c:pt>
                <c:pt idx="288">
                  <c:v>45149</c:v>
                </c:pt>
                <c:pt idx="289">
                  <c:v>45156</c:v>
                </c:pt>
                <c:pt idx="290">
                  <c:v>45163</c:v>
                </c:pt>
                <c:pt idx="291">
                  <c:v>45170</c:v>
                </c:pt>
                <c:pt idx="292">
                  <c:v>45177</c:v>
                </c:pt>
                <c:pt idx="293">
                  <c:v>45184</c:v>
                </c:pt>
                <c:pt idx="294">
                  <c:v>45191</c:v>
                </c:pt>
                <c:pt idx="295">
                  <c:v>45198</c:v>
                </c:pt>
                <c:pt idx="296">
                  <c:v>45205</c:v>
                </c:pt>
                <c:pt idx="297">
                  <c:v>45212</c:v>
                </c:pt>
                <c:pt idx="298">
                  <c:v>45219</c:v>
                </c:pt>
                <c:pt idx="299">
                  <c:v>45226</c:v>
                </c:pt>
                <c:pt idx="300">
                  <c:v>45233</c:v>
                </c:pt>
                <c:pt idx="301">
                  <c:v>45240</c:v>
                </c:pt>
                <c:pt idx="302">
                  <c:v>45247</c:v>
                </c:pt>
                <c:pt idx="303">
                  <c:v>45254</c:v>
                </c:pt>
                <c:pt idx="304">
                  <c:v>45261</c:v>
                </c:pt>
                <c:pt idx="305">
                  <c:v>45268</c:v>
                </c:pt>
                <c:pt idx="306">
                  <c:v>45275</c:v>
                </c:pt>
                <c:pt idx="307">
                  <c:v>45282</c:v>
                </c:pt>
                <c:pt idx="308">
                  <c:v>45289</c:v>
                </c:pt>
                <c:pt idx="309">
                  <c:v>45296</c:v>
                </c:pt>
                <c:pt idx="310">
                  <c:v>45303</c:v>
                </c:pt>
                <c:pt idx="311">
                  <c:v>45310</c:v>
                </c:pt>
                <c:pt idx="312">
                  <c:v>45317</c:v>
                </c:pt>
                <c:pt idx="313">
                  <c:v>45324</c:v>
                </c:pt>
                <c:pt idx="314">
                  <c:v>45331</c:v>
                </c:pt>
                <c:pt idx="315">
                  <c:v>45338</c:v>
                </c:pt>
                <c:pt idx="316">
                  <c:v>45345</c:v>
                </c:pt>
                <c:pt idx="317">
                  <c:v>45352</c:v>
                </c:pt>
                <c:pt idx="318">
                  <c:v>45359</c:v>
                </c:pt>
                <c:pt idx="319">
                  <c:v>45366</c:v>
                </c:pt>
                <c:pt idx="320">
                  <c:v>45373</c:v>
                </c:pt>
                <c:pt idx="321">
                  <c:v>45380</c:v>
                </c:pt>
                <c:pt idx="322">
                  <c:v>45387</c:v>
                </c:pt>
                <c:pt idx="323">
                  <c:v>45394</c:v>
                </c:pt>
                <c:pt idx="324">
                  <c:v>45401</c:v>
                </c:pt>
                <c:pt idx="325">
                  <c:v>45408</c:v>
                </c:pt>
                <c:pt idx="326">
                  <c:v>45415</c:v>
                </c:pt>
                <c:pt idx="327">
                  <c:v>45422</c:v>
                </c:pt>
                <c:pt idx="328">
                  <c:v>45429</c:v>
                </c:pt>
                <c:pt idx="329">
                  <c:v>45436</c:v>
                </c:pt>
                <c:pt idx="330">
                  <c:v>45443</c:v>
                </c:pt>
                <c:pt idx="331">
                  <c:v>45450</c:v>
                </c:pt>
                <c:pt idx="332">
                  <c:v>45457</c:v>
                </c:pt>
                <c:pt idx="333">
                  <c:v>45464</c:v>
                </c:pt>
                <c:pt idx="334">
                  <c:v>45471</c:v>
                </c:pt>
                <c:pt idx="335">
                  <c:v>45478</c:v>
                </c:pt>
                <c:pt idx="336">
                  <c:v>45485</c:v>
                </c:pt>
                <c:pt idx="337">
                  <c:v>45492</c:v>
                </c:pt>
                <c:pt idx="338">
                  <c:v>45499</c:v>
                </c:pt>
                <c:pt idx="339">
                  <c:v>45506</c:v>
                </c:pt>
                <c:pt idx="340">
                  <c:v>45513</c:v>
                </c:pt>
                <c:pt idx="341">
                  <c:v>45520</c:v>
                </c:pt>
                <c:pt idx="342">
                  <c:v>45527</c:v>
                </c:pt>
                <c:pt idx="343">
                  <c:v>45534</c:v>
                </c:pt>
                <c:pt idx="344">
                  <c:v>45541</c:v>
                </c:pt>
                <c:pt idx="345">
                  <c:v>45548</c:v>
                </c:pt>
                <c:pt idx="346">
                  <c:v>45555</c:v>
                </c:pt>
                <c:pt idx="347">
                  <c:v>45562</c:v>
                </c:pt>
                <c:pt idx="348">
                  <c:v>45569</c:v>
                </c:pt>
                <c:pt idx="349">
                  <c:v>45576</c:v>
                </c:pt>
                <c:pt idx="350">
                  <c:v>45583</c:v>
                </c:pt>
                <c:pt idx="351">
                  <c:v>45590</c:v>
                </c:pt>
                <c:pt idx="352">
                  <c:v>45597</c:v>
                </c:pt>
                <c:pt idx="353">
                  <c:v>45604</c:v>
                </c:pt>
                <c:pt idx="354">
                  <c:v>45611</c:v>
                </c:pt>
                <c:pt idx="355">
                  <c:v>45618</c:v>
                </c:pt>
              </c:numCache>
            </c:numRef>
          </c:cat>
          <c:val>
            <c:numRef>
              <c:f>'Daily Forward Rates'!$AA$2:$AA$357</c:f>
              <c:numCache>
                <c:formatCode>0.00%</c:formatCode>
                <c:ptCount val="356"/>
                <c:pt idx="0">
                  <c:v>0.16288716984656329</c:v>
                </c:pt>
                <c:pt idx="1">
                  <c:v>9.033464424137963E-2</c:v>
                </c:pt>
                <c:pt idx="2">
                  <c:v>6.6227660464095173E-2</c:v>
                </c:pt>
                <c:pt idx="3">
                  <c:v>5.4232059629873548E-2</c:v>
                </c:pt>
                <c:pt idx="4">
                  <c:v>5.188055123130305E-2</c:v>
                </c:pt>
                <c:pt idx="5">
                  <c:v>4.6421719815527757E-2</c:v>
                </c:pt>
                <c:pt idx="6">
                  <c:v>4.2530395942119749E-2</c:v>
                </c:pt>
                <c:pt idx="7">
                  <c:v>3.9618764212074095E-2</c:v>
                </c:pt>
                <c:pt idx="8">
                  <c:v>3.7360260514832697E-2</c:v>
                </c:pt>
                <c:pt idx="9">
                  <c:v>3.5558946384065447E-2</c:v>
                </c:pt>
                <c:pt idx="10">
                  <c:v>3.4090133704832867E-2</c:v>
                </c:pt>
                <c:pt idx="11">
                  <c:v>3.287069706717706E-2</c:v>
                </c:pt>
                <c:pt idx="12">
                  <c:v>3.1843088110358013E-2</c:v>
                </c:pt>
                <c:pt idx="13">
                  <c:v>3.0966200862418494E-2</c:v>
                </c:pt>
                <c:pt idx="14">
                  <c:v>3.0209890943927484E-2</c:v>
                </c:pt>
                <c:pt idx="15">
                  <c:v>2.9551550070309702E-2</c:v>
                </c:pt>
                <c:pt idx="16">
                  <c:v>2.8973889553361058E-2</c:v>
                </c:pt>
                <c:pt idx="17">
                  <c:v>2.8462303194849853E-2</c:v>
                </c:pt>
                <c:pt idx="18">
                  <c:v>2.8000538983607867E-2</c:v>
                </c:pt>
                <c:pt idx="19">
                  <c:v>2.7587151475048727E-2</c:v>
                </c:pt>
                <c:pt idx="20">
                  <c:v>2.7215229694355074E-2</c:v>
                </c:pt>
                <c:pt idx="21">
                  <c:v>2.6879119207586268E-2</c:v>
                </c:pt>
                <c:pt idx="22">
                  <c:v>2.6574148960617522E-2</c:v>
                </c:pt>
                <c:pt idx="23">
                  <c:v>2.6296426408344609E-2</c:v>
                </c:pt>
                <c:pt idx="24">
                  <c:v>2.6042681812880768E-2</c:v>
                </c:pt>
                <c:pt idx="25">
                  <c:v>2.5810148472937135E-2</c:v>
                </c:pt>
                <c:pt idx="26">
                  <c:v>2.5596469568897721E-2</c:v>
                </c:pt>
                <c:pt idx="27">
                  <c:v>2.5399624969662565E-2</c:v>
                </c:pt>
                <c:pt idx="28">
                  <c:v>2.5217873182905234E-2</c:v>
                </c:pt>
                <c:pt idx="29">
                  <c:v>2.504970491527574E-2</c:v>
                </c:pt>
                <c:pt idx="30">
                  <c:v>2.4893541364164624E-2</c:v>
                </c:pt>
                <c:pt idx="31">
                  <c:v>2.4746925710137323E-2</c:v>
                </c:pt>
                <c:pt idx="32">
                  <c:v>2.4610442038374397E-2</c:v>
                </c:pt>
                <c:pt idx="33">
                  <c:v>2.4483196341116144E-2</c:v>
                </c:pt>
                <c:pt idx="34">
                  <c:v>2.4364396782913536E-2</c:v>
                </c:pt>
                <c:pt idx="35">
                  <c:v>2.4253339510039228E-2</c:v>
                </c:pt>
                <c:pt idx="36">
                  <c:v>2.4149396761056874E-2</c:v>
                </c:pt>
                <c:pt idx="37">
                  <c:v>2.4052006854682024E-2</c:v>
                </c:pt>
                <c:pt idx="38">
                  <c:v>2.3960665717970193E-2</c:v>
                </c:pt>
                <c:pt idx="39">
                  <c:v>2.3874919685267119E-2</c:v>
                </c:pt>
                <c:pt idx="40">
                  <c:v>2.3794359350986605E-2</c:v>
                </c:pt>
                <c:pt idx="41">
                  <c:v>2.3718614300548134E-2</c:v>
                </c:pt>
                <c:pt idx="42">
                  <c:v>2.3647348576541195E-2</c:v>
                </c:pt>
                <c:pt idx="43">
                  <c:v>2.3580154109581586E-2</c:v>
                </c:pt>
                <c:pt idx="44">
                  <c:v>2.35162424262872E-2</c:v>
                </c:pt>
                <c:pt idx="45">
                  <c:v>2.3455977424740582E-2</c:v>
                </c:pt>
                <c:pt idx="46">
                  <c:v>2.339912633166133E-2</c:v>
                </c:pt>
                <c:pt idx="47">
                  <c:v>2.3345475771543573E-2</c:v>
                </c:pt>
                <c:pt idx="48">
                  <c:v>2.3294829787288963E-2</c:v>
                </c:pt>
                <c:pt idx="49">
                  <c:v>2.3247008098370384E-2</c:v>
                </c:pt>
                <c:pt idx="50">
                  <c:v>2.3201844563906747E-2</c:v>
                </c:pt>
                <c:pt idx="51">
                  <c:v>2.3159185823086105E-2</c:v>
                </c:pt>
                <c:pt idx="52">
                  <c:v>2.3118890089496243E-2</c:v>
                </c:pt>
                <c:pt idx="53">
                  <c:v>2.3080826079425108E-2</c:v>
                </c:pt>
                <c:pt idx="54">
                  <c:v>2.3044872057064483E-2</c:v>
                </c:pt>
                <c:pt idx="55">
                  <c:v>2.3010914982021645E-2</c:v>
                </c:pt>
                <c:pt idx="56">
                  <c:v>2.2978798094295854E-2</c:v>
                </c:pt>
                <c:pt idx="57">
                  <c:v>2.2948166233835658E-2</c:v>
                </c:pt>
                <c:pt idx="58">
                  <c:v>2.2919238749066654E-2</c:v>
                </c:pt>
                <c:pt idx="59">
                  <c:v>2.2891930416376931E-2</c:v>
                </c:pt>
                <c:pt idx="60">
                  <c:v>2.2866161600591652E-2</c:v>
                </c:pt>
                <c:pt idx="61">
                  <c:v>2.2841857804285604E-2</c:v>
                </c:pt>
                <c:pt idx="62">
                  <c:v>2.2818949260032795E-2</c:v>
                </c:pt>
                <c:pt idx="63">
                  <c:v>2.2797370560867333E-2</c:v>
                </c:pt>
                <c:pt idx="64">
                  <c:v>2.2777060324871434E-2</c:v>
                </c:pt>
                <c:pt idx="65">
                  <c:v>2.2757960890239723E-2</c:v>
                </c:pt>
                <c:pt idx="66">
                  <c:v>2.2740018037666704E-2</c:v>
                </c:pt>
                <c:pt idx="67">
                  <c:v>2.2723180737214785E-2</c:v>
                </c:pt>
                <c:pt idx="68">
                  <c:v>2.2707400917203722E-2</c:v>
                </c:pt>
                <c:pt idx="69">
                  <c:v>2.2692602659871601E-2</c:v>
                </c:pt>
                <c:pt idx="70">
                  <c:v>2.2678590617180361E-2</c:v>
                </c:pt>
                <c:pt idx="71">
                  <c:v>2.2665508223416789E-2</c:v>
                </c:pt>
                <c:pt idx="72">
                  <c:v>2.2653317269940233E-2</c:v>
                </c:pt>
                <c:pt idx="73">
                  <c:v>2.2641981613444818E-2</c:v>
                </c:pt>
                <c:pt idx="74">
                  <c:v>2.2631467038264939E-2</c:v>
                </c:pt>
                <c:pt idx="75">
                  <c:v>2.2621741129560453E-2</c:v>
                </c:pt>
                <c:pt idx="76">
                  <c:v>2.2612773156378083E-2</c:v>
                </c:pt>
                <c:pt idx="77">
                  <c:v>2.2604533963713681E-2</c:v>
                </c:pt>
                <c:pt idx="78">
                  <c:v>2.2596995872763172E-2</c:v>
                </c:pt>
                <c:pt idx="79">
                  <c:v>2.2590132588663769E-2</c:v>
                </c:pt>
                <c:pt idx="80">
                  <c:v>2.2583919115064223E-2</c:v>
                </c:pt>
                <c:pt idx="81">
                  <c:v>2.2578331674946758E-2</c:v>
                </c:pt>
                <c:pt idx="82">
                  <c:v>2.2573269510270919E-2</c:v>
                </c:pt>
                <c:pt idx="83">
                  <c:v>2.2568321153490119E-2</c:v>
                </c:pt>
                <c:pt idx="84">
                  <c:v>2.2563935335530774E-2</c:v>
                </c:pt>
                <c:pt idx="85">
                  <c:v>2.2560092429809355E-2</c:v>
                </c:pt>
                <c:pt idx="86">
                  <c:v>2.2556773712116878E-2</c:v>
                </c:pt>
                <c:pt idx="87">
                  <c:v>2.2553961309341907E-2</c:v>
                </c:pt>
                <c:pt idx="88">
                  <c:v>2.2551638151660138E-2</c:v>
                </c:pt>
                <c:pt idx="89">
                  <c:v>2.2549787927905858E-2</c:v>
                </c:pt>
                <c:pt idx="90">
                  <c:v>2.2548395043887916E-2</c:v>
                </c:pt>
                <c:pt idx="91">
                  <c:v>2.2547444583423362E-2</c:v>
                </c:pt>
                <c:pt idx="92">
                  <c:v>2.2546922271884703E-2</c:v>
                </c:pt>
                <c:pt idx="93">
                  <c:v>2.2546814442078261E-2</c:v>
                </c:pt>
                <c:pt idx="94">
                  <c:v>2.2547108002268279E-2</c:v>
                </c:pt>
                <c:pt idx="95">
                  <c:v>2.2547790406209051E-2</c:v>
                </c:pt>
                <c:pt idx="96">
                  <c:v>2.2546775312160424E-2</c:v>
                </c:pt>
                <c:pt idx="97">
                  <c:v>2.2533693837025616E-2</c:v>
                </c:pt>
                <c:pt idx="98">
                  <c:v>2.2520990913783737E-2</c:v>
                </c:pt>
                <c:pt idx="99">
                  <c:v>2.2508655185638791E-2</c:v>
                </c:pt>
                <c:pt idx="100">
                  <c:v>2.249667574556817E-2</c:v>
                </c:pt>
                <c:pt idx="101">
                  <c:v>2.2485042114276557E-2</c:v>
                </c:pt>
                <c:pt idx="102">
                  <c:v>2.2473744219428632E-2</c:v>
                </c:pt>
                <c:pt idx="103">
                  <c:v>2.2462772376089422E-2</c:v>
                </c:pt>
                <c:pt idx="104">
                  <c:v>2.2452117268272932E-2</c:v>
                </c:pt>
                <c:pt idx="105">
                  <c:v>2.2441769931540879E-2</c:v>
                </c:pt>
                <c:pt idx="106">
                  <c:v>2.243172173657125E-2</c:v>
                </c:pt>
                <c:pt idx="107">
                  <c:v>2.242196437364925E-2</c:v>
                </c:pt>
                <c:pt idx="108">
                  <c:v>2.2412489838003011E-2</c:v>
                </c:pt>
                <c:pt idx="109">
                  <c:v>2.2403290415944146E-2</c:v>
                </c:pt>
                <c:pt idx="110">
                  <c:v>2.2394358671752122E-2</c:v>
                </c:pt>
                <c:pt idx="111">
                  <c:v>2.2385687435270779E-2</c:v>
                </c:pt>
                <c:pt idx="112">
                  <c:v>2.2377269790153805E-2</c:v>
                </c:pt>
                <c:pt idx="113">
                  <c:v>2.2369099062734637E-2</c:v>
                </c:pt>
                <c:pt idx="114">
                  <c:v>2.2361168811471533E-2</c:v>
                </c:pt>
                <c:pt idx="115">
                  <c:v>2.2353472816947554E-2</c:v>
                </c:pt>
                <c:pt idx="116">
                  <c:v>2.2346005072374477E-2</c:v>
                </c:pt>
                <c:pt idx="117">
                  <c:v>2.2338759774585059E-2</c:v>
                </c:pt>
                <c:pt idx="118">
                  <c:v>2.2331731315473623E-2</c:v>
                </c:pt>
                <c:pt idx="119">
                  <c:v>2.2324914273874171E-2</c:v>
                </c:pt>
                <c:pt idx="120">
                  <c:v>2.2318303407831853E-2</c:v>
                </c:pt>
                <c:pt idx="121">
                  <c:v>2.2311893647260148E-2</c:v>
                </c:pt>
                <c:pt idx="122">
                  <c:v>2.2305680086950639E-2</c:v>
                </c:pt>
                <c:pt idx="123">
                  <c:v>2.229965797993012E-2</c:v>
                </c:pt>
                <c:pt idx="124">
                  <c:v>2.2293822731127653E-2</c:v>
                </c:pt>
                <c:pt idx="125">
                  <c:v>2.2288169891348564E-2</c:v>
                </c:pt>
                <c:pt idx="126">
                  <c:v>2.2282695151527501E-2</c:v>
                </c:pt>
                <c:pt idx="127">
                  <c:v>2.2277394337260011E-2</c:v>
                </c:pt>
                <c:pt idx="128">
                  <c:v>2.2272263403579802E-2</c:v>
                </c:pt>
                <c:pt idx="129">
                  <c:v>2.2267298429981985E-2</c:v>
                </c:pt>
                <c:pt idx="130">
                  <c:v>2.2262495615668929E-2</c:v>
                </c:pt>
                <c:pt idx="131">
                  <c:v>2.2257851275021417E-2</c:v>
                </c:pt>
                <c:pt idx="132">
                  <c:v>2.2253361833265133E-2</c:v>
                </c:pt>
                <c:pt idx="133">
                  <c:v>2.2249023822336192E-2</c:v>
                </c:pt>
                <c:pt idx="134">
                  <c:v>2.2244833876925586E-2</c:v>
                </c:pt>
                <c:pt idx="135">
                  <c:v>2.2240788730706593E-2</c:v>
                </c:pt>
                <c:pt idx="136">
                  <c:v>2.223688521271882E-2</c:v>
                </c:pt>
                <c:pt idx="137">
                  <c:v>2.2233120243914689E-2</c:v>
                </c:pt>
                <c:pt idx="138">
                  <c:v>2.2229490833849657E-2</c:v>
                </c:pt>
                <c:pt idx="139">
                  <c:v>2.2225994077522983E-2</c:v>
                </c:pt>
                <c:pt idx="140">
                  <c:v>2.2222627152344555E-2</c:v>
                </c:pt>
                <c:pt idx="141">
                  <c:v>2.2219387315233825E-2</c:v>
                </c:pt>
                <c:pt idx="142">
                  <c:v>2.2216271899840653E-2</c:v>
                </c:pt>
                <c:pt idx="143">
                  <c:v>2.2213278313877434E-2</c:v>
                </c:pt>
                <c:pt idx="144">
                  <c:v>2.221040403657067E-2</c:v>
                </c:pt>
                <c:pt idx="145">
                  <c:v>2.2207646616208283E-2</c:v>
                </c:pt>
                <c:pt idx="146">
                  <c:v>2.2205003667792371E-2</c:v>
                </c:pt>
                <c:pt idx="147">
                  <c:v>2.2202472870781653E-2</c:v>
                </c:pt>
                <c:pt idx="148">
                  <c:v>2.2221016658611821E-2</c:v>
                </c:pt>
                <c:pt idx="149">
                  <c:v>2.2239652294639652E-2</c:v>
                </c:pt>
                <c:pt idx="150">
                  <c:v>2.2258377950852875E-2</c:v>
                </c:pt>
                <c:pt idx="151">
                  <c:v>2.2277191847344811E-2</c:v>
                </c:pt>
                <c:pt idx="152">
                  <c:v>2.2296092250742451E-2</c:v>
                </c:pt>
                <c:pt idx="153">
                  <c:v>2.2315077472695337E-2</c:v>
                </c:pt>
                <c:pt idx="154">
                  <c:v>2.2334145868423527E-2</c:v>
                </c:pt>
                <c:pt idx="155">
                  <c:v>2.2353295835320922E-2</c:v>
                </c:pt>
                <c:pt idx="156">
                  <c:v>2.2372525811612264E-2</c:v>
                </c:pt>
                <c:pt idx="157">
                  <c:v>2.2391834275060904E-2</c:v>
                </c:pt>
                <c:pt idx="158">
                  <c:v>2.2411219741725493E-2</c:v>
                </c:pt>
                <c:pt idx="159">
                  <c:v>2.2430680764763344E-2</c:v>
                </c:pt>
                <c:pt idx="160">
                  <c:v>2.2450215933278131E-2</c:v>
                </c:pt>
                <c:pt idx="161">
                  <c:v>2.2469823871210614E-2</c:v>
                </c:pt>
                <c:pt idx="162">
                  <c:v>2.2489503236269855E-2</c:v>
                </c:pt>
                <c:pt idx="163">
                  <c:v>2.2509252718903795E-2</c:v>
                </c:pt>
                <c:pt idx="164">
                  <c:v>2.2529071041307181E-2</c:v>
                </c:pt>
                <c:pt idx="165">
                  <c:v>2.2548956956466172E-2</c:v>
                </c:pt>
                <c:pt idx="166">
                  <c:v>2.2568909247232823E-2</c:v>
                </c:pt>
                <c:pt idx="167">
                  <c:v>2.2588926725441723E-2</c:v>
                </c:pt>
                <c:pt idx="168">
                  <c:v>2.2609008231048756E-2</c:v>
                </c:pt>
                <c:pt idx="169">
                  <c:v>2.2629152631305202E-2</c:v>
                </c:pt>
                <c:pt idx="170">
                  <c:v>2.2649358819959244E-2</c:v>
                </c:pt>
                <c:pt idx="171">
                  <c:v>2.2669625716485977E-2</c:v>
                </c:pt>
                <c:pt idx="172">
                  <c:v>2.2689952265343812E-2</c:v>
                </c:pt>
                <c:pt idx="173">
                  <c:v>2.2710337435256512E-2</c:v>
                </c:pt>
                <c:pt idx="174">
                  <c:v>2.2730780218519851E-2</c:v>
                </c:pt>
                <c:pt idx="175">
                  <c:v>2.2751279630332084E-2</c:v>
                </c:pt>
                <c:pt idx="176">
                  <c:v>2.2771834708146938E-2</c:v>
                </c:pt>
                <c:pt idx="177">
                  <c:v>2.2792444511048351E-2</c:v>
                </c:pt>
                <c:pt idx="178">
                  <c:v>2.2813108119146486E-2</c:v>
                </c:pt>
                <c:pt idx="179">
                  <c:v>2.28338246329934E-2</c:v>
                </c:pt>
                <c:pt idx="180">
                  <c:v>2.2854593173018634E-2</c:v>
                </c:pt>
                <c:pt idx="181">
                  <c:v>2.287541287898295E-2</c:v>
                </c:pt>
                <c:pt idx="182">
                  <c:v>2.2896282909450155E-2</c:v>
                </c:pt>
                <c:pt idx="183">
                  <c:v>2.2917202441276194E-2</c:v>
                </c:pt>
                <c:pt idx="184">
                  <c:v>2.2938170669114868E-2</c:v>
                </c:pt>
                <c:pt idx="185">
                  <c:v>2.2959186804939156E-2</c:v>
                </c:pt>
                <c:pt idx="186">
                  <c:v>2.2980250077578385E-2</c:v>
                </c:pt>
                <c:pt idx="187">
                  <c:v>2.3001359732269768E-2</c:v>
                </c:pt>
                <c:pt idx="188">
                  <c:v>2.3022515030224341E-2</c:v>
                </c:pt>
                <c:pt idx="189">
                  <c:v>2.3043715248206677E-2</c:v>
                </c:pt>
                <c:pt idx="190">
                  <c:v>2.3064959678127682E-2</c:v>
                </c:pt>
                <c:pt idx="191">
                  <c:v>2.308624762665018E-2</c:v>
                </c:pt>
                <c:pt idx="192">
                  <c:v>2.3107578414806689E-2</c:v>
                </c:pt>
                <c:pt idx="193">
                  <c:v>2.3128951377629089E-2</c:v>
                </c:pt>
                <c:pt idx="194">
                  <c:v>2.3150365863789709E-2</c:v>
                </c:pt>
                <c:pt idx="195">
                  <c:v>2.3171821235253277E-2</c:v>
                </c:pt>
                <c:pt idx="196">
                  <c:v>2.3193316866939661E-2</c:v>
                </c:pt>
                <c:pt idx="197">
                  <c:v>2.3214852146396577E-2</c:v>
                </c:pt>
                <c:pt idx="198">
                  <c:v>2.3236426473482414E-2</c:v>
                </c:pt>
                <c:pt idx="199">
                  <c:v>2.3258039260058469E-2</c:v>
                </c:pt>
                <c:pt idx="200">
                  <c:v>2.3279689929690244E-2</c:v>
                </c:pt>
                <c:pt idx="201">
                  <c:v>2.330137791735885E-2</c:v>
                </c:pt>
                <c:pt idx="202">
                  <c:v>2.3323102669176029E-2</c:v>
                </c:pt>
                <c:pt idx="203">
                  <c:v>2.3344863642116784E-2</c:v>
                </c:pt>
                <c:pt idx="204">
                  <c:v>2.3366660303750991E-2</c:v>
                </c:pt>
                <c:pt idx="205">
                  <c:v>2.3388492131986877E-2</c:v>
                </c:pt>
                <c:pt idx="206">
                  <c:v>2.3410358614821561E-2</c:v>
                </c:pt>
                <c:pt idx="207">
                  <c:v>2.343225925009829E-2</c:v>
                </c:pt>
                <c:pt idx="208">
                  <c:v>2.3454193545271132E-2</c:v>
                </c:pt>
                <c:pt idx="209">
                  <c:v>2.3476161017175937E-2</c:v>
                </c:pt>
                <c:pt idx="210">
                  <c:v>2.3498161191808128E-2</c:v>
                </c:pt>
                <c:pt idx="211">
                  <c:v>2.3520193604106635E-2</c:v>
                </c:pt>
                <c:pt idx="212">
                  <c:v>2.3542257797743989E-2</c:v>
                </c:pt>
                <c:pt idx="213">
                  <c:v>2.3564353324922249E-2</c:v>
                </c:pt>
                <c:pt idx="214">
                  <c:v>2.3586479746174623E-2</c:v>
                </c:pt>
                <c:pt idx="215">
                  <c:v>2.3608636630172593E-2</c:v>
                </c:pt>
                <c:pt idx="216">
                  <c:v>2.363082355353853E-2</c:v>
                </c:pt>
                <c:pt idx="217">
                  <c:v>2.3653040100663159E-2</c:v>
                </c:pt>
                <c:pt idx="218">
                  <c:v>2.3675285863528295E-2</c:v>
                </c:pt>
                <c:pt idx="219">
                  <c:v>2.3697560441534336E-2</c:v>
                </c:pt>
                <c:pt idx="220">
                  <c:v>2.3719863441332319E-2</c:v>
                </c:pt>
                <c:pt idx="221">
                  <c:v>2.3742194476660788E-2</c:v>
                </c:pt>
                <c:pt idx="222">
                  <c:v>2.3764553168186722E-2</c:v>
                </c:pt>
                <c:pt idx="223">
                  <c:v>2.3786939143350894E-2</c:v>
                </c:pt>
                <c:pt idx="224">
                  <c:v>2.3809352036217469E-2</c:v>
                </c:pt>
                <c:pt idx="225">
                  <c:v>2.3831791487327343E-2</c:v>
                </c:pt>
                <c:pt idx="226">
                  <c:v>2.3854257143555595E-2</c:v>
                </c:pt>
                <c:pt idx="227">
                  <c:v>2.3876748657972416E-2</c:v>
                </c:pt>
                <c:pt idx="228">
                  <c:v>2.3899265689707995E-2</c:v>
                </c:pt>
                <c:pt idx="229">
                  <c:v>2.3921807903820699E-2</c:v>
                </c:pt>
                <c:pt idx="230">
                  <c:v>2.3944374971168879E-2</c:v>
                </c:pt>
                <c:pt idx="231">
                  <c:v>2.3966966568285644E-2</c:v>
                </c:pt>
                <c:pt idx="232">
                  <c:v>2.3989582377257315E-2</c:v>
                </c:pt>
                <c:pt idx="233">
                  <c:v>2.4012222085604631E-2</c:v>
                </c:pt>
                <c:pt idx="234">
                  <c:v>2.4034885386167132E-2</c:v>
                </c:pt>
                <c:pt idx="235">
                  <c:v>2.4057571976991519E-2</c:v>
                </c:pt>
                <c:pt idx="236">
                  <c:v>2.4080281561217932E-2</c:v>
                </c:pt>
                <c:pt idx="237">
                  <c:v>2.4103013846978574E-2</c:v>
                </c:pt>
                <c:pt idx="238">
                  <c:v>2.4125768547289605E-2</c:v>
                </c:pt>
                <c:pt idx="239">
                  <c:v>2.4148545379950231E-2</c:v>
                </c:pt>
                <c:pt idx="240">
                  <c:v>2.4171344067443559E-2</c:v>
                </c:pt>
                <c:pt idx="241">
                  <c:v>2.4194164336839824E-2</c:v>
                </c:pt>
                <c:pt idx="242">
                  <c:v>2.4217005919701867E-2</c:v>
                </c:pt>
                <c:pt idx="243">
                  <c:v>2.4239868551993234E-2</c:v>
                </c:pt>
                <c:pt idx="244">
                  <c:v>2.426275197398834E-2</c:v>
                </c:pt>
                <c:pt idx="245">
                  <c:v>2.4285655930184762E-2</c:v>
                </c:pt>
                <c:pt idx="246">
                  <c:v>2.4308580169217747E-2</c:v>
                </c:pt>
                <c:pt idx="247">
                  <c:v>2.4331524443776981E-2</c:v>
                </c:pt>
                <c:pt idx="248">
                  <c:v>2.435448851052496E-2</c:v>
                </c:pt>
                <c:pt idx="249">
                  <c:v>2.4377472130017574E-2</c:v>
                </c:pt>
                <c:pt idx="250">
                  <c:v>2.4400475066626674E-2</c:v>
                </c:pt>
                <c:pt idx="251">
                  <c:v>2.4423497088464231E-2</c:v>
                </c:pt>
                <c:pt idx="252">
                  <c:v>2.4441385154486763E-2</c:v>
                </c:pt>
                <c:pt idx="253">
                  <c:v>2.4455429204914687E-2</c:v>
                </c:pt>
                <c:pt idx="254">
                  <c:v>2.4469494139000823E-2</c:v>
                </c:pt>
                <c:pt idx="255">
                  <c:v>2.4483579711196857E-2</c:v>
                </c:pt>
                <c:pt idx="256">
                  <c:v>2.4497685679776164E-2</c:v>
                </c:pt>
                <c:pt idx="257">
                  <c:v>2.451181180675981E-2</c:v>
                </c:pt>
                <c:pt idx="258">
                  <c:v>2.452595785784429E-2</c:v>
                </c:pt>
                <c:pt idx="259">
                  <c:v>2.4540123602330714E-2</c:v>
                </c:pt>
                <c:pt idx="260">
                  <c:v>2.4554308813054974E-2</c:v>
                </c:pt>
                <c:pt idx="261">
                  <c:v>2.4568513266323738E-2</c:v>
                </c:pt>
                <c:pt idx="262">
                  <c:v>2.4582736741843268E-2</c:v>
                </c:pt>
                <c:pt idx="263">
                  <c:v>2.459697902265847E-2</c:v>
                </c:pt>
                <c:pt idx="264">
                  <c:v>2.4611239895089034E-2</c:v>
                </c:pt>
                <c:pt idx="265">
                  <c:v>2.4625519148667941E-2</c:v>
                </c:pt>
                <c:pt idx="266">
                  <c:v>2.4639816576081171E-2</c:v>
                </c:pt>
                <c:pt idx="267">
                  <c:v>2.4654131973109027E-2</c:v>
                </c:pt>
                <c:pt idx="268">
                  <c:v>2.4668465138568539E-2</c:v>
                </c:pt>
                <c:pt idx="269">
                  <c:v>2.4682815874256272E-2</c:v>
                </c:pt>
                <c:pt idx="270">
                  <c:v>2.4697183984897057E-2</c:v>
                </c:pt>
                <c:pt idx="271">
                  <c:v>2.4711569278084745E-2</c:v>
                </c:pt>
                <c:pt idx="272">
                  <c:v>2.4725971564233205E-2</c:v>
                </c:pt>
                <c:pt idx="273">
                  <c:v>2.4740390656523989E-2</c:v>
                </c:pt>
                <c:pt idx="274">
                  <c:v>2.4754826370856031E-2</c:v>
                </c:pt>
                <c:pt idx="275">
                  <c:v>2.4769278525796402E-2</c:v>
                </c:pt>
                <c:pt idx="276">
                  <c:v>2.4783746942532152E-2</c:v>
                </c:pt>
                <c:pt idx="277">
                  <c:v>2.4798231444823193E-2</c:v>
                </c:pt>
                <c:pt idx="278">
                  <c:v>2.481273185895529E-2</c:v>
                </c:pt>
                <c:pt idx="279">
                  <c:v>2.4827248013698486E-2</c:v>
                </c:pt>
                <c:pt idx="280">
                  <c:v>2.4841779740257676E-2</c:v>
                </c:pt>
                <c:pt idx="281">
                  <c:v>2.485632687223285E-2</c:v>
                </c:pt>
                <c:pt idx="282">
                  <c:v>2.4870889245575959E-2</c:v>
                </c:pt>
                <c:pt idx="283">
                  <c:v>2.4885466698549498E-2</c:v>
                </c:pt>
                <c:pt idx="284">
                  <c:v>2.4900059071686E-2</c:v>
                </c:pt>
                <c:pt idx="285">
                  <c:v>2.4914666207748265E-2</c:v>
                </c:pt>
                <c:pt idx="286">
                  <c:v>2.4929287951690617E-2</c:v>
                </c:pt>
                <c:pt idx="287">
                  <c:v>2.494392415061986E-2</c:v>
                </c:pt>
                <c:pt idx="288">
                  <c:v>2.4958574653761695E-2</c:v>
                </c:pt>
                <c:pt idx="289">
                  <c:v>2.4973239312418748E-2</c:v>
                </c:pt>
                <c:pt idx="290">
                  <c:v>2.4987917979938573E-2</c:v>
                </c:pt>
                <c:pt idx="291">
                  <c:v>2.500261051167758E-2</c:v>
                </c:pt>
                <c:pt idx="292">
                  <c:v>2.5017316764966949E-2</c:v>
                </c:pt>
                <c:pt idx="293">
                  <c:v>2.5032036599078791E-2</c:v>
                </c:pt>
                <c:pt idx="294">
                  <c:v>2.5046769875193556E-2</c:v>
                </c:pt>
                <c:pt idx="295">
                  <c:v>2.5061516456367543E-2</c:v>
                </c:pt>
                <c:pt idx="296">
                  <c:v>2.5076276207500546E-2</c:v>
                </c:pt>
                <c:pt idx="297">
                  <c:v>2.5091048995308514E-2</c:v>
                </c:pt>
                <c:pt idx="298">
                  <c:v>2.5105834688287722E-2</c:v>
                </c:pt>
                <c:pt idx="299">
                  <c:v>2.5120633156688759E-2</c:v>
                </c:pt>
                <c:pt idx="300">
                  <c:v>2.5135444272486519E-2</c:v>
                </c:pt>
                <c:pt idx="301">
                  <c:v>2.5150267909351494E-2</c:v>
                </c:pt>
                <c:pt idx="302">
                  <c:v>2.5165103942622002E-2</c:v>
                </c:pt>
                <c:pt idx="303">
                  <c:v>2.5179952249276577E-2</c:v>
                </c:pt>
                <c:pt idx="304">
                  <c:v>2.5194812707907206E-2</c:v>
                </c:pt>
                <c:pt idx="305">
                  <c:v>2.5209685198691972E-2</c:v>
                </c:pt>
                <c:pt idx="306">
                  <c:v>2.522456960337293E-2</c:v>
                </c:pt>
                <c:pt idx="307">
                  <c:v>2.5239465805225188E-2</c:v>
                </c:pt>
                <c:pt idx="308">
                  <c:v>2.5254373689035815E-2</c:v>
                </c:pt>
                <c:pt idx="309">
                  <c:v>2.5269293141078494E-2</c:v>
                </c:pt>
                <c:pt idx="310">
                  <c:v>2.5284224049089612E-2</c:v>
                </c:pt>
                <c:pt idx="311">
                  <c:v>2.5299166302244866E-2</c:v>
                </c:pt>
                <c:pt idx="312">
                  <c:v>2.5314119791136198E-2</c:v>
                </c:pt>
                <c:pt idx="313">
                  <c:v>2.5329084407749385E-2</c:v>
                </c:pt>
                <c:pt idx="314">
                  <c:v>2.5344060045440799E-2</c:v>
                </c:pt>
                <c:pt idx="315">
                  <c:v>2.5359046598919553E-2</c:v>
                </c:pt>
                <c:pt idx="316">
                  <c:v>2.5374043964220584E-2</c:v>
                </c:pt>
                <c:pt idx="317">
                  <c:v>2.5389052038687503E-2</c:v>
                </c:pt>
                <c:pt idx="318">
                  <c:v>2.5404070720951168E-2</c:v>
                </c:pt>
                <c:pt idx="319">
                  <c:v>2.5419099910909519E-2</c:v>
                </c:pt>
                <c:pt idx="320">
                  <c:v>2.5434139509707906E-2</c:v>
                </c:pt>
                <c:pt idx="321">
                  <c:v>2.5449189419719701E-2</c:v>
                </c:pt>
                <c:pt idx="322">
                  <c:v>2.5464249544527254E-2</c:v>
                </c:pt>
                <c:pt idx="323">
                  <c:v>2.5479319788902388E-2</c:v>
                </c:pt>
                <c:pt idx="324">
                  <c:v>2.5494400058791646E-2</c:v>
                </c:pt>
                <c:pt idx="325">
                  <c:v>2.5509490261292969E-2</c:v>
                </c:pt>
                <c:pt idx="326">
                  <c:v>2.5524590304641576E-2</c:v>
                </c:pt>
                <c:pt idx="327">
                  <c:v>2.5539700098191735E-2</c:v>
                </c:pt>
                <c:pt idx="328">
                  <c:v>2.5554819552399886E-2</c:v>
                </c:pt>
                <c:pt idx="329">
                  <c:v>2.5569948578807799E-2</c:v>
                </c:pt>
                <c:pt idx="330">
                  <c:v>2.5585087090026239E-2</c:v>
                </c:pt>
                <c:pt idx="331">
                  <c:v>2.5600234999718866E-2</c:v>
                </c:pt>
                <c:pt idx="332">
                  <c:v>2.5615392222585506E-2</c:v>
                </c:pt>
                <c:pt idx="333">
                  <c:v>2.5630558674350282E-2</c:v>
                </c:pt>
                <c:pt idx="334">
                  <c:v>2.5645734271740852E-2</c:v>
                </c:pt>
                <c:pt idx="335">
                  <c:v>2.5660918932477194E-2</c:v>
                </c:pt>
                <c:pt idx="336">
                  <c:v>2.5676112575255827E-2</c:v>
                </c:pt>
                <c:pt idx="337">
                  <c:v>2.5691315119735502E-2</c:v>
                </c:pt>
                <c:pt idx="338">
                  <c:v>2.5706526486522961E-2</c:v>
                </c:pt>
                <c:pt idx="339">
                  <c:v>2.5721746597158961E-2</c:v>
                </c:pt>
                <c:pt idx="340">
                  <c:v>2.5736975374103709E-2</c:v>
                </c:pt>
                <c:pt idx="341">
                  <c:v>2.5752212740727025E-2</c:v>
                </c:pt>
                <c:pt idx="342">
                  <c:v>2.5767458621289679E-2</c:v>
                </c:pt>
                <c:pt idx="343">
                  <c:v>2.578271294093409E-2</c:v>
                </c:pt>
                <c:pt idx="344">
                  <c:v>2.5797975625670509E-2</c:v>
                </c:pt>
                <c:pt idx="345">
                  <c:v>2.5813246602364615E-2</c:v>
                </c:pt>
                <c:pt idx="346">
                  <c:v>2.5828525798725157E-2</c:v>
                </c:pt>
                <c:pt idx="347">
                  <c:v>2.5843813143291768E-2</c:v>
                </c:pt>
                <c:pt idx="348">
                  <c:v>2.5859108565423155E-2</c:v>
                </c:pt>
                <c:pt idx="349">
                  <c:v>2.5874411995284469E-2</c:v>
                </c:pt>
                <c:pt idx="350">
                  <c:v>2.5889723363839399E-2</c:v>
                </c:pt>
                <c:pt idx="351">
                  <c:v>2.5905042602833429E-2</c:v>
                </c:pt>
                <c:pt idx="352">
                  <c:v>2.5920369644786372E-2</c:v>
                </c:pt>
                <c:pt idx="353">
                  <c:v>2.5935704422980582E-2</c:v>
                </c:pt>
                <c:pt idx="354">
                  <c:v>2.5951046871450101E-2</c:v>
                </c:pt>
                <c:pt idx="355">
                  <c:v>2.5966396924970214E-2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68F-4822-81E2-BFDFF3D52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330600"/>
        <c:axId val="496324368"/>
      </c:lineChart>
      <c:dateAx>
        <c:axId val="496330600"/>
        <c:scaling>
          <c:orientation val="minMax"/>
        </c:scaling>
        <c:delete val="0"/>
        <c:axPos val="b"/>
        <c:numFmt formatCode="d/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24368"/>
        <c:crosses val="autoZero"/>
        <c:auto val="1"/>
        <c:lblOffset val="100"/>
        <c:baseTimeUnit val="days"/>
      </c:dateAx>
      <c:valAx>
        <c:axId val="496324368"/>
        <c:scaling>
          <c:orientation val="minMax"/>
          <c:min val="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0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55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85A2C8-DF6B-4F38-92B2-2A5F218731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3DC519-246F-4EED-A28A-4D7A367BDC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F696C-E86A-4411-992C-11650B8F6F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368854-E05F-447F-9C0B-2751C823A9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125"/>
  <sheetViews>
    <sheetView tabSelected="1" topLeftCell="B1" workbookViewId="0">
      <selection activeCell="B5" sqref="B5:C5"/>
    </sheetView>
  </sheetViews>
  <sheetFormatPr defaultRowHeight="12.75"/>
  <cols>
    <col min="1" max="1" width="67.7109375" style="50" bestFit="1" customWidth="1"/>
    <col min="2" max="2" width="47.28515625" bestFit="1" customWidth="1"/>
    <col min="3" max="3" width="43.42578125" bestFit="1" customWidth="1"/>
    <col min="4" max="4" width="22.140625" bestFit="1" customWidth="1"/>
    <col min="6" max="6" width="12" bestFit="1" customWidth="1"/>
  </cols>
  <sheetData>
    <row r="1" spans="1:7" ht="13.5" thickBot="1">
      <c r="A1" s="49" t="s">
        <v>31</v>
      </c>
      <c r="B1" s="45" t="s">
        <v>70</v>
      </c>
      <c r="C1" s="41">
        <f ca="1">TODAY()</f>
        <v>43133</v>
      </c>
      <c r="D1" s="27" t="s">
        <v>71</v>
      </c>
      <c r="E1" s="27" t="s">
        <v>72</v>
      </c>
      <c r="F1" s="27" t="s">
        <v>73</v>
      </c>
      <c r="G1" s="26" t="s">
        <v>74</v>
      </c>
    </row>
    <row r="2" spans="1:7">
      <c r="A2" s="50" t="str">
        <f>_xll.HLV5r3.Utility.Utilities.GetCurveEngineVersionInfo()</f>
        <v>Version: 1.0 Built on : 13/01/2018, 10:15 AM</v>
      </c>
      <c r="B2" s="46" t="s">
        <v>11</v>
      </c>
      <c r="C2" s="42" t="s">
        <v>0</v>
      </c>
      <c r="D2" s="28" t="str">
        <f t="array" ref="D2:E38">_xll.HLV5r3.Financial.Cache.GetQuotedAssetSet($B$5)</f>
        <v>AUD-Deposit-1D</v>
      </c>
      <c r="E2" s="31">
        <v>1.4999999999999999E-2</v>
      </c>
      <c r="F2" s="28">
        <f t="array" aca="1" ref="F2:G38" ca="1">_xll.HLV5r3.Financial.Cache.GetDaysAndZeroRates($B$5,$C$1,"Quarterly")</f>
        <v>0</v>
      </c>
      <c r="G2" s="22">
        <f ca="1"/>
        <v>6.6732535709774332E-2</v>
      </c>
    </row>
    <row r="3" spans="1:7">
      <c r="A3" s="51" t="s">
        <v>32</v>
      </c>
      <c r="B3" s="47" t="s">
        <v>40</v>
      </c>
      <c r="C3" s="43" t="s">
        <v>39</v>
      </c>
      <c r="D3" s="29" t="str">
        <v>AUD-Deposit-3M</v>
      </c>
      <c r="E3" s="32">
        <v>1.7000000000000001E-2</v>
      </c>
      <c r="F3" s="29">
        <f ca="1"/>
        <v>3</v>
      </c>
      <c r="G3" s="23">
        <f ca="1"/>
        <v>6.6732535709774332E-2</v>
      </c>
    </row>
    <row r="4" spans="1:7" ht="13.5" thickBot="1">
      <c r="A4" s="52" t="str">
        <f t="array" ref="A4:A125">_xll.HLV5r3.Financial.Cache.ListUpTo100PricingStructures(B3:C4)</f>
        <v>Market.QR_LIVE.RateCurve.USD-LIBOR-BBA-3M</v>
      </c>
      <c r="B4" s="48" t="s">
        <v>12</v>
      </c>
      <c r="C4" s="44" t="s">
        <v>33</v>
      </c>
      <c r="D4" s="29" t="str">
        <v>AUD-BasisSwap-1Y-6M</v>
      </c>
      <c r="E4" s="32">
        <v>1.0300000000000001E-3</v>
      </c>
      <c r="F4" s="29">
        <f ca="1"/>
        <v>10</v>
      </c>
      <c r="G4" s="23">
        <f ca="1"/>
        <v>6.6573314244362969E-2</v>
      </c>
    </row>
    <row r="5" spans="1:7" ht="13.5" thickBot="1">
      <c r="A5" s="52" t="str">
        <v>Market.QR_LIVE.DiscountCurve.EUR-LIBOR-SENIOR</v>
      </c>
      <c r="B5" s="53" t="s">
        <v>65</v>
      </c>
      <c r="C5" s="54"/>
      <c r="D5" s="29" t="str">
        <v>AUD-BasisSwap-2Y-6M</v>
      </c>
      <c r="E5" s="32">
        <v>1.09E-3</v>
      </c>
      <c r="F5" s="29">
        <f ca="1"/>
        <v>17</v>
      </c>
      <c r="G5" s="23">
        <f ca="1"/>
        <v>6.6844389108096536E-2</v>
      </c>
    </row>
    <row r="6" spans="1:7">
      <c r="A6" s="52" t="str">
        <v>Market.QR_LIVE.DiscountCurve.GBP-LIBOR-SENIOR</v>
      </c>
      <c r="B6" s="33" t="str">
        <f t="array" ref="B6:C27">_xll.HLV5r3.Financial.Cache.DisplayPricingStructureProperties($B$5)</f>
        <v>PricingStructureType</v>
      </c>
      <c r="C6" s="36" t="str">
        <v>RateBasisCurve</v>
      </c>
      <c r="D6" s="29" t="str">
        <v>AUD-BasisSwap-3Y-6M</v>
      </c>
      <c r="E6" s="32">
        <v>8.9999999999999998E-4</v>
      </c>
      <c r="F6" s="29">
        <f ca="1"/>
        <v>31</v>
      </c>
      <c r="G6" s="23">
        <f ca="1"/>
        <v>6.7052060550107484E-2</v>
      </c>
    </row>
    <row r="7" spans="1:7">
      <c r="A7" s="52" t="str">
        <v>Market.QR_LIVE.DiscountCurve.JPY-LIBOR-SENIOR</v>
      </c>
      <c r="B7" s="34" t="str">
        <v>BuildDateTime</v>
      </c>
      <c r="C7" s="37">
        <v>43119</v>
      </c>
      <c r="D7" s="29" t="str">
        <v>AUD-BasisSwap-5Y-6M</v>
      </c>
      <c r="E7" s="32">
        <v>1.15E-3</v>
      </c>
      <c r="F7" s="29">
        <f ca="1"/>
        <v>62</v>
      </c>
      <c r="G7" s="23">
        <f ca="1"/>
        <v>6.9377282477099733E-2</v>
      </c>
    </row>
    <row r="8" spans="1:7">
      <c r="A8" s="52" t="str">
        <v>Market.QR_LIVE.DiscountCurve.NZD-LIBOR-SENIOR</v>
      </c>
      <c r="B8" s="34" t="str">
        <v>BaseDate</v>
      </c>
      <c r="C8" s="37">
        <v>43119</v>
      </c>
      <c r="D8" s="29" t="str">
        <v>AUD-BasisSwap-7Y-6M</v>
      </c>
      <c r="E8" s="32">
        <v>1.114E-3</v>
      </c>
      <c r="F8" s="29">
        <f ca="1"/>
        <v>94</v>
      </c>
      <c r="G8" s="23">
        <f ca="1"/>
        <v>7.0187725398019651E-2</v>
      </c>
    </row>
    <row r="9" spans="1:7">
      <c r="A9" s="52" t="str">
        <v>Market.QR_LIVE.DiscountCurve.USD-LIBOR-SENIOR</v>
      </c>
      <c r="B9" s="34" t="str">
        <v>MarketName</v>
      </c>
      <c r="C9" s="37" t="str">
        <v>QR_LIVE</v>
      </c>
      <c r="D9" s="29" t="str">
        <v>AUD-BasisSwap-10Y-6M</v>
      </c>
      <c r="E9" s="32">
        <v>1.06E-3</v>
      </c>
      <c r="F9" s="29">
        <f ca="1"/>
        <v>125</v>
      </c>
      <c r="G9" s="23">
        <f ca="1"/>
        <v>6.681540457807067E-2</v>
      </c>
    </row>
    <row r="10" spans="1:7">
      <c r="A10" s="52" t="str">
        <v>Market.QR_LIVE.FxCurve.AUD-EUR</v>
      </c>
      <c r="B10" s="34" t="str">
        <v>ReferenceCurveUniqueId</v>
      </c>
      <c r="C10" s="38" t="str">
        <v>Market.QR_LIVE.RateCurve.AUD-BBR-BBSW-3M</v>
      </c>
      <c r="D10" s="29" t="str">
        <v>AUD-BasisSwap-12Y-6M</v>
      </c>
      <c r="E10" s="32">
        <v>8.5999999999999998E-4</v>
      </c>
      <c r="F10" s="29">
        <f ca="1"/>
        <v>216</v>
      </c>
      <c r="G10" s="23">
        <f ca="1"/>
        <v>6.630452395776576E-2</v>
      </c>
    </row>
    <row r="11" spans="1:7">
      <c r="A11" s="52" t="str">
        <v>Market.QR_LIVE.FxCurve.AUD-GBP</v>
      </c>
      <c r="B11" s="34" t="str">
        <v>IndexName</v>
      </c>
      <c r="C11" s="38" t="str">
        <v>AUD-BBR-BBSW</v>
      </c>
      <c r="D11" s="29" t="str">
        <v>AUD-BasisSwap-15Y-6M</v>
      </c>
      <c r="E11" s="32">
        <v>7.6000000000000004E-4</v>
      </c>
      <c r="F11" s="29">
        <f ca="1"/>
        <v>307</v>
      </c>
      <c r="G11" s="23">
        <f ca="1"/>
        <v>6.6680293668762047E-2</v>
      </c>
    </row>
    <row r="12" spans="1:7">
      <c r="A12" s="52" t="str">
        <v>Market.QR_LIVE.FxCurve.AUD-JPY</v>
      </c>
      <c r="B12" s="34" t="str">
        <v>IndexTenor</v>
      </c>
      <c r="C12" s="38" t="str">
        <v>6M</v>
      </c>
      <c r="D12" s="29" t="str">
        <v>AUD-BasisSwap-20Y-6M</v>
      </c>
      <c r="E12" s="32">
        <v>7.6000000000000004E-4</v>
      </c>
      <c r="F12" s="29">
        <f ca="1"/>
        <v>398</v>
      </c>
      <c r="G12" s="23">
        <f ca="1"/>
        <v>6.7173571238423158E-2</v>
      </c>
    </row>
    <row r="13" spans="1:7">
      <c r="A13" s="52" t="str">
        <v>Market.QR_LIVE.FxCurve.AUD-NZD</v>
      </c>
      <c r="B13" s="34" t="str">
        <v>CurveName</v>
      </c>
      <c r="C13" s="38" t="str">
        <v>AUD-BBR-BBSW-6M</v>
      </c>
      <c r="D13" s="29" t="str">
        <v>AUD-BasisSwap-25Y-6M</v>
      </c>
      <c r="E13" s="32">
        <v>7.6000000000000004E-4</v>
      </c>
      <c r="F13" s="29">
        <f ca="1"/>
        <v>489</v>
      </c>
      <c r="G13" s="23">
        <f ca="1"/>
        <v>6.6883137433551454E-2</v>
      </c>
    </row>
    <row r="14" spans="1:7">
      <c r="A14" s="52" t="str">
        <v>Market.QR_LIVE.FxCurve.AUD-USD</v>
      </c>
      <c r="B14" s="34" t="str">
        <v>Algorithm</v>
      </c>
      <c r="C14" s="38" t="str">
        <v>LinearSpreadZero</v>
      </c>
      <c r="D14" s="29" t="str">
        <v>AUD-BasisSwap-30Y-6M</v>
      </c>
      <c r="E14" s="32">
        <v>7.6000000000000004E-4</v>
      </c>
      <c r="F14" s="29">
        <f ca="1"/>
        <v>580</v>
      </c>
      <c r="G14" s="23">
        <f ca="1"/>
        <v>6.6473351871201736E-2</v>
      </c>
    </row>
    <row r="15" spans="1:7">
      <c r="A15" s="52" t="str">
        <v>Market.QR_LIVE.FxCurve.EUR-USD</v>
      </c>
      <c r="B15" s="34" t="str">
        <v>Currency</v>
      </c>
      <c r="C15" s="38" t="str">
        <v>AUD</v>
      </c>
      <c r="D15" s="29" t="e">
        <v>#N/A</v>
      </c>
      <c r="E15" s="32" t="e">
        <v>#N/A</v>
      </c>
      <c r="F15" s="29">
        <f ca="1"/>
        <v>678</v>
      </c>
      <c r="G15" s="23">
        <f ca="1"/>
        <v>6.5822798921073122E-2</v>
      </c>
    </row>
    <row r="16" spans="1:7">
      <c r="A16" s="52" t="str">
        <v>Market.QR_LIVE.FxCurve.GBP-USD</v>
      </c>
      <c r="B16" s="34" t="str">
        <v>SourceSystem</v>
      </c>
      <c r="C16" s="38" t="str">
        <v>Spreadsheet</v>
      </c>
      <c r="D16" s="29" t="e">
        <v>#N/A</v>
      </c>
      <c r="E16" s="32" t="e">
        <v>#N/A</v>
      </c>
      <c r="F16" s="29">
        <f ca="1"/>
        <v>769</v>
      </c>
      <c r="G16" s="23">
        <f ca="1"/>
        <v>6.6796275209805245E-2</v>
      </c>
    </row>
    <row r="17" spans="1:7">
      <c r="A17" s="52" t="str">
        <v>Market.QR_LIVE.FxCurve.JPY-USD</v>
      </c>
      <c r="B17" s="34" t="str">
        <v>Function</v>
      </c>
      <c r="C17" s="38" t="str">
        <v>Market</v>
      </c>
      <c r="D17" s="29" t="e">
        <v>#N/A</v>
      </c>
      <c r="E17" s="32" t="e">
        <v>#N/A</v>
      </c>
      <c r="F17" s="29">
        <f ca="1"/>
        <v>1099</v>
      </c>
      <c r="G17" s="23">
        <f ca="1"/>
        <v>7.503796594106138E-2</v>
      </c>
    </row>
    <row r="18" spans="1:7">
      <c r="A18" s="52" t="str">
        <v>Market.QR_LIVE.FxCurve.NZD-USD</v>
      </c>
      <c r="B18" s="34" t="str">
        <v>Schema</v>
      </c>
      <c r="C18" s="38" t="str">
        <v>V5r3.Reporting</v>
      </c>
      <c r="D18" s="29" t="e">
        <v>#N/A</v>
      </c>
      <c r="E18" s="32" t="e">
        <v>#N/A</v>
      </c>
      <c r="F18" s="29">
        <f ca="1"/>
        <v>1466</v>
      </c>
      <c r="G18" s="23">
        <f ca="1"/>
        <v>7.4213255216017515E-2</v>
      </c>
    </row>
    <row r="19" spans="1:7">
      <c r="A19" s="52" t="str">
        <v>Market.QR_LIVE.RateCurve.AUD-AONIA-OIS-COMPOUND</v>
      </c>
      <c r="B19" s="34" t="str">
        <v>UniqueIdentifier</v>
      </c>
      <c r="C19" s="38" t="str">
        <v>Market.QR_LIVE.RateCurve.AUD-BBR-BBSW-6M</v>
      </c>
      <c r="D19" s="29" t="e">
        <v>#N/A</v>
      </c>
      <c r="E19" s="32" t="e">
        <v>#N/A</v>
      </c>
      <c r="F19" s="29">
        <f ca="1"/>
        <v>1830</v>
      </c>
      <c r="G19" s="23">
        <f ca="1"/>
        <v>7.4135404375367031E-2</v>
      </c>
    </row>
    <row r="20" spans="1:7">
      <c r="A20" s="52" t="str">
        <v>Market.QR_LIVE.RateCurve.AUD-BBR-BBSW-2M</v>
      </c>
      <c r="B20" s="34" t="str">
        <v>Domain</v>
      </c>
      <c r="C20" s="38" t="str">
        <v>Spreadsheet.Market</v>
      </c>
      <c r="D20" s="29" t="e">
        <v>#N/A</v>
      </c>
      <c r="E20" s="32" t="e">
        <v>#N/A</v>
      </c>
      <c r="F20" s="29">
        <f ca="1"/>
        <v>2194</v>
      </c>
      <c r="G20" s="23">
        <f ca="1"/>
        <v>7.2300099645657312E-2</v>
      </c>
    </row>
    <row r="21" spans="1:7">
      <c r="A21" s="52" t="str">
        <v>Market.QR_LIVE.RateCurve.EUR-EURIBOR-Reuters-1M</v>
      </c>
      <c r="B21" s="34" t="str">
        <v>Market</v>
      </c>
      <c r="C21" s="37" t="str">
        <v>QR_LIVE</v>
      </c>
      <c r="D21" s="29" t="e">
        <v>#N/A</v>
      </c>
      <c r="E21" s="32" t="e">
        <v>#N/A</v>
      </c>
      <c r="F21" s="29">
        <f ca="1"/>
        <v>2560</v>
      </c>
      <c r="G21" s="23">
        <f ca="1"/>
        <v>7.0471119091479295E-2</v>
      </c>
    </row>
    <row r="22" spans="1:7">
      <c r="A22" s="52" t="str">
        <v>Market.QR_LIVE.RateCurve.EUR-EURIBOR-Reuters-3M</v>
      </c>
      <c r="B22" s="34" t="str">
        <v>CurveType</v>
      </c>
      <c r="C22" s="38" t="str">
        <v>Child</v>
      </c>
      <c r="D22" s="29" t="e">
        <v>#N/A</v>
      </c>
      <c r="E22" s="32" t="e">
        <v>#N/A</v>
      </c>
      <c r="F22" s="29">
        <f ca="1"/>
        <v>2925</v>
      </c>
      <c r="G22" s="23">
        <f ca="1"/>
        <v>6.9638435695656753E-2</v>
      </c>
    </row>
    <row r="23" spans="1:7">
      <c r="A23" s="52" t="str">
        <v>Market.QR_LIVE.RateCurve.EUR-EURIBOR-Reuters-6M</v>
      </c>
      <c r="B23" s="34" t="str">
        <v>AssetClass</v>
      </c>
      <c r="C23" s="38" t="str">
        <v>Rates</v>
      </c>
      <c r="D23" s="29" t="e">
        <v>#N/A</v>
      </c>
      <c r="E23" s="32" t="e">
        <v>#N/A</v>
      </c>
      <c r="F23" s="29">
        <f ca="1"/>
        <v>3290</v>
      </c>
      <c r="G23" s="23">
        <f ca="1"/>
        <v>6.8787282554596985E-2</v>
      </c>
    </row>
    <row r="24" spans="1:7">
      <c r="A24" s="52" t="str">
        <v>Market.QR_LIVE.RateCurve.EUR-LIBOR-BBA-1M</v>
      </c>
      <c r="B24" s="34" t="str">
        <v>PricingStructureRiskSetType</v>
      </c>
      <c r="C24" s="38" t="str">
        <v>Parent</v>
      </c>
      <c r="D24" s="29" t="e">
        <v>#N/A</v>
      </c>
      <c r="E24" s="32" t="e">
        <v>#N/A</v>
      </c>
      <c r="F24" s="29">
        <f ca="1"/>
        <v>3657</v>
      </c>
      <c r="G24" s="23">
        <f ca="1"/>
        <v>6.8051057247549451E-2</v>
      </c>
    </row>
    <row r="25" spans="1:7">
      <c r="A25" s="52" t="str">
        <v>Market.QR_LIVE.RateCurve.EUR-LIBOR-BBA-3M</v>
      </c>
      <c r="B25" s="34" t="str">
        <v>NameSpace</v>
      </c>
      <c r="C25" s="38" t="str">
        <v>Orion.V5r3</v>
      </c>
      <c r="D25" s="29" t="e">
        <v>#N/A</v>
      </c>
      <c r="E25" s="32" t="e">
        <v>#N/A</v>
      </c>
      <c r="F25" s="29">
        <f ca="1"/>
        <v>5484</v>
      </c>
      <c r="G25" s="23">
        <f ca="1"/>
        <v>6.6197899776733848E-2</v>
      </c>
    </row>
    <row r="26" spans="1:7">
      <c r="A26" s="52" t="str">
        <v>Market.QR_LIVE.RateCurve.EUR-LIBOR-BBA-6M</v>
      </c>
      <c r="B26" s="34" t="e">
        <v>#N/A</v>
      </c>
      <c r="C26" s="38" t="e">
        <v>#N/A</v>
      </c>
      <c r="D26" s="29" t="e">
        <v>#N/A</v>
      </c>
      <c r="E26" s="32" t="e">
        <v>#N/A</v>
      </c>
      <c r="F26" s="29">
        <f ca="1"/>
        <v>7308</v>
      </c>
      <c r="G26" s="24">
        <f ca="1"/>
        <v>6.4645777690475192E-2</v>
      </c>
    </row>
    <row r="27" spans="1:7" ht="13.5" thickBot="1">
      <c r="A27" s="52" t="str">
        <v>Market.QR_LIVE.RateCurve.GBP-LIBOR-BBA-3M</v>
      </c>
      <c r="B27" s="35" t="e">
        <v>#N/A</v>
      </c>
      <c r="C27" s="39" t="e">
        <v>#N/A</v>
      </c>
      <c r="D27" s="29" t="e">
        <v>#N/A</v>
      </c>
      <c r="E27" s="32" t="e">
        <v>#N/A</v>
      </c>
      <c r="F27" s="29" t="e">
        <f ca="1"/>
        <v>#N/A</v>
      </c>
      <c r="G27" s="24" t="e">
        <f ca="1"/>
        <v>#N/A</v>
      </c>
    </row>
    <row r="28" spans="1:7" ht="13.5" thickBot="1">
      <c r="A28" s="52" t="str">
        <v>Market.QR_LIVE.RateCurve.JPY-LIBOR-BBA-1M</v>
      </c>
      <c r="D28" s="29" t="e">
        <v>#N/A</v>
      </c>
      <c r="E28" s="32" t="e">
        <v>#N/A</v>
      </c>
      <c r="F28" s="29" t="e">
        <f ca="1"/>
        <v>#N/A</v>
      </c>
      <c r="G28" s="24" t="e">
        <f ca="1"/>
        <v>#N/A</v>
      </c>
    </row>
    <row r="29" spans="1:7" ht="13.5" thickBot="1">
      <c r="A29" s="52" t="str">
        <v>Market.QR_LIVE.RateCurve.JPY-LIBOR-BBA-3M</v>
      </c>
      <c r="B29" s="20" t="s">
        <v>63</v>
      </c>
      <c r="D29" s="29" t="e">
        <v>#N/A</v>
      </c>
      <c r="E29" s="32" t="e">
        <v>#N/A</v>
      </c>
      <c r="F29" s="29" t="e">
        <f ca="1"/>
        <v>#N/A</v>
      </c>
      <c r="G29" s="24" t="e">
        <f ca="1"/>
        <v>#N/A</v>
      </c>
    </row>
    <row r="30" spans="1:7" ht="13.5" thickBot="1">
      <c r="A30" s="52" t="str">
        <v>Market.QR_LIVE.RateCurve.JPY-LIBOR-BBA-6M</v>
      </c>
      <c r="B30" s="21" t="s">
        <v>64</v>
      </c>
      <c r="D30" s="29" t="e">
        <v>#N/A</v>
      </c>
      <c r="E30" s="32" t="e">
        <v>#N/A</v>
      </c>
      <c r="F30" s="29" t="e">
        <f ca="1"/>
        <v>#N/A</v>
      </c>
      <c r="G30" s="24" t="e">
        <f ca="1"/>
        <v>#N/A</v>
      </c>
    </row>
    <row r="31" spans="1:7" ht="13.5" thickBot="1">
      <c r="A31" s="52" t="str">
        <v>Market.QR_LIVE.RateCurve.JPY-LIBOR-ISDA-1M</v>
      </c>
      <c r="B31" s="21" t="s">
        <v>65</v>
      </c>
      <c r="D31" s="29" t="e">
        <v>#N/A</v>
      </c>
      <c r="E31" s="32" t="e">
        <v>#N/A</v>
      </c>
      <c r="F31" s="29" t="e">
        <f ca="1"/>
        <v>#N/A</v>
      </c>
      <c r="G31" s="24" t="e">
        <f ca="1"/>
        <v>#N/A</v>
      </c>
    </row>
    <row r="32" spans="1:7" ht="13.5" thickBot="1">
      <c r="A32" s="52" t="str">
        <v>Market.QR_LIVE.RateCurve.JPY-LIBOR-ISDA-3M</v>
      </c>
      <c r="B32" s="21" t="s">
        <v>66</v>
      </c>
      <c r="D32" s="29" t="e">
        <v>#N/A</v>
      </c>
      <c r="E32" s="32" t="e">
        <v>#N/A</v>
      </c>
      <c r="F32" s="29" t="e">
        <f ca="1"/>
        <v>#N/A</v>
      </c>
      <c r="G32" s="24" t="e">
        <f ca="1"/>
        <v>#N/A</v>
      </c>
    </row>
    <row r="33" spans="1:7" ht="13.5" thickBot="1">
      <c r="A33" s="52" t="str">
        <v>Market.QR_LIVE.RateCurve.JPY-LIBOR-ISDA-6M</v>
      </c>
      <c r="B33" s="21" t="s">
        <v>67</v>
      </c>
      <c r="D33" s="29" t="e">
        <v>#N/A</v>
      </c>
      <c r="E33" s="29" t="e">
        <v>#N/A</v>
      </c>
      <c r="F33" s="29" t="e">
        <f ca="1"/>
        <v>#N/A</v>
      </c>
      <c r="G33" s="24" t="e">
        <f ca="1"/>
        <v>#N/A</v>
      </c>
    </row>
    <row r="34" spans="1:7" ht="13.5" thickBot="1">
      <c r="A34" s="52" t="str">
        <v>Market.QR_LIVE.RateCurve.NZD-BBR-FRA-1M</v>
      </c>
      <c r="B34" s="21" t="s">
        <v>69</v>
      </c>
      <c r="D34" s="29" t="e">
        <v>#N/A</v>
      </c>
      <c r="E34" s="29" t="e">
        <v>#N/A</v>
      </c>
      <c r="F34" s="29" t="e">
        <f ca="1"/>
        <v>#N/A</v>
      </c>
      <c r="G34" s="24" t="e">
        <f ca="1"/>
        <v>#N/A</v>
      </c>
    </row>
    <row r="35" spans="1:7">
      <c r="A35" s="52" t="str">
        <v>Market.QR_LIVE.RateCurve.NZD-BBR-FRA-3M</v>
      </c>
      <c r="B35" s="40" t="s">
        <v>69</v>
      </c>
      <c r="D35" s="29" t="e">
        <v>#N/A</v>
      </c>
      <c r="E35" s="29" t="e">
        <v>#N/A</v>
      </c>
      <c r="F35" s="29" t="e">
        <f ca="1"/>
        <v>#N/A</v>
      </c>
      <c r="G35" s="24" t="e">
        <f ca="1"/>
        <v>#N/A</v>
      </c>
    </row>
    <row r="36" spans="1:7">
      <c r="A36" s="52" t="str">
        <v>Market.QR_LIVE.RateCurve.NZD-BBR-FRA-6M</v>
      </c>
      <c r="D36" s="29" t="e">
        <v>#N/A</v>
      </c>
      <c r="E36" s="29" t="e">
        <v>#N/A</v>
      </c>
      <c r="F36" s="29" t="e">
        <f ca="1"/>
        <v>#N/A</v>
      </c>
      <c r="G36" s="24" t="e">
        <f ca="1"/>
        <v>#N/A</v>
      </c>
    </row>
    <row r="37" spans="1:7">
      <c r="A37" s="52" t="str">
        <v>Market.QR_LIVE.RateCurve.USD-LIBOR-BBA-1M</v>
      </c>
      <c r="D37" s="29" t="e">
        <v>#N/A</v>
      </c>
      <c r="E37" s="29" t="e">
        <v>#N/A</v>
      </c>
      <c r="F37" s="29" t="e">
        <f ca="1"/>
        <v>#N/A</v>
      </c>
      <c r="G37" s="24" t="e">
        <f ca="1"/>
        <v>#N/A</v>
      </c>
    </row>
    <row r="38" spans="1:7" ht="13.5" thickBot="1">
      <c r="A38" s="52" t="str">
        <v>Market.QR_LIVE.DiscountCurve.CHF-LIBOR-SENIOR</v>
      </c>
      <c r="D38" s="30" t="e">
        <v>#N/A</v>
      </c>
      <c r="E38" s="30" t="e">
        <v>#N/A</v>
      </c>
      <c r="F38" s="30" t="e">
        <f ca="1"/>
        <v>#N/A</v>
      </c>
      <c r="G38" s="25" t="e">
        <f ca="1"/>
        <v>#N/A</v>
      </c>
    </row>
    <row r="39" spans="1:7">
      <c r="A39" s="52" t="str">
        <v>Market.QR_LIVE.RateCurve.USD-LIBOR-BBA-6M</v>
      </c>
    </row>
    <row r="40" spans="1:7">
      <c r="A40" s="52" t="str">
        <v>Market.QR_LIVE.RateCurve.GBP-LIBOR-BBA-1M</v>
      </c>
    </row>
    <row r="41" spans="1:7">
      <c r="A41" s="52" t="str">
        <v>Market.QR_LIVE.RateCurve.GBP-LIBOR-BBA-6M</v>
      </c>
    </row>
    <row r="42" spans="1:7">
      <c r="A42" s="52" t="str">
        <v>Market.QR_LIVE.FxCurve.CHF-USD</v>
      </c>
    </row>
    <row r="43" spans="1:7">
      <c r="A43" s="52" t="str">
        <v>Market.QR_LIVE.RateVolatilityMatrix.AUD-BBR-BBSW-3M</v>
      </c>
    </row>
    <row r="44" spans="1:7">
      <c r="A44" s="52" t="str">
        <v>Market.QR_LIVE.RateVolatilityMatrix.AUD-BBR-BBSW-1M</v>
      </c>
    </row>
    <row r="45" spans="1:7">
      <c r="A45" s="52" t="str">
        <v>Market.QR_LIVE.RateVolatilityMatrix.AUD-BBR-BBSW-6M</v>
      </c>
    </row>
    <row r="46" spans="1:7">
      <c r="A46" s="52" t="str">
        <v>Market.QR_LIVE.RateVolatilityMatrix.AUD-IRSwap-5Y</v>
      </c>
    </row>
    <row r="47" spans="1:7">
      <c r="A47" s="52" t="str">
        <v>Market.QR_LIVE.RateVolatilityMatrix.AUD-IRSwap-10Y</v>
      </c>
    </row>
    <row r="48" spans="1:7">
      <c r="A48" s="52" t="str">
        <v>Market.QR_LIVE.RateCurve.CHF-LIBOR-BBA-1M</v>
      </c>
    </row>
    <row r="49" spans="1:1">
      <c r="A49" s="52" t="str">
        <v>Market.QR_LIVE.RateCurve.CHF-LIBOR-BBA-6M</v>
      </c>
    </row>
    <row r="50" spans="1:1">
      <c r="A50" s="52" t="str">
        <v>Market.QR_LIVE.RateCurve.CHF-LIBOR-BBA-3M</v>
      </c>
    </row>
    <row r="51" spans="1:1">
      <c r="A51" s="52" t="str">
        <v>Market.QR_LIVE.RateCurve.EUR-EURIBOR-Telerate-6M</v>
      </c>
    </row>
    <row r="52" spans="1:1">
      <c r="A52" s="52" t="str">
        <v>Market.QR_LIVE.RateCurve.EUR-EURIBOR-Telerate-3M</v>
      </c>
    </row>
    <row r="53" spans="1:1">
      <c r="A53" s="52" t="str">
        <v>Market.QR_LIVE.RateCurve.EUR-EURIBOR-Telerate-1M</v>
      </c>
    </row>
    <row r="54" spans="1:1">
      <c r="A54" s="52" t="str">
        <v>Market.QR_LIVE.RateVolatilityMatrix.EUR-IRSwap-5Y</v>
      </c>
    </row>
    <row r="55" spans="1:1">
      <c r="A55" s="52" t="str">
        <v>Market.QR_LIVE.RateVolatilityMatrix.AUD-Xibor-3M</v>
      </c>
    </row>
    <row r="56" spans="1:1">
      <c r="A56" s="52" t="str">
        <v>Market.QR_LIVE.RateATMVolatilityMatrix.AUD-IRSwap-SydneySwapDesk</v>
      </c>
    </row>
    <row r="57" spans="1:1">
      <c r="A57" s="52" t="str">
        <v>Market.QR_LIVE.RateVolatilityMatrix.AUD-BBR-BBSW-6M-SydneySwapDesk</v>
      </c>
    </row>
    <row r="58" spans="1:1">
      <c r="A58" s="52" t="str">
        <v>Market.QR_LIVE.RateCurve.AUD-LIBOR-BBA-3M.AUD-Deposit-1D</v>
      </c>
    </row>
    <row r="59" spans="1:1">
      <c r="A59" s="52" t="str">
        <v>Market.QR_LIVE.RateCurve.AUD-LIBOR-BBA-3M.AUD-Deposit-1W</v>
      </c>
    </row>
    <row r="60" spans="1:1">
      <c r="A60" s="52" t="str">
        <v>Market.QR_LIVE.RateCurve.AUD-LIBOR-BBA-3M.AUD-Deposit-2W</v>
      </c>
    </row>
    <row r="61" spans="1:1">
      <c r="A61" s="52" t="str">
        <v>Market.QR_LIVE.RateCurve.AUD-LIBOR-BBA-3M.AUD-Deposit-1M</v>
      </c>
    </row>
    <row r="62" spans="1:1">
      <c r="A62" s="52" t="str">
        <v>Market.QR_LIVE.RateCurve.AUD-LIBOR-BBA-3M.AUD-Deposit-2M</v>
      </c>
    </row>
    <row r="63" spans="1:1">
      <c r="A63" s="52" t="str">
        <v>Market.QR_LIVE.RateCurve.AUD-LIBOR-BBA-3M.AUD-Deposit-3M</v>
      </c>
    </row>
    <row r="64" spans="1:1">
      <c r="A64" s="52" t="str">
        <v>Market.QR_LIVE.RateCurve.AUD-LIBOR-BBA-3M.AUD-IRFuture-IR-1</v>
      </c>
    </row>
    <row r="65" spans="1:1">
      <c r="A65" s="52" t="str">
        <v>Market.QR_LIVE.RateCurve.AUD-LIBOR-BBA-3M.AUD-IRFuture-IR-2</v>
      </c>
    </row>
    <row r="66" spans="1:1">
      <c r="A66" s="52" t="str">
        <v>Market.QR_LIVE.RateCurve.AUD-LIBOR-BBA-3M.AUD-IRFuture-IR-3</v>
      </c>
    </row>
    <row r="67" spans="1:1">
      <c r="A67" s="52" t="str">
        <v>Market.QR_LIVE.RateCurve.AUD-LIBOR-BBA-3M.AUD-IRFuture-IR-4</v>
      </c>
    </row>
    <row r="68" spans="1:1">
      <c r="A68" s="52" t="str">
        <v>Market.QR_LIVE.RateCurve.AUD-LIBOR-BBA-3M.AUD-IRFuture-IR-5</v>
      </c>
    </row>
    <row r="69" spans="1:1">
      <c r="A69" s="52" t="str">
        <v>Market.QR_LIVE.RateCurve.AUD-LIBOR-BBA-3M.AUD-IRFuture-IR-6</v>
      </c>
    </row>
    <row r="70" spans="1:1">
      <c r="A70" s="52" t="str">
        <v>Market.QR_LIVE.RateCurve.AUD-LIBOR-BBA-3M.AUD-IRFuture-IR-7</v>
      </c>
    </row>
    <row r="71" spans="1:1">
      <c r="A71" s="52" t="str">
        <v>Market.QR_LIVE.RateCurve.AUD-LIBOR-BBA-3M.AUD-IRFuture-IR-8</v>
      </c>
    </row>
    <row r="72" spans="1:1">
      <c r="A72" s="52" t="str">
        <v>Market.QR_LIVE.RateCurve.AUD-LIBOR-BBA-3M.AUD-IRSwap-3Y</v>
      </c>
    </row>
    <row r="73" spans="1:1">
      <c r="A73" s="52" t="str">
        <v>Market.QR_LIVE.RateCurve.AUD-LIBOR-BBA-3M.AUD-IRSwap-4Y</v>
      </c>
    </row>
    <row r="74" spans="1:1">
      <c r="A74" s="52" t="str">
        <v>Market.QR_LIVE.RateCurve.AUD-LIBOR-BBA-3M.AUD-IRSwap-5Y</v>
      </c>
    </row>
    <row r="75" spans="1:1">
      <c r="A75" s="52" t="str">
        <v>Market.QR_LIVE.RateCurve.AUD-LIBOR-BBA-3M.AUD-IRSwap-6Y</v>
      </c>
    </row>
    <row r="76" spans="1:1">
      <c r="A76" s="52" t="str">
        <v>Market.QR_LIVE.RateCurve.AUD-LIBOR-BBA-3M.AUD-IRSwap-7Y</v>
      </c>
    </row>
    <row r="77" spans="1:1">
      <c r="A77" s="52" t="str">
        <v>Market.QR_LIVE.RateCurve.AUD-LIBOR-BBA-3M.AUD-IRSwap-8Y</v>
      </c>
    </row>
    <row r="78" spans="1:1">
      <c r="A78" s="52" t="str">
        <v>Market.QR_LIVE.RateCurve.AUD-LIBOR-BBA-3M.AUD-IRSwap-9Y</v>
      </c>
    </row>
    <row r="79" spans="1:1">
      <c r="A79" s="52" t="str">
        <v>Market.QR_LIVE.RateCurve.AUD-LIBOR-BBA-3M.AUD-IRSwap-10Y</v>
      </c>
    </row>
    <row r="80" spans="1:1">
      <c r="A80" s="52" t="str">
        <v>Market.QR_LIVE.RateCurve.AUD-LIBOR-BBA-3M.AUD-IRSwap-15Y</v>
      </c>
    </row>
    <row r="81" spans="1:1">
      <c r="A81" s="52" t="str">
        <v>Market.QR_LIVE.RateCurve.AUD-LIBOR-BBA-3M.AUD-IRSwap-20Y</v>
      </c>
    </row>
    <row r="82" spans="1:1">
      <c r="A82" s="52" t="str">
        <v>Market.QR_LIVE.RateCurve.GBP-LIBOR-ISDA-3M</v>
      </c>
    </row>
    <row r="83" spans="1:1">
      <c r="A83" s="52" t="str">
        <v>Market.QR_LIVE.RateCurve.GBP-LIBOR-ISDA-1M</v>
      </c>
    </row>
    <row r="84" spans="1:1">
      <c r="A84" s="52" t="str">
        <v>Market.QR_LIVE.ClearedRateCurve.USD-LIBOR-ISDA-6M</v>
      </c>
    </row>
    <row r="85" spans="1:1">
      <c r="A85" s="52" t="str">
        <v>Market.QR_LIVE.RateCurve.USD-Federal Funds-H15-OIS-COMPOUND-1D</v>
      </c>
    </row>
    <row r="86" spans="1:1">
      <c r="A86" s="52" t="str">
        <v>Market.QR_LIVE.DiscountCurve.USD-OIS-SENIOR</v>
      </c>
    </row>
    <row r="87" spans="1:1">
      <c r="A87" s="52" t="str">
        <v>Market.QR_LIVE.RateCurve.USD-LIBOR-ISDA-6M</v>
      </c>
    </row>
    <row r="88" spans="1:1">
      <c r="A88" s="52" t="str">
        <v>Market.QR_LIVE.RateBasisCurve.AUD-LIBOR-BBA-1M</v>
      </c>
    </row>
    <row r="89" spans="1:1">
      <c r="A89" s="52" t="str">
        <v>Market.QR_LIVE.RateCurve.AUD-LIBOR-BBA-3M</v>
      </c>
    </row>
    <row r="90" spans="1:1">
      <c r="A90" s="52" t="str">
        <v>Market.QR_LIVE.RateCurve.GBP-LIBOR-ISDA-6M</v>
      </c>
    </row>
    <row r="91" spans="1:1">
      <c r="A91" s="52" t="str">
        <v>Market.QR_LIVE.EquityCurve.AUD-AAD.AU</v>
      </c>
    </row>
    <row r="92" spans="1:1">
      <c r="A92" s="52" t="str">
        <v>Market.QR_LIVE.RateCurve.AUD-LIBOR-BBA-6M</v>
      </c>
    </row>
    <row r="93" spans="1:1">
      <c r="A93" s="52" t="str">
        <v>Market.QR_LIVE.RateCurve.AUD-LIBOR-BBA-1M</v>
      </c>
    </row>
    <row r="94" spans="1:1">
      <c r="A94" s="52" t="str">
        <v>Market.QR_LIVE.CommodityCurve.USD-LME_Aluminium2</v>
      </c>
    </row>
    <row r="95" spans="1:1">
      <c r="A95" s="52" t="str">
        <v>Market.QR_LIVE.CommodityCurve.USD-LME_Aluminium</v>
      </c>
    </row>
    <row r="96" spans="1:1">
      <c r="A96" s="52" t="str">
        <v>Market.QR_LIVE.CommodityCurve.USD-ICE_Brent</v>
      </c>
    </row>
    <row r="97" spans="1:1">
      <c r="A97" s="52" t="str">
        <v>Market.QR_LIVE.CommodityCurve.USD-Platts_Brent</v>
      </c>
    </row>
    <row r="98" spans="1:1">
      <c r="A98" s="52" t="str">
        <v>Market.QR_LIVE.CommodityCurve.USD-Townsville-AW2-ICE_Brent</v>
      </c>
    </row>
    <row r="99" spans="1:1">
      <c r="A99" s="52" t="str">
        <v>Market.QR_LIVE.CommodityCurve.USD-Townsville-AW2-LME_Aluminium</v>
      </c>
    </row>
    <row r="100" spans="1:1">
      <c r="A100" s="52" t="str">
        <v>Market.QR_LIVE.CommodityCurve.USD-Cairns-AW2-LME_Aluminium</v>
      </c>
    </row>
    <row r="101" spans="1:1">
      <c r="A101" s="52" t="str">
        <v>Market.QR_LIVE.CommodityCurve.USD-Cairns-AW2-ICE_Brent</v>
      </c>
    </row>
    <row r="102" spans="1:1">
      <c r="A102" s="52" t="str">
        <v>Market.QR_LIVE.CommodityCurve.USD-Mossman-AW2-LME_Aluminium</v>
      </c>
    </row>
    <row r="103" spans="1:1">
      <c r="A103" s="52" t="str">
        <v>Market.QR_LIVE.CommodityCurve.AUD-ASX_Wheat</v>
      </c>
    </row>
    <row r="104" spans="1:1">
      <c r="A104" s="52" t="e">
        <v>#N/A</v>
      </c>
    </row>
    <row r="105" spans="1:1">
      <c r="A105" s="52" t="e">
        <v>#N/A</v>
      </c>
    </row>
    <row r="106" spans="1:1">
      <c r="A106" s="52" t="e">
        <v>#N/A</v>
      </c>
    </row>
    <row r="107" spans="1:1">
      <c r="A107" s="52" t="e">
        <v>#N/A</v>
      </c>
    </row>
    <row r="108" spans="1:1">
      <c r="A108" s="52" t="e">
        <v>#N/A</v>
      </c>
    </row>
    <row r="109" spans="1:1">
      <c r="A109" s="52" t="e">
        <v>#N/A</v>
      </c>
    </row>
    <row r="110" spans="1:1">
      <c r="A110" s="52" t="e">
        <v>#N/A</v>
      </c>
    </row>
    <row r="111" spans="1:1">
      <c r="A111" s="52" t="e">
        <v>#N/A</v>
      </c>
    </row>
    <row r="112" spans="1:1">
      <c r="A112" s="52" t="e">
        <v>#N/A</v>
      </c>
    </row>
    <row r="113" spans="1:1">
      <c r="A113" s="52" t="e">
        <v>#N/A</v>
      </c>
    </row>
    <row r="114" spans="1:1">
      <c r="A114" s="52" t="e">
        <v>#N/A</v>
      </c>
    </row>
    <row r="115" spans="1:1">
      <c r="A115" s="52" t="e">
        <v>#N/A</v>
      </c>
    </row>
    <row r="116" spans="1:1">
      <c r="A116" s="52" t="e">
        <v>#N/A</v>
      </c>
    </row>
    <row r="117" spans="1:1">
      <c r="A117" s="52" t="e">
        <v>#N/A</v>
      </c>
    </row>
    <row r="118" spans="1:1">
      <c r="A118" s="52" t="e">
        <v>#N/A</v>
      </c>
    </row>
    <row r="119" spans="1:1">
      <c r="A119" s="50" t="e">
        <v>#N/A</v>
      </c>
    </row>
    <row r="120" spans="1:1">
      <c r="A120" s="50" t="e">
        <v>#N/A</v>
      </c>
    </row>
    <row r="121" spans="1:1">
      <c r="A121" s="50" t="e">
        <v>#N/A</v>
      </c>
    </row>
    <row r="122" spans="1:1">
      <c r="A122" s="50" t="e">
        <v>#N/A</v>
      </c>
    </row>
    <row r="123" spans="1:1">
      <c r="A123" s="50" t="e">
        <v>#N/A</v>
      </c>
    </row>
    <row r="124" spans="1:1">
      <c r="A124" s="50" t="e">
        <v>#N/A</v>
      </c>
    </row>
    <row r="125" spans="1:1">
      <c r="A125" s="50" t="e">
        <v>#N/A</v>
      </c>
    </row>
  </sheetData>
  <mergeCells count="1">
    <mergeCell ref="B5:C5"/>
  </mergeCells>
  <dataValidations count="1">
    <dataValidation type="list" allowBlank="1" showInputMessage="1" showErrorMessage="1" sqref="B5" xr:uid="{00000000-0002-0000-0000-000000000000}">
      <formula1>$B$29:$B$35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58"/>
  <sheetViews>
    <sheetView topLeftCell="G1" workbookViewId="0">
      <selection activeCell="N2" sqref="N2"/>
    </sheetView>
  </sheetViews>
  <sheetFormatPr defaultColWidth="9.140625" defaultRowHeight="11.25"/>
  <cols>
    <col min="1" max="1" width="8.7109375" style="1" bestFit="1" customWidth="1"/>
    <col min="2" max="2" width="5.42578125" style="16" bestFit="1" customWidth="1"/>
    <col min="3" max="3" width="5.42578125" style="1" bestFit="1" customWidth="1"/>
    <col min="4" max="4" width="6.28515625" style="1" bestFit="1" customWidth="1"/>
    <col min="5" max="6" width="5.42578125" style="1" bestFit="1" customWidth="1"/>
    <col min="7" max="7" width="5.42578125" style="1" customWidth="1"/>
    <col min="8" max="8" width="6" style="1" bestFit="1" customWidth="1"/>
    <col min="9" max="13" width="10.42578125" style="1" bestFit="1" customWidth="1"/>
    <col min="14" max="15" width="10.42578125" style="1" customWidth="1"/>
    <col min="16" max="16" width="6" style="1" bestFit="1" customWidth="1"/>
    <col min="17" max="17" width="5.42578125" style="1" bestFit="1" customWidth="1"/>
    <col min="18" max="19" width="6" style="1" bestFit="1" customWidth="1"/>
    <col min="20" max="20" width="9.140625" style="1"/>
    <col min="21" max="26" width="5.42578125" style="1" bestFit="1" customWidth="1"/>
    <col min="27" max="27" width="5.42578125" style="1" customWidth="1"/>
    <col min="28" max="29" width="9.140625" style="1"/>
    <col min="30" max="31" width="5.42578125" style="1" bestFit="1" customWidth="1"/>
    <col min="32" max="16384" width="9.140625" style="1"/>
  </cols>
  <sheetData>
    <row r="1" spans="1:31" s="12" customFormat="1" ht="249" thickBot="1">
      <c r="A1" s="10" t="s">
        <v>41</v>
      </c>
      <c r="B1" s="11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51</v>
      </c>
      <c r="J1" s="10" t="s">
        <v>52</v>
      </c>
      <c r="K1" s="10" t="s">
        <v>53</v>
      </c>
      <c r="L1" s="10" t="s">
        <v>54</v>
      </c>
      <c r="M1" s="10" t="s">
        <v>55</v>
      </c>
      <c r="N1" s="10" t="s">
        <v>60</v>
      </c>
      <c r="O1" s="10" t="s">
        <v>61</v>
      </c>
      <c r="P1" s="10" t="s">
        <v>56</v>
      </c>
      <c r="Q1" s="10" t="s">
        <v>57</v>
      </c>
      <c r="R1" s="10" t="s">
        <v>58</v>
      </c>
      <c r="S1" s="10" t="s">
        <v>75</v>
      </c>
      <c r="T1" s="10" t="s">
        <v>59</v>
      </c>
      <c r="U1" s="11" t="str">
        <f t="shared" ref="U1:AA1" si="0">B1</f>
        <v>Market.QR_LIVE.RateCurve.AUD-BBR-BBSW-3M</v>
      </c>
      <c r="V1" s="11" t="str">
        <f t="shared" si="0"/>
        <v>Market.QR_LIVE.RateCurve.AUD-AONIA-OIS-COMPOUND-1D</v>
      </c>
      <c r="W1" s="11" t="str">
        <f t="shared" si="0"/>
        <v>Market.QR_LIVE.RateCurve.AUD-BBR-BBSW-6M</v>
      </c>
      <c r="X1" s="11" t="str">
        <f t="shared" si="0"/>
        <v>Market.QR_LIVE.RateCurve.AUD-BBR-BBSW-1M</v>
      </c>
      <c r="Y1" s="11" t="str">
        <f t="shared" si="0"/>
        <v>Market.QR_LIVE.DiscountCurve.AUD-LIBOR-SENIOR</v>
      </c>
      <c r="Z1" s="11" t="str">
        <f t="shared" si="0"/>
        <v>Market.EOD_Sydney.RateCurve.AUD-BBR-BBSW-3M</v>
      </c>
      <c r="AA1" s="11" t="str">
        <f t="shared" si="0"/>
        <v>Market.Test.RateCurve.AUD-BBR-BBSW-3M</v>
      </c>
      <c r="AB1" s="11" t="s">
        <v>41</v>
      </c>
      <c r="AC1" s="11" t="s">
        <v>42</v>
      </c>
      <c r="AD1" s="11" t="s">
        <v>43</v>
      </c>
      <c r="AE1" s="11" t="s">
        <v>44</v>
      </c>
    </row>
    <row r="2" spans="1:31">
      <c r="A2" s="13">
        <f ca="1">BaseDate</f>
        <v>43133</v>
      </c>
      <c r="B2" s="14">
        <f t="shared" ref="B2:B65" ca="1" si="1">(I2-I3)/($A3-$A2)*365</f>
        <v>6.6050635451466569E-2</v>
      </c>
      <c r="C2" s="14">
        <f t="shared" ref="C2:C65" ca="1" si="2">(J2-J3)/($A3-$A2)*365</f>
        <v>1.4922339226156361E-2</v>
      </c>
      <c r="D2" s="14">
        <f t="shared" ref="D2:D65" ca="1" si="3">(K2-K3)/($A3-$A2)*365</f>
        <v>6.6050635451466569E-2</v>
      </c>
      <c r="E2" s="14">
        <f t="shared" ref="E2:E65" ca="1" si="4">(L2-L3)/($A3-$A2)*365</f>
        <v>3.7811897799980447E-2</v>
      </c>
      <c r="F2" s="14">
        <f t="shared" ref="F2:F65" ca="1" si="5">(M2-M3)/($A3-$A2)*365</f>
        <v>4.9963288423553937E-2</v>
      </c>
      <c r="G2" s="14" t="e">
        <f t="shared" ref="G2:G65" ca="1" si="6">(N2-N3)/($A3-$A2)*365</f>
        <v>#VALUE!</v>
      </c>
      <c r="H2" s="14">
        <f t="shared" ref="H2:H65" ca="1" si="7">(O2-O3)/($A3-$A2)*365</f>
        <v>1.7498739123410014E-2</v>
      </c>
      <c r="I2" s="3">
        <f t="array" aca="1" ref="I2:I358" ca="1">_xll.HLV5r3.Financial.Cache.GetValues(B$1, $A2:$A358)</f>
        <v>1</v>
      </c>
      <c r="J2" s="3">
        <f t="array" aca="1" ref="J2:J358" ca="1">_xll.HLV5r3.Financial.Cache.GetValues(C$1, $A2:$A358)</f>
        <v>0.99745908045752296</v>
      </c>
      <c r="K2" s="3">
        <f t="array" aca="1" ref="K2:K358" ca="1">_xll.HLV5r3.Financial.Cache.GetValues(D$1, $A2:$A358)</f>
        <v>1</v>
      </c>
      <c r="L2" s="3">
        <f t="array" aca="1" ref="L2:L358" ca="1">_xll.HLV5r3.Financial.Cache.GetValues(E$1, $A2:$A358)</f>
        <v>0.5923202050851708</v>
      </c>
      <c r="M2" s="3">
        <f t="array" aca="1" ref="M2:M358" ca="1">_xll.HLV5r3.Financial.Cache.GetValues(F$1, $A2:$A358)</f>
        <v>1</v>
      </c>
      <c r="N2" s="3" t="e">
        <f t="array" aca="1" ref="N2:N358" ca="1">_xll.HLV5r3.Financial.Cache.GetValues(G$1, $A2:$A358)</f>
        <v>#VALUE!</v>
      </c>
      <c r="O2" s="3">
        <f t="array" aca="1" ref="O2:O358" ca="1">_xll.HLV5r3.Financial.Cache.GetValues(H$1, $A2:$A358)</f>
        <v>0.99721660291078795</v>
      </c>
      <c r="P2" s="17">
        <f t="shared" ref="P2:P65" ca="1" si="8">D2-B2</f>
        <v>0</v>
      </c>
      <c r="Q2" s="17">
        <f t="shared" ref="Q2:Q65" ca="1" si="9">B2-E2</f>
        <v>2.8238737651486122E-2</v>
      </c>
      <c r="R2" s="17">
        <f t="shared" ref="R2:R65" ca="1" si="10">B2-C2</f>
        <v>5.1128296225310205E-2</v>
      </c>
      <c r="S2" s="17">
        <f ca="1">(AA2-U2)*100</f>
        <v>9.6794665053818818</v>
      </c>
      <c r="T2" s="19">
        <f t="shared" ref="T2:T65" ca="1" si="11">A2</f>
        <v>43133</v>
      </c>
      <c r="U2" s="18">
        <f ca="1">-LN(I3)*365/($A3-$A$2)</f>
        <v>6.6092504792744464E-2</v>
      </c>
      <c r="V2" s="18">
        <f ca="1">-LN(J3)*365/($A3-$A$2)</f>
        <v>0.1476219134610548</v>
      </c>
      <c r="W2" s="18">
        <f ca="1">-LN(K3)*365/($A3-$A$2)</f>
        <v>6.6092504792744464E-2</v>
      </c>
      <c r="X2" s="18">
        <f ca="1">-LN(L3)*365/($A3-$A$2)</f>
        <v>27.371502418461805</v>
      </c>
      <c r="Y2" s="18">
        <f ca="1">-LN(M3)*365/($A3-$A$2)</f>
        <v>4.9987241138553254E-2</v>
      </c>
      <c r="Z2" s="18" t="e">
        <f t="shared" ref="Z2" ca="1" si="12">-LN(N3)*365/($A3-$A$2)</f>
        <v>#VALUE!</v>
      </c>
      <c r="AA2" s="18">
        <f ca="1">-LN(O3)*365/($A3-$A$2)</f>
        <v>0.16288716984656329</v>
      </c>
      <c r="AB2" s="19">
        <f ca="1">'Daily Forward Rates'!A2</f>
        <v>43133</v>
      </c>
      <c r="AC2" s="3">
        <f ca="1">_xll.HLV5r3.Financial.Cache.GetValue(IRCurve1, AB2)</f>
        <v>0.99745908045752296</v>
      </c>
      <c r="AD2" s="17">
        <f ca="1">AE2</f>
        <v>8.1347885739787171E-2</v>
      </c>
      <c r="AE2" s="17">
        <f ca="1">AE3</f>
        <v>8.1347885739787171E-2</v>
      </c>
    </row>
    <row r="3" spans="1:31">
      <c r="A3" s="15">
        <f ca="1">A2+7</f>
        <v>43140</v>
      </c>
      <c r="B3" s="14">
        <f t="shared" ca="1" si="1"/>
        <v>6.6137017736805762E-2</v>
      </c>
      <c r="C3" s="14">
        <f t="shared" ca="1" si="2"/>
        <v>1.4918057844888279E-2</v>
      </c>
      <c r="D3" s="14">
        <f t="shared" ca="1" si="3"/>
        <v>6.6137017736805762E-2</v>
      </c>
      <c r="E3" s="14">
        <f t="shared" ca="1" si="4"/>
        <v>3.7745573330368952E-2</v>
      </c>
      <c r="F3" s="14">
        <f t="shared" ca="1" si="5"/>
        <v>4.9886453224926172E-2</v>
      </c>
      <c r="G3" s="14" t="e">
        <f t="shared" ca="1" si="6"/>
        <v>#VALUE!</v>
      </c>
      <c r="H3" s="14">
        <f t="shared" ca="1" si="7"/>
        <v>1.7723634107554682E-2</v>
      </c>
      <c r="I3" s="3">
        <f ca="1"/>
        <v>0.99873327548449242</v>
      </c>
      <c r="J3" s="3">
        <f ca="1"/>
        <v>0.9971728986093501</v>
      </c>
      <c r="K3" s="3">
        <f ca="1"/>
        <v>0.99873327548449242</v>
      </c>
      <c r="L3" s="3">
        <f ca="1"/>
        <v>0.59159504540133556</v>
      </c>
      <c r="M3" s="3">
        <f ca="1"/>
        <v>0.99904179994804143</v>
      </c>
      <c r="N3" s="3" t="e">
        <f ca="1"/>
        <v>#VALUE!</v>
      </c>
      <c r="O3" s="3">
        <f ca="1"/>
        <v>0.99688101065362666</v>
      </c>
      <c r="P3" s="17">
        <f t="shared" ca="1" si="8"/>
        <v>0</v>
      </c>
      <c r="Q3" s="17">
        <f t="shared" ca="1" si="9"/>
        <v>2.839144440643681E-2</v>
      </c>
      <c r="R3" s="17">
        <f t="shared" ca="1" si="10"/>
        <v>5.1218959891917479E-2</v>
      </c>
      <c r="S3" s="17">
        <f t="shared" ref="S3:S66" ca="1" si="13">(AA3-U3)*100</f>
        <v>2.4156898370223736</v>
      </c>
      <c r="T3" s="19">
        <f t="shared" ca="1" si="11"/>
        <v>43140</v>
      </c>
      <c r="U3" s="18">
        <f t="shared" ref="U3:U66" ca="1" si="14">-LN(I4)*365/($A4-$A$2)</f>
        <v>6.6177745871155894E-2</v>
      </c>
      <c r="V3" s="18">
        <f t="shared" ref="V3:V17" ca="1" si="15">-LN(J4)*365/($A4-$A$2)</f>
        <v>8.1292206146536122E-2</v>
      </c>
      <c r="W3" s="18">
        <f t="shared" ref="W3:W17" ca="1" si="16">-LN(K4)*365/($A4-$A$2)</f>
        <v>6.6177745871155894E-2</v>
      </c>
      <c r="X3" s="18">
        <f t="shared" ref="X3:X17" ca="1" si="17">-LN(L4)*365/($A4-$A$2)</f>
        <v>13.717672272130525</v>
      </c>
      <c r="Y3" s="18">
        <f t="shared" ref="Y3:Y17" ca="1" si="18">-LN(M4)*365/($A4-$A$2)</f>
        <v>4.997273316629091E-2</v>
      </c>
      <c r="Z3" s="18" t="e">
        <f t="shared" ref="Z3:Z66" ca="1" si="19">-LN(N4)*365/($A4-$A$2)</f>
        <v>#VALUE!</v>
      </c>
      <c r="AA3" s="18">
        <f t="shared" ref="AA3:AA66" ca="1" si="20">-LN(O4)*365/($A4-$A$2)</f>
        <v>9.033464424137963E-2</v>
      </c>
      <c r="AB3" s="19">
        <f t="shared" ref="AB3:AB34" ca="1" si="21">AB2+14</f>
        <v>43147</v>
      </c>
      <c r="AC3" s="3">
        <f ca="1">_xll.HLV5r3.Financial.Cache.GetValue(IRCurve1, AB3)</f>
        <v>0.99688679886985909</v>
      </c>
      <c r="AD3" s="17">
        <f t="shared" ref="AD3:AD66" ca="1" si="22">(AC2/AC3-1)*365/(AB3-AB2)</f>
        <v>1.496679317294271E-2</v>
      </c>
      <c r="AE3" s="17">
        <f t="shared" ref="AE3:AE66" ca="1" si="23">-LN(AC3)/(AB3-$AB$2)*365.25</f>
        <v>8.1347885739787171E-2</v>
      </c>
    </row>
    <row r="4" spans="1:31">
      <c r="A4" s="15">
        <f t="shared" ref="A4:A67" ca="1" si="24">A3+7</f>
        <v>43147</v>
      </c>
      <c r="B4" s="14">
        <f t="shared" ca="1" si="1"/>
        <v>6.6484014976751896E-2</v>
      </c>
      <c r="C4" s="14">
        <f t="shared" ca="1" si="2"/>
        <v>1.491377769200394E-2</v>
      </c>
      <c r="D4" s="14">
        <f t="shared" ca="1" si="3"/>
        <v>6.6484014976751896E-2</v>
      </c>
      <c r="E4" s="14">
        <f t="shared" ca="1" si="4"/>
        <v>3.7679378961816438E-2</v>
      </c>
      <c r="F4" s="14">
        <f t="shared" ca="1" si="5"/>
        <v>4.9788373681702303E-2</v>
      </c>
      <c r="G4" s="14" t="e">
        <f t="shared" ca="1" si="6"/>
        <v>#VALUE!</v>
      </c>
      <c r="H4" s="14">
        <f t="shared" ca="1" si="7"/>
        <v>1.7948284985037009E-2</v>
      </c>
      <c r="I4" s="3">
        <f ca="1"/>
        <v>0.9974648943224167</v>
      </c>
      <c r="J4" s="3">
        <f ca="1"/>
        <v>0.99688679886985909</v>
      </c>
      <c r="K4" s="3">
        <f ca="1"/>
        <v>0.9974648943224167</v>
      </c>
      <c r="L4" s="3">
        <f ca="1"/>
        <v>0.59087115769362986</v>
      </c>
      <c r="M4" s="3">
        <f ca="1"/>
        <v>0.99808507344783737</v>
      </c>
      <c r="N4" s="3" t="e">
        <f ca="1"/>
        <v>#VALUE!</v>
      </c>
      <c r="O4" s="3">
        <f ca="1"/>
        <v>0.99654110534197493</v>
      </c>
      <c r="P4" s="17">
        <f t="shared" ca="1" si="8"/>
        <v>0</v>
      </c>
      <c r="Q4" s="17">
        <f t="shared" ca="1" si="9"/>
        <v>2.8804636014935457E-2</v>
      </c>
      <c r="R4" s="17">
        <f t="shared" ca="1" si="10"/>
        <v>5.1570237284747952E-2</v>
      </c>
      <c r="S4" s="17">
        <f t="shared" ca="1" si="13"/>
        <v>-1.2271150146320187E-2</v>
      </c>
      <c r="T4" s="19">
        <f t="shared" ca="1" si="11"/>
        <v>43147</v>
      </c>
      <c r="U4" s="18">
        <f t="shared" ca="1" si="14"/>
        <v>6.6350371965558375E-2</v>
      </c>
      <c r="V4" s="18">
        <f t="shared" ca="1" si="15"/>
        <v>5.9182303708364886E-2</v>
      </c>
      <c r="W4" s="18">
        <f t="shared" ca="1" si="16"/>
        <v>6.6350371965558375E-2</v>
      </c>
      <c r="X4" s="18">
        <f t="shared" ca="1" si="17"/>
        <v>9.1663842555064079</v>
      </c>
      <c r="Y4" s="18">
        <f t="shared" ca="1" si="18"/>
        <v>4.9951080214953127E-2</v>
      </c>
      <c r="Z4" s="18" t="e">
        <f t="shared" ca="1" si="19"/>
        <v>#VALUE!</v>
      </c>
      <c r="AA4" s="18">
        <f t="shared" ca="1" si="20"/>
        <v>6.6227660464095173E-2</v>
      </c>
      <c r="AB4" s="19">
        <f t="shared" ca="1" si="21"/>
        <v>43161</v>
      </c>
      <c r="AC4" s="3">
        <f ca="1">_xll.HLV5r3.Financial.Cache.GetValue(IRCurve1, AB4)</f>
        <v>0.99631484562269756</v>
      </c>
      <c r="AD4" s="17">
        <f t="shared" ca="1" si="22"/>
        <v>1.496679317294271E-2</v>
      </c>
      <c r="AE4" s="17">
        <f t="shared" ca="1" si="23"/>
        <v>4.8160316429339378E-2</v>
      </c>
    </row>
    <row r="5" spans="1:31">
      <c r="A5" s="15">
        <f t="shared" ca="1" si="24"/>
        <v>43154</v>
      </c>
      <c r="B5" s="14">
        <f t="shared" ca="1" si="1"/>
        <v>6.6461961205547662E-2</v>
      </c>
      <c r="C5" s="14">
        <f t="shared" ca="1" si="2"/>
        <v>1.4909498767132847E-2</v>
      </c>
      <c r="D5" s="14">
        <f t="shared" ca="1" si="3"/>
        <v>6.6461961205547662E-2</v>
      </c>
      <c r="E5" s="14">
        <f t="shared" ca="1" si="4"/>
        <v>3.7613314407146978E-2</v>
      </c>
      <c r="F5" s="14">
        <f t="shared" ca="1" si="5"/>
        <v>4.9693001629727479E-2</v>
      </c>
      <c r="G5" s="14" t="e">
        <f t="shared" ca="1" si="6"/>
        <v>#VALUE!</v>
      </c>
      <c r="H5" s="14">
        <f t="shared" ca="1" si="7"/>
        <v>1.8172688858134056E-2</v>
      </c>
      <c r="I5" s="3">
        <f ca="1"/>
        <v>0.99618985841875296</v>
      </c>
      <c r="J5" s="3">
        <f ca="1"/>
        <v>0.99660078121549189</v>
      </c>
      <c r="K5" s="3">
        <f ca="1"/>
        <v>0.99618985841875296</v>
      </c>
      <c r="L5" s="3">
        <f ca="1"/>
        <v>0.59014853946696488</v>
      </c>
      <c r="M5" s="3">
        <f ca="1"/>
        <v>0.99713022792517458</v>
      </c>
      <c r="N5" s="3" t="e">
        <f ca="1"/>
        <v>#VALUE!</v>
      </c>
      <c r="O5" s="3">
        <f ca="1"/>
        <v>0.99619689165733039</v>
      </c>
      <c r="P5" s="17">
        <f t="shared" ca="1" si="8"/>
        <v>0</v>
      </c>
      <c r="Q5" s="17">
        <f t="shared" ca="1" si="9"/>
        <v>2.8848646798400684E-2</v>
      </c>
      <c r="R5" s="17">
        <f t="shared" ca="1" si="10"/>
        <v>5.1552462438414812E-2</v>
      </c>
      <c r="S5" s="17">
        <f t="shared" ca="1" si="13"/>
        <v>-1.2220438574728814</v>
      </c>
      <c r="T5" s="19">
        <f t="shared" ca="1" si="11"/>
        <v>43154</v>
      </c>
      <c r="U5" s="18">
        <f t="shared" ca="1" si="14"/>
        <v>6.6452498204602362E-2</v>
      </c>
      <c r="V5" s="18">
        <f t="shared" ca="1" si="15"/>
        <v>4.8127352489278234E-2</v>
      </c>
      <c r="W5" s="18">
        <f t="shared" ca="1" si="16"/>
        <v>6.6452498204602362E-2</v>
      </c>
      <c r="X5" s="18">
        <f t="shared" ca="1" si="17"/>
        <v>6.8907317712630256</v>
      </c>
      <c r="Y5" s="18">
        <f t="shared" ca="1" si="18"/>
        <v>4.9928272774198354E-2</v>
      </c>
      <c r="Z5" s="18" t="e">
        <f t="shared" ca="1" si="19"/>
        <v>#VALUE!</v>
      </c>
      <c r="AA5" s="18">
        <f t="shared" ca="1" si="20"/>
        <v>5.4232059629873548E-2</v>
      </c>
      <c r="AB5" s="19">
        <f t="shared" ca="1" si="21"/>
        <v>43175</v>
      </c>
      <c r="AC5" s="3">
        <f ca="1">_xll.HLV5r3.Financial.Cache.GetValue(IRCurve1, AB5)</f>
        <v>0.99572673552474966</v>
      </c>
      <c r="AD5" s="17">
        <f t="shared" ca="1" si="22"/>
        <v>1.5398673013135895E-2</v>
      </c>
      <c r="AE5" s="17">
        <f t="shared" ca="1" si="23"/>
        <v>3.7241768031422325E-2</v>
      </c>
    </row>
    <row r="6" spans="1:31">
      <c r="A6" s="15">
        <f t="shared" ca="1" si="24"/>
        <v>43161</v>
      </c>
      <c r="B6" s="14">
        <f t="shared" ca="1" si="1"/>
        <v>6.7755897865934278E-2</v>
      </c>
      <c r="C6" s="14">
        <f t="shared" ca="1" si="2"/>
        <v>1.5217885205608881E-2</v>
      </c>
      <c r="D6" s="14">
        <f t="shared" ca="1" si="3"/>
        <v>6.7755897865934278E-2</v>
      </c>
      <c r="E6" s="14">
        <f t="shared" ca="1" si="4"/>
        <v>3.754737937865206E-2</v>
      </c>
      <c r="F6" s="14">
        <f t="shared" ca="1" si="5"/>
        <v>4.9598669716446414E-2</v>
      </c>
      <c r="G6" s="14" t="e">
        <f t="shared" ca="1" si="6"/>
        <v>#VALUE!</v>
      </c>
      <c r="H6" s="14">
        <f t="shared" ca="1" si="7"/>
        <v>4.2280956395342226E-2</v>
      </c>
      <c r="I6" s="3">
        <f ca="1"/>
        <v>0.99491524546412602</v>
      </c>
      <c r="J6" s="3">
        <f ca="1"/>
        <v>0.99631484562269756</v>
      </c>
      <c r="K6" s="3">
        <f ca="1"/>
        <v>0.99491524546412602</v>
      </c>
      <c r="L6" s="3">
        <f ca="1"/>
        <v>0.58942718823175932</v>
      </c>
      <c r="M6" s="3">
        <f ca="1"/>
        <v>0.99617721145556337</v>
      </c>
      <c r="N6" s="3" t="e">
        <f ca="1"/>
        <v>#VALUE!</v>
      </c>
      <c r="O6" s="3">
        <f ca="1"/>
        <v>0.99584837433676343</v>
      </c>
      <c r="P6" s="17">
        <f t="shared" ca="1" si="8"/>
        <v>0</v>
      </c>
      <c r="Q6" s="17">
        <f t="shared" ca="1" si="9"/>
        <v>3.0208518487282218E-2</v>
      </c>
      <c r="R6" s="17">
        <f t="shared" ca="1" si="10"/>
        <v>5.2538012660325401E-2</v>
      </c>
      <c r="S6" s="17">
        <f t="shared" ca="1" si="13"/>
        <v>-1.4910785848503936</v>
      </c>
      <c r="T6" s="19">
        <f t="shared" ca="1" si="11"/>
        <v>43161</v>
      </c>
      <c r="U6" s="18">
        <f t="shared" ca="1" si="14"/>
        <v>6.6791337079806987E-2</v>
      </c>
      <c r="V6" s="18">
        <f t="shared" ca="1" si="15"/>
        <v>4.1557164082300285E-2</v>
      </c>
      <c r="W6" s="18">
        <f t="shared" ca="1" si="16"/>
        <v>6.6791337079806987E-2</v>
      </c>
      <c r="X6" s="18">
        <f t="shared" ca="1" si="17"/>
        <v>5.5253334999348853</v>
      </c>
      <c r="Y6" s="18">
        <f t="shared" ca="1" si="18"/>
        <v>4.9905175897545319E-2</v>
      </c>
      <c r="Z6" s="18" t="e">
        <f t="shared" ca="1" si="19"/>
        <v>#VALUE!</v>
      </c>
      <c r="AA6" s="18">
        <f t="shared" ca="1" si="20"/>
        <v>5.188055123130305E-2</v>
      </c>
      <c r="AB6" s="19">
        <f t="shared" ca="1" si="21"/>
        <v>43189</v>
      </c>
      <c r="AC6" s="3">
        <f ca="1">_xll.HLV5r3.Financial.Cache.GetValue(IRCurve1, AB6)</f>
        <v>0.99513447937092492</v>
      </c>
      <c r="AD6" s="17">
        <f t="shared" ca="1" si="22"/>
        <v>1.5516459665020434E-2</v>
      </c>
      <c r="AE6" s="17">
        <f t="shared" ca="1" si="23"/>
        <v>3.1811943204057017E-2</v>
      </c>
    </row>
    <row r="7" spans="1:31">
      <c r="A7" s="15">
        <f t="shared" ca="1" si="24"/>
        <v>43168</v>
      </c>
      <c r="B7" s="14">
        <f t="shared" ca="1" si="1"/>
        <v>6.9396567510717766E-2</v>
      </c>
      <c r="C7" s="14">
        <f t="shared" ca="1" si="2"/>
        <v>1.5447855615960324E-2</v>
      </c>
      <c r="D7" s="14">
        <f t="shared" ca="1" si="3"/>
        <v>6.9396567510717766E-2</v>
      </c>
      <c r="E7" s="14">
        <f t="shared" ca="1" si="4"/>
        <v>3.7481573589896774E-2</v>
      </c>
      <c r="F7" s="14">
        <f t="shared" ca="1" si="5"/>
        <v>4.9503078694116409E-2</v>
      </c>
      <c r="G7" s="14" t="e">
        <f t="shared" ca="1" si="6"/>
        <v>#VALUE!</v>
      </c>
      <c r="H7" s="14">
        <f t="shared" ca="1" si="7"/>
        <v>1.9029151889342226E-2</v>
      </c>
      <c r="I7" s="3">
        <f ca="1"/>
        <v>0.99361581728587522</v>
      </c>
      <c r="J7" s="3">
        <f ca="1"/>
        <v>0.99602299576943931</v>
      </c>
      <c r="K7" s="3">
        <f ca="1"/>
        <v>0.99361581728587522</v>
      </c>
      <c r="L7" s="3">
        <f ca="1"/>
        <v>0.58870710150394956</v>
      </c>
      <c r="M7" s="3">
        <f ca="1"/>
        <v>0.99522600409113837</v>
      </c>
      <c r="N7" s="3" t="e">
        <f ca="1"/>
        <v>#VALUE!</v>
      </c>
      <c r="O7" s="3">
        <f ca="1"/>
        <v>0.99503750667986646</v>
      </c>
      <c r="P7" s="17">
        <f t="shared" ca="1" si="8"/>
        <v>0</v>
      </c>
      <c r="Q7" s="17">
        <f t="shared" ca="1" si="9"/>
        <v>3.1914993920820992E-2</v>
      </c>
      <c r="R7" s="17">
        <f t="shared" ca="1" si="10"/>
        <v>5.3948711894757445E-2</v>
      </c>
      <c r="S7" s="17">
        <f t="shared" ca="1" si="13"/>
        <v>-2.0885939642940845</v>
      </c>
      <c r="T7" s="19">
        <f t="shared" ca="1" si="11"/>
        <v>43168</v>
      </c>
      <c r="U7" s="18">
        <f t="shared" ca="1" si="14"/>
        <v>6.7307659458468602E-2</v>
      </c>
      <c r="V7" s="18">
        <f t="shared" ca="1" si="15"/>
        <v>3.7216277430442569E-2</v>
      </c>
      <c r="W7" s="18">
        <f t="shared" ca="1" si="16"/>
        <v>6.7307659458468602E-2</v>
      </c>
      <c r="X7" s="18">
        <f t="shared" ca="1" si="17"/>
        <v>4.6150623350334845</v>
      </c>
      <c r="Y7" s="18">
        <f t="shared" ca="1" si="18"/>
        <v>4.9881693144124488E-2</v>
      </c>
      <c r="Z7" s="18" t="e">
        <f t="shared" ca="1" si="19"/>
        <v>#VALUE!</v>
      </c>
      <c r="AA7" s="18">
        <f t="shared" ca="1" si="20"/>
        <v>4.6421719815527757E-2</v>
      </c>
      <c r="AB7" s="19">
        <f t="shared" ca="1" si="21"/>
        <v>43203</v>
      </c>
      <c r="AC7" s="3">
        <f ca="1">_xll.HLV5r3.Financial.Cache.GetValue(IRCurve1, AB7)</f>
        <v>0.9945425754898064</v>
      </c>
      <c r="AD7" s="17">
        <f t="shared" ca="1" si="22"/>
        <v>1.5516459665020434E-2</v>
      </c>
      <c r="AE7" s="17">
        <f t="shared" ca="1" si="23"/>
        <v>2.8554048307637598E-2</v>
      </c>
    </row>
    <row r="8" spans="1:31">
      <c r="A8" s="15">
        <f t="shared" ca="1" si="24"/>
        <v>43175</v>
      </c>
      <c r="B8" s="14">
        <f t="shared" ca="1" si="1"/>
        <v>7.0326447622524046E-2</v>
      </c>
      <c r="C8" s="14">
        <f t="shared" ca="1" si="2"/>
        <v>1.5443260756708987E-2</v>
      </c>
      <c r="D8" s="14">
        <f t="shared" ca="1" si="3"/>
        <v>7.0326447622524046E-2</v>
      </c>
      <c r="E8" s="14">
        <f t="shared" ca="1" si="4"/>
        <v>3.7415896755760292E-2</v>
      </c>
      <c r="F8" s="14">
        <f t="shared" ca="1" si="5"/>
        <v>4.9409203173126678E-2</v>
      </c>
      <c r="G8" s="14" t="e">
        <f t="shared" ca="1" si="6"/>
        <v>#VALUE!</v>
      </c>
      <c r="H8" s="14">
        <f t="shared" ca="1" si="7"/>
        <v>1.9076750195463621E-2</v>
      </c>
      <c r="I8" s="3">
        <f ca="1"/>
        <v>0.99228492421032721</v>
      </c>
      <c r="J8" s="3">
        <f ca="1"/>
        <v>0.99572673552474966</v>
      </c>
      <c r="K8" s="3">
        <f ca="1"/>
        <v>0.99228492421032721</v>
      </c>
      <c r="L8" s="3">
        <f ca="1"/>
        <v>0.58798827680496524</v>
      </c>
      <c r="M8" s="3">
        <f ca="1"/>
        <v>0.99427662997919641</v>
      </c>
      <c r="N8" s="3" t="e">
        <f ca="1"/>
        <v>#VALUE!</v>
      </c>
      <c r="O8" s="3">
        <f ca="1"/>
        <v>0.99467256404089277</v>
      </c>
      <c r="P8" s="17">
        <f t="shared" ca="1" si="8"/>
        <v>0</v>
      </c>
      <c r="Q8" s="17">
        <f t="shared" ca="1" si="9"/>
        <v>3.2910550866763755E-2</v>
      </c>
      <c r="R8" s="17">
        <f t="shared" ca="1" si="10"/>
        <v>5.4883186865815059E-2</v>
      </c>
      <c r="S8" s="17">
        <f t="shared" ca="1" si="13"/>
        <v>-2.5293519256412176</v>
      </c>
      <c r="T8" s="19">
        <f t="shared" ca="1" si="11"/>
        <v>43175</v>
      </c>
      <c r="U8" s="18">
        <f t="shared" ca="1" si="14"/>
        <v>6.7823915198531926E-2</v>
      </c>
      <c r="V8" s="18">
        <f t="shared" ca="1" si="15"/>
        <v>3.411564410768822E-2</v>
      </c>
      <c r="W8" s="18">
        <f t="shared" ca="1" si="16"/>
        <v>6.7823915198531926E-2</v>
      </c>
      <c r="X8" s="18">
        <f t="shared" ca="1" si="17"/>
        <v>3.9648638023496159</v>
      </c>
      <c r="Y8" s="18">
        <f t="shared" ca="1" si="18"/>
        <v>4.985821025284283E-2</v>
      </c>
      <c r="Z8" s="18" t="e">
        <f t="shared" ca="1" si="19"/>
        <v>#VALUE!</v>
      </c>
      <c r="AA8" s="18">
        <f t="shared" ca="1" si="20"/>
        <v>4.2530395942119749E-2</v>
      </c>
      <c r="AB8" s="19">
        <f t="shared" ca="1" si="21"/>
        <v>43217</v>
      </c>
      <c r="AC8" s="3">
        <f ca="1">_xll.HLV5r3.Financial.Cache.GetValue(IRCurve1, AB8)</f>
        <v>0.99395102367186305</v>
      </c>
      <c r="AD8" s="17">
        <f t="shared" ca="1" si="22"/>
        <v>1.5516459665020434E-2</v>
      </c>
      <c r="AE8" s="17">
        <f t="shared" ca="1" si="23"/>
        <v>2.6382118376691126E-2</v>
      </c>
    </row>
    <row r="9" spans="1:31">
      <c r="A9" s="15">
        <f t="shared" ca="1" si="24"/>
        <v>43182</v>
      </c>
      <c r="B9" s="14">
        <f t="shared" ca="1" si="1"/>
        <v>7.1252083802435612E-2</v>
      </c>
      <c r="C9" s="14">
        <f t="shared" ca="1" si="2"/>
        <v>1.5438667264152661E-2</v>
      </c>
      <c r="D9" s="14">
        <f t="shared" ca="1" si="3"/>
        <v>7.1252083802435612E-2</v>
      </c>
      <c r="E9" s="14">
        <f t="shared" ca="1" si="4"/>
        <v>3.7350348590583428E-2</v>
      </c>
      <c r="F9" s="14">
        <f t="shared" ca="1" si="5"/>
        <v>4.9315505673737187E-2</v>
      </c>
      <c r="G9" s="14" t="e">
        <f t="shared" ca="1" si="6"/>
        <v>#VALUE!</v>
      </c>
      <c r="H9" s="14">
        <f t="shared" ca="1" si="7"/>
        <v>1.9124290276518581E-2</v>
      </c>
      <c r="I9" s="3">
        <f ca="1"/>
        <v>0.99093619781756648</v>
      </c>
      <c r="J9" s="3">
        <f ca="1"/>
        <v>0.99543056340064839</v>
      </c>
      <c r="K9" s="3">
        <f ca="1"/>
        <v>0.99093619781756648</v>
      </c>
      <c r="L9" s="3">
        <f ca="1"/>
        <v>0.58727071166170408</v>
      </c>
      <c r="M9" s="3">
        <f ca="1"/>
        <v>0.99332905621971179</v>
      </c>
      <c r="N9" s="3" t="e">
        <f ca="1"/>
        <v>#VALUE!</v>
      </c>
      <c r="O9" s="3">
        <f ca="1"/>
        <v>0.9943067085576921</v>
      </c>
      <c r="P9" s="17">
        <f t="shared" ca="1" si="8"/>
        <v>0</v>
      </c>
      <c r="Q9" s="17">
        <f t="shared" ca="1" si="9"/>
        <v>3.3901735211852184E-2</v>
      </c>
      <c r="R9" s="17">
        <f t="shared" ca="1" si="10"/>
        <v>5.5813416538282951E-2</v>
      </c>
      <c r="S9" s="17">
        <f t="shared" ca="1" si="13"/>
        <v>-2.8721340105121618</v>
      </c>
      <c r="T9" s="19">
        <f t="shared" ca="1" si="11"/>
        <v>43182</v>
      </c>
      <c r="U9" s="18">
        <f t="shared" ca="1" si="14"/>
        <v>6.8340104317195713E-2</v>
      </c>
      <c r="V9" s="18">
        <f t="shared" ca="1" si="15"/>
        <v>3.1790169115621651E-2</v>
      </c>
      <c r="W9" s="18">
        <f t="shared" ca="1" si="16"/>
        <v>6.8340104317195713E-2</v>
      </c>
      <c r="X9" s="18">
        <f t="shared" ca="1" si="17"/>
        <v>3.4772106647785441</v>
      </c>
      <c r="Y9" s="18">
        <f t="shared" ca="1" si="18"/>
        <v>4.9834727223698583E-2</v>
      </c>
      <c r="Z9" s="18" t="e">
        <f t="shared" ca="1" si="19"/>
        <v>#VALUE!</v>
      </c>
      <c r="AA9" s="18">
        <f t="shared" ca="1" si="20"/>
        <v>3.9618764212074095E-2</v>
      </c>
      <c r="AB9" s="19">
        <f t="shared" ca="1" si="21"/>
        <v>43231</v>
      </c>
      <c r="AC9" s="3">
        <f ca="1">_xll.HLV5r3.Financial.Cache.GetValue(IRCurve1, AB9)</f>
        <v>0.99335982370768838</v>
      </c>
      <c r="AD9" s="17">
        <f t="shared" ca="1" si="22"/>
        <v>1.5516459665020434E-2</v>
      </c>
      <c r="AE9" s="17">
        <f t="shared" ca="1" si="23"/>
        <v>2.4830739854586573E-2</v>
      </c>
    </row>
    <row r="10" spans="1:31">
      <c r="A10" s="15">
        <f t="shared" ca="1" si="24"/>
        <v>43189</v>
      </c>
      <c r="B10" s="14">
        <f t="shared" ca="1" si="1"/>
        <v>7.1739119386091996E-2</v>
      </c>
      <c r="C10" s="14">
        <f t="shared" ca="1" si="2"/>
        <v>1.5434075137909269E-2</v>
      </c>
      <c r="D10" s="14">
        <f t="shared" ca="1" si="3"/>
        <v>7.1739119386091996E-2</v>
      </c>
      <c r="E10" s="14">
        <f t="shared" ca="1" si="4"/>
        <v>3.7284928810212122E-2</v>
      </c>
      <c r="F10" s="14">
        <f t="shared" ca="1" si="5"/>
        <v>4.9221985774472538E-2</v>
      </c>
      <c r="G10" s="14" t="e">
        <f t="shared" ca="1" si="6"/>
        <v>#VALUE!</v>
      </c>
      <c r="H10" s="14">
        <f t="shared" ca="1" si="7"/>
        <v>1.917177200447135E-2</v>
      </c>
      <c r="I10" s="3">
        <f ca="1"/>
        <v>0.98956971949806771</v>
      </c>
      <c r="J10" s="3">
        <f ca="1"/>
        <v>0.99513447937092492</v>
      </c>
      <c r="K10" s="3">
        <f ca="1"/>
        <v>0.98956971949806771</v>
      </c>
      <c r="L10" s="3">
        <f ca="1"/>
        <v>0.58655440360654221</v>
      </c>
      <c r="M10" s="3">
        <f ca="1"/>
        <v>0.99238327939857163</v>
      </c>
      <c r="N10" s="3" t="e">
        <f ca="1"/>
        <v>#VALUE!</v>
      </c>
      <c r="O10" s="3">
        <f ca="1"/>
        <v>0.99393994134690955</v>
      </c>
      <c r="P10" s="17">
        <f t="shared" ca="1" si="8"/>
        <v>0</v>
      </c>
      <c r="Q10" s="17">
        <f t="shared" ca="1" si="9"/>
        <v>3.4454190575879874E-2</v>
      </c>
      <c r="R10" s="17">
        <f t="shared" ca="1" si="10"/>
        <v>5.6305044248182723E-2</v>
      </c>
      <c r="S10" s="17">
        <f t="shared" ca="1" si="13"/>
        <v>-3.1447133090744095</v>
      </c>
      <c r="T10" s="19">
        <f t="shared" ca="1" si="11"/>
        <v>43189</v>
      </c>
      <c r="U10" s="18">
        <f t="shared" ca="1" si="14"/>
        <v>6.8807393605576792E-2</v>
      </c>
      <c r="V10" s="18">
        <f t="shared" ca="1" si="15"/>
        <v>2.9981466344014711E-2</v>
      </c>
      <c r="W10" s="18">
        <f t="shared" ca="1" si="16"/>
        <v>6.8807393605576792E-2</v>
      </c>
      <c r="X10" s="18">
        <f t="shared" ca="1" si="17"/>
        <v>3.0979211239287925</v>
      </c>
      <c r="Y10" s="18">
        <f t="shared" ca="1" si="18"/>
        <v>4.9811244056690719E-2</v>
      </c>
      <c r="Z10" s="18" t="e">
        <f t="shared" ca="1" si="19"/>
        <v>#VALUE!</v>
      </c>
      <c r="AA10" s="18">
        <f t="shared" ca="1" si="20"/>
        <v>3.7360260514832697E-2</v>
      </c>
      <c r="AB10" s="19">
        <f t="shared" ca="1" si="21"/>
        <v>43245</v>
      </c>
      <c r="AC10" s="3">
        <f ca="1">_xll.HLV5r3.Financial.Cache.GetValue(IRCurve1, AB10)</f>
        <v>0.99276897538800046</v>
      </c>
      <c r="AD10" s="17">
        <f t="shared" ca="1" si="22"/>
        <v>1.5516459665020434E-2</v>
      </c>
      <c r="AE10" s="17">
        <f t="shared" ca="1" si="23"/>
        <v>2.3667205963008364E-2</v>
      </c>
    </row>
    <row r="11" spans="1:31">
      <c r="A11" s="15">
        <f t="shared" ca="1" si="24"/>
        <v>43196</v>
      </c>
      <c r="B11" s="14">
        <f t="shared" ca="1" si="1"/>
        <v>6.9669901496358572E-2</v>
      </c>
      <c r="C11" s="14">
        <f t="shared" ca="1" si="2"/>
        <v>1.5429484377556219E-2</v>
      </c>
      <c r="D11" s="14">
        <f t="shared" ca="1" si="3"/>
        <v>6.9669901496358572E-2</v>
      </c>
      <c r="E11" s="14">
        <f t="shared" ca="1" si="4"/>
        <v>3.7219637130723897E-2</v>
      </c>
      <c r="F11" s="14">
        <f t="shared" ca="1" si="5"/>
        <v>4.9127960194684558E-2</v>
      </c>
      <c r="G11" s="14" t="e">
        <f t="shared" ca="1" si="6"/>
        <v>#VALUE!</v>
      </c>
      <c r="H11" s="14">
        <f t="shared" ca="1" si="7"/>
        <v>1.9219195251627724E-2</v>
      </c>
      <c r="I11" s="3">
        <f ca="1"/>
        <v>0.98819390077011526</v>
      </c>
      <c r="J11" s="3">
        <f ca="1"/>
        <v>0.99483848340937597</v>
      </c>
      <c r="K11" s="3">
        <f ca="1"/>
        <v>0.98819390077011526</v>
      </c>
      <c r="L11" s="3">
        <f ca="1"/>
        <v>0.58583935017730526</v>
      </c>
      <c r="M11" s="3">
        <f ca="1"/>
        <v>0.99143929610974613</v>
      </c>
      <c r="N11" s="3" t="e">
        <f ca="1"/>
        <v>#VALUE!</v>
      </c>
      <c r="O11" s="3">
        <f ca="1"/>
        <v>0.99357226352764572</v>
      </c>
      <c r="P11" s="17">
        <f t="shared" ca="1" si="8"/>
        <v>0</v>
      </c>
      <c r="Q11" s="17">
        <f t="shared" ca="1" si="9"/>
        <v>3.2450264365634675E-2</v>
      </c>
      <c r="R11" s="17">
        <f t="shared" ca="1" si="10"/>
        <v>5.4240417118802356E-2</v>
      </c>
      <c r="S11" s="17">
        <f t="shared" ca="1" si="13"/>
        <v>-3.3422704275323922</v>
      </c>
      <c r="T11" s="19">
        <f t="shared" ca="1" si="11"/>
        <v>43196</v>
      </c>
      <c r="U11" s="18">
        <f t="shared" ca="1" si="14"/>
        <v>6.8981650659389368E-2</v>
      </c>
      <c r="V11" s="18">
        <f t="shared" ca="1" si="15"/>
        <v>2.853450412672888E-2</v>
      </c>
      <c r="W11" s="18">
        <f t="shared" ca="1" si="16"/>
        <v>6.8981650659389368E-2</v>
      </c>
      <c r="X11" s="18">
        <f t="shared" ca="1" si="17"/>
        <v>2.7944861007654342</v>
      </c>
      <c r="Y11" s="18">
        <f t="shared" ca="1" si="18"/>
        <v>4.9787691810657335E-2</v>
      </c>
      <c r="Z11" s="18" t="e">
        <f t="shared" ca="1" si="19"/>
        <v>#VALUE!</v>
      </c>
      <c r="AA11" s="18">
        <f t="shared" ca="1" si="20"/>
        <v>3.5558946384065447E-2</v>
      </c>
      <c r="AB11" s="19">
        <f t="shared" ca="1" si="21"/>
        <v>43259</v>
      </c>
      <c r="AC11" s="3">
        <f ca="1">_xll.HLV5r3.Financial.Cache.GetValue(IRCurve1, AB11)</f>
        <v>0.9921677198591391</v>
      </c>
      <c r="AD11" s="17">
        <f t="shared" ca="1" si="22"/>
        <v>1.5799335394738163E-2</v>
      </c>
      <c r="AE11" s="17">
        <f t="shared" ca="1" si="23"/>
        <v>2.2793668444810809E-2</v>
      </c>
    </row>
    <row r="12" spans="1:31">
      <c r="A12" s="15">
        <f t="shared" ca="1" si="24"/>
        <v>43203</v>
      </c>
      <c r="B12" s="14">
        <f t="shared" ca="1" si="1"/>
        <v>6.9919086336037009E-2</v>
      </c>
      <c r="C12" s="14">
        <f t="shared" ca="1" si="2"/>
        <v>1.542489498269406E-2</v>
      </c>
      <c r="D12" s="14">
        <f t="shared" ca="1" si="3"/>
        <v>6.9919086336037009E-2</v>
      </c>
      <c r="E12" s="14">
        <f t="shared" ca="1" si="4"/>
        <v>3.7154473269747711E-2</v>
      </c>
      <c r="F12" s="14">
        <f t="shared" ca="1" si="5"/>
        <v>4.9034659080798529E-2</v>
      </c>
      <c r="G12" s="14" t="e">
        <f t="shared" ca="1" si="6"/>
        <v>#VALUE!</v>
      </c>
      <c r="H12" s="14">
        <f t="shared" ca="1" si="7"/>
        <v>1.9266559890519269E-2</v>
      </c>
      <c r="I12" s="3">
        <f ca="1"/>
        <v>0.98685776567292482</v>
      </c>
      <c r="J12" s="3">
        <f ca="1"/>
        <v>0.9945425754898064</v>
      </c>
      <c r="K12" s="3">
        <f ca="1"/>
        <v>0.98685776567292482</v>
      </c>
      <c r="L12" s="3">
        <f ca="1"/>
        <v>0.58512554891726398</v>
      </c>
      <c r="M12" s="3">
        <f ca="1"/>
        <v>0.99049711605121793</v>
      </c>
      <c r="N12" s="3" t="e">
        <f ca="1"/>
        <v>#VALUE!</v>
      </c>
      <c r="O12" s="3">
        <f ca="1"/>
        <v>0.99320367622145012</v>
      </c>
      <c r="P12" s="17">
        <f t="shared" ca="1" si="8"/>
        <v>0</v>
      </c>
      <c r="Q12" s="17">
        <f t="shared" ca="1" si="9"/>
        <v>3.2764613066289298E-2</v>
      </c>
      <c r="R12" s="17">
        <f t="shared" ca="1" si="10"/>
        <v>5.449419135334295E-2</v>
      </c>
      <c r="S12" s="17">
        <f t="shared" ca="1" si="13"/>
        <v>-3.5065766417319719</v>
      </c>
      <c r="T12" s="19">
        <f t="shared" ca="1" si="11"/>
        <v>43203</v>
      </c>
      <c r="U12" s="18">
        <f t="shared" ca="1" si="14"/>
        <v>6.9155900122152586E-2</v>
      </c>
      <c r="V12" s="18">
        <f t="shared" ca="1" si="15"/>
        <v>2.7350625948949353E-2</v>
      </c>
      <c r="W12" s="18">
        <f t="shared" ca="1" si="16"/>
        <v>6.9155900122152586E-2</v>
      </c>
      <c r="X12" s="18">
        <f t="shared" ca="1" si="17"/>
        <v>2.5462179995390697</v>
      </c>
      <c r="Y12" s="18">
        <f t="shared" ca="1" si="18"/>
        <v>4.9764139425945784E-2</v>
      </c>
      <c r="Z12" s="18" t="e">
        <f t="shared" ca="1" si="19"/>
        <v>#VALUE!</v>
      </c>
      <c r="AA12" s="18">
        <f t="shared" ca="1" si="20"/>
        <v>3.4090133704832867E-2</v>
      </c>
      <c r="AB12" s="19">
        <f t="shared" ca="1" si="21"/>
        <v>43273</v>
      </c>
      <c r="AC12" s="3">
        <f ca="1">_xll.HLV5r3.Financial.Cache.GetValue(IRCurve1, AB12)</f>
        <v>0.9915399486599521</v>
      </c>
      <c r="AD12" s="17">
        <f t="shared" ca="1" si="22"/>
        <v>1.650653813890433E-2</v>
      </c>
      <c r="AE12" s="17">
        <f t="shared" ca="1" si="23"/>
        <v>2.2165563324570321E-2</v>
      </c>
    </row>
    <row r="13" spans="1:31">
      <c r="A13" s="15">
        <f t="shared" ca="1" si="24"/>
        <v>43210</v>
      </c>
      <c r="B13" s="14">
        <f t="shared" ca="1" si="1"/>
        <v>7.0166976392658231E-2</v>
      </c>
      <c r="C13" s="14">
        <f t="shared" ca="1" si="2"/>
        <v>1.5420306952923353E-2</v>
      </c>
      <c r="D13" s="14">
        <f t="shared" ca="1" si="3"/>
        <v>7.0166976392658231E-2</v>
      </c>
      <c r="E13" s="14">
        <f t="shared" ca="1" si="4"/>
        <v>3.7089436944298906E-2</v>
      </c>
      <c r="F13" s="14">
        <f t="shared" ca="1" si="5"/>
        <v>4.8941534690984945E-2</v>
      </c>
      <c r="G13" s="14" t="e">
        <f t="shared" ca="1" si="6"/>
        <v>#VALUE!</v>
      </c>
      <c r="H13" s="14">
        <f t="shared" ca="1" si="7"/>
        <v>1.9313865794019107E-2</v>
      </c>
      <c r="I13" s="3">
        <f ca="1"/>
        <v>0.98551685168839809</v>
      </c>
      <c r="J13" s="3">
        <f ca="1"/>
        <v>0.99424675558602871</v>
      </c>
      <c r="K13" s="3">
        <f ca="1"/>
        <v>0.98551685168839809</v>
      </c>
      <c r="L13" s="3">
        <f ca="1"/>
        <v>0.58441299737510444</v>
      </c>
      <c r="M13" s="3">
        <f ca="1"/>
        <v>0.98955672532912042</v>
      </c>
      <c r="N13" s="3" t="e">
        <f ca="1"/>
        <v>#VALUE!</v>
      </c>
      <c r="O13" s="3">
        <f ca="1"/>
        <v>0.99283418055231687</v>
      </c>
      <c r="P13" s="17">
        <f t="shared" ca="1" si="8"/>
        <v>0</v>
      </c>
      <c r="Q13" s="17">
        <f t="shared" ca="1" si="9"/>
        <v>3.3077539448359325E-2</v>
      </c>
      <c r="R13" s="17">
        <f t="shared" ca="1" si="10"/>
        <v>5.4746669439734878E-2</v>
      </c>
      <c r="S13" s="17">
        <f t="shared" ca="1" si="13"/>
        <v>-3.6459444927350368</v>
      </c>
      <c r="T13" s="19">
        <f t="shared" ca="1" si="11"/>
        <v>43210</v>
      </c>
      <c r="U13" s="18">
        <f t="shared" ca="1" si="14"/>
        <v>6.9330141994527431E-2</v>
      </c>
      <c r="V13" s="18">
        <f t="shared" ca="1" si="15"/>
        <v>2.6364060800800167E-2</v>
      </c>
      <c r="W13" s="18">
        <f t="shared" ca="1" si="16"/>
        <v>6.9330141994527431E-2</v>
      </c>
      <c r="X13" s="18">
        <f t="shared" ca="1" si="17"/>
        <v>2.339325089750008</v>
      </c>
      <c r="Y13" s="18">
        <f t="shared" ca="1" si="18"/>
        <v>4.9740586902554881E-2</v>
      </c>
      <c r="Z13" s="18" t="e">
        <f t="shared" ca="1" si="19"/>
        <v>#VALUE!</v>
      </c>
      <c r="AA13" s="18">
        <f t="shared" ca="1" si="20"/>
        <v>3.287069706717706E-2</v>
      </c>
      <c r="AB13" s="19">
        <f t="shared" ca="1" si="21"/>
        <v>43287</v>
      </c>
      <c r="AC13" s="3">
        <f ca="1">_xll.HLV5r3.Financial.Cache.GetValue(IRCurve1, AB13)</f>
        <v>0.9909125746684857</v>
      </c>
      <c r="AD13" s="17">
        <f t="shared" ca="1" si="22"/>
        <v>1.6506538138910121E-2</v>
      </c>
      <c r="AE13" s="17">
        <f t="shared" ca="1" si="23"/>
        <v>2.1651659135282813E-2</v>
      </c>
    </row>
    <row r="14" spans="1:31">
      <c r="A14" s="15">
        <f t="shared" ca="1" si="24"/>
        <v>43217</v>
      </c>
      <c r="B14" s="14">
        <f t="shared" ca="1" si="1"/>
        <v>7.0413568558491041E-2</v>
      </c>
      <c r="C14" s="14">
        <f t="shared" ca="1" si="2"/>
        <v>1.5415720287827291E-2</v>
      </c>
      <c r="D14" s="14">
        <f t="shared" ca="1" si="3"/>
        <v>7.0413568558491041E-2</v>
      </c>
      <c r="E14" s="14">
        <f t="shared" ca="1" si="4"/>
        <v>3.7024527872730077E-2</v>
      </c>
      <c r="F14" s="14">
        <f t="shared" ca="1" si="5"/>
        <v>4.8848586606425562E-2</v>
      </c>
      <c r="G14" s="14" t="e">
        <f t="shared" ca="1" si="6"/>
        <v>#VALUE!</v>
      </c>
      <c r="H14" s="14">
        <f t="shared" ca="1" si="7"/>
        <v>1.9361112835278225E-2</v>
      </c>
      <c r="I14" s="3">
        <f ca="1"/>
        <v>0.98417118364799094</v>
      </c>
      <c r="J14" s="3">
        <f ca="1"/>
        <v>0.99395102367186305</v>
      </c>
      <c r="K14" s="3">
        <f ca="1"/>
        <v>0.98417118364799094</v>
      </c>
      <c r="L14" s="3">
        <f ca="1"/>
        <v>0.5837016931049398</v>
      </c>
      <c r="M14" s="3">
        <f ca="1"/>
        <v>0.98861812055422482</v>
      </c>
      <c r="N14" s="3" t="e">
        <f ca="1"/>
        <v>#VALUE!</v>
      </c>
      <c r="O14" s="3">
        <f ca="1"/>
        <v>0.99246377764667815</v>
      </c>
      <c r="P14" s="17">
        <f t="shared" ca="1" si="8"/>
        <v>0</v>
      </c>
      <c r="Q14" s="17">
        <f t="shared" ca="1" si="9"/>
        <v>3.3389040685760964E-2</v>
      </c>
      <c r="R14" s="17">
        <f t="shared" ca="1" si="10"/>
        <v>5.499784827066375E-2</v>
      </c>
      <c r="S14" s="17">
        <f t="shared" ca="1" si="13"/>
        <v>-3.7661288166817637</v>
      </c>
      <c r="T14" s="19">
        <f t="shared" ca="1" si="11"/>
        <v>43217</v>
      </c>
      <c r="U14" s="18">
        <f t="shared" ca="1" si="14"/>
        <v>6.950437627717565E-2</v>
      </c>
      <c r="V14" s="18">
        <f t="shared" ca="1" si="15"/>
        <v>2.5529274906212512E-2</v>
      </c>
      <c r="W14" s="18">
        <f t="shared" ca="1" si="16"/>
        <v>6.950437627717565E-2</v>
      </c>
      <c r="X14" s="18">
        <f t="shared" ca="1" si="17"/>
        <v>2.16425925028308</v>
      </c>
      <c r="Y14" s="18">
        <f t="shared" ca="1" si="18"/>
        <v>4.9717034240482474E-2</v>
      </c>
      <c r="Z14" s="18" t="e">
        <f t="shared" ca="1" si="19"/>
        <v>#VALUE!</v>
      </c>
      <c r="AA14" s="18">
        <f t="shared" ca="1" si="20"/>
        <v>3.1843088110358013E-2</v>
      </c>
      <c r="AB14" s="19">
        <f t="shared" ca="1" si="21"/>
        <v>43301</v>
      </c>
      <c r="AC14" s="3">
        <f ca="1">_xll.HLV5r3.Financial.Cache.GetValue(IRCurve1, AB14)</f>
        <v>0.99028559763341595</v>
      </c>
      <c r="AD14" s="17">
        <f t="shared" ca="1" si="22"/>
        <v>1.6506538138910121E-2</v>
      </c>
      <c r="AE14" s="17">
        <f t="shared" ca="1" si="23"/>
        <v>2.122340564420994E-2</v>
      </c>
    </row>
    <row r="15" spans="1:31">
      <c r="A15" s="15">
        <f t="shared" ca="1" si="24"/>
        <v>43224</v>
      </c>
      <c r="B15" s="14">
        <f t="shared" ca="1" si="1"/>
        <v>6.3414145317680484E-2</v>
      </c>
      <c r="C15" s="14">
        <f t="shared" ca="1" si="2"/>
        <v>1.541113498699485E-2</v>
      </c>
      <c r="D15" s="14">
        <f t="shared" ca="1" si="3"/>
        <v>6.3414145317680484E-2</v>
      </c>
      <c r="E15" s="14">
        <f t="shared" ca="1" si="4"/>
        <v>3.6959745774667395E-2</v>
      </c>
      <c r="F15" s="14">
        <f t="shared" ca="1" si="5"/>
        <v>4.898446173310049E-2</v>
      </c>
      <c r="G15" s="14" t="e">
        <f t="shared" ca="1" si="6"/>
        <v>#VALUE!</v>
      </c>
      <c r="H15" s="14">
        <f t="shared" ca="1" si="7"/>
        <v>1.9408300887742862E-2</v>
      </c>
      <c r="I15" s="3">
        <f ca="1"/>
        <v>0.98282078644275961</v>
      </c>
      <c r="J15" s="3">
        <f ca="1"/>
        <v>0.9936553797211376</v>
      </c>
      <c r="K15" s="3">
        <f ca="1"/>
        <v>0.98282078644275961</v>
      </c>
      <c r="L15" s="3">
        <f ca="1"/>
        <v>0.5829916336662847</v>
      </c>
      <c r="M15" s="3">
        <f ca="1"/>
        <v>0.98768129834533447</v>
      </c>
      <c r="N15" s="3" t="e">
        <f ca="1"/>
        <v>#VALUE!</v>
      </c>
      <c r="O15" s="3">
        <f ca="1"/>
        <v>0.99209246863339884</v>
      </c>
      <c r="P15" s="17">
        <f t="shared" ca="1" si="8"/>
        <v>0</v>
      </c>
      <c r="Q15" s="17">
        <f t="shared" ca="1" si="9"/>
        <v>2.6454399543013089E-2</v>
      </c>
      <c r="R15" s="17">
        <f t="shared" ca="1" si="10"/>
        <v>4.800301033068563E-2</v>
      </c>
      <c r="S15" s="17">
        <f t="shared" ca="1" si="13"/>
        <v>-3.8185187569266947</v>
      </c>
      <c r="T15" s="19">
        <f t="shared" ca="1" si="11"/>
        <v>43224</v>
      </c>
      <c r="U15" s="18">
        <f t="shared" ca="1" si="14"/>
        <v>6.9151388431685445E-2</v>
      </c>
      <c r="V15" s="18">
        <f t="shared" ca="1" si="15"/>
        <v>2.4813744139422583E-2</v>
      </c>
      <c r="W15" s="18">
        <f t="shared" ca="1" si="16"/>
        <v>6.9151388431685445E-2</v>
      </c>
      <c r="X15" s="18">
        <f t="shared" ca="1" si="17"/>
        <v>2.0142003946275269</v>
      </c>
      <c r="Y15" s="18">
        <f t="shared" ca="1" si="18"/>
        <v>4.9710032795151363E-2</v>
      </c>
      <c r="Z15" s="18" t="e">
        <f t="shared" ca="1" si="19"/>
        <v>#VALUE!</v>
      </c>
      <c r="AA15" s="18">
        <f t="shared" ca="1" si="20"/>
        <v>3.0966200862418494E-2</v>
      </c>
      <c r="AB15" s="19">
        <f t="shared" ca="1" si="21"/>
        <v>43315</v>
      </c>
      <c r="AC15" s="3">
        <f ca="1">_xll.HLV5r3.Financial.Cache.GetValue(IRCurve1, AB15)</f>
        <v>0.98965901730357797</v>
      </c>
      <c r="AD15" s="17">
        <f t="shared" ca="1" si="22"/>
        <v>1.650653813890433E-2</v>
      </c>
      <c r="AE15" s="17">
        <f t="shared" ca="1" si="23"/>
        <v>2.0861037305609616E-2</v>
      </c>
    </row>
    <row r="16" spans="1:31">
      <c r="A16" s="15">
        <f t="shared" ca="1" si="24"/>
        <v>43231</v>
      </c>
      <c r="B16" s="14">
        <f t="shared" ca="1" si="1"/>
        <v>5.6826634199281648E-2</v>
      </c>
      <c r="C16" s="14">
        <f t="shared" ca="1" si="2"/>
        <v>1.540655105004396E-2</v>
      </c>
      <c r="D16" s="14">
        <f t="shared" ca="1" si="3"/>
        <v>5.6826634199281648E-2</v>
      </c>
      <c r="E16" s="14">
        <f t="shared" ca="1" si="4"/>
        <v>3.6895090369163941E-2</v>
      </c>
      <c r="F16" s="14">
        <f t="shared" ca="1" si="5"/>
        <v>4.9250391807994426E-2</v>
      </c>
      <c r="G16" s="14" t="e">
        <f t="shared" ca="1" si="6"/>
        <v>#VALUE!</v>
      </c>
      <c r="H16" s="14">
        <f t="shared" ca="1" si="7"/>
        <v>1.9455429825223951E-2</v>
      </c>
      <c r="I16" s="3">
        <f ca="1"/>
        <v>0.9816046247517356</v>
      </c>
      <c r="J16" s="3">
        <f ca="1"/>
        <v>0.99335982370768838</v>
      </c>
      <c r="K16" s="3">
        <f ca="1"/>
        <v>0.9816046247517356</v>
      </c>
      <c r="L16" s="3">
        <f ca="1"/>
        <v>0.58228281662403081</v>
      </c>
      <c r="M16" s="3">
        <f ca="1"/>
        <v>0.98674187031209692</v>
      </c>
      <c r="N16" s="3" t="e">
        <f ca="1"/>
        <v>#VALUE!</v>
      </c>
      <c r="O16" s="3">
        <f ca="1"/>
        <v>0.99172025464377089</v>
      </c>
      <c r="P16" s="17">
        <f t="shared" ca="1" si="8"/>
        <v>0</v>
      </c>
      <c r="Q16" s="17">
        <f t="shared" ca="1" si="9"/>
        <v>1.9931543830117707E-2</v>
      </c>
      <c r="R16" s="17">
        <f t="shared" ca="1" si="10"/>
        <v>4.1420083149237688E-2</v>
      </c>
      <c r="S16" s="17">
        <f t="shared" ca="1" si="13"/>
        <v>-3.8192987073897817</v>
      </c>
      <c r="T16" s="19">
        <f t="shared" ca="1" si="11"/>
        <v>43231</v>
      </c>
      <c r="U16" s="18">
        <f t="shared" ca="1" si="14"/>
        <v>6.8402878017825297E-2</v>
      </c>
      <c r="V16" s="18">
        <f t="shared" ca="1" si="15"/>
        <v>2.4193617474871844E-2</v>
      </c>
      <c r="W16" s="18">
        <f t="shared" ca="1" si="16"/>
        <v>6.8402878017825297E-2</v>
      </c>
      <c r="X16" s="18">
        <f t="shared" ca="1" si="17"/>
        <v>1.8841471260087197</v>
      </c>
      <c r="Y16" s="18">
        <f t="shared" ca="1" si="18"/>
        <v>4.9725099743555212E-2</v>
      </c>
      <c r="Z16" s="18" t="e">
        <f t="shared" ca="1" si="19"/>
        <v>#VALUE!</v>
      </c>
      <c r="AA16" s="18">
        <f t="shared" ca="1" si="20"/>
        <v>3.0209890943927484E-2</v>
      </c>
      <c r="AB16" s="19">
        <f t="shared" ca="1" si="21"/>
        <v>43329</v>
      </c>
      <c r="AC16" s="3">
        <f ca="1">_xll.HLV5r3.Financial.Cache.GetValue(IRCurve1, AB16)</f>
        <v>0.98903283342796555</v>
      </c>
      <c r="AD16" s="17">
        <f t="shared" ca="1" si="22"/>
        <v>1.650653813890433E-2</v>
      </c>
      <c r="AE16" s="17">
        <f t="shared" ca="1" si="23"/>
        <v>2.0550435872523708E-2</v>
      </c>
    </row>
    <row r="17" spans="1:31">
      <c r="A17" s="15">
        <f t="shared" ca="1" si="24"/>
        <v>43238</v>
      </c>
      <c r="B17" s="14">
        <f t="shared" ca="1" si="1"/>
        <v>5.5295104586817037E-2</v>
      </c>
      <c r="C17" s="14">
        <f t="shared" ca="1" si="2"/>
        <v>1.5401968476540438E-2</v>
      </c>
      <c r="D17" s="14">
        <f t="shared" ca="1" si="3"/>
        <v>5.5295104586817037E-2</v>
      </c>
      <c r="E17" s="14">
        <f t="shared" ca="1" si="4"/>
        <v>3.683056137658109E-2</v>
      </c>
      <c r="F17" s="14">
        <f t="shared" ca="1" si="5"/>
        <v>4.9232924974850129E-2</v>
      </c>
      <c r="G17" s="14" t="e">
        <f t="shared" ca="1" si="6"/>
        <v>#VALUE!</v>
      </c>
      <c r="H17" s="14">
        <f t="shared" ca="1" si="7"/>
        <v>1.9502499521735057E-2</v>
      </c>
      <c r="I17" s="3">
        <f ca="1"/>
        <v>0.98051479889037951</v>
      </c>
      <c r="J17" s="3">
        <f ca="1"/>
        <v>0.99306435560535877</v>
      </c>
      <c r="K17" s="3">
        <f ca="1"/>
        <v>0.98051479889037951</v>
      </c>
      <c r="L17" s="3">
        <f ca="1"/>
        <v>0.5815752395484578</v>
      </c>
      <c r="M17" s="3">
        <f ca="1"/>
        <v>0.9857973422500258</v>
      </c>
      <c r="N17" s="3" t="e">
        <f ca="1"/>
        <v>#VALUE!</v>
      </c>
      <c r="O17" s="3">
        <f ca="1"/>
        <v>0.99134713681150632</v>
      </c>
      <c r="P17" s="17">
        <f t="shared" ca="1" si="8"/>
        <v>0</v>
      </c>
      <c r="Q17" s="17">
        <f t="shared" ca="1" si="9"/>
        <v>1.8464543210235947E-2</v>
      </c>
      <c r="R17" s="17">
        <f t="shared" ca="1" si="10"/>
        <v>3.9893136110276603E-2</v>
      </c>
      <c r="S17" s="17">
        <f t="shared" ca="1" si="13"/>
        <v>-3.8102677440481223</v>
      </c>
      <c r="T17" s="19">
        <f t="shared" ca="1" si="11"/>
        <v>43238</v>
      </c>
      <c r="U17" s="18">
        <f t="shared" ca="1" si="14"/>
        <v>6.7654227510790921E-2</v>
      </c>
      <c r="V17" s="18">
        <f t="shared" ca="1" si="15"/>
        <v>2.3651006643389604E-2</v>
      </c>
      <c r="W17" s="18">
        <f t="shared" ca="1" si="16"/>
        <v>6.7654227510790921E-2</v>
      </c>
      <c r="X17" s="18">
        <f t="shared" ca="1" si="17"/>
        <v>1.7703483968456892</v>
      </c>
      <c r="Y17" s="18">
        <f t="shared" ca="1" si="18"/>
        <v>4.974016663520537E-2</v>
      </c>
      <c r="Z17" s="18" t="e">
        <f t="shared" ca="1" si="19"/>
        <v>#VALUE!</v>
      </c>
      <c r="AA17" s="18">
        <f t="shared" ca="1" si="20"/>
        <v>2.9551550070309702E-2</v>
      </c>
      <c r="AB17" s="19">
        <f t="shared" ca="1" si="21"/>
        <v>43343</v>
      </c>
      <c r="AC17" s="3">
        <f ca="1">_xll.HLV5r3.Financial.Cache.GetValue(IRCurve1, AB17)</f>
        <v>0.98840704575573146</v>
      </c>
      <c r="AD17" s="17">
        <f t="shared" ca="1" si="22"/>
        <v>1.6506538138910121E-2</v>
      </c>
      <c r="AE17" s="17">
        <f t="shared" ca="1" si="23"/>
        <v>2.0281247963849308E-2</v>
      </c>
    </row>
    <row r="18" spans="1:31">
      <c r="A18" s="15">
        <f t="shared" ca="1" si="24"/>
        <v>43245</v>
      </c>
      <c r="B18" s="14">
        <f t="shared" ca="1" si="1"/>
        <v>5.3767997406408294E-2</v>
      </c>
      <c r="C18" s="14">
        <f t="shared" ca="1" si="2"/>
        <v>1.5397387266096425E-2</v>
      </c>
      <c r="D18" s="14">
        <f t="shared" ca="1" si="3"/>
        <v>5.3767997406408294E-2</v>
      </c>
      <c r="E18" s="14">
        <f t="shared" ca="1" si="4"/>
        <v>3.6766158518524876E-2</v>
      </c>
      <c r="F18" s="14">
        <f t="shared" ca="1" si="5"/>
        <v>4.9215417828417415E-2</v>
      </c>
      <c r="G18" s="14" t="e">
        <f t="shared" ca="1" si="6"/>
        <v>#VALUE!</v>
      </c>
      <c r="H18" s="14">
        <f t="shared" ca="1" si="7"/>
        <v>1.9549509851631286E-2</v>
      </c>
      <c r="I18" s="3">
        <f ca="1"/>
        <v>0.97945434482981042</v>
      </c>
      <c r="J18" s="3">
        <f ca="1"/>
        <v>0.99276897538800046</v>
      </c>
      <c r="K18" s="3">
        <f ca="1"/>
        <v>0.97945434482981042</v>
      </c>
      <c r="L18" s="3">
        <f ca="1"/>
        <v>0.5808689000152083</v>
      </c>
      <c r="M18" s="3">
        <f ca="1"/>
        <v>0.98485314916831634</v>
      </c>
      <c r="N18" s="3" t="e">
        <f ca="1"/>
        <v>#VALUE!</v>
      </c>
      <c r="O18" s="3">
        <f ca="1"/>
        <v>0.99097311627273332</v>
      </c>
      <c r="P18" s="17">
        <f t="shared" ca="1" si="8"/>
        <v>0</v>
      </c>
      <c r="Q18" s="17">
        <f t="shared" ca="1" si="9"/>
        <v>1.7001838887883418E-2</v>
      </c>
      <c r="R18" s="17">
        <f t="shared" ca="1" si="10"/>
        <v>3.8370610140311873E-2</v>
      </c>
      <c r="S18" s="17">
        <f t="shared" ca="1" si="13"/>
        <v>-3.7931547304769304</v>
      </c>
      <c r="T18" s="19">
        <f t="shared" ca="1" si="11"/>
        <v>43245</v>
      </c>
      <c r="U18" s="18">
        <f t="shared" ca="1" si="14"/>
        <v>6.6905436858130357E-2</v>
      </c>
      <c r="V18" s="18">
        <f t="shared" ref="V18:V81" ca="1" si="25">-LN(J19)*365/($A19-$A$2)</f>
        <v>2.3172232380316973E-2</v>
      </c>
      <c r="W18" s="18">
        <f t="shared" ref="W18:W81" ca="1" si="26">-LN(K19)*365/($A19-$A$2)</f>
        <v>6.6905436858130357E-2</v>
      </c>
      <c r="X18" s="18">
        <f t="shared" ref="X18:X81" ca="1" si="27">-LN(L19)*365/($A19-$A$2)</f>
        <v>1.6699357589883412</v>
      </c>
      <c r="Y18" s="18">
        <f t="shared" ref="Y18:Y81" ca="1" si="28">-LN(M19)*365/($A19-$A$2)</f>
        <v>4.9755233470102807E-2</v>
      </c>
      <c r="Z18" s="18" t="e">
        <f t="shared" ca="1" si="19"/>
        <v>#VALUE!</v>
      </c>
      <c r="AA18" s="18">
        <f t="shared" ca="1" si="20"/>
        <v>2.8973889553361058E-2</v>
      </c>
      <c r="AB18" s="19">
        <f t="shared" ca="1" si="21"/>
        <v>43357</v>
      </c>
      <c r="AC18" s="3">
        <f ca="1">_xll.HLV5r3.Financial.Cache.GetValue(IRCurve1, AB18)</f>
        <v>0.98778165403618723</v>
      </c>
      <c r="AD18" s="17">
        <f t="shared" ca="1" si="22"/>
        <v>1.650653813890433E-2</v>
      </c>
      <c r="AE18" s="17">
        <f t="shared" ca="1" si="23"/>
        <v>2.0045708543759155E-2</v>
      </c>
    </row>
    <row r="19" spans="1:31">
      <c r="A19" s="15">
        <f t="shared" ca="1" si="24"/>
        <v>43252</v>
      </c>
      <c r="B19" s="14">
        <f t="shared" ca="1" si="1"/>
        <v>5.4030487646857958E-2</v>
      </c>
      <c r="C19" s="14">
        <f t="shared" ca="1" si="2"/>
        <v>1.5953793881674821E-2</v>
      </c>
      <c r="D19" s="14">
        <f t="shared" ca="1" si="3"/>
        <v>5.4030487646857958E-2</v>
      </c>
      <c r="E19" s="14">
        <f t="shared" ca="1" si="4"/>
        <v>3.6701881516068728E-2</v>
      </c>
      <c r="F19" s="14">
        <f t="shared" ca="1" si="5"/>
        <v>4.9197870438152935E-2</v>
      </c>
      <c r="G19" s="14" t="e">
        <f t="shared" ca="1" si="6"/>
        <v>#VALUE!</v>
      </c>
      <c r="H19" s="14">
        <f t="shared" ca="1" si="7"/>
        <v>1.9575794810561504E-2</v>
      </c>
      <c r="I19" s="3">
        <f ca="1"/>
        <v>0.97842317775626286</v>
      </c>
      <c r="J19" s="3">
        <f ca="1"/>
        <v>0.99247368302947259</v>
      </c>
      <c r="K19" s="3">
        <f ca="1"/>
        <v>0.97842317775626286</v>
      </c>
      <c r="L19" s="3">
        <f ca="1"/>
        <v>0.58016379560526399</v>
      </c>
      <c r="M19" s="3">
        <f ca="1"/>
        <v>0.98390929184010012</v>
      </c>
      <c r="N19" s="3" t="e">
        <f ca="1"/>
        <v>#VALUE!</v>
      </c>
      <c r="O19" s="3">
        <f ca="1"/>
        <v>0.99059819416598971</v>
      </c>
      <c r="P19" s="17">
        <f t="shared" ca="1" si="8"/>
        <v>0</v>
      </c>
      <c r="Q19" s="17">
        <f t="shared" ca="1" si="9"/>
        <v>1.732860613078923E-2</v>
      </c>
      <c r="R19" s="17">
        <f t="shared" ca="1" si="10"/>
        <v>3.8076693765183134E-2</v>
      </c>
      <c r="S19" s="17">
        <f t="shared" ca="1" si="13"/>
        <v>-3.7795679678977248</v>
      </c>
      <c r="T19" s="19">
        <f t="shared" ca="1" si="11"/>
        <v>43252</v>
      </c>
      <c r="U19" s="18">
        <f t="shared" ca="1" si="14"/>
        <v>6.6257982873827101E-2</v>
      </c>
      <c r="V19" s="18">
        <f t="shared" ca="1" si="25"/>
        <v>2.2778067029037494E-2</v>
      </c>
      <c r="W19" s="18">
        <f t="shared" ca="1" si="26"/>
        <v>6.6257982873827101E-2</v>
      </c>
      <c r="X19" s="18">
        <f t="shared" ca="1" si="27"/>
        <v>1.5806781972087671</v>
      </c>
      <c r="Y19" s="18">
        <f t="shared" ca="1" si="28"/>
        <v>4.9770300248249064E-2</v>
      </c>
      <c r="Z19" s="18" t="e">
        <f t="shared" ca="1" si="19"/>
        <v>#VALUE!</v>
      </c>
      <c r="AA19" s="18">
        <f t="shared" ca="1" si="20"/>
        <v>2.8462303194849853E-2</v>
      </c>
      <c r="AB19" s="19">
        <f t="shared" ca="1" si="21"/>
        <v>43371</v>
      </c>
      <c r="AC19" s="3">
        <f ca="1">_xll.HLV5r3.Financial.Cache.GetValue(IRCurve1, AB19)</f>
        <v>0.98715665801880292</v>
      </c>
      <c r="AD19" s="17">
        <f t="shared" ca="1" si="22"/>
        <v>1.650653813890433E-2</v>
      </c>
      <c r="AE19" s="17">
        <f t="shared" ca="1" si="23"/>
        <v>1.9837879643679578E-2</v>
      </c>
    </row>
    <row r="20" spans="1:31">
      <c r="A20" s="15">
        <f t="shared" ca="1" si="24"/>
        <v>43259</v>
      </c>
      <c r="B20" s="14">
        <f t="shared" ca="1" si="1"/>
        <v>6.4001666708064509E-2</v>
      </c>
      <c r="C20" s="14">
        <f t="shared" ca="1" si="2"/>
        <v>1.6369481741354237E-2</v>
      </c>
      <c r="D20" s="14">
        <f t="shared" ca="1" si="3"/>
        <v>6.4001666708064509E-2</v>
      </c>
      <c r="E20" s="14">
        <f t="shared" ca="1" si="4"/>
        <v>3.6637730091779654E-2</v>
      </c>
      <c r="F20" s="14">
        <f t="shared" ca="1" si="5"/>
        <v>4.9180282873472841E-2</v>
      </c>
      <c r="G20" s="14" t="e">
        <f t="shared" ca="1" si="6"/>
        <v>#VALUE!</v>
      </c>
      <c r="H20" s="14">
        <f t="shared" ca="1" si="7"/>
        <v>1.949260101214426E-2</v>
      </c>
      <c r="I20" s="3">
        <f ca="1"/>
        <v>0.97738697662330942</v>
      </c>
      <c r="J20" s="3">
        <f ca="1"/>
        <v>0.9921677198591391</v>
      </c>
      <c r="K20" s="3">
        <f ca="1"/>
        <v>0.97738697662330942</v>
      </c>
      <c r="L20" s="3">
        <f ca="1"/>
        <v>0.57945992390495582</v>
      </c>
      <c r="M20" s="3">
        <f ca="1"/>
        <v>0.98296577103717664</v>
      </c>
      <c r="N20" s="3" t="e">
        <f ca="1"/>
        <v>#VALUE!</v>
      </c>
      <c r="O20" s="3">
        <f ca="1"/>
        <v>0.99022276796414332</v>
      </c>
      <c r="P20" s="17">
        <f t="shared" ca="1" si="8"/>
        <v>0</v>
      </c>
      <c r="Q20" s="17">
        <f t="shared" ca="1" si="9"/>
        <v>2.7363936616284855E-2</v>
      </c>
      <c r="R20" s="17">
        <f t="shared" ca="1" si="10"/>
        <v>4.7632184966710275E-2</v>
      </c>
      <c r="S20" s="17">
        <f t="shared" ca="1" si="13"/>
        <v>-3.8218790792430237</v>
      </c>
      <c r="T20" s="19">
        <f t="shared" ca="1" si="11"/>
        <v>43259</v>
      </c>
      <c r="U20" s="18">
        <f t="shared" ca="1" si="14"/>
        <v>6.6219329776038102E-2</v>
      </c>
      <c r="V20" s="18">
        <f t="shared" ca="1" si="25"/>
        <v>2.2447711657608008E-2</v>
      </c>
      <c r="W20" s="18">
        <f t="shared" ca="1" si="26"/>
        <v>6.6219329776038102E-2</v>
      </c>
      <c r="X20" s="18">
        <f t="shared" ca="1" si="27"/>
        <v>1.5008143836954806</v>
      </c>
      <c r="Y20" s="18">
        <f t="shared" ca="1" si="28"/>
        <v>4.9785366969642579E-2</v>
      </c>
      <c r="Z20" s="18" t="e">
        <f t="shared" ca="1" si="19"/>
        <v>#VALUE!</v>
      </c>
      <c r="AA20" s="18">
        <f t="shared" ca="1" si="20"/>
        <v>2.8000538983607867E-2</v>
      </c>
      <c r="AB20" s="19">
        <f t="shared" ca="1" si="21"/>
        <v>43385</v>
      </c>
      <c r="AC20" s="3">
        <f ca="1">_xll.HLV5r3.Financial.Cache.GetValue(IRCurve1, AB20)</f>
        <v>0.98653205745320705</v>
      </c>
      <c r="AD20" s="17">
        <f t="shared" ca="1" si="22"/>
        <v>1.6506538138910121E-2</v>
      </c>
      <c r="AE20" s="17">
        <f t="shared" ca="1" si="23"/>
        <v>1.9653142843608962E-2</v>
      </c>
    </row>
    <row r="21" spans="1:31">
      <c r="A21" s="15">
        <f t="shared" ca="1" si="24"/>
        <v>43266</v>
      </c>
      <c r="B21" s="14">
        <f t="shared" ca="1" si="1"/>
        <v>6.3845915918109994E-2</v>
      </c>
      <c r="C21" s="14">
        <f t="shared" ca="1" si="2"/>
        <v>1.6364302216253592E-2</v>
      </c>
      <c r="D21" s="14">
        <f t="shared" ca="1" si="3"/>
        <v>6.3845915918109994E-2</v>
      </c>
      <c r="E21" s="14">
        <f t="shared" ca="1" si="4"/>
        <v>3.6573703968438842E-2</v>
      </c>
      <c r="F21" s="14">
        <f t="shared" ca="1" si="5"/>
        <v>4.9162655203949565E-2</v>
      </c>
      <c r="G21" s="14" t="e">
        <f t="shared" ca="1" si="6"/>
        <v>#VALUE!</v>
      </c>
      <c r="H21" s="14">
        <f t="shared" ca="1" si="7"/>
        <v>1.9528784594309529E-2</v>
      </c>
      <c r="I21" s="3">
        <f ca="1"/>
        <v>0.9761595473987712</v>
      </c>
      <c r="J21" s="3">
        <f ca="1"/>
        <v>0.99185378459286655</v>
      </c>
      <c r="K21" s="3">
        <f ca="1"/>
        <v>0.9761595473987712</v>
      </c>
      <c r="L21" s="3">
        <f ca="1"/>
        <v>0.57875728250593539</v>
      </c>
      <c r="M21" s="3">
        <f ca="1"/>
        <v>0.98202258753001415</v>
      </c>
      <c r="N21" s="3" t="e">
        <f ca="1"/>
        <v>#VALUE!</v>
      </c>
      <c r="O21" s="3">
        <f ca="1"/>
        <v>0.98984893725980083</v>
      </c>
      <c r="P21" s="17">
        <f t="shared" ca="1" si="8"/>
        <v>0</v>
      </c>
      <c r="Q21" s="17">
        <f t="shared" ca="1" si="9"/>
        <v>2.7272211949671152E-2</v>
      </c>
      <c r="R21" s="17">
        <f t="shared" ca="1" si="10"/>
        <v>4.7481613701856398E-2</v>
      </c>
      <c r="S21" s="17">
        <f t="shared" ca="1" si="13"/>
        <v>-3.8593524829680579</v>
      </c>
      <c r="T21" s="19">
        <f t="shared" ca="1" si="11"/>
        <v>43266</v>
      </c>
      <c r="U21" s="18">
        <f t="shared" ca="1" si="14"/>
        <v>6.6180676304729305E-2</v>
      </c>
      <c r="V21" s="18">
        <f t="shared" ca="1" si="25"/>
        <v>2.2150391823321472E-2</v>
      </c>
      <c r="W21" s="18">
        <f t="shared" ca="1" si="26"/>
        <v>6.6180676304729305E-2</v>
      </c>
      <c r="X21" s="18">
        <f t="shared" ca="1" si="27"/>
        <v>1.4289352561992728</v>
      </c>
      <c r="Y21" s="18">
        <f t="shared" ca="1" si="28"/>
        <v>4.9800433634286032E-2</v>
      </c>
      <c r="Z21" s="18" t="e">
        <f t="shared" ca="1" si="19"/>
        <v>#VALUE!</v>
      </c>
      <c r="AA21" s="18">
        <f t="shared" ca="1" si="20"/>
        <v>2.7587151475048727E-2</v>
      </c>
      <c r="AB21" s="19">
        <f t="shared" ca="1" si="21"/>
        <v>43399</v>
      </c>
      <c r="AC21" s="3">
        <f ca="1">_xll.HLV5r3.Financial.Cache.GetValue(IRCurve1, AB21)</f>
        <v>0.98590785208918685</v>
      </c>
      <c r="AD21" s="17">
        <f t="shared" ca="1" si="22"/>
        <v>1.650653813890433E-2</v>
      </c>
      <c r="AE21" s="17">
        <f t="shared" ca="1" si="23"/>
        <v>1.9487852022492931E-2</v>
      </c>
    </row>
    <row r="22" spans="1:31">
      <c r="A22" s="15">
        <f t="shared" ca="1" si="24"/>
        <v>43273</v>
      </c>
      <c r="B22" s="14">
        <f t="shared" ca="1" si="1"/>
        <v>6.369054861600594E-2</v>
      </c>
      <c r="C22" s="14">
        <f t="shared" ca="1" si="2"/>
        <v>1.6359124330024528E-2</v>
      </c>
      <c r="D22" s="14">
        <f t="shared" ca="1" si="3"/>
        <v>6.369054861600594E-2</v>
      </c>
      <c r="E22" s="14">
        <f t="shared" ca="1" si="4"/>
        <v>3.6509802870315279E-2</v>
      </c>
      <c r="F22" s="14">
        <f t="shared" ca="1" si="5"/>
        <v>4.9144987499016621E-2</v>
      </c>
      <c r="G22" s="14" t="e">
        <f t="shared" ca="1" si="6"/>
        <v>#VALUE!</v>
      </c>
      <c r="H22" s="14">
        <f t="shared" ca="1" si="7"/>
        <v>1.9564921170563965E-2</v>
      </c>
      <c r="I22" s="3">
        <f ca="1"/>
        <v>0.97493510517568416</v>
      </c>
      <c r="J22" s="3">
        <f ca="1"/>
        <v>0.9915399486599521</v>
      </c>
      <c r="K22" s="3">
        <f ca="1"/>
        <v>0.97493510517568416</v>
      </c>
      <c r="L22" s="3">
        <f ca="1"/>
        <v>0.57805586900517081</v>
      </c>
      <c r="M22" s="3">
        <f ca="1"/>
        <v>0.98107974208774662</v>
      </c>
      <c r="N22" s="3" t="e">
        <f ca="1"/>
        <v>#VALUE!</v>
      </c>
      <c r="O22" s="3">
        <f ca="1"/>
        <v>0.98947441262374558</v>
      </c>
      <c r="P22" s="17">
        <f t="shared" ca="1" si="8"/>
        <v>0</v>
      </c>
      <c r="Q22" s="17">
        <f t="shared" ca="1" si="9"/>
        <v>2.7180745745690661E-2</v>
      </c>
      <c r="R22" s="17">
        <f t="shared" ca="1" si="10"/>
        <v>4.7331424285981416E-2</v>
      </c>
      <c r="S22" s="17">
        <f t="shared" ca="1" si="13"/>
        <v>-3.8926792765539751</v>
      </c>
      <c r="T22" s="19">
        <f t="shared" ca="1" si="11"/>
        <v>43273</v>
      </c>
      <c r="U22" s="18">
        <f t="shared" ca="1" si="14"/>
        <v>6.6142022459894825E-2</v>
      </c>
      <c r="V22" s="18">
        <f t="shared" ca="1" si="25"/>
        <v>2.1881388163728897E-2</v>
      </c>
      <c r="W22" s="18">
        <f t="shared" ca="1" si="26"/>
        <v>6.6142022459894825E-2</v>
      </c>
      <c r="X22" s="18">
        <f t="shared" ca="1" si="27"/>
        <v>1.3639001452803579</v>
      </c>
      <c r="Y22" s="18">
        <f t="shared" ca="1" si="28"/>
        <v>4.9815500242177423E-2</v>
      </c>
      <c r="Z22" s="18" t="e">
        <f t="shared" ca="1" si="19"/>
        <v>#VALUE!</v>
      </c>
      <c r="AA22" s="18">
        <f t="shared" ca="1" si="20"/>
        <v>2.7215229694355074E-2</v>
      </c>
      <c r="AB22" s="19">
        <f t="shared" ca="1" si="21"/>
        <v>43413</v>
      </c>
      <c r="AC22" s="3">
        <f ca="1">_xll.HLV5r3.Financial.Cache.GetValue(IRCurve1, AB22)</f>
        <v>0.98528404167668737</v>
      </c>
      <c r="AD22" s="17">
        <f t="shared" ca="1" si="22"/>
        <v>1.6506538138910121E-2</v>
      </c>
      <c r="AE22" s="17">
        <f t="shared" ca="1" si="23"/>
        <v>1.9339090283488704E-2</v>
      </c>
    </row>
    <row r="23" spans="1:31">
      <c r="A23" s="15">
        <f t="shared" ca="1" si="24"/>
        <v>43280</v>
      </c>
      <c r="B23" s="14">
        <f t="shared" ca="1" si="1"/>
        <v>6.3535563634379053E-2</v>
      </c>
      <c r="C23" s="14">
        <f t="shared" ca="1" si="2"/>
        <v>1.6353948082151817E-2</v>
      </c>
      <c r="D23" s="14">
        <f t="shared" ca="1" si="3"/>
        <v>6.3535563634379053E-2</v>
      </c>
      <c r="E23" s="14">
        <f t="shared" ca="1" si="4"/>
        <v>3.6446026521139548E-2</v>
      </c>
      <c r="F23" s="14">
        <f t="shared" ca="1" si="5"/>
        <v>4.9127279828310125E-2</v>
      </c>
      <c r="G23" s="14" t="e">
        <f t="shared" ca="1" si="6"/>
        <v>#VALUE!</v>
      </c>
      <c r="H23" s="14">
        <f t="shared" ca="1" si="7"/>
        <v>1.9601010667664891E-2</v>
      </c>
      <c r="I23" s="3">
        <f ca="1"/>
        <v>0.97371364259948678</v>
      </c>
      <c r="J23" s="3">
        <f ca="1"/>
        <v>0.99122621202896533</v>
      </c>
      <c r="K23" s="3">
        <f ca="1"/>
        <v>0.97371364259948678</v>
      </c>
      <c r="L23" s="3">
        <f ca="1"/>
        <v>0.57735568100491819</v>
      </c>
      <c r="M23" s="3">
        <f ca="1"/>
        <v>0.98013723547817644</v>
      </c>
      <c r="N23" s="3" t="e">
        <f ca="1"/>
        <v>#VALUE!</v>
      </c>
      <c r="O23" s="3">
        <f ca="1"/>
        <v>0.98909919495746079</v>
      </c>
      <c r="P23" s="17">
        <f t="shared" ca="1" si="8"/>
        <v>0</v>
      </c>
      <c r="Q23" s="17">
        <f t="shared" ca="1" si="9"/>
        <v>2.7089537113239505E-2</v>
      </c>
      <c r="R23" s="17">
        <f t="shared" ca="1" si="10"/>
        <v>4.7181615552227232E-2</v>
      </c>
      <c r="S23" s="17">
        <f t="shared" ca="1" si="13"/>
        <v>-3.922424903394079</v>
      </c>
      <c r="T23" s="19">
        <f t="shared" ca="1" si="11"/>
        <v>43280</v>
      </c>
      <c r="U23" s="18">
        <f t="shared" ca="1" si="14"/>
        <v>6.6103368241527058E-2</v>
      </c>
      <c r="V23" s="18">
        <f t="shared" ca="1" si="25"/>
        <v>2.163683938228125E-2</v>
      </c>
      <c r="W23" s="18">
        <f t="shared" ca="1" si="26"/>
        <v>6.6103368241527058E-2</v>
      </c>
      <c r="X23" s="18">
        <f t="shared" ca="1" si="27"/>
        <v>1.3047757759424998</v>
      </c>
      <c r="Y23" s="18">
        <f t="shared" ca="1" si="28"/>
        <v>4.9830566793319313E-2</v>
      </c>
      <c r="Z23" s="18" t="e">
        <f t="shared" ca="1" si="19"/>
        <v>#VALUE!</v>
      </c>
      <c r="AA23" s="18">
        <f t="shared" ca="1" si="20"/>
        <v>2.6879119207586268E-2</v>
      </c>
      <c r="AB23" s="19">
        <f t="shared" ca="1" si="21"/>
        <v>43427</v>
      </c>
      <c r="AC23" s="3">
        <f ca="1">_xll.HLV5r3.Financial.Cache.GetValue(IRCurve1, AB23)</f>
        <v>0.98466062596581239</v>
      </c>
      <c r="AD23" s="17">
        <f t="shared" ca="1" si="22"/>
        <v>1.650653813890433E-2</v>
      </c>
      <c r="AE23" s="17">
        <f t="shared" ca="1" si="23"/>
        <v>1.9204496329151447E-2</v>
      </c>
    </row>
    <row r="24" spans="1:31">
      <c r="A24" s="15">
        <f t="shared" ca="1" si="24"/>
        <v>43287</v>
      </c>
      <c r="B24" s="14">
        <f t="shared" ca="1" si="1"/>
        <v>6.3380959809578433E-2</v>
      </c>
      <c r="C24" s="14">
        <f t="shared" ca="1" si="2"/>
        <v>1.6348773472108662E-2</v>
      </c>
      <c r="D24" s="14">
        <f t="shared" ca="1" si="3"/>
        <v>6.3380959809578433E-2</v>
      </c>
      <c r="E24" s="14">
        <f t="shared" ca="1" si="4"/>
        <v>3.6382374645886895E-2</v>
      </c>
      <c r="F24" s="14">
        <f t="shared" ca="1" si="5"/>
        <v>4.9109532261315689E-2</v>
      </c>
      <c r="G24" s="14" t="e">
        <f t="shared" ca="1" si="6"/>
        <v>#VALUE!</v>
      </c>
      <c r="H24" s="14">
        <f t="shared" ca="1" si="7"/>
        <v>1.9637053012543291E-2</v>
      </c>
      <c r="I24" s="3">
        <f ca="1"/>
        <v>0.97249515233800554</v>
      </c>
      <c r="J24" s="3">
        <f ca="1"/>
        <v>0.9909125746684857</v>
      </c>
      <c r="K24" s="3">
        <f ca="1"/>
        <v>0.97249515233800554</v>
      </c>
      <c r="L24" s="3">
        <f ca="1"/>
        <v>0.57665671611273195</v>
      </c>
      <c r="M24" s="3">
        <f ca="1"/>
        <v>0.97919506846777049</v>
      </c>
      <c r="N24" s="3" t="e">
        <f ca="1"/>
        <v>#VALUE!</v>
      </c>
      <c r="O24" s="3">
        <f ca="1"/>
        <v>0.98872328516383434</v>
      </c>
      <c r="P24" s="17">
        <f t="shared" ca="1" si="8"/>
        <v>0</v>
      </c>
      <c r="Q24" s="17">
        <f t="shared" ca="1" si="9"/>
        <v>2.6998585163691538E-2</v>
      </c>
      <c r="R24" s="17">
        <f t="shared" ca="1" si="10"/>
        <v>4.7032186337469771E-2</v>
      </c>
      <c r="S24" s="17">
        <f t="shared" ca="1" si="13"/>
        <v>-3.949056468900014</v>
      </c>
      <c r="T24" s="19">
        <f t="shared" ca="1" si="11"/>
        <v>43287</v>
      </c>
      <c r="U24" s="18">
        <f t="shared" ca="1" si="14"/>
        <v>6.6064713649617662E-2</v>
      </c>
      <c r="V24" s="18">
        <f t="shared" ca="1" si="25"/>
        <v>2.1413555712263752E-2</v>
      </c>
      <c r="W24" s="18">
        <f t="shared" ca="1" si="26"/>
        <v>6.6064713649617662E-2</v>
      </c>
      <c r="X24" s="18">
        <f t="shared" ca="1" si="27"/>
        <v>1.2507911818844615</v>
      </c>
      <c r="Y24" s="18">
        <f t="shared" ca="1" si="28"/>
        <v>4.984563328771003E-2</v>
      </c>
      <c r="Z24" s="18" t="e">
        <f t="shared" ca="1" si="19"/>
        <v>#VALUE!</v>
      </c>
      <c r="AA24" s="18">
        <f t="shared" ca="1" si="20"/>
        <v>2.6574148960617522E-2</v>
      </c>
      <c r="AB24" s="19">
        <f t="shared" ca="1" si="21"/>
        <v>43441</v>
      </c>
      <c r="AC24" s="3">
        <f ca="1">_xll.HLV5r3.Financial.Cache.GetValue(IRCurve1, AB24)</f>
        <v>0.98401540093695061</v>
      </c>
      <c r="AD24" s="17">
        <f t="shared" ca="1" si="22"/>
        <v>1.7095198140648953E-2</v>
      </c>
      <c r="AE24" s="17">
        <f t="shared" ca="1" si="23"/>
        <v>1.9108896545015821E-2</v>
      </c>
    </row>
    <row r="25" spans="1:31">
      <c r="A25" s="15">
        <f t="shared" ca="1" si="24"/>
        <v>43294</v>
      </c>
      <c r="B25" s="14">
        <f t="shared" ca="1" si="1"/>
        <v>6.322673598172758E-2</v>
      </c>
      <c r="C25" s="14">
        <f t="shared" ca="1" si="2"/>
        <v>1.6343600499385626E-2</v>
      </c>
      <c r="D25" s="14">
        <f t="shared" ca="1" si="3"/>
        <v>6.322673598172758E-2</v>
      </c>
      <c r="E25" s="14">
        <f t="shared" ca="1" si="4"/>
        <v>3.6318846970794558E-2</v>
      </c>
      <c r="F25" s="14">
        <f t="shared" ca="1" si="5"/>
        <v>4.9091744867727341E-2</v>
      </c>
      <c r="G25" s="14" t="e">
        <f t="shared" ca="1" si="6"/>
        <v>#VALUE!</v>
      </c>
      <c r="H25" s="14">
        <f t="shared" ca="1" si="7"/>
        <v>1.9673048132309617E-2</v>
      </c>
      <c r="I25" s="3">
        <f ca="1"/>
        <v>0.97127962708138349</v>
      </c>
      <c r="J25" s="3">
        <f ca="1"/>
        <v>0.9905990365471028</v>
      </c>
      <c r="K25" s="3">
        <f ca="1"/>
        <v>0.97127962708138349</v>
      </c>
      <c r="L25" s="3">
        <f ca="1"/>
        <v>0.57595897194144097</v>
      </c>
      <c r="M25" s="3">
        <f ca="1"/>
        <v>0.97825324182166307</v>
      </c>
      <c r="N25" s="3" t="e">
        <f ca="1"/>
        <v>#VALUE!</v>
      </c>
      <c r="O25" s="3">
        <f ca="1"/>
        <v>0.98834668414715543</v>
      </c>
      <c r="P25" s="17">
        <f t="shared" ca="1" si="8"/>
        <v>0</v>
      </c>
      <c r="Q25" s="17">
        <f t="shared" ca="1" si="9"/>
        <v>2.6907889010933023E-2</v>
      </c>
      <c r="R25" s="17">
        <f t="shared" ca="1" si="10"/>
        <v>4.688313548234195E-2</v>
      </c>
      <c r="S25" s="17">
        <f t="shared" ca="1" si="13"/>
        <v>-3.9729632275816442</v>
      </c>
      <c r="T25" s="19">
        <f t="shared" ca="1" si="11"/>
        <v>43294</v>
      </c>
      <c r="U25" s="18">
        <f t="shared" ca="1" si="14"/>
        <v>6.6026058684161046E-2</v>
      </c>
      <c r="V25" s="18">
        <f t="shared" ca="1" si="25"/>
        <v>2.1208879014747783E-2</v>
      </c>
      <c r="W25" s="18">
        <f t="shared" ca="1" si="26"/>
        <v>6.6026058684161046E-2</v>
      </c>
      <c r="X25" s="18">
        <f t="shared" ca="1" si="27"/>
        <v>1.2013038911885874</v>
      </c>
      <c r="Y25" s="18">
        <f t="shared" ca="1" si="28"/>
        <v>4.9860699725352384E-2</v>
      </c>
      <c r="Z25" s="18" t="e">
        <f t="shared" ca="1" si="19"/>
        <v>#VALUE!</v>
      </c>
      <c r="AA25" s="18">
        <f t="shared" ca="1" si="20"/>
        <v>2.6296426408344609E-2</v>
      </c>
      <c r="AB25" s="19">
        <f t="shared" ca="1" si="21"/>
        <v>43455</v>
      </c>
      <c r="AC25" s="3">
        <f ca="1">_xll.HLV5r3.Financial.Cache.GetValue(IRCurve1, AB25)</f>
        <v>0.98328924251810834</v>
      </c>
      <c r="AD25" s="17">
        <f t="shared" ca="1" si="22"/>
        <v>1.925373179096674E-2</v>
      </c>
      <c r="AE25" s="17">
        <f t="shared" ca="1" si="23"/>
        <v>1.911545793331719E-2</v>
      </c>
    </row>
    <row r="26" spans="1:31">
      <c r="A26" s="15">
        <f t="shared" ca="1" si="24"/>
        <v>43301</v>
      </c>
      <c r="B26" s="14">
        <f t="shared" ca="1" si="1"/>
        <v>6.3072890994492911E-2</v>
      </c>
      <c r="C26" s="14">
        <f t="shared" ca="1" si="2"/>
        <v>1.633842916345591E-2</v>
      </c>
      <c r="D26" s="14">
        <f t="shared" ca="1" si="3"/>
        <v>6.3072890994492911E-2</v>
      </c>
      <c r="E26" s="14">
        <f t="shared" ca="1" si="4"/>
        <v>3.6255443221561393E-2</v>
      </c>
      <c r="F26" s="14">
        <f t="shared" ca="1" si="5"/>
        <v>4.9073917717065388E-2</v>
      </c>
      <c r="G26" s="14" t="e">
        <f t="shared" ca="1" si="6"/>
        <v>#VALUE!</v>
      </c>
      <c r="H26" s="14">
        <f t="shared" ca="1" si="7"/>
        <v>1.9708995954288513E-2</v>
      </c>
      <c r="I26" s="3">
        <f ca="1"/>
        <v>0.97006705954200789</v>
      </c>
      <c r="J26" s="3">
        <f ca="1"/>
        <v>0.99028559763341595</v>
      </c>
      <c r="K26" s="3">
        <f ca="1"/>
        <v>0.97006705954200789</v>
      </c>
      <c r="L26" s="3">
        <f ca="1"/>
        <v>0.57526244610912436</v>
      </c>
      <c r="M26" s="3">
        <f ca="1"/>
        <v>0.97731175630365186</v>
      </c>
      <c r="N26" s="3" t="e">
        <f ca="1"/>
        <v>#VALUE!</v>
      </c>
      <c r="O26" s="3">
        <f ca="1"/>
        <v>0.98796939281311114</v>
      </c>
      <c r="P26" s="17">
        <f t="shared" ca="1" si="8"/>
        <v>0</v>
      </c>
      <c r="Q26" s="17">
        <f t="shared" ca="1" si="9"/>
        <v>2.6817447772931519E-2</v>
      </c>
      <c r="R26" s="17">
        <f t="shared" ca="1" si="10"/>
        <v>4.6734461831037001E-2</v>
      </c>
      <c r="S26" s="17">
        <f t="shared" ca="1" si="13"/>
        <v>-3.994472153226738</v>
      </c>
      <c r="T26" s="19">
        <f t="shared" ca="1" si="11"/>
        <v>43301</v>
      </c>
      <c r="U26" s="18">
        <f t="shared" ca="1" si="14"/>
        <v>6.5987403345148146E-2</v>
      </c>
      <c r="V26" s="18">
        <f t="shared" ca="1" si="25"/>
        <v>2.1020576453032954E-2</v>
      </c>
      <c r="W26" s="18">
        <f t="shared" ca="1" si="26"/>
        <v>6.5987403345148146E-2</v>
      </c>
      <c r="X26" s="18">
        <f t="shared" ca="1" si="27"/>
        <v>1.1557742274440057</v>
      </c>
      <c r="Y26" s="18">
        <f t="shared" ca="1" si="28"/>
        <v>4.9875766106244612E-2</v>
      </c>
      <c r="Z26" s="18" t="e">
        <f t="shared" ca="1" si="19"/>
        <v>#VALUE!</v>
      </c>
      <c r="AA26" s="18">
        <f t="shared" ca="1" si="20"/>
        <v>2.6042681812880768E-2</v>
      </c>
      <c r="AB26" s="19">
        <f t="shared" ca="1" si="21"/>
        <v>43469</v>
      </c>
      <c r="AC26" s="3">
        <f ca="1">_xll.HLV5r3.Financial.Cache.GetValue(IRCurve1, AB26)</f>
        <v>0.98256361997101027</v>
      </c>
      <c r="AD26" s="17">
        <f t="shared" ca="1" si="22"/>
        <v>1.925373179096674E-2</v>
      </c>
      <c r="AE26" s="17">
        <f t="shared" ca="1" si="23"/>
        <v>1.9121472539260147E-2</v>
      </c>
    </row>
    <row r="27" spans="1:31">
      <c r="A27" s="15">
        <f t="shared" ca="1" si="24"/>
        <v>43308</v>
      </c>
      <c r="B27" s="14">
        <f t="shared" ca="1" si="1"/>
        <v>6.2919423695390525E-2</v>
      </c>
      <c r="C27" s="14">
        <f t="shared" ca="1" si="2"/>
        <v>1.6333259463810083E-2</v>
      </c>
      <c r="D27" s="14">
        <f t="shared" ca="1" si="3"/>
        <v>6.2919423695390525E-2</v>
      </c>
      <c r="E27" s="14">
        <f t="shared" ca="1" si="4"/>
        <v>3.619216312510197E-2</v>
      </c>
      <c r="F27" s="14">
        <f t="shared" ca="1" si="5"/>
        <v>4.9056050879064395E-2</v>
      </c>
      <c r="G27" s="14" t="e">
        <f t="shared" ca="1" si="6"/>
        <v>#VALUE!</v>
      </c>
      <c r="H27" s="14">
        <f t="shared" ca="1" si="7"/>
        <v>1.9744896405972497E-2</v>
      </c>
      <c r="I27" s="3">
        <f ca="1"/>
        <v>0.96885744245444227</v>
      </c>
      <c r="J27" s="3">
        <f ca="1"/>
        <v>0.9899722578960346</v>
      </c>
      <c r="K27" s="3">
        <f ca="1"/>
        <v>0.96885744245444227</v>
      </c>
      <c r="L27" s="3">
        <f ca="1"/>
        <v>0.57456713623912181</v>
      </c>
      <c r="M27" s="3">
        <f ca="1"/>
        <v>0.97637061267620129</v>
      </c>
      <c r="N27" s="3" t="e">
        <f ca="1"/>
        <v>#VALUE!</v>
      </c>
      <c r="O27" s="3">
        <f ca="1"/>
        <v>0.98759141206878232</v>
      </c>
      <c r="P27" s="17">
        <f t="shared" ca="1" si="8"/>
        <v>0</v>
      </c>
      <c r="Q27" s="17">
        <f t="shared" ca="1" si="9"/>
        <v>2.6727260570288555E-2</v>
      </c>
      <c r="R27" s="17">
        <f t="shared" ca="1" si="10"/>
        <v>4.6586164231580442E-2</v>
      </c>
      <c r="S27" s="17">
        <f t="shared" ca="1" si="13"/>
        <v>-4.0138599159636978</v>
      </c>
      <c r="T27" s="19">
        <f t="shared" ca="1" si="11"/>
        <v>43308</v>
      </c>
      <c r="U27" s="18">
        <f t="shared" ca="1" si="14"/>
        <v>6.594874763257412E-2</v>
      </c>
      <c r="V27" s="18">
        <f t="shared" ca="1" si="25"/>
        <v>2.0846758703757726E-2</v>
      </c>
      <c r="W27" s="18">
        <f t="shared" ca="1" si="26"/>
        <v>6.594874763257412E-2</v>
      </c>
      <c r="X27" s="18">
        <f t="shared" ca="1" si="27"/>
        <v>1.1137455413799775</v>
      </c>
      <c r="Y27" s="18">
        <f t="shared" ca="1" si="28"/>
        <v>4.9890832430388818E-2</v>
      </c>
      <c r="Z27" s="18" t="e">
        <f t="shared" ca="1" si="19"/>
        <v>#VALUE!</v>
      </c>
      <c r="AA27" s="18">
        <f t="shared" ca="1" si="20"/>
        <v>2.5810148472937135E-2</v>
      </c>
      <c r="AB27" s="19">
        <f t="shared" ca="1" si="21"/>
        <v>43483</v>
      </c>
      <c r="AC27" s="3">
        <f ca="1">_xll.HLV5r3.Financial.Cache.GetValue(IRCurve1, AB27)</f>
        <v>0.98183853290020751</v>
      </c>
      <c r="AD27" s="17">
        <f t="shared" ca="1" si="22"/>
        <v>1.925373179097253E-2</v>
      </c>
      <c r="AE27" s="17">
        <f t="shared" ca="1" si="23"/>
        <v>1.9127005976727732E-2</v>
      </c>
    </row>
    <row r="28" spans="1:31">
      <c r="A28" s="15">
        <f t="shared" ca="1" si="24"/>
        <v>43315</v>
      </c>
      <c r="B28" s="14">
        <f t="shared" ca="1" si="1"/>
        <v>6.2766332935392563E-2</v>
      </c>
      <c r="C28" s="14">
        <f t="shared" ca="1" si="2"/>
        <v>1.6328091399927129E-2</v>
      </c>
      <c r="D28" s="14">
        <f t="shared" ca="1" si="3"/>
        <v>6.2766332935392563E-2</v>
      </c>
      <c r="E28" s="14">
        <f t="shared" ca="1" si="4"/>
        <v>3.6129006409639154E-2</v>
      </c>
      <c r="F28" s="14">
        <f t="shared" ca="1" si="5"/>
        <v>4.8867250147949556E-2</v>
      </c>
      <c r="G28" s="14" t="e">
        <f t="shared" ca="1" si="6"/>
        <v>#VALUE!</v>
      </c>
      <c r="H28" s="14">
        <f t="shared" ca="1" si="7"/>
        <v>1.9780749415056715E-2</v>
      </c>
      <c r="I28" s="3">
        <f ca="1"/>
        <v>0.96765076857535259</v>
      </c>
      <c r="J28" s="3">
        <f ca="1"/>
        <v>0.98965901730357797</v>
      </c>
      <c r="K28" s="3">
        <f ca="1"/>
        <v>0.96765076857535259</v>
      </c>
      <c r="L28" s="3">
        <f ca="1"/>
        <v>0.57387303996001027</v>
      </c>
      <c r="M28" s="3">
        <f ca="1"/>
        <v>0.97542981170043841</v>
      </c>
      <c r="N28" s="3" t="e">
        <f ca="1"/>
        <v>#VALUE!</v>
      </c>
      <c r="O28" s="3">
        <f ca="1"/>
        <v>0.98721274282264038</v>
      </c>
      <c r="P28" s="17">
        <f t="shared" ca="1" si="8"/>
        <v>0</v>
      </c>
      <c r="Q28" s="17">
        <f t="shared" ca="1" si="9"/>
        <v>2.6637326525753409E-2</v>
      </c>
      <c r="R28" s="17">
        <f t="shared" ca="1" si="10"/>
        <v>4.6438241535465434E-2</v>
      </c>
      <c r="S28" s="17">
        <f t="shared" ca="1" si="13"/>
        <v>-4.0313621977532339</v>
      </c>
      <c r="T28" s="19">
        <f t="shared" ca="1" si="11"/>
        <v>43315</v>
      </c>
      <c r="U28" s="18">
        <f t="shared" ca="1" si="14"/>
        <v>6.5910091546430058E-2</v>
      </c>
      <c r="V28" s="18">
        <f t="shared" ca="1" si="25"/>
        <v>2.0685816343317696E-2</v>
      </c>
      <c r="W28" s="18">
        <f t="shared" ca="1" si="26"/>
        <v>6.5910091546430058E-2</v>
      </c>
      <c r="X28" s="18">
        <f t="shared" ca="1" si="27"/>
        <v>1.0748288354696176</v>
      </c>
      <c r="Y28" s="18">
        <f t="shared" ca="1" si="28"/>
        <v>4.9899403596594942E-2</v>
      </c>
      <c r="Z28" s="18" t="e">
        <f t="shared" ca="1" si="19"/>
        <v>#VALUE!</v>
      </c>
      <c r="AA28" s="18">
        <f t="shared" ca="1" si="20"/>
        <v>2.5596469568897721E-2</v>
      </c>
      <c r="AB28" s="19">
        <f t="shared" ca="1" si="21"/>
        <v>43497</v>
      </c>
      <c r="AC28" s="3">
        <f ca="1">_xll.HLV5r3.Financial.Cache.GetValue(IRCurve1, AB28)</f>
        <v>0.98111398091054303</v>
      </c>
      <c r="AD28" s="17">
        <f t="shared" ca="1" si="22"/>
        <v>1.925373179097253E-2</v>
      </c>
      <c r="AE28" s="17">
        <f t="shared" ca="1" si="23"/>
        <v>1.9132113765159386E-2</v>
      </c>
    </row>
    <row r="29" spans="1:31">
      <c r="A29" s="15">
        <f t="shared" ca="1" si="24"/>
        <v>43322</v>
      </c>
      <c r="B29" s="14">
        <f t="shared" ca="1" si="1"/>
        <v>6.2613617569251392E-2</v>
      </c>
      <c r="C29" s="14">
        <f t="shared" ca="1" si="2"/>
        <v>1.6322924971291824E-2</v>
      </c>
      <c r="D29" s="14">
        <f t="shared" ca="1" si="3"/>
        <v>6.2613617569251392E-2</v>
      </c>
      <c r="E29" s="14">
        <f t="shared" ca="1" si="4"/>
        <v>3.6065972802793764E-2</v>
      </c>
      <c r="F29" s="14">
        <f t="shared" ca="1" si="5"/>
        <v>4.8600915624946575E-2</v>
      </c>
      <c r="G29" s="14" t="e">
        <f t="shared" ca="1" si="6"/>
        <v>#VALUE!</v>
      </c>
      <c r="H29" s="14">
        <f t="shared" ca="1" si="7"/>
        <v>1.9816554909398394E-2</v>
      </c>
      <c r="I29" s="3">
        <f ca="1"/>
        <v>0.96644703068344096</v>
      </c>
      <c r="J29" s="3">
        <f ca="1"/>
        <v>0.98934587582467526</v>
      </c>
      <c r="K29" s="3">
        <f ca="1"/>
        <v>0.96644703068344096</v>
      </c>
      <c r="L29" s="3">
        <f ca="1"/>
        <v>0.57318015490557883</v>
      </c>
      <c r="M29" s="3">
        <f ca="1"/>
        <v>0.97449263156061472</v>
      </c>
      <c r="N29" s="3" t="e">
        <f ca="1"/>
        <v>#VALUE!</v>
      </c>
      <c r="O29" s="3">
        <f ca="1"/>
        <v>0.9868333859845434</v>
      </c>
      <c r="P29" s="17">
        <f t="shared" ca="1" si="8"/>
        <v>0</v>
      </c>
      <c r="Q29" s="17">
        <f t="shared" ca="1" si="9"/>
        <v>2.6547644766457629E-2</v>
      </c>
      <c r="R29" s="17">
        <f t="shared" ca="1" si="10"/>
        <v>4.6290692597959565E-2</v>
      </c>
      <c r="S29" s="17">
        <f t="shared" ca="1" si="13"/>
        <v>-4.0471810117046054</v>
      </c>
      <c r="T29" s="19">
        <f t="shared" ca="1" si="11"/>
        <v>43322</v>
      </c>
      <c r="U29" s="18">
        <f t="shared" ca="1" si="14"/>
        <v>6.5871435086708618E-2</v>
      </c>
      <c r="V29" s="18">
        <f t="shared" ca="1" si="25"/>
        <v>2.0536369865766332E-2</v>
      </c>
      <c r="W29" s="18">
        <f t="shared" ca="1" si="26"/>
        <v>6.5871435086708618E-2</v>
      </c>
      <c r="X29" s="18">
        <f t="shared" ca="1" si="27"/>
        <v>1.0386906832612712</v>
      </c>
      <c r="Y29" s="18">
        <f t="shared" ca="1" si="28"/>
        <v>4.989931461166721E-2</v>
      </c>
      <c r="Z29" s="18" t="e">
        <f t="shared" ca="1" si="19"/>
        <v>#VALUE!</v>
      </c>
      <c r="AA29" s="18">
        <f t="shared" ca="1" si="20"/>
        <v>2.5399624969662565E-2</v>
      </c>
      <c r="AB29" s="19">
        <f t="shared" ca="1" si="21"/>
        <v>43511</v>
      </c>
      <c r="AC29" s="3">
        <f ca="1">_xll.HLV5r3.Financial.Cache.GetValue(IRCurve1, AB29)</f>
        <v>0.98038996360715158</v>
      </c>
      <c r="AD29" s="17">
        <f t="shared" ca="1" si="22"/>
        <v>1.925373179096674E-2</v>
      </c>
      <c r="AE29" s="17">
        <f t="shared" ca="1" si="23"/>
        <v>1.9136843198892244E-2</v>
      </c>
    </row>
    <row r="30" spans="1:31">
      <c r="A30" s="15">
        <f t="shared" ca="1" si="24"/>
        <v>43329</v>
      </c>
      <c r="B30" s="14">
        <f t="shared" ca="1" si="1"/>
        <v>6.2461276455349088E-2</v>
      </c>
      <c r="C30" s="14">
        <f t="shared" ca="1" si="2"/>
        <v>1.6317760177383161E-2</v>
      </c>
      <c r="D30" s="14">
        <f t="shared" ca="1" si="3"/>
        <v>6.2461276455349088E-2</v>
      </c>
      <c r="E30" s="14">
        <f t="shared" ca="1" si="4"/>
        <v>3.6003062033437047E-2</v>
      </c>
      <c r="F30" s="14">
        <f t="shared" ca="1" si="5"/>
        <v>4.8554257238970458E-2</v>
      </c>
      <c r="G30" s="14" t="e">
        <f t="shared" ca="1" si="6"/>
        <v>#VALUE!</v>
      </c>
      <c r="H30" s="14">
        <f t="shared" ca="1" si="7"/>
        <v>1.9852312817092117E-2</v>
      </c>
      <c r="I30" s="3">
        <f ca="1"/>
        <v>0.96524622157937312</v>
      </c>
      <c r="J30" s="3">
        <f ca="1"/>
        <v>0.98903283342796555</v>
      </c>
      <c r="K30" s="3">
        <f ca="1"/>
        <v>0.96524622157937312</v>
      </c>
      <c r="L30" s="3">
        <f ca="1"/>
        <v>0.57248847871484032</v>
      </c>
      <c r="M30" s="3">
        <f ca="1"/>
        <v>0.97356055920616369</v>
      </c>
      <c r="N30" s="3" t="e">
        <f ca="1"/>
        <v>#VALUE!</v>
      </c>
      <c r="O30" s="3">
        <f ca="1"/>
        <v>0.98645334246573302</v>
      </c>
      <c r="P30" s="17">
        <f t="shared" ca="1" si="8"/>
        <v>0</v>
      </c>
      <c r="Q30" s="17">
        <f t="shared" ca="1" si="9"/>
        <v>2.6458214421912041E-2</v>
      </c>
      <c r="R30" s="17">
        <f t="shared" ca="1" si="10"/>
        <v>4.6143516277965924E-2</v>
      </c>
      <c r="S30" s="17">
        <f t="shared" ca="1" si="13"/>
        <v>-4.0614905070498599</v>
      </c>
      <c r="T30" s="19">
        <f t="shared" ca="1" si="11"/>
        <v>43329</v>
      </c>
      <c r="U30" s="18">
        <f t="shared" ca="1" si="14"/>
        <v>6.5832778253403834E-2</v>
      </c>
      <c r="V30" s="18">
        <f t="shared" ca="1" si="25"/>
        <v>2.0397230041839246E-2</v>
      </c>
      <c r="W30" s="18">
        <f t="shared" ca="1" si="26"/>
        <v>6.5832778253403834E-2</v>
      </c>
      <c r="X30" s="18">
        <f t="shared" ca="1" si="27"/>
        <v>1.0050436481586835</v>
      </c>
      <c r="Y30" s="18">
        <f t="shared" ca="1" si="28"/>
        <v>4.9899225626737237E-2</v>
      </c>
      <c r="Z30" s="18" t="e">
        <f t="shared" ca="1" si="19"/>
        <v>#VALUE!</v>
      </c>
      <c r="AA30" s="18">
        <f t="shared" ca="1" si="20"/>
        <v>2.5217873182905234E-2</v>
      </c>
      <c r="AB30" s="19">
        <f t="shared" ca="1" si="21"/>
        <v>43525</v>
      </c>
      <c r="AC30" s="3">
        <f ca="1">_xll.HLV5r3.Financial.Cache.GetValue(IRCurve1, AB30)</f>
        <v>0.9796664805954588</v>
      </c>
      <c r="AD30" s="17">
        <f t="shared" ca="1" si="22"/>
        <v>1.925373179097253E-2</v>
      </c>
      <c r="AE30" s="17">
        <f t="shared" ca="1" si="23"/>
        <v>1.9141234815930063E-2</v>
      </c>
    </row>
    <row r="31" spans="1:31">
      <c r="A31" s="15">
        <f t="shared" ca="1" si="24"/>
        <v>43336</v>
      </c>
      <c r="B31" s="14">
        <f t="shared" ca="1" si="1"/>
        <v>6.2309308455593279E-2</v>
      </c>
      <c r="C31" s="14">
        <f t="shared" ca="1" si="2"/>
        <v>1.6312597017680126E-2</v>
      </c>
      <c r="D31" s="14">
        <f t="shared" ca="1" si="3"/>
        <v>6.2309308455593279E-2</v>
      </c>
      <c r="E31" s="14">
        <f t="shared" ca="1" si="4"/>
        <v>3.5940273831742774E-2</v>
      </c>
      <c r="F31" s="14">
        <f t="shared" ca="1" si="5"/>
        <v>4.8507643811444567E-2</v>
      </c>
      <c r="G31" s="14" t="e">
        <f t="shared" ca="1" si="6"/>
        <v>#VALUE!</v>
      </c>
      <c r="H31" s="14">
        <f t="shared" ca="1" si="7"/>
        <v>1.988802306637719E-2</v>
      </c>
      <c r="I31" s="3">
        <f ca="1"/>
        <v>0.96404833408570889</v>
      </c>
      <c r="J31" s="3">
        <f ca="1"/>
        <v>0.98871989008209793</v>
      </c>
      <c r="K31" s="3">
        <f ca="1"/>
        <v>0.96404833408570889</v>
      </c>
      <c r="L31" s="3">
        <f ca="1"/>
        <v>0.57179800903200728</v>
      </c>
      <c r="M31" s="3">
        <f ca="1"/>
        <v>0.97262938167007384</v>
      </c>
      <c r="N31" s="3" t="e">
        <f ca="1"/>
        <v>#VALUE!</v>
      </c>
      <c r="O31" s="3">
        <f ca="1"/>
        <v>0.98607261317882988</v>
      </c>
      <c r="P31" s="17">
        <f t="shared" ca="1" si="8"/>
        <v>0</v>
      </c>
      <c r="Q31" s="17">
        <f t="shared" ca="1" si="9"/>
        <v>2.6369034623850506E-2</v>
      </c>
      <c r="R31" s="17">
        <f t="shared" ca="1" si="10"/>
        <v>4.5996711437913153E-2</v>
      </c>
      <c r="S31" s="17">
        <f t="shared" ca="1" si="13"/>
        <v>-4.0744416131231915</v>
      </c>
      <c r="T31" s="19">
        <f t="shared" ca="1" si="11"/>
        <v>43336</v>
      </c>
      <c r="U31" s="18">
        <f t="shared" ca="1" si="14"/>
        <v>6.5794121046507656E-2</v>
      </c>
      <c r="V31" s="18">
        <f t="shared" ca="1" si="25"/>
        <v>2.0267366206173847E-2</v>
      </c>
      <c r="W31" s="18">
        <f t="shared" ca="1" si="26"/>
        <v>6.5794121046507656E-2</v>
      </c>
      <c r="X31" s="18">
        <f t="shared" ca="1" si="27"/>
        <v>0.97363861844513766</v>
      </c>
      <c r="Y31" s="18">
        <f t="shared" ca="1" si="28"/>
        <v>4.9899136641805508E-2</v>
      </c>
      <c r="Z31" s="18" t="e">
        <f t="shared" ca="1" si="19"/>
        <v>#VALUE!</v>
      </c>
      <c r="AA31" s="18">
        <f t="shared" ca="1" si="20"/>
        <v>2.504970491527574E-2</v>
      </c>
      <c r="AB31" s="19">
        <f t="shared" ca="1" si="21"/>
        <v>43539</v>
      </c>
      <c r="AC31" s="3">
        <f ca="1">_xll.HLV5r3.Financial.Cache.GetValue(IRCurve1, AB31)</f>
        <v>0.97894353148118207</v>
      </c>
      <c r="AD31" s="17">
        <f t="shared" ca="1" si="22"/>
        <v>1.925373179096674E-2</v>
      </c>
      <c r="AE31" s="17">
        <f t="shared" ca="1" si="23"/>
        <v>1.9145323562827263E-2</v>
      </c>
    </row>
    <row r="32" spans="1:31">
      <c r="A32" s="15">
        <f t="shared" ca="1" si="24"/>
        <v>43343</v>
      </c>
      <c r="B32" s="14">
        <f t="shared" ca="1" si="1"/>
        <v>6.2443441061591498E-2</v>
      </c>
      <c r="C32" s="14">
        <f t="shared" ca="1" si="2"/>
        <v>1.6307435491673287E-2</v>
      </c>
      <c r="D32" s="14">
        <f t="shared" ca="1" si="3"/>
        <v>6.2443441061591498E-2</v>
      </c>
      <c r="E32" s="14">
        <f t="shared" ca="1" si="4"/>
        <v>3.5818232230740508E-2</v>
      </c>
      <c r="F32" s="14">
        <f t="shared" ca="1" si="5"/>
        <v>4.8461075298870199E-2</v>
      </c>
      <c r="G32" s="14" t="e">
        <f t="shared" ca="1" si="6"/>
        <v>#VALUE!</v>
      </c>
      <c r="H32" s="14">
        <f t="shared" ca="1" si="7"/>
        <v>1.9915613971881938E-2</v>
      </c>
      <c r="I32" s="3">
        <f ca="1"/>
        <v>0.9628533610468345</v>
      </c>
      <c r="J32" s="3">
        <f ca="1"/>
        <v>0.98840704575573146</v>
      </c>
      <c r="K32" s="3">
        <f ca="1"/>
        <v>0.9628533610468345</v>
      </c>
      <c r="L32" s="3">
        <f ca="1"/>
        <v>0.57110874350646701</v>
      </c>
      <c r="M32" s="3">
        <f ca="1"/>
        <v>0.97169909809012833</v>
      </c>
      <c r="N32" s="3" t="e">
        <f ca="1"/>
        <v>#VALUE!</v>
      </c>
      <c r="O32" s="3">
        <f ca="1"/>
        <v>0.98569119903783087</v>
      </c>
      <c r="P32" s="17">
        <f t="shared" ca="1" si="8"/>
        <v>0</v>
      </c>
      <c r="Q32" s="17">
        <f t="shared" ca="1" si="9"/>
        <v>2.662520883085099E-2</v>
      </c>
      <c r="R32" s="17">
        <f t="shared" ca="1" si="10"/>
        <v>4.6136005569918211E-2</v>
      </c>
      <c r="S32" s="17">
        <f t="shared" ca="1" si="13"/>
        <v>-4.0871506639312045</v>
      </c>
      <c r="T32" s="19">
        <f t="shared" ca="1" si="11"/>
        <v>43343</v>
      </c>
      <c r="U32" s="18">
        <f t="shared" ca="1" si="14"/>
        <v>6.576504800347667E-2</v>
      </c>
      <c r="V32" s="18">
        <f t="shared" ca="1" si="25"/>
        <v>2.0145880682486829E-2</v>
      </c>
      <c r="W32" s="18">
        <f t="shared" ca="1" si="26"/>
        <v>6.576504800347667E-2</v>
      </c>
      <c r="X32" s="18">
        <f t="shared" ca="1" si="27"/>
        <v>0.94425526807823446</v>
      </c>
      <c r="Y32" s="18">
        <f t="shared" ca="1" si="28"/>
        <v>4.9899047656871774E-2</v>
      </c>
      <c r="Z32" s="18" t="e">
        <f t="shared" ca="1" si="19"/>
        <v>#VALUE!</v>
      </c>
      <c r="AA32" s="18">
        <f t="shared" ca="1" si="20"/>
        <v>2.4893541364164624E-2</v>
      </c>
      <c r="AB32" s="19">
        <f t="shared" ca="1" si="21"/>
        <v>43553</v>
      </c>
      <c r="AC32" s="3">
        <f ca="1">_xll.HLV5r3.Financial.Cache.GetValue(IRCurve1, AB32)</f>
        <v>0.97822111587032945</v>
      </c>
      <c r="AD32" s="17">
        <f t="shared" ca="1" si="22"/>
        <v>1.925373179096674E-2</v>
      </c>
      <c r="AE32" s="17">
        <f t="shared" ca="1" si="23"/>
        <v>1.9149139726597937E-2</v>
      </c>
    </row>
    <row r="33" spans="1:31">
      <c r="A33" s="15">
        <f t="shared" ca="1" si="24"/>
        <v>43350</v>
      </c>
      <c r="B33" s="14">
        <f t="shared" ca="1" si="1"/>
        <v>6.4077360568014344E-2</v>
      </c>
      <c r="C33" s="14">
        <f t="shared" ca="1" si="2"/>
        <v>1.6302275598847418E-2</v>
      </c>
      <c r="D33" s="14">
        <f t="shared" ca="1" si="3"/>
        <v>6.4077360568014344E-2</v>
      </c>
      <c r="E33" s="14">
        <f t="shared" ca="1" si="4"/>
        <v>3.5731768863431213E-2</v>
      </c>
      <c r="F33" s="14">
        <f t="shared" ca="1" si="5"/>
        <v>4.841455165781812E-2</v>
      </c>
      <c r="G33" s="14" t="e">
        <f t="shared" ca="1" si="6"/>
        <v>#VALUE!</v>
      </c>
      <c r="H33" s="14">
        <f t="shared" ca="1" si="7"/>
        <v>1.9901204927914744E-2</v>
      </c>
      <c r="I33" s="3">
        <f ca="1"/>
        <v>0.96165581560181768</v>
      </c>
      <c r="J33" s="3">
        <f ca="1"/>
        <v>0.98809430041753499</v>
      </c>
      <c r="K33" s="3">
        <f ca="1"/>
        <v>0.96165581560181768</v>
      </c>
      <c r="L33" s="3">
        <f ca="1"/>
        <v>0.57042181850478157</v>
      </c>
      <c r="M33" s="3">
        <f ca="1"/>
        <v>0.97076970760494452</v>
      </c>
      <c r="N33" s="3" t="e">
        <f ca="1"/>
        <v>#VALUE!</v>
      </c>
      <c r="O33" s="3">
        <f ca="1"/>
        <v>0.98530925575617834</v>
      </c>
      <c r="P33" s="17">
        <f t="shared" ca="1" si="8"/>
        <v>0</v>
      </c>
      <c r="Q33" s="17">
        <f t="shared" ca="1" si="9"/>
        <v>2.8345591704583131E-2</v>
      </c>
      <c r="R33" s="17">
        <f t="shared" ca="1" si="10"/>
        <v>4.7775084969166923E-2</v>
      </c>
      <c r="S33" s="17">
        <f t="shared" ca="1" si="13"/>
        <v>-4.1046556199481454</v>
      </c>
      <c r="T33" s="19">
        <f t="shared" ca="1" si="11"/>
        <v>43350</v>
      </c>
      <c r="U33" s="18">
        <f t="shared" ca="1" si="14"/>
        <v>6.5793481909618784E-2</v>
      </c>
      <c r="V33" s="18">
        <f t="shared" ca="1" si="25"/>
        <v>2.0031988004030367E-2</v>
      </c>
      <c r="W33" s="18">
        <f t="shared" ca="1" si="26"/>
        <v>6.5793481909618784E-2</v>
      </c>
      <c r="X33" s="18">
        <f t="shared" ca="1" si="27"/>
        <v>0.91670599763682781</v>
      </c>
      <c r="Y33" s="18">
        <f t="shared" ca="1" si="28"/>
        <v>4.9898958671936E-2</v>
      </c>
      <c r="Z33" s="18" t="e">
        <f t="shared" ca="1" si="19"/>
        <v>#VALUE!</v>
      </c>
      <c r="AA33" s="18">
        <f t="shared" ca="1" si="20"/>
        <v>2.4746925710137323E-2</v>
      </c>
      <c r="AB33" s="19">
        <f t="shared" ca="1" si="21"/>
        <v>43567</v>
      </c>
      <c r="AC33" s="3">
        <f ca="1">_xll.HLV5r3.Financial.Cache.GetValue(IRCurve1, AB33)</f>
        <v>0.97749923336919964</v>
      </c>
      <c r="AD33" s="17">
        <f t="shared" ca="1" si="22"/>
        <v>1.925373179097253E-2</v>
      </c>
      <c r="AE33" s="17">
        <f t="shared" ca="1" si="23"/>
        <v>1.9152709686254453E-2</v>
      </c>
    </row>
    <row r="34" spans="1:31">
      <c r="A34" s="15">
        <f t="shared" ca="1" si="24"/>
        <v>43357</v>
      </c>
      <c r="B34" s="14">
        <f t="shared" ca="1" si="1"/>
        <v>6.4050018536829387E-2</v>
      </c>
      <c r="C34" s="14">
        <f t="shared" ca="1" si="2"/>
        <v>1.6297117338675719E-2</v>
      </c>
      <c r="D34" s="14">
        <f t="shared" ca="1" si="3"/>
        <v>6.4050018536829387E-2</v>
      </c>
      <c r="E34" s="14">
        <f t="shared" ca="1" si="4"/>
        <v>3.5669150150437402E-2</v>
      </c>
      <c r="F34" s="14">
        <f t="shared" ca="1" si="5"/>
        <v>4.8368072844893834E-2</v>
      </c>
      <c r="G34" s="14" t="e">
        <f t="shared" ca="1" si="6"/>
        <v>#VALUE!</v>
      </c>
      <c r="H34" s="14">
        <f t="shared" ca="1" si="7"/>
        <v>1.9933984608274273E-2</v>
      </c>
      <c r="I34" s="3">
        <f ca="1"/>
        <v>0.96042693471421192</v>
      </c>
      <c r="J34" s="3">
        <f ca="1"/>
        <v>0.98778165403618723</v>
      </c>
      <c r="K34" s="3">
        <f ca="1"/>
        <v>0.96042693471421192</v>
      </c>
      <c r="L34" s="3">
        <f ca="1"/>
        <v>0.56973655170466098</v>
      </c>
      <c r="M34" s="3">
        <f ca="1"/>
        <v>0.96984120935397267</v>
      </c>
      <c r="N34" s="3" t="e">
        <f ca="1"/>
        <v>#VALUE!</v>
      </c>
      <c r="O34" s="3">
        <f ca="1"/>
        <v>0.98492758881235531</v>
      </c>
      <c r="P34" s="17">
        <f t="shared" ca="1" si="8"/>
        <v>0</v>
      </c>
      <c r="Q34" s="17">
        <f t="shared" ca="1" si="9"/>
        <v>2.8380868386391984E-2</v>
      </c>
      <c r="R34" s="17">
        <f t="shared" ca="1" si="10"/>
        <v>4.7752901198153667E-2</v>
      </c>
      <c r="S34" s="17">
        <f t="shared" ca="1" si="13"/>
        <v>-4.1211473575266053</v>
      </c>
      <c r="T34" s="19">
        <f t="shared" ca="1" si="11"/>
        <v>43357</v>
      </c>
      <c r="U34" s="18">
        <f t="shared" ca="1" si="14"/>
        <v>6.5821915613640453E-2</v>
      </c>
      <c r="V34" s="18">
        <f t="shared" ca="1" si="25"/>
        <v>1.9924997912146955E-2</v>
      </c>
      <c r="W34" s="18">
        <f t="shared" ca="1" si="26"/>
        <v>6.5821915613640453E-2</v>
      </c>
      <c r="X34" s="18">
        <f t="shared" ca="1" si="27"/>
        <v>0.89082533126569963</v>
      </c>
      <c r="Y34" s="18">
        <f t="shared" ca="1" si="28"/>
        <v>4.9898869686998165E-2</v>
      </c>
      <c r="Z34" s="18" t="e">
        <f t="shared" ca="1" si="19"/>
        <v>#VALUE!</v>
      </c>
      <c r="AA34" s="18">
        <f t="shared" ca="1" si="20"/>
        <v>2.4610442038374397E-2</v>
      </c>
      <c r="AB34" s="19">
        <f t="shared" ca="1" si="21"/>
        <v>43581</v>
      </c>
      <c r="AC34" s="3">
        <f ca="1">_xll.HLV5r3.Financial.Cache.GetValue(IRCurve1, AB34)</f>
        <v>0.97677788358438211</v>
      </c>
      <c r="AD34" s="17">
        <f t="shared" ca="1" si="22"/>
        <v>1.925373179097253E-2</v>
      </c>
      <c r="AE34" s="17">
        <f t="shared" ca="1" si="23"/>
        <v>1.9156056523432431E-2</v>
      </c>
    </row>
    <row r="35" spans="1:31">
      <c r="A35" s="15">
        <f t="shared" ca="1" si="24"/>
        <v>43364</v>
      </c>
      <c r="B35" s="14">
        <f t="shared" ca="1" si="1"/>
        <v>6.4022571292352642E-2</v>
      </c>
      <c r="C35" s="14">
        <f t="shared" ca="1" si="2"/>
        <v>1.6291960710648756E-2</v>
      </c>
      <c r="D35" s="14">
        <f t="shared" ca="1" si="3"/>
        <v>6.4022571292352642E-2</v>
      </c>
      <c r="E35" s="14">
        <f t="shared" ca="1" si="4"/>
        <v>3.560665382954821E-2</v>
      </c>
      <c r="F35" s="14">
        <f t="shared" ca="1" si="5"/>
        <v>4.8321638816749155E-2</v>
      </c>
      <c r="G35" s="14" t="e">
        <f t="shared" ca="1" si="6"/>
        <v>#VALUE!</v>
      </c>
      <c r="H35" s="14">
        <f t="shared" ca="1" si="7"/>
        <v>1.9966719816304965E-2</v>
      </c>
      <c r="I35" s="3">
        <f ca="1"/>
        <v>0.95919857819432752</v>
      </c>
      <c r="J35" s="3">
        <f ca="1"/>
        <v>0.98746910658037701</v>
      </c>
      <c r="K35" s="3">
        <f ca="1"/>
        <v>0.95919857819432752</v>
      </c>
      <c r="L35" s="3">
        <f ca="1"/>
        <v>0.56905248581136492</v>
      </c>
      <c r="M35" s="3">
        <f ca="1"/>
        <v>0.96891360247749525</v>
      </c>
      <c r="N35" s="3" t="e">
        <f ca="1"/>
        <v>#VALUE!</v>
      </c>
      <c r="O35" s="3">
        <f ca="1"/>
        <v>0.98454529321712814</v>
      </c>
      <c r="P35" s="17">
        <f t="shared" ca="1" si="8"/>
        <v>0</v>
      </c>
      <c r="Q35" s="17">
        <f t="shared" ca="1" si="9"/>
        <v>2.8415917462804433E-2</v>
      </c>
      <c r="R35" s="17">
        <f t="shared" ca="1" si="10"/>
        <v>4.7730610581703886E-2</v>
      </c>
      <c r="S35" s="17">
        <f t="shared" ca="1" si="13"/>
        <v>-4.1367152774427733</v>
      </c>
      <c r="T35" s="19">
        <f t="shared" ca="1" si="11"/>
        <v>43364</v>
      </c>
      <c r="U35" s="18">
        <f t="shared" ca="1" si="14"/>
        <v>6.5850349115543882E-2</v>
      </c>
      <c r="V35" s="18">
        <f t="shared" ca="1" si="25"/>
        <v>1.9824301355080204E-2</v>
      </c>
      <c r="W35" s="18">
        <f t="shared" ca="1" si="26"/>
        <v>6.5850349115543882E-2</v>
      </c>
      <c r="X35" s="18">
        <f t="shared" ca="1" si="27"/>
        <v>0.86646603918823639</v>
      </c>
      <c r="Y35" s="18">
        <f t="shared" ca="1" si="28"/>
        <v>4.989878070205836E-2</v>
      </c>
      <c r="Z35" s="18" t="e">
        <f t="shared" ca="1" si="19"/>
        <v>#VALUE!</v>
      </c>
      <c r="AA35" s="18">
        <f t="shared" ca="1" si="20"/>
        <v>2.4483196341116144E-2</v>
      </c>
      <c r="AB35" s="19">
        <f t="shared" ref="AB35:AB66" ca="1" si="29">AB34+14</f>
        <v>43595</v>
      </c>
      <c r="AC35" s="3">
        <f ca="1">_xll.HLV5r3.Financial.Cache.GetValue(IRCurve1, AB35)</f>
        <v>0.97605706612275667</v>
      </c>
      <c r="AD35" s="17">
        <f t="shared" ca="1" si="22"/>
        <v>1.925373179096674E-2</v>
      </c>
      <c r="AE35" s="17">
        <f t="shared" ca="1" si="23"/>
        <v>1.9159200521993471E-2</v>
      </c>
    </row>
    <row r="36" spans="1:31">
      <c r="A36" s="15">
        <f t="shared" ca="1" si="24"/>
        <v>43371</v>
      </c>
      <c r="B36" s="14">
        <f t="shared" ca="1" si="1"/>
        <v>6.3995019061258943E-2</v>
      </c>
      <c r="C36" s="14">
        <f t="shared" ca="1" si="2"/>
        <v>1.6286805714251309E-2</v>
      </c>
      <c r="D36" s="14">
        <f t="shared" ca="1" si="3"/>
        <v>6.3995019061258943E-2</v>
      </c>
      <c r="E36" s="14">
        <f t="shared" ca="1" si="4"/>
        <v>3.5544279630514826E-2</v>
      </c>
      <c r="F36" s="14">
        <f t="shared" ca="1" si="5"/>
        <v>4.8275249530076447E-2</v>
      </c>
      <c r="G36" s="14" t="e">
        <f t="shared" ca="1" si="6"/>
        <v>#VALUE!</v>
      </c>
      <c r="H36" s="14">
        <f t="shared" ca="1" si="7"/>
        <v>1.9999410492049945E-2</v>
      </c>
      <c r="I36" s="3">
        <f ca="1"/>
        <v>0.95797074805995364</v>
      </c>
      <c r="J36" s="3">
        <f ca="1"/>
        <v>0.98715665801880292</v>
      </c>
      <c r="K36" s="3">
        <f ca="1"/>
        <v>0.95797074805995364</v>
      </c>
      <c r="L36" s="3">
        <f ca="1"/>
        <v>0.56836961847764755</v>
      </c>
      <c r="M36" s="3">
        <f ca="1"/>
        <v>0.96798688611662609</v>
      </c>
      <c r="N36" s="3" t="e">
        <f ca="1"/>
        <v>#VALUE!</v>
      </c>
      <c r="O36" s="3">
        <f ca="1"/>
        <v>0.98416236982339078</v>
      </c>
      <c r="P36" s="17">
        <f t="shared" ca="1" si="8"/>
        <v>0</v>
      </c>
      <c r="Q36" s="17">
        <f t="shared" ca="1" si="9"/>
        <v>2.8450739430744117E-2</v>
      </c>
      <c r="R36" s="17">
        <f t="shared" ca="1" si="10"/>
        <v>4.770821334700763E-2</v>
      </c>
      <c r="S36" s="17">
        <f t="shared" ca="1" si="13"/>
        <v>-4.1514385632420003</v>
      </c>
      <c r="T36" s="19">
        <f t="shared" ca="1" si="11"/>
        <v>43371</v>
      </c>
      <c r="U36" s="18">
        <f t="shared" ca="1" si="14"/>
        <v>6.5878782415333542E-2</v>
      </c>
      <c r="V36" s="18">
        <f t="shared" ca="1" si="25"/>
        <v>1.9729358886988766E-2</v>
      </c>
      <c r="W36" s="18">
        <f t="shared" ca="1" si="26"/>
        <v>6.5878782415333542E-2</v>
      </c>
      <c r="X36" s="18">
        <f t="shared" ca="1" si="27"/>
        <v>0.84349771788804107</v>
      </c>
      <c r="Y36" s="18">
        <f t="shared" ca="1" si="28"/>
        <v>4.9898691717116715E-2</v>
      </c>
      <c r="Z36" s="18" t="e">
        <f t="shared" ca="1" si="19"/>
        <v>#VALUE!</v>
      </c>
      <c r="AA36" s="18">
        <f t="shared" ca="1" si="20"/>
        <v>2.4364396782913536E-2</v>
      </c>
      <c r="AB36" s="19">
        <f t="shared" ca="1" si="29"/>
        <v>43609</v>
      </c>
      <c r="AC36" s="3">
        <f ca="1">_xll.HLV5r3.Financial.Cache.GetValue(IRCurve1, AB36)</f>
        <v>0.97533678059149287</v>
      </c>
      <c r="AD36" s="17">
        <f t="shared" ca="1" si="22"/>
        <v>1.925373179097253E-2</v>
      </c>
      <c r="AE36" s="17">
        <f t="shared" ca="1" si="23"/>
        <v>1.9162159579462781E-2</v>
      </c>
    </row>
    <row r="37" spans="1:31">
      <c r="A37" s="15">
        <f t="shared" ca="1" si="24"/>
        <v>43378</v>
      </c>
      <c r="B37" s="14">
        <f t="shared" ca="1" si="1"/>
        <v>6.3967362070240549E-2</v>
      </c>
      <c r="C37" s="14">
        <f t="shared" ca="1" si="2"/>
        <v>1.6281652348962363E-2</v>
      </c>
      <c r="D37" s="14">
        <f t="shared" ca="1" si="3"/>
        <v>6.3967362070240549E-2</v>
      </c>
      <c r="E37" s="14">
        <f t="shared" ca="1" si="4"/>
        <v>3.5482027282885804E-2</v>
      </c>
      <c r="F37" s="14">
        <f t="shared" ca="1" si="5"/>
        <v>4.822890494159697E-2</v>
      </c>
      <c r="G37" s="14" t="e">
        <f t="shared" ca="1" si="6"/>
        <v>#VALUE!</v>
      </c>
      <c r="H37" s="14">
        <f t="shared" ca="1" si="7"/>
        <v>2.0032056576061757E-2</v>
      </c>
      <c r="I37" s="3">
        <f ca="1"/>
        <v>0.95674344632453223</v>
      </c>
      <c r="J37" s="3">
        <f ca="1"/>
        <v>0.98684430832017345</v>
      </c>
      <c r="K37" s="3">
        <f ca="1"/>
        <v>0.95674344632453223</v>
      </c>
      <c r="L37" s="3">
        <f ca="1"/>
        <v>0.5676879473614459</v>
      </c>
      <c r="M37" s="3">
        <f ca="1"/>
        <v>0.96706105941330955</v>
      </c>
      <c r="N37" s="3" t="e">
        <f ca="1"/>
        <v>#VALUE!</v>
      </c>
      <c r="O37" s="3">
        <f ca="1"/>
        <v>0.98377881948518708</v>
      </c>
      <c r="P37" s="17">
        <f t="shared" ca="1" si="8"/>
        <v>0</v>
      </c>
      <c r="Q37" s="17">
        <f t="shared" ca="1" si="9"/>
        <v>2.8485334787354745E-2</v>
      </c>
      <c r="R37" s="17">
        <f t="shared" ca="1" si="10"/>
        <v>4.7685709721278183E-2</v>
      </c>
      <c r="S37" s="17">
        <f t="shared" ca="1" si="13"/>
        <v>-4.1653876002972448</v>
      </c>
      <c r="T37" s="19">
        <f t="shared" ca="1" si="11"/>
        <v>43378</v>
      </c>
      <c r="U37" s="18">
        <f t="shared" ca="1" si="14"/>
        <v>6.590721551301168E-2</v>
      </c>
      <c r="V37" s="18">
        <f t="shared" ca="1" si="25"/>
        <v>1.9639691000457964E-2</v>
      </c>
      <c r="W37" s="18">
        <f t="shared" ca="1" si="26"/>
        <v>6.590721551301168E-2</v>
      </c>
      <c r="X37" s="18">
        <f t="shared" ca="1" si="27"/>
        <v>0.82180445312830519</v>
      </c>
      <c r="Y37" s="18">
        <f t="shared" ca="1" si="28"/>
        <v>4.989860273217301E-2</v>
      </c>
      <c r="Z37" s="18" t="e">
        <f t="shared" ca="1" si="19"/>
        <v>#VALUE!</v>
      </c>
      <c r="AA37" s="18">
        <f t="shared" ca="1" si="20"/>
        <v>2.4253339510039228E-2</v>
      </c>
      <c r="AB37" s="19">
        <f t="shared" ca="1" si="29"/>
        <v>43623</v>
      </c>
      <c r="AC37" s="3">
        <f ca="1">_xll.HLV5r3.Financial.Cache.GetValue(IRCurve1, AB37)</f>
        <v>0.97461702659805061</v>
      </c>
      <c r="AD37" s="17">
        <f t="shared" ca="1" si="22"/>
        <v>1.925373179096674E-2</v>
      </c>
      <c r="AE37" s="17">
        <f t="shared" ca="1" si="23"/>
        <v>1.9164949547933789E-2</v>
      </c>
    </row>
    <row r="38" spans="1:31">
      <c r="A38" s="15">
        <f t="shared" ca="1" si="24"/>
        <v>43385</v>
      </c>
      <c r="B38" s="14">
        <f t="shared" ca="1" si="1"/>
        <v>6.3939600546238609E-2</v>
      </c>
      <c r="C38" s="14">
        <f t="shared" ca="1" si="2"/>
        <v>1.6276500614260909E-2</v>
      </c>
      <c r="D38" s="14">
        <f t="shared" ca="1" si="3"/>
        <v>6.3939600546238609E-2</v>
      </c>
      <c r="E38" s="14">
        <f t="shared" ca="1" si="4"/>
        <v>3.5419896517101215E-2</v>
      </c>
      <c r="F38" s="14">
        <f t="shared" ca="1" si="5"/>
        <v>4.8182605008124657E-2</v>
      </c>
      <c r="G38" s="14" t="e">
        <f t="shared" ca="1" si="6"/>
        <v>#VALUE!</v>
      </c>
      <c r="H38" s="14">
        <f t="shared" ca="1" si="7"/>
        <v>2.006465800873666E-2</v>
      </c>
      <c r="I38" s="3">
        <f ca="1"/>
        <v>0.95551667499715776</v>
      </c>
      <c r="J38" s="3">
        <f ca="1"/>
        <v>0.98653205745320705</v>
      </c>
      <c r="K38" s="3">
        <f ca="1"/>
        <v>0.95551667499715776</v>
      </c>
      <c r="L38" s="3">
        <f ca="1"/>
        <v>0.56700747012588371</v>
      </c>
      <c r="M38" s="3">
        <f ca="1"/>
        <v>0.96613612151032002</v>
      </c>
      <c r="N38" s="3" t="e">
        <f ca="1"/>
        <v>#VALUE!</v>
      </c>
      <c r="O38" s="3">
        <f ca="1"/>
        <v>0.98339464305770097</v>
      </c>
      <c r="P38" s="17">
        <f t="shared" ca="1" si="8"/>
        <v>0</v>
      </c>
      <c r="Q38" s="17">
        <f t="shared" ca="1" si="9"/>
        <v>2.8519704029137394E-2</v>
      </c>
      <c r="R38" s="17">
        <f t="shared" ca="1" si="10"/>
        <v>4.7663099931977704E-2</v>
      </c>
      <c r="S38" s="17">
        <f t="shared" ca="1" si="13"/>
        <v>-4.1786251647524004</v>
      </c>
      <c r="T38" s="19">
        <f t="shared" ca="1" si="11"/>
        <v>43385</v>
      </c>
      <c r="U38" s="18">
        <f t="shared" ca="1" si="14"/>
        <v>6.5935648408580877E-2</v>
      </c>
      <c r="V38" s="18">
        <f t="shared" ca="1" si="25"/>
        <v>1.9554870026712436E-2</v>
      </c>
      <c r="W38" s="18">
        <f t="shared" ca="1" si="26"/>
        <v>6.5935648408580877E-2</v>
      </c>
      <c r="X38" s="18">
        <f t="shared" ca="1" si="27"/>
        <v>0.80128286194106524</v>
      </c>
      <c r="Y38" s="18">
        <f t="shared" ca="1" si="28"/>
        <v>4.9898513747228194E-2</v>
      </c>
      <c r="Z38" s="18" t="e">
        <f t="shared" ca="1" si="19"/>
        <v>#VALUE!</v>
      </c>
      <c r="AA38" s="18">
        <f t="shared" ca="1" si="20"/>
        <v>2.4149396761056874E-2</v>
      </c>
      <c r="AB38" s="19">
        <f t="shared" ca="1" si="29"/>
        <v>43637</v>
      </c>
      <c r="AC38" s="3">
        <f ca="1">_xll.HLV5r3.Financial.Cache.GetValue(IRCurve1, AB38)</f>
        <v>0.97389780375017909</v>
      </c>
      <c r="AD38" s="17">
        <f t="shared" ca="1" si="22"/>
        <v>1.925373179097253E-2</v>
      </c>
      <c r="AE38" s="17">
        <f t="shared" ca="1" si="23"/>
        <v>1.9167584518156471E-2</v>
      </c>
    </row>
    <row r="39" spans="1:31">
      <c r="A39" s="15">
        <f t="shared" ca="1" si="24"/>
        <v>43392</v>
      </c>
      <c r="B39" s="14">
        <f t="shared" ca="1" si="1"/>
        <v>6.3911734716321653E-2</v>
      </c>
      <c r="C39" s="14">
        <f t="shared" ca="1" si="2"/>
        <v>1.6271350509649087E-2</v>
      </c>
      <c r="D39" s="14">
        <f t="shared" ca="1" si="3"/>
        <v>6.3911734716321653E-2</v>
      </c>
      <c r="E39" s="14">
        <f t="shared" ca="1" si="4"/>
        <v>3.5357887064197402E-2</v>
      </c>
      <c r="F39" s="14">
        <f t="shared" ca="1" si="5"/>
        <v>4.813634968638078E-2</v>
      </c>
      <c r="G39" s="14" t="e">
        <f t="shared" ca="1" si="6"/>
        <v>#VALUE!</v>
      </c>
      <c r="H39" s="14">
        <f t="shared" ca="1" si="7"/>
        <v>2.009721473080087E-2</v>
      </c>
      <c r="I39" s="3">
        <f ca="1"/>
        <v>0.95429043608257236</v>
      </c>
      <c r="J39" s="3">
        <f ca="1"/>
        <v>0.98621990538663218</v>
      </c>
      <c r="K39" s="3">
        <f ca="1"/>
        <v>0.95429043608257236</v>
      </c>
      <c r="L39" s="3">
        <f ca="1"/>
        <v>0.56632818443925437</v>
      </c>
      <c r="M39" s="3">
        <f ca="1"/>
        <v>0.9652120715512601</v>
      </c>
      <c r="N39" s="3" t="e">
        <f ca="1"/>
        <v>#VALUE!</v>
      </c>
      <c r="O39" s="3">
        <f ca="1"/>
        <v>0.98300984139725944</v>
      </c>
      <c r="P39" s="17">
        <f t="shared" ca="1" si="8"/>
        <v>0</v>
      </c>
      <c r="Q39" s="17">
        <f t="shared" ca="1" si="9"/>
        <v>2.8553847652124251E-2</v>
      </c>
      <c r="R39" s="17">
        <f t="shared" ca="1" si="10"/>
        <v>4.7640384206672562E-2</v>
      </c>
      <c r="S39" s="17">
        <f t="shared" ca="1" si="13"/>
        <v>-4.1912074247361177</v>
      </c>
      <c r="T39" s="19">
        <f t="shared" ca="1" si="11"/>
        <v>43392</v>
      </c>
      <c r="U39" s="18">
        <f t="shared" ca="1" si="14"/>
        <v>6.5964081102043201E-2</v>
      </c>
      <c r="V39" s="18">
        <f t="shared" ca="1" si="25"/>
        <v>1.9474513314743105E-2</v>
      </c>
      <c r="W39" s="18">
        <f t="shared" ca="1" si="26"/>
        <v>6.5964081102043201E-2</v>
      </c>
      <c r="X39" s="18">
        <f t="shared" ca="1" si="27"/>
        <v>0.78184044377603756</v>
      </c>
      <c r="Y39" s="18">
        <f t="shared" ca="1" si="28"/>
        <v>4.9898424762280486E-2</v>
      </c>
      <c r="Z39" s="18" t="e">
        <f t="shared" ca="1" si="19"/>
        <v>#VALUE!</v>
      </c>
      <c r="AA39" s="18">
        <f t="shared" ca="1" si="20"/>
        <v>2.4052006854682024E-2</v>
      </c>
      <c r="AB39" s="19">
        <f t="shared" ca="1" si="29"/>
        <v>43651</v>
      </c>
      <c r="AC39" s="3">
        <f ca="1">_xll.HLV5r3.Financial.Cache.GetValue(IRCurve1, AB39)</f>
        <v>0.97317911165591731</v>
      </c>
      <c r="AD39" s="17">
        <f t="shared" ca="1" si="22"/>
        <v>1.925373179096674E-2</v>
      </c>
      <c r="AE39" s="17">
        <f t="shared" ca="1" si="23"/>
        <v>1.9170077057556245E-2</v>
      </c>
    </row>
    <row r="40" spans="1:31">
      <c r="A40" s="15">
        <f t="shared" ca="1" si="24"/>
        <v>43399</v>
      </c>
      <c r="B40" s="14">
        <f t="shared" ca="1" si="1"/>
        <v>6.3883764807841872E-2</v>
      </c>
      <c r="C40" s="14">
        <f t="shared" ca="1" si="2"/>
        <v>1.6266202034600101E-2</v>
      </c>
      <c r="D40" s="14">
        <f t="shared" ca="1" si="3"/>
        <v>6.3883764807841872E-2</v>
      </c>
      <c r="E40" s="14">
        <f t="shared" ca="1" si="4"/>
        <v>3.5295998655882226E-2</v>
      </c>
      <c r="F40" s="14">
        <f t="shared" ca="1" si="5"/>
        <v>4.8090138933318177E-2</v>
      </c>
      <c r="G40" s="14" t="e">
        <f t="shared" ca="1" si="6"/>
        <v>#VALUE!</v>
      </c>
      <c r="H40" s="14">
        <f t="shared" ca="1" si="7"/>
        <v>2.012972668324112E-2</v>
      </c>
      <c r="I40" s="3">
        <f ca="1"/>
        <v>0.95306473158116345</v>
      </c>
      <c r="J40" s="3">
        <f ca="1"/>
        <v>0.98590785208918685</v>
      </c>
      <c r="K40" s="3">
        <f ca="1"/>
        <v>0.95306473158116345</v>
      </c>
      <c r="L40" s="3">
        <f ca="1"/>
        <v>0.56565008797500949</v>
      </c>
      <c r="M40" s="3">
        <f ca="1"/>
        <v>0.96428890868056238</v>
      </c>
      <c r="N40" s="3" t="e">
        <f ca="1"/>
        <v>#VALUE!</v>
      </c>
      <c r="O40" s="3">
        <f ca="1"/>
        <v>0.98262441536132628</v>
      </c>
      <c r="P40" s="17">
        <f t="shared" ca="1" si="8"/>
        <v>0</v>
      </c>
      <c r="Q40" s="17">
        <f t="shared" ca="1" si="9"/>
        <v>2.8587766151959647E-2</v>
      </c>
      <c r="R40" s="17">
        <f t="shared" ca="1" si="10"/>
        <v>4.7617562773241771E-2</v>
      </c>
      <c r="S40" s="17">
        <f t="shared" ca="1" si="13"/>
        <v>-4.2031847875433197</v>
      </c>
      <c r="T40" s="19">
        <f t="shared" ca="1" si="11"/>
        <v>43399</v>
      </c>
      <c r="U40" s="18">
        <f t="shared" ca="1" si="14"/>
        <v>6.5992513593403385E-2</v>
      </c>
      <c r="V40" s="18">
        <f t="shared" ca="1" si="25"/>
        <v>1.9398277459797972E-2</v>
      </c>
      <c r="W40" s="18">
        <f t="shared" ca="1" si="26"/>
        <v>6.5992513593403385E-2</v>
      </c>
      <c r="X40" s="18">
        <f t="shared" ca="1" si="27"/>
        <v>0.7633941853188646</v>
      </c>
      <c r="Y40" s="18">
        <f t="shared" ca="1" si="28"/>
        <v>4.989833577733082E-2</v>
      </c>
      <c r="Z40" s="18" t="e">
        <f t="shared" ca="1" si="19"/>
        <v>#VALUE!</v>
      </c>
      <c r="AA40" s="18">
        <f t="shared" ca="1" si="20"/>
        <v>2.3960665717970193E-2</v>
      </c>
      <c r="AB40" s="19">
        <f t="shared" ca="1" si="29"/>
        <v>43665</v>
      </c>
      <c r="AC40" s="3">
        <f ca="1">_xll.HLV5r3.Financial.Cache.GetValue(IRCurve1, AB40)</f>
        <v>0.97246094992359322</v>
      </c>
      <c r="AD40" s="17">
        <f t="shared" ca="1" si="22"/>
        <v>1.925373179097253E-2</v>
      </c>
      <c r="AE40" s="17">
        <f t="shared" ca="1" si="23"/>
        <v>1.9172438410671851E-2</v>
      </c>
    </row>
    <row r="41" spans="1:31">
      <c r="A41" s="15">
        <f t="shared" ca="1" si="24"/>
        <v>43406</v>
      </c>
      <c r="B41" s="14">
        <f t="shared" ca="1" si="1"/>
        <v>6.3855691048110924E-2</v>
      </c>
      <c r="C41" s="14">
        <f t="shared" ca="1" si="2"/>
        <v>1.6261055188587146E-2</v>
      </c>
      <c r="D41" s="14">
        <f t="shared" ca="1" si="3"/>
        <v>6.3855691048110924E-2</v>
      </c>
      <c r="E41" s="14">
        <f t="shared" ca="1" si="4"/>
        <v>3.5234231024517712E-2</v>
      </c>
      <c r="F41" s="14">
        <f t="shared" ca="1" si="5"/>
        <v>4.778412692073282E-2</v>
      </c>
      <c r="G41" s="14" t="e">
        <f t="shared" ca="1" si="6"/>
        <v>#VALUE!</v>
      </c>
      <c r="H41" s="14">
        <f t="shared" ca="1" si="7"/>
        <v>2.0162193806922572E-2</v>
      </c>
      <c r="I41" s="3">
        <f ca="1"/>
        <v>0.95183956348895826</v>
      </c>
      <c r="J41" s="3">
        <f ca="1"/>
        <v>0.98559589752961918</v>
      </c>
      <c r="K41" s="3">
        <f ca="1"/>
        <v>0.95183956348895826</v>
      </c>
      <c r="L41" s="3">
        <f ca="1"/>
        <v>0.56497317841174599</v>
      </c>
      <c r="M41" s="3">
        <f ca="1"/>
        <v>0.96336663204348505</v>
      </c>
      <c r="N41" s="3" t="e">
        <f ca="1"/>
        <v>#VALUE!</v>
      </c>
      <c r="O41" s="3">
        <f ca="1"/>
        <v>0.98223836580849699</v>
      </c>
      <c r="P41" s="17">
        <f t="shared" ca="1" si="8"/>
        <v>0</v>
      </c>
      <c r="Q41" s="17">
        <f t="shared" ca="1" si="9"/>
        <v>2.8621460023593212E-2</v>
      </c>
      <c r="R41" s="17">
        <f t="shared" ca="1" si="10"/>
        <v>4.7594635859523782E-2</v>
      </c>
      <c r="S41" s="17">
        <f t="shared" ca="1" si="13"/>
        <v>-4.2146026197396296</v>
      </c>
      <c r="T41" s="19">
        <f t="shared" ca="1" si="11"/>
        <v>43406</v>
      </c>
      <c r="U41" s="18">
        <f t="shared" ca="1" si="14"/>
        <v>6.6020945882663412E-2</v>
      </c>
      <c r="V41" s="18">
        <f t="shared" ca="1" si="25"/>
        <v>1.932585339759994E-2</v>
      </c>
      <c r="W41" s="18">
        <f t="shared" ca="1" si="26"/>
        <v>6.6020945882663412E-2</v>
      </c>
      <c r="X41" s="18">
        <f t="shared" ca="1" si="27"/>
        <v>0.74586937458662583</v>
      </c>
      <c r="Y41" s="18">
        <f t="shared" ca="1" si="28"/>
        <v>4.9891497184678189E-2</v>
      </c>
      <c r="Z41" s="18" t="e">
        <f t="shared" ca="1" si="19"/>
        <v>#VALUE!</v>
      </c>
      <c r="AA41" s="18">
        <f t="shared" ca="1" si="20"/>
        <v>2.3874919685267119E-2</v>
      </c>
      <c r="AB41" s="19">
        <f t="shared" ca="1" si="29"/>
        <v>43679</v>
      </c>
      <c r="AC41" s="3">
        <f ca="1">_xll.HLV5r3.Financial.Cache.GetValue(IRCurve1, AB41)</f>
        <v>0.97174331816182402</v>
      </c>
      <c r="AD41" s="17">
        <f t="shared" ca="1" si="22"/>
        <v>1.925373179096674E-2</v>
      </c>
      <c r="AE41" s="17">
        <f t="shared" ca="1" si="23"/>
        <v>1.9174678668755864E-2</v>
      </c>
    </row>
    <row r="42" spans="1:31">
      <c r="A42" s="15">
        <f t="shared" ca="1" si="24"/>
        <v>43413</v>
      </c>
      <c r="B42" s="14">
        <f t="shared" ca="1" si="1"/>
        <v>6.3827513664729912E-2</v>
      </c>
      <c r="C42" s="14">
        <f t="shared" ca="1" si="2"/>
        <v>1.625590997111237E-2</v>
      </c>
      <c r="D42" s="14">
        <f t="shared" ca="1" si="3"/>
        <v>6.3827513664729912E-2</v>
      </c>
      <c r="E42" s="14">
        <f t="shared" ca="1" si="4"/>
        <v>3.5172583903056366E-2</v>
      </c>
      <c r="F42" s="14">
        <f t="shared" ca="1" si="5"/>
        <v>4.7370732118764816E-2</v>
      </c>
      <c r="G42" s="14" t="e">
        <f t="shared" ca="1" si="6"/>
        <v>#VALUE!</v>
      </c>
      <c r="H42" s="14">
        <f t="shared" ca="1" si="7"/>
        <v>2.0194616043214025E-2</v>
      </c>
      <c r="I42" s="3">
        <f ca="1"/>
        <v>0.95061493379762463</v>
      </c>
      <c r="J42" s="3">
        <f ca="1"/>
        <v>0.98528404167668737</v>
      </c>
      <c r="K42" s="3">
        <f ca="1"/>
        <v>0.95061493379762463</v>
      </c>
      <c r="L42" s="3">
        <f ca="1"/>
        <v>0.5642974534331936</v>
      </c>
      <c r="M42" s="3">
        <f ca="1"/>
        <v>0.96245022412993675</v>
      </c>
      <c r="N42" s="3" t="e">
        <f ca="1"/>
        <v>#VALUE!</v>
      </c>
      <c r="O42" s="3">
        <f ca="1"/>
        <v>0.98185169359850122</v>
      </c>
      <c r="P42" s="17">
        <f t="shared" ca="1" si="8"/>
        <v>0</v>
      </c>
      <c r="Q42" s="17">
        <f t="shared" ca="1" si="9"/>
        <v>2.8654929761673546E-2</v>
      </c>
      <c r="R42" s="17">
        <f t="shared" ca="1" si="10"/>
        <v>4.7571603693617542E-2</v>
      </c>
      <c r="S42" s="17">
        <f t="shared" ca="1" si="13"/>
        <v>-4.2255018618839468</v>
      </c>
      <c r="T42" s="19">
        <f t="shared" ca="1" si="11"/>
        <v>43413</v>
      </c>
      <c r="U42" s="18">
        <f t="shared" ca="1" si="14"/>
        <v>6.6049377969826073E-2</v>
      </c>
      <c r="V42" s="18">
        <f t="shared" ca="1" si="25"/>
        <v>1.9256962216484742E-2</v>
      </c>
      <c r="W42" s="18">
        <f t="shared" ca="1" si="26"/>
        <v>6.6049377969826073E-2</v>
      </c>
      <c r="X42" s="18">
        <f t="shared" ca="1" si="27"/>
        <v>0.72919858857034225</v>
      </c>
      <c r="Y42" s="18">
        <f t="shared" ca="1" si="28"/>
        <v>4.987565907029802E-2</v>
      </c>
      <c r="Z42" s="18" t="e">
        <f t="shared" ca="1" si="19"/>
        <v>#VALUE!</v>
      </c>
      <c r="AA42" s="18">
        <f t="shared" ca="1" si="20"/>
        <v>2.3794359350986605E-2</v>
      </c>
      <c r="AB42" s="19">
        <f t="shared" ca="1" si="29"/>
        <v>43693</v>
      </c>
      <c r="AC42" s="3">
        <f ca="1">_xll.HLV5r3.Financial.Cache.GetValue(IRCurve1, AB42)</f>
        <v>0.97102621597951555</v>
      </c>
      <c r="AD42" s="17">
        <f t="shared" ca="1" si="22"/>
        <v>1.925373179097253E-2</v>
      </c>
      <c r="AE42" s="17">
        <f t="shared" ca="1" si="23"/>
        <v>1.9176806913935716E-2</v>
      </c>
    </row>
    <row r="43" spans="1:31">
      <c r="A43" s="15">
        <f t="shared" ca="1" si="24"/>
        <v>43420</v>
      </c>
      <c r="B43" s="14">
        <f t="shared" ca="1" si="1"/>
        <v>6.3799232885392576E-2</v>
      </c>
      <c r="C43" s="14">
        <f t="shared" ca="1" si="2"/>
        <v>1.625076638165476E-2</v>
      </c>
      <c r="D43" s="14">
        <f t="shared" ca="1" si="3"/>
        <v>6.3799232885392576E-2</v>
      </c>
      <c r="E43" s="14">
        <f t="shared" ca="1" si="4"/>
        <v>3.5111057025139579E-2</v>
      </c>
      <c r="F43" s="14">
        <f t="shared" ca="1" si="5"/>
        <v>4.7295585945671959E-2</v>
      </c>
      <c r="G43" s="14" t="e">
        <f t="shared" ca="1" si="6"/>
        <v>#VALUE!</v>
      </c>
      <c r="H43" s="14">
        <f t="shared" ca="1" si="7"/>
        <v>2.0226993333374299E-2</v>
      </c>
      <c r="I43" s="3">
        <f ca="1"/>
        <v>0.94939084449446542</v>
      </c>
      <c r="J43" s="3">
        <f ca="1"/>
        <v>0.98497228449915919</v>
      </c>
      <c r="K43" s="3">
        <f ca="1"/>
        <v>0.94939084449446542</v>
      </c>
      <c r="L43" s="3">
        <f ca="1"/>
        <v>0.56362291072820347</v>
      </c>
      <c r="M43" s="3">
        <f ca="1"/>
        <v>0.96154174433587825</v>
      </c>
      <c r="N43" s="3" t="e">
        <f ca="1"/>
        <v>#VALUE!</v>
      </c>
      <c r="O43" s="3">
        <f ca="1"/>
        <v>0.981464399592193</v>
      </c>
      <c r="P43" s="17">
        <f t="shared" ca="1" si="8"/>
        <v>0</v>
      </c>
      <c r="Q43" s="17">
        <f t="shared" ca="1" si="9"/>
        <v>2.8688175860252997E-2</v>
      </c>
      <c r="R43" s="17">
        <f t="shared" ca="1" si="10"/>
        <v>4.7548466503737813E-2</v>
      </c>
      <c r="S43" s="17">
        <f t="shared" ca="1" si="13"/>
        <v>-4.2359195554345179</v>
      </c>
      <c r="T43" s="19">
        <f t="shared" ca="1" si="11"/>
        <v>43420</v>
      </c>
      <c r="U43" s="18">
        <f t="shared" ca="1" si="14"/>
        <v>6.607780985489331E-2</v>
      </c>
      <c r="V43" s="18">
        <f t="shared" ca="1" si="25"/>
        <v>1.9191351567803636E-2</v>
      </c>
      <c r="W43" s="18">
        <f t="shared" ca="1" si="26"/>
        <v>6.607780985489331E-2</v>
      </c>
      <c r="X43" s="18">
        <f t="shared" ca="1" si="27"/>
        <v>0.71332082549998643</v>
      </c>
      <c r="Y43" s="18">
        <f t="shared" ca="1" si="28"/>
        <v>4.9859820893206105E-2</v>
      </c>
      <c r="Z43" s="18" t="e">
        <f t="shared" ca="1" si="19"/>
        <v>#VALUE!</v>
      </c>
      <c r="AA43" s="18">
        <f t="shared" ca="1" si="20"/>
        <v>2.3718614300548134E-2</v>
      </c>
      <c r="AB43" s="19">
        <f t="shared" ca="1" si="29"/>
        <v>43707</v>
      </c>
      <c r="AC43" s="3">
        <f ca="1">_xll.HLV5r3.Financial.Cache.GetValue(IRCurve1, AB43)</f>
        <v>0.97030964298586242</v>
      </c>
      <c r="AD43" s="17">
        <f t="shared" ca="1" si="22"/>
        <v>1.925373179097253E-2</v>
      </c>
      <c r="AE43" s="17">
        <f t="shared" ca="1" si="23"/>
        <v>1.9178831342277526E-2</v>
      </c>
    </row>
    <row r="44" spans="1:31">
      <c r="A44" s="15">
        <f t="shared" ca="1" si="24"/>
        <v>43427</v>
      </c>
      <c r="B44" s="14">
        <f t="shared" ca="1" si="1"/>
        <v>6.3770848938093691E-2</v>
      </c>
      <c r="C44" s="14">
        <f t="shared" ca="1" si="2"/>
        <v>1.6245624419699092E-2</v>
      </c>
      <c r="D44" s="14">
        <f t="shared" ca="1" si="3"/>
        <v>6.3770848938093691E-2</v>
      </c>
      <c r="E44" s="14">
        <f t="shared" ca="1" si="4"/>
        <v>3.5049650125028191E-2</v>
      </c>
      <c r="F44" s="14">
        <f t="shared" ca="1" si="5"/>
        <v>4.7220567919438586E-2</v>
      </c>
      <c r="G44" s="14" t="e">
        <f t="shared" ca="1" si="6"/>
        <v>#VALUE!</v>
      </c>
      <c r="H44" s="14">
        <f t="shared" ca="1" si="7"/>
        <v>2.025932561892271E-2</v>
      </c>
      <c r="I44" s="3">
        <f ca="1"/>
        <v>0.9481672975624168</v>
      </c>
      <c r="J44" s="3">
        <f ca="1"/>
        <v>0.98466062596581239</v>
      </c>
      <c r="K44" s="3">
        <f ca="1"/>
        <v>0.9481672975624168</v>
      </c>
      <c r="L44" s="3">
        <f ca="1"/>
        <v>0.56294954799073504</v>
      </c>
      <c r="M44" s="3">
        <f ca="1"/>
        <v>0.96063470570130371</v>
      </c>
      <c r="N44" s="3" t="e">
        <f ca="1"/>
        <v>#VALUE!</v>
      </c>
      <c r="O44" s="3">
        <f ca="1"/>
        <v>0.98107648465155295</v>
      </c>
      <c r="P44" s="17">
        <f t="shared" ca="1" si="8"/>
        <v>0</v>
      </c>
      <c r="Q44" s="17">
        <f t="shared" ca="1" si="9"/>
        <v>2.87211988130655E-2</v>
      </c>
      <c r="R44" s="17">
        <f t="shared" ca="1" si="10"/>
        <v>4.7525224518394596E-2</v>
      </c>
      <c r="S44" s="17">
        <f t="shared" ca="1" si="13"/>
        <v>-4.2458892961328685</v>
      </c>
      <c r="T44" s="19">
        <f t="shared" ca="1" si="11"/>
        <v>43427</v>
      </c>
      <c r="U44" s="18">
        <f t="shared" ca="1" si="14"/>
        <v>6.6106241537869884E-2</v>
      </c>
      <c r="V44" s="18">
        <f t="shared" ca="1" si="25"/>
        <v>1.9128792577200765E-2</v>
      </c>
      <c r="W44" s="18">
        <f t="shared" ca="1" si="26"/>
        <v>6.6106241537869884E-2</v>
      </c>
      <c r="X44" s="18">
        <f t="shared" ca="1" si="27"/>
        <v>0.69818075818878922</v>
      </c>
      <c r="Y44" s="18">
        <f t="shared" ca="1" si="28"/>
        <v>4.984398265340105E-2</v>
      </c>
      <c r="Z44" s="18" t="e">
        <f t="shared" ca="1" si="19"/>
        <v>#VALUE!</v>
      </c>
      <c r="AA44" s="18">
        <f t="shared" ca="1" si="20"/>
        <v>2.3647348576541195E-2</v>
      </c>
      <c r="AB44" s="19">
        <f t="shared" ca="1" si="29"/>
        <v>43721</v>
      </c>
      <c r="AC44" s="3">
        <f ca="1">_xll.HLV5r3.Financial.Cache.GetValue(IRCurve1, AB44)</f>
        <v>0.96959359879034768</v>
      </c>
      <c r="AD44" s="17">
        <f t="shared" ca="1" si="22"/>
        <v>1.925373179096674E-2</v>
      </c>
      <c r="AE44" s="17">
        <f t="shared" ca="1" si="23"/>
        <v>1.9180759369269659E-2</v>
      </c>
    </row>
    <row r="45" spans="1:31">
      <c r="A45" s="15">
        <f t="shared" ca="1" si="24"/>
        <v>43434</v>
      </c>
      <c r="B45" s="14">
        <f t="shared" ca="1" si="1"/>
        <v>6.3795213978392287E-2</v>
      </c>
      <c r="C45" s="14">
        <f t="shared" ca="1" si="2"/>
        <v>1.7398252085236234E-2</v>
      </c>
      <c r="D45" s="14">
        <f t="shared" ca="1" si="3"/>
        <v>6.3795213978392287E-2</v>
      </c>
      <c r="E45" s="14">
        <f t="shared" ca="1" si="4"/>
        <v>3.4988362937596648E-2</v>
      </c>
      <c r="F45" s="14">
        <f t="shared" ca="1" si="5"/>
        <v>4.7145677783182696E-2</v>
      </c>
      <c r="G45" s="14" t="e">
        <f t="shared" ca="1" si="6"/>
        <v>#VALUE!</v>
      </c>
      <c r="H45" s="14">
        <f t="shared" ca="1" si="7"/>
        <v>2.0287185070422105E-2</v>
      </c>
      <c r="I45" s="3">
        <f ca="1"/>
        <v>0.9469442949800424</v>
      </c>
      <c r="J45" s="3">
        <f ca="1"/>
        <v>0.9843490660454346</v>
      </c>
      <c r="K45" s="3">
        <f ca="1"/>
        <v>0.9469442949800424</v>
      </c>
      <c r="L45" s="3">
        <f ca="1"/>
        <v>0.56227736291984409</v>
      </c>
      <c r="M45" s="3">
        <f ca="1"/>
        <v>0.95972910576860215</v>
      </c>
      <c r="N45" s="3" t="e">
        <f ca="1"/>
        <v>#VALUE!</v>
      </c>
      <c r="O45" s="3">
        <f ca="1"/>
        <v>0.9806879496396832</v>
      </c>
      <c r="P45" s="17">
        <f t="shared" ca="1" si="8"/>
        <v>0</v>
      </c>
      <c r="Q45" s="17">
        <f t="shared" ca="1" si="9"/>
        <v>2.8806851040795639E-2</v>
      </c>
      <c r="R45" s="17">
        <f t="shared" ca="1" si="10"/>
        <v>4.639696189315605E-2</v>
      </c>
      <c r="S45" s="17">
        <f t="shared" ca="1" si="13"/>
        <v>-4.255578902980572</v>
      </c>
      <c r="T45" s="19">
        <f t="shared" ca="1" si="11"/>
        <v>43434</v>
      </c>
      <c r="U45" s="18">
        <f t="shared" ca="1" si="14"/>
        <v>6.613594313938731E-2</v>
      </c>
      <c r="V45" s="18">
        <f t="shared" ca="1" si="25"/>
        <v>1.9095817218154072E-2</v>
      </c>
      <c r="W45" s="18">
        <f t="shared" ca="1" si="26"/>
        <v>6.613594313938731E-2</v>
      </c>
      <c r="X45" s="18">
        <f t="shared" ca="1" si="27"/>
        <v>0.68372808919423256</v>
      </c>
      <c r="Y45" s="18">
        <f t="shared" ca="1" si="28"/>
        <v>4.9828144350884312E-2</v>
      </c>
      <c r="Z45" s="18" t="e">
        <f t="shared" ca="1" si="19"/>
        <v>#VALUE!</v>
      </c>
      <c r="AA45" s="18">
        <f t="shared" ca="1" si="20"/>
        <v>2.3580154109581586E-2</v>
      </c>
      <c r="AB45" s="19">
        <f t="shared" ca="1" si="29"/>
        <v>43735</v>
      </c>
      <c r="AC45" s="3">
        <f ca="1">_xll.HLV5r3.Financial.Cache.GetValue(IRCurve1, AB45)</f>
        <v>0.96887808300274225</v>
      </c>
      <c r="AD45" s="17">
        <f t="shared" ca="1" si="22"/>
        <v>1.925373179097253E-2</v>
      </c>
      <c r="AE45" s="17">
        <f t="shared" ca="1" si="23"/>
        <v>1.9182597720587793E-2</v>
      </c>
    </row>
    <row r="46" spans="1:31">
      <c r="A46" s="15">
        <f t="shared" ca="1" si="24"/>
        <v>43441</v>
      </c>
      <c r="B46" s="14">
        <f t="shared" ca="1" si="1"/>
        <v>6.409278146580695E-2</v>
      </c>
      <c r="C46" s="14">
        <f t="shared" ca="1" si="2"/>
        <v>1.8935481373194642E-2</v>
      </c>
      <c r="D46" s="14">
        <f t="shared" ca="1" si="3"/>
        <v>6.409278146580695E-2</v>
      </c>
      <c r="E46" s="14">
        <f t="shared" ca="1" si="4"/>
        <v>3.492719519838515E-2</v>
      </c>
      <c r="F46" s="14">
        <f t="shared" ca="1" si="5"/>
        <v>4.7070915280323367E-2</v>
      </c>
      <c r="G46" s="14" t="e">
        <f t="shared" ca="1" si="6"/>
        <v>#VALUE!</v>
      </c>
      <c r="H46" s="14">
        <f t="shared" ca="1" si="7"/>
        <v>2.0292204917364592E-2</v>
      </c>
      <c r="I46" s="3">
        <f ca="1"/>
        <v>0.94572082512292255</v>
      </c>
      <c r="J46" s="3">
        <f ca="1"/>
        <v>0.98401540093695061</v>
      </c>
      <c r="K46" s="3">
        <f ca="1"/>
        <v>0.94572082512292255</v>
      </c>
      <c r="L46" s="3">
        <f ca="1"/>
        <v>0.56160635321967101</v>
      </c>
      <c r="M46" s="3">
        <f ca="1"/>
        <v>0.95882494208508906</v>
      </c>
      <c r="N46" s="3" t="e">
        <f ca="1"/>
        <v>#VALUE!</v>
      </c>
      <c r="O46" s="3">
        <f ca="1"/>
        <v>0.98029888033696277</v>
      </c>
      <c r="P46" s="17">
        <f t="shared" ca="1" si="8"/>
        <v>0</v>
      </c>
      <c r="Q46" s="17">
        <f t="shared" ca="1" si="9"/>
        <v>2.91655862674218E-2</v>
      </c>
      <c r="R46" s="17">
        <f t="shared" ca="1" si="10"/>
        <v>4.5157300092612304E-2</v>
      </c>
      <c r="S46" s="17">
        <f t="shared" ca="1" si="13"/>
        <v>-4.2657022752796694</v>
      </c>
      <c r="T46" s="19">
        <f t="shared" ca="1" si="11"/>
        <v>43441</v>
      </c>
      <c r="U46" s="18">
        <f t="shared" ca="1" si="14"/>
        <v>6.6173265179083895E-2</v>
      </c>
      <c r="V46" s="18">
        <f t="shared" ca="1" si="25"/>
        <v>1.9099168521206092E-2</v>
      </c>
      <c r="W46" s="18">
        <f t="shared" ca="1" si="26"/>
        <v>6.6173265179083895E-2</v>
      </c>
      <c r="X46" s="18">
        <f t="shared" ca="1" si="27"/>
        <v>0.66991699195757837</v>
      </c>
      <c r="Y46" s="18">
        <f t="shared" ca="1" si="28"/>
        <v>4.9812305985654177E-2</v>
      </c>
      <c r="Z46" s="18" t="e">
        <f t="shared" ca="1" si="19"/>
        <v>#VALUE!</v>
      </c>
      <c r="AA46" s="18">
        <f t="shared" ca="1" si="20"/>
        <v>2.35162424262872E-2</v>
      </c>
      <c r="AB46" s="19">
        <f t="shared" ca="1" si="29"/>
        <v>43749</v>
      </c>
      <c r="AC46" s="3">
        <f ca="1">_xll.HLV5r3.Financial.Cache.GetValue(IRCurve1, AB46)</f>
        <v>0.9681630952331054</v>
      </c>
      <c r="AD46" s="17">
        <f t="shared" ca="1" si="22"/>
        <v>1.925373179096674E-2</v>
      </c>
      <c r="AE46" s="17">
        <f t="shared" ca="1" si="23"/>
        <v>1.9184352510482342E-2</v>
      </c>
    </row>
    <row r="47" spans="1:31">
      <c r="A47" s="15">
        <f t="shared" ca="1" si="24"/>
        <v>43448</v>
      </c>
      <c r="B47" s="14">
        <f t="shared" ca="1" si="1"/>
        <v>6.4079872418334863E-2</v>
      </c>
      <c r="C47" s="14">
        <f t="shared" ca="1" si="2"/>
        <v>1.8928493323580913E-2</v>
      </c>
      <c r="D47" s="14">
        <f t="shared" ca="1" si="3"/>
        <v>6.4079872418334863E-2</v>
      </c>
      <c r="E47" s="14">
        <f t="shared" ca="1" si="4"/>
        <v>3.4866146643755931E-2</v>
      </c>
      <c r="F47" s="14">
        <f t="shared" ca="1" si="5"/>
        <v>4.6996280154985901E-2</v>
      </c>
      <c r="G47" s="14" t="e">
        <f t="shared" ca="1" si="6"/>
        <v>#VALUE!</v>
      </c>
      <c r="H47" s="14">
        <f t="shared" ca="1" si="7"/>
        <v>2.0323255546343004E-2</v>
      </c>
      <c r="I47" s="3">
        <f ca="1"/>
        <v>0.94449164849207146</v>
      </c>
      <c r="J47" s="3">
        <f ca="1"/>
        <v>0.98365225471883455</v>
      </c>
      <c r="K47" s="3">
        <f ca="1"/>
        <v>0.94449164849207146</v>
      </c>
      <c r="L47" s="3">
        <f ca="1"/>
        <v>0.560936516599428</v>
      </c>
      <c r="M47" s="3">
        <f ca="1"/>
        <v>0.95792221220300067</v>
      </c>
      <c r="N47" s="3" t="e">
        <f ca="1"/>
        <v>#VALUE!</v>
      </c>
      <c r="O47" s="3">
        <f ca="1"/>
        <v>0.9799097147632051</v>
      </c>
      <c r="P47" s="17">
        <f t="shared" ca="1" si="8"/>
        <v>0</v>
      </c>
      <c r="Q47" s="17">
        <f t="shared" ca="1" si="9"/>
        <v>2.9213725774578932E-2</v>
      </c>
      <c r="R47" s="17">
        <f t="shared" ca="1" si="10"/>
        <v>4.5151379094753946E-2</v>
      </c>
      <c r="S47" s="17">
        <f t="shared" ca="1" si="13"/>
        <v>-4.2754609445809333</v>
      </c>
      <c r="T47" s="19">
        <f t="shared" ca="1" si="11"/>
        <v>43448</v>
      </c>
      <c r="U47" s="18">
        <f t="shared" ca="1" si="14"/>
        <v>6.6210586870549912E-2</v>
      </c>
      <c r="V47" s="18">
        <f t="shared" ca="1" si="25"/>
        <v>1.9102374115429911E-2</v>
      </c>
      <c r="W47" s="18">
        <f t="shared" ca="1" si="26"/>
        <v>6.6210586870549912E-2</v>
      </c>
      <c r="X47" s="18">
        <f t="shared" ca="1" si="27"/>
        <v>0.65670562483824746</v>
      </c>
      <c r="Y47" s="18">
        <f t="shared" ca="1" si="28"/>
        <v>4.9796467557709549E-2</v>
      </c>
      <c r="Z47" s="18" t="e">
        <f t="shared" ca="1" si="19"/>
        <v>#VALUE!</v>
      </c>
      <c r="AA47" s="18">
        <f t="shared" ca="1" si="20"/>
        <v>2.3455977424740582E-2</v>
      </c>
      <c r="AB47" s="19">
        <f t="shared" ca="1" si="29"/>
        <v>43763</v>
      </c>
      <c r="AC47" s="3">
        <f ca="1">_xll.HLV5r3.Financial.Cache.GetValue(IRCurve1, AB47)</f>
        <v>0.9674486350917838</v>
      </c>
      <c r="AD47" s="17">
        <f t="shared" ca="1" si="22"/>
        <v>1.925373179097253E-2</v>
      </c>
      <c r="AE47" s="17">
        <f t="shared" ca="1" si="23"/>
        <v>1.9186029309714973E-2</v>
      </c>
    </row>
    <row r="48" spans="1:31">
      <c r="A48" s="15">
        <f t="shared" ca="1" si="24"/>
        <v>43455</v>
      </c>
      <c r="B48" s="14">
        <f t="shared" ca="1" si="1"/>
        <v>6.406679587792119E-2</v>
      </c>
      <c r="C48" s="14">
        <f t="shared" ca="1" si="2"/>
        <v>1.8921507852865633E-2</v>
      </c>
      <c r="D48" s="14">
        <f t="shared" ca="1" si="3"/>
        <v>6.406679587792119E-2</v>
      </c>
      <c r="E48" s="14">
        <f t="shared" ca="1" si="4"/>
        <v>3.4805217009857045E-2</v>
      </c>
      <c r="F48" s="14">
        <f t="shared" ca="1" si="5"/>
        <v>4.6921772151920824E-2</v>
      </c>
      <c r="G48" s="14" t="e">
        <f t="shared" ca="1" si="6"/>
        <v>#VALUE!</v>
      </c>
      <c r="H48" s="14">
        <f t="shared" ca="1" si="7"/>
        <v>2.0354262416738229E-2</v>
      </c>
      <c r="I48" s="3">
        <f ca="1"/>
        <v>0.9432627194319938</v>
      </c>
      <c r="J48" s="3">
        <f ca="1"/>
        <v>0.98328924251810834</v>
      </c>
      <c r="K48" s="3">
        <f ca="1"/>
        <v>0.9432627194319938</v>
      </c>
      <c r="L48" s="3">
        <f ca="1"/>
        <v>0.56026785077338337</v>
      </c>
      <c r="M48" s="3">
        <f ca="1"/>
        <v>0.95702091367948039</v>
      </c>
      <c r="N48" s="3" t="e">
        <f ca="1"/>
        <v>#VALUE!</v>
      </c>
      <c r="O48" s="3">
        <f ca="1"/>
        <v>0.97951995369793277</v>
      </c>
      <c r="P48" s="17">
        <f t="shared" ca="1" si="8"/>
        <v>0</v>
      </c>
      <c r="Q48" s="17">
        <f t="shared" ca="1" si="9"/>
        <v>2.9261578868064145E-2</v>
      </c>
      <c r="R48" s="17">
        <f t="shared" ca="1" si="10"/>
        <v>4.514528802505556E-2</v>
      </c>
      <c r="S48" s="17">
        <f t="shared" ca="1" si="13"/>
        <v>-4.2848781882129874</v>
      </c>
      <c r="T48" s="19">
        <f t="shared" ca="1" si="11"/>
        <v>43455</v>
      </c>
      <c r="U48" s="18">
        <f t="shared" ca="1" si="14"/>
        <v>6.6247908213791201E-2</v>
      </c>
      <c r="V48" s="18">
        <f t="shared" ca="1" si="25"/>
        <v>1.9105443301388844E-2</v>
      </c>
      <c r="W48" s="18">
        <f t="shared" ca="1" si="26"/>
        <v>6.6247908213791201E-2</v>
      </c>
      <c r="X48" s="18">
        <f t="shared" ca="1" si="27"/>
        <v>0.64405570718632454</v>
      </c>
      <c r="Y48" s="18">
        <f t="shared" ca="1" si="28"/>
        <v>4.9780629067051635E-2</v>
      </c>
      <c r="Z48" s="18" t="e">
        <f t="shared" ca="1" si="19"/>
        <v>#VALUE!</v>
      </c>
      <c r="AA48" s="18">
        <f t="shared" ca="1" si="20"/>
        <v>2.339912633166133E-2</v>
      </c>
      <c r="AB48" s="19">
        <f t="shared" ca="1" si="29"/>
        <v>43777</v>
      </c>
      <c r="AC48" s="3">
        <f ca="1">_xll.HLV5r3.Financial.Cache.GetValue(IRCurve1, AB48)</f>
        <v>0.96673470218941204</v>
      </c>
      <c r="AD48" s="17">
        <f t="shared" ca="1" si="22"/>
        <v>1.925373179097253E-2</v>
      </c>
      <c r="AE48" s="17">
        <f t="shared" ca="1" si="23"/>
        <v>1.9187633204633105E-2</v>
      </c>
    </row>
    <row r="49" spans="1:31">
      <c r="A49" s="15">
        <f t="shared" ca="1" si="24"/>
        <v>43462</v>
      </c>
      <c r="B49" s="14">
        <f t="shared" ca="1" si="1"/>
        <v>6.4053552122710994E-2</v>
      </c>
      <c r="C49" s="14">
        <f t="shared" ca="1" si="2"/>
        <v>1.8914524960105181E-2</v>
      </c>
      <c r="D49" s="14">
        <f t="shared" ca="1" si="3"/>
        <v>6.4053552122710994E-2</v>
      </c>
      <c r="E49" s="14">
        <f t="shared" ca="1" si="4"/>
        <v>3.4744406034735324E-2</v>
      </c>
      <c r="F49" s="14">
        <f t="shared" ca="1" si="5"/>
        <v>4.6847391016208634E-2</v>
      </c>
      <c r="G49" s="14" t="e">
        <f t="shared" ca="1" si="6"/>
        <v>#VALUE!</v>
      </c>
      <c r="H49" s="14">
        <f t="shared" ca="1" si="7"/>
        <v>2.0385225475169712E-2</v>
      </c>
      <c r="I49" s="3">
        <f ca="1"/>
        <v>0.94203404115488298</v>
      </c>
      <c r="J49" s="3">
        <f ca="1"/>
        <v>0.98292636428531366</v>
      </c>
      <c r="K49" s="3">
        <f ca="1"/>
        <v>0.94203404115488298</v>
      </c>
      <c r="L49" s="3">
        <f ca="1"/>
        <v>0.55960035346086556</v>
      </c>
      <c r="M49" s="3">
        <f ca="1"/>
        <v>0.95612104407656684</v>
      </c>
      <c r="N49" s="3" t="e">
        <f ca="1"/>
        <v>#VALUE!</v>
      </c>
      <c r="O49" s="3">
        <f ca="1"/>
        <v>0.97912959798035148</v>
      </c>
      <c r="P49" s="17">
        <f t="shared" ca="1" si="8"/>
        <v>0</v>
      </c>
      <c r="Q49" s="17">
        <f t="shared" ca="1" si="9"/>
        <v>2.930914608797567E-2</v>
      </c>
      <c r="R49" s="17">
        <f t="shared" ca="1" si="10"/>
        <v>4.5139027162605816E-2</v>
      </c>
      <c r="S49" s="17">
        <f t="shared" ca="1" si="13"/>
        <v>-4.2939753437272463</v>
      </c>
      <c r="T49" s="19">
        <f t="shared" ca="1" si="11"/>
        <v>43462</v>
      </c>
      <c r="U49" s="18">
        <f t="shared" ca="1" si="14"/>
        <v>6.6285229208816035E-2</v>
      </c>
      <c r="V49" s="18">
        <f t="shared" ca="1" si="25"/>
        <v>1.9108384604599463E-2</v>
      </c>
      <c r="W49" s="18">
        <f t="shared" ca="1" si="26"/>
        <v>6.6285229208816035E-2</v>
      </c>
      <c r="X49" s="18">
        <f t="shared" ca="1" si="27"/>
        <v>0.63193214840607681</v>
      </c>
      <c r="Y49" s="18">
        <f t="shared" ca="1" si="28"/>
        <v>4.9764790513678984E-2</v>
      </c>
      <c r="Z49" s="18" t="e">
        <f t="shared" ca="1" si="19"/>
        <v>#VALUE!</v>
      </c>
      <c r="AA49" s="18">
        <f t="shared" ca="1" si="20"/>
        <v>2.3345475771543573E-2</v>
      </c>
      <c r="AB49" s="19">
        <f t="shared" ca="1" si="29"/>
        <v>43791</v>
      </c>
      <c r="AC49" s="3">
        <f ca="1">_xll.HLV5r3.Financial.Cache.GetValue(IRCurve1, AB49)</f>
        <v>0.96602129613691179</v>
      </c>
      <c r="AD49" s="17">
        <f t="shared" ca="1" si="22"/>
        <v>1.925373179097253E-2</v>
      </c>
      <c r="AE49" s="17">
        <f t="shared" ca="1" si="23"/>
        <v>1.9189168848703655E-2</v>
      </c>
    </row>
    <row r="50" spans="1:31">
      <c r="A50" s="15">
        <f t="shared" ca="1" si="24"/>
        <v>43469</v>
      </c>
      <c r="B50" s="14">
        <f t="shared" ca="1" si="1"/>
        <v>6.4040141431208217E-2</v>
      </c>
      <c r="C50" s="14">
        <f t="shared" ca="1" si="2"/>
        <v>1.8907544644355956E-2</v>
      </c>
      <c r="D50" s="14">
        <f t="shared" ca="1" si="3"/>
        <v>6.4040141431208217E-2</v>
      </c>
      <c r="E50" s="14">
        <f t="shared" ca="1" si="4"/>
        <v>3.4683713456223418E-2</v>
      </c>
      <c r="F50" s="14">
        <f t="shared" ca="1" si="5"/>
        <v>4.6773136493595588E-2</v>
      </c>
      <c r="G50" s="14" t="e">
        <f t="shared" ca="1" si="6"/>
        <v>#VALUE!</v>
      </c>
      <c r="H50" s="14">
        <f t="shared" ca="1" si="7"/>
        <v>2.0416144668303216E-2</v>
      </c>
      <c r="I50" s="3">
        <f ca="1"/>
        <v>0.94080561686759812</v>
      </c>
      <c r="J50" s="3">
        <f ca="1"/>
        <v>0.98256361997101027</v>
      </c>
      <c r="K50" s="3">
        <f ca="1"/>
        <v>0.94080561686759812</v>
      </c>
      <c r="L50" s="3">
        <f ca="1"/>
        <v>0.5589340223862268</v>
      </c>
      <c r="M50" s="3">
        <f ca="1"/>
        <v>0.9552226009611875</v>
      </c>
      <c r="N50" s="3" t="e">
        <f ca="1"/>
        <v>#VALUE!</v>
      </c>
      <c r="O50" s="3">
        <f ca="1"/>
        <v>0.9787386484506907</v>
      </c>
      <c r="P50" s="17">
        <f t="shared" ca="1" si="8"/>
        <v>0</v>
      </c>
      <c r="Q50" s="17">
        <f t="shared" ca="1" si="9"/>
        <v>2.9356427974984799E-2</v>
      </c>
      <c r="R50" s="17">
        <f t="shared" ca="1" si="10"/>
        <v>4.5132596786852261E-2</v>
      </c>
      <c r="S50" s="17">
        <f t="shared" ca="1" si="13"/>
        <v>-4.3027720068340951</v>
      </c>
      <c r="T50" s="19">
        <f t="shared" ca="1" si="11"/>
        <v>43469</v>
      </c>
      <c r="U50" s="18">
        <f t="shared" ca="1" si="14"/>
        <v>6.6322549855629909E-2</v>
      </c>
      <c r="V50" s="18">
        <f t="shared" ca="1" si="25"/>
        <v>1.9111205854617938E-2</v>
      </c>
      <c r="W50" s="18">
        <f t="shared" ca="1" si="26"/>
        <v>6.6322549855629909E-2</v>
      </c>
      <c r="X50" s="18">
        <f t="shared" ca="1" si="27"/>
        <v>0.62030272244019125</v>
      </c>
      <c r="Y50" s="18">
        <f t="shared" ca="1" si="28"/>
        <v>4.9748951897590279E-2</v>
      </c>
      <c r="Z50" s="18" t="e">
        <f t="shared" ca="1" si="19"/>
        <v>#VALUE!</v>
      </c>
      <c r="AA50" s="18">
        <f t="shared" ca="1" si="20"/>
        <v>2.3294829787288963E-2</v>
      </c>
      <c r="AB50" s="19">
        <f t="shared" ca="1" si="29"/>
        <v>43805</v>
      </c>
      <c r="AC50" s="3">
        <f ca="1">_xll.HLV5r3.Financial.Cache.GetValue(IRCurve1, AB50)</f>
        <v>0.96529997403639101</v>
      </c>
      <c r="AD50" s="17">
        <f t="shared" ca="1" si="22"/>
        <v>1.9481920777523594E-2</v>
      </c>
      <c r="AE50" s="17">
        <f t="shared" ca="1" si="23"/>
        <v>1.9195394169566695E-2</v>
      </c>
    </row>
    <row r="51" spans="1:31">
      <c r="A51" s="15">
        <f t="shared" ca="1" si="24"/>
        <v>43476</v>
      </c>
      <c r="B51" s="14">
        <f t="shared" ca="1" si="1"/>
        <v>6.4026564082628898E-2</v>
      </c>
      <c r="C51" s="14">
        <f t="shared" ca="1" si="2"/>
        <v>1.8900566904645397E-2</v>
      </c>
      <c r="D51" s="14">
        <f t="shared" ca="1" si="3"/>
        <v>6.4026564082628898E-2</v>
      </c>
      <c r="E51" s="14">
        <f t="shared" ca="1" si="4"/>
        <v>3.4623139012987601E-2</v>
      </c>
      <c r="F51" s="14">
        <f t="shared" ca="1" si="5"/>
        <v>4.6699008330487859E-2</v>
      </c>
      <c r="G51" s="14" t="e">
        <f t="shared" ca="1" si="6"/>
        <v>#VALUE!</v>
      </c>
      <c r="H51" s="14">
        <f t="shared" ca="1" si="7"/>
        <v>2.0447019943180784E-2</v>
      </c>
      <c r="I51" s="3">
        <f ca="1"/>
        <v>0.93957744977165714</v>
      </c>
      <c r="J51" s="3">
        <f ca="1"/>
        <v>0.98220100952577605</v>
      </c>
      <c r="K51" s="3">
        <f ca="1"/>
        <v>0.93957744977165714</v>
      </c>
      <c r="L51" s="3">
        <f ca="1"/>
        <v>0.55826885527884718</v>
      </c>
      <c r="M51" s="3">
        <f ca="1"/>
        <v>0.95432558190514594</v>
      </c>
      <c r="N51" s="3" t="e">
        <f ca="1"/>
        <v>#VALUE!</v>
      </c>
      <c r="O51" s="3">
        <f ca="1"/>
        <v>0.97834710595020269</v>
      </c>
      <c r="P51" s="17">
        <f t="shared" ca="1" si="8"/>
        <v>0</v>
      </c>
      <c r="Q51" s="17">
        <f t="shared" ca="1" si="9"/>
        <v>2.9403425069641297E-2</v>
      </c>
      <c r="R51" s="17">
        <f t="shared" ca="1" si="10"/>
        <v>4.5125997177983504E-2</v>
      </c>
      <c r="S51" s="17">
        <f t="shared" ca="1" si="13"/>
        <v>-4.3112862055867964</v>
      </c>
      <c r="T51" s="19">
        <f t="shared" ca="1" si="11"/>
        <v>43476</v>
      </c>
      <c r="U51" s="18">
        <f t="shared" ca="1" si="14"/>
        <v>6.6359870154238346E-2</v>
      </c>
      <c r="V51" s="18">
        <f t="shared" ca="1" si="25"/>
        <v>1.911391425463552E-2</v>
      </c>
      <c r="W51" s="18">
        <f t="shared" ca="1" si="26"/>
        <v>6.6359870154238346E-2</v>
      </c>
      <c r="X51" s="18">
        <f t="shared" ca="1" si="27"/>
        <v>0.60913778131594021</v>
      </c>
      <c r="Y51" s="18">
        <f t="shared" ca="1" si="28"/>
        <v>4.9733113218786734E-2</v>
      </c>
      <c r="Z51" s="18" t="e">
        <f t="shared" ca="1" si="19"/>
        <v>#VALUE!</v>
      </c>
      <c r="AA51" s="18">
        <f t="shared" ca="1" si="20"/>
        <v>2.3247008098370384E-2</v>
      </c>
      <c r="AB51" s="19">
        <f t="shared" ca="1" si="29"/>
        <v>43819</v>
      </c>
      <c r="AC51" s="3">
        <f ca="1">_xll.HLV5r3.Financial.Cache.GetValue(IRCurve1, AB51)</f>
        <v>0.96452857486121724</v>
      </c>
      <c r="AD51" s="17">
        <f t="shared" ca="1" si="22"/>
        <v>2.0851096607992146E-2</v>
      </c>
      <c r="AE51" s="17">
        <f t="shared" ca="1" si="23"/>
        <v>1.9229305286416941E-2</v>
      </c>
    </row>
    <row r="52" spans="1:31">
      <c r="A52" s="15">
        <f t="shared" ca="1" si="24"/>
        <v>43483</v>
      </c>
      <c r="B52" s="14">
        <f t="shared" ca="1" si="1"/>
        <v>6.4012820356918465E-2</v>
      </c>
      <c r="C52" s="14">
        <f t="shared" ca="1" si="2"/>
        <v>1.8893591740047264E-2</v>
      </c>
      <c r="D52" s="14">
        <f t="shared" ca="1" si="3"/>
        <v>6.4012820356918465E-2</v>
      </c>
      <c r="E52" s="14">
        <f t="shared" ca="1" si="4"/>
        <v>3.4562682444307775E-2</v>
      </c>
      <c r="F52" s="14">
        <f t="shared" ca="1" si="5"/>
        <v>4.6625006273598446E-2</v>
      </c>
      <c r="G52" s="14" t="e">
        <f t="shared" ca="1" si="6"/>
        <v>#VALUE!</v>
      </c>
      <c r="H52" s="14">
        <f t="shared" ca="1" si="7"/>
        <v>2.0477851246676577E-2</v>
      </c>
      <c r="I52" s="3">
        <f ca="1"/>
        <v>0.93834954306322316</v>
      </c>
      <c r="J52" s="3">
        <f ca="1"/>
        <v>0.98183853290020751</v>
      </c>
      <c r="K52" s="3">
        <f ca="1"/>
        <v>0.93834954306322316</v>
      </c>
      <c r="L52" s="3">
        <f ca="1"/>
        <v>0.55760484987311865</v>
      </c>
      <c r="M52" s="3">
        <f ca="1"/>
        <v>0.95342998448510918</v>
      </c>
      <c r="N52" s="3" t="e">
        <f ca="1"/>
        <v>#VALUE!</v>
      </c>
      <c r="O52" s="3">
        <f ca="1"/>
        <v>0.97795497132115539</v>
      </c>
      <c r="P52" s="17">
        <f t="shared" ca="1" si="8"/>
        <v>0</v>
      </c>
      <c r="Q52" s="17">
        <f t="shared" ca="1" si="9"/>
        <v>2.945013791261069E-2</v>
      </c>
      <c r="R52" s="17">
        <f t="shared" ca="1" si="10"/>
        <v>4.5119228616871204E-2</v>
      </c>
      <c r="S52" s="17">
        <f t="shared" ca="1" si="13"/>
        <v>-4.3195345540743162</v>
      </c>
      <c r="T52" s="19">
        <f t="shared" ca="1" si="11"/>
        <v>43483</v>
      </c>
      <c r="U52" s="18">
        <f t="shared" ca="1" si="14"/>
        <v>6.6397190104649909E-2</v>
      </c>
      <c r="V52" s="18">
        <f t="shared" ca="1" si="25"/>
        <v>1.9116516442887765E-2</v>
      </c>
      <c r="W52" s="18">
        <f t="shared" ca="1" si="26"/>
        <v>6.6397190104649909E-2</v>
      </c>
      <c r="X52" s="18">
        <f t="shared" ca="1" si="27"/>
        <v>0.59841000239178954</v>
      </c>
      <c r="Y52" s="18">
        <f t="shared" ca="1" si="28"/>
        <v>4.9717274477266989E-2</v>
      </c>
      <c r="Z52" s="18" t="e">
        <f t="shared" ca="1" si="19"/>
        <v>#VALUE!</v>
      </c>
      <c r="AA52" s="18">
        <f t="shared" ca="1" si="20"/>
        <v>2.3201844563906747E-2</v>
      </c>
      <c r="AB52" s="19">
        <f t="shared" ca="1" si="29"/>
        <v>43833</v>
      </c>
      <c r="AC52" s="3">
        <f ca="1">_xll.HLV5r3.Financial.Cache.GetValue(IRCurve1, AB52)</f>
        <v>0.96375779213347279</v>
      </c>
      <c r="AD52" s="17">
        <f t="shared" ca="1" si="22"/>
        <v>2.0851096607992146E-2</v>
      </c>
      <c r="AE52" s="17">
        <f t="shared" ca="1" si="23"/>
        <v>1.9261859958593145E-2</v>
      </c>
    </row>
    <row r="53" spans="1:31">
      <c r="A53" s="15">
        <f t="shared" ca="1" si="24"/>
        <v>43490</v>
      </c>
      <c r="B53" s="14">
        <f t="shared" ca="1" si="1"/>
        <v>6.3998910534317582E-2</v>
      </c>
      <c r="C53" s="14">
        <f t="shared" ca="1" si="2"/>
        <v>1.8886619149600579E-2</v>
      </c>
      <c r="D53" s="14">
        <f t="shared" ca="1" si="3"/>
        <v>6.3998910534317582E-2</v>
      </c>
      <c r="E53" s="14">
        <f t="shared" ca="1" si="4"/>
        <v>3.4502343490094844E-2</v>
      </c>
      <c r="F53" s="14">
        <f t="shared" ca="1" si="5"/>
        <v>4.655113007034084E-2</v>
      </c>
      <c r="G53" s="14" t="e">
        <f t="shared" ca="1" si="6"/>
        <v>#VALUE!</v>
      </c>
      <c r="H53" s="14">
        <f t="shared" ca="1" si="7"/>
        <v>2.0508638526052621E-2</v>
      </c>
      <c r="I53" s="3">
        <f ca="1"/>
        <v>0.93712189993309047</v>
      </c>
      <c r="J53" s="3">
        <f ca="1"/>
        <v>0.98147619004491893</v>
      </c>
      <c r="K53" s="3">
        <f ca="1"/>
        <v>0.93712189993309047</v>
      </c>
      <c r="L53" s="3">
        <f ca="1"/>
        <v>0.55694200390843329</v>
      </c>
      <c r="M53" s="3">
        <f ca="1"/>
        <v>0.95253580628260182</v>
      </c>
      <c r="N53" s="3" t="e">
        <f ca="1"/>
        <v>#VALUE!</v>
      </c>
      <c r="O53" s="3">
        <f ca="1"/>
        <v>0.97756224540683556</v>
      </c>
      <c r="P53" s="17">
        <f t="shared" ca="1" si="8"/>
        <v>0</v>
      </c>
      <c r="Q53" s="17">
        <f t="shared" ca="1" si="9"/>
        <v>2.9496567044222738E-2</v>
      </c>
      <c r="R53" s="17">
        <f t="shared" ca="1" si="10"/>
        <v>4.5112291384717007E-2</v>
      </c>
      <c r="S53" s="17">
        <f t="shared" ca="1" si="13"/>
        <v>-4.3275323883783852</v>
      </c>
      <c r="T53" s="19">
        <f t="shared" ca="1" si="11"/>
        <v>43490</v>
      </c>
      <c r="U53" s="18">
        <f t="shared" ca="1" si="14"/>
        <v>6.6434509706869954E-2</v>
      </c>
      <c r="V53" s="18">
        <f t="shared" ca="1" si="25"/>
        <v>1.9119018546976528E-2</v>
      </c>
      <c r="W53" s="18">
        <f t="shared" ca="1" si="26"/>
        <v>6.6434509706869954E-2</v>
      </c>
      <c r="X53" s="18">
        <f t="shared" ca="1" si="27"/>
        <v>0.58809416476786225</v>
      </c>
      <c r="Y53" s="18">
        <f t="shared" ca="1" si="28"/>
        <v>4.9701435673030571E-2</v>
      </c>
      <c r="Z53" s="18" t="e">
        <f t="shared" ca="1" si="19"/>
        <v>#VALUE!</v>
      </c>
      <c r="AA53" s="18">
        <f t="shared" ca="1" si="20"/>
        <v>2.3159185823086105E-2</v>
      </c>
      <c r="AB53" s="19">
        <f t="shared" ca="1" si="29"/>
        <v>43847</v>
      </c>
      <c r="AC53" s="3">
        <f ca="1">_xll.HLV5r3.Financial.Cache.GetValue(IRCurve1, AB53)</f>
        <v>0.96298762536053661</v>
      </c>
      <c r="AD53" s="17">
        <f t="shared" ca="1" si="22"/>
        <v>2.0851096607992146E-2</v>
      </c>
      <c r="AE53" s="17">
        <f t="shared" ca="1" si="23"/>
        <v>1.9293137976958509E-2</v>
      </c>
    </row>
    <row r="54" spans="1:31">
      <c r="A54" s="15">
        <f t="shared" ca="1" si="24"/>
        <v>43497</v>
      </c>
      <c r="B54" s="14">
        <f t="shared" ca="1" si="1"/>
        <v>6.3984834895813705E-2</v>
      </c>
      <c r="C54" s="14">
        <f t="shared" ca="1" si="2"/>
        <v>1.8879649132344363E-2</v>
      </c>
      <c r="D54" s="14">
        <f t="shared" ca="1" si="3"/>
        <v>6.3984834895813705E-2</v>
      </c>
      <c r="E54" s="14">
        <f t="shared" ca="1" si="4"/>
        <v>3.444212189087914E-2</v>
      </c>
      <c r="F54" s="14">
        <f t="shared" ca="1" si="5"/>
        <v>4.670540499720599E-2</v>
      </c>
      <c r="G54" s="14" t="e">
        <f t="shared" ca="1" si="6"/>
        <v>#VALUE!</v>
      </c>
      <c r="H54" s="14">
        <f t="shared" ca="1" si="7"/>
        <v>2.0539381728594104E-2</v>
      </c>
      <c r="I54" s="3">
        <f ca="1"/>
        <v>0.9358945235666789</v>
      </c>
      <c r="J54" s="3">
        <f ca="1"/>
        <v>0.98111398091054303</v>
      </c>
      <c r="K54" s="3">
        <f ca="1"/>
        <v>0.9358945235666789</v>
      </c>
      <c r="L54" s="3">
        <f ca="1"/>
        <v>0.5562803151291712</v>
      </c>
      <c r="M54" s="3">
        <f ca="1"/>
        <v>0.95164304488399254</v>
      </c>
      <c r="N54" s="3" t="e">
        <f ca="1"/>
        <v>#VALUE!</v>
      </c>
      <c r="O54" s="3">
        <f ca="1"/>
        <v>0.9771689290515414</v>
      </c>
      <c r="P54" s="17">
        <f t="shared" ca="1" si="8"/>
        <v>0</v>
      </c>
      <c r="Q54" s="17">
        <f t="shared" ca="1" si="9"/>
        <v>2.9542713004934565E-2</v>
      </c>
      <c r="R54" s="17">
        <f t="shared" ca="1" si="10"/>
        <v>4.5105185763469342E-2</v>
      </c>
      <c r="S54" s="17">
        <f t="shared" ca="1" si="13"/>
        <v>-4.3352938871407991</v>
      </c>
      <c r="T54" s="19">
        <f t="shared" ca="1" si="11"/>
        <v>43497</v>
      </c>
      <c r="U54" s="18">
        <f t="shared" ca="1" si="14"/>
        <v>6.6471828960904242E-2</v>
      </c>
      <c r="V54" s="18">
        <f t="shared" ca="1" si="25"/>
        <v>1.9121426232042917E-2</v>
      </c>
      <c r="W54" s="18">
        <f t="shared" ca="1" si="26"/>
        <v>6.6471828960904242E-2</v>
      </c>
      <c r="X54" s="18">
        <f t="shared" ca="1" si="27"/>
        <v>0.57816695100842219</v>
      </c>
      <c r="Y54" s="18">
        <f t="shared" ca="1" si="28"/>
        <v>4.9690122044757007E-2</v>
      </c>
      <c r="Z54" s="18" t="e">
        <f t="shared" ca="1" si="19"/>
        <v>#VALUE!</v>
      </c>
      <c r="AA54" s="18">
        <f t="shared" ca="1" si="20"/>
        <v>2.3118890089496243E-2</v>
      </c>
      <c r="AB54" s="19">
        <f t="shared" ca="1" si="29"/>
        <v>43861</v>
      </c>
      <c r="AC54" s="3">
        <f ca="1">_xll.HLV5r3.Financial.Cache.GetValue(IRCurve1, AB54)</f>
        <v>0.96221807405018134</v>
      </c>
      <c r="AD54" s="17">
        <f t="shared" ca="1" si="22"/>
        <v>2.0851096607992146E-2</v>
      </c>
      <c r="AE54" s="17">
        <f t="shared" ca="1" si="23"/>
        <v>1.9323212994617527E-2</v>
      </c>
    </row>
    <row r="55" spans="1:31">
      <c r="A55" s="15">
        <f t="shared" ca="1" si="24"/>
        <v>43504</v>
      </c>
      <c r="B55" s="14">
        <f t="shared" ca="1" si="1"/>
        <v>6.3970593723071595E-2</v>
      </c>
      <c r="C55" s="14">
        <f t="shared" ca="1" si="2"/>
        <v>1.8872681687352375E-2</v>
      </c>
      <c r="D55" s="14">
        <f t="shared" ca="1" si="3"/>
        <v>6.3970593723071595E-2</v>
      </c>
      <c r="E55" s="14">
        <f t="shared" ca="1" si="4"/>
        <v>3.4382017387810423E-2</v>
      </c>
      <c r="F55" s="14">
        <f t="shared" ca="1" si="5"/>
        <v>4.7220219081999248E-2</v>
      </c>
      <c r="G55" s="14" t="e">
        <f t="shared" ca="1" si="6"/>
        <v>#VALUE!</v>
      </c>
      <c r="H55" s="14">
        <f t="shared" ca="1" si="7"/>
        <v>2.0570080801962494E-2</v>
      </c>
      <c r="I55" s="3">
        <f ca="1"/>
        <v>0.93466741714401946</v>
      </c>
      <c r="J55" s="3">
        <f ca="1"/>
        <v>0.98075190544773094</v>
      </c>
      <c r="K55" s="3">
        <f ca="1"/>
        <v>0.93466741714401946</v>
      </c>
      <c r="L55" s="3">
        <f ca="1"/>
        <v>0.55561978128468859</v>
      </c>
      <c r="M55" s="3">
        <f ca="1"/>
        <v>0.95074732478815571</v>
      </c>
      <c r="N55" s="3" t="e">
        <f ca="1"/>
        <v>#VALUE!</v>
      </c>
      <c r="O55" s="3">
        <f ca="1"/>
        <v>0.97677502310058206</v>
      </c>
      <c r="P55" s="17">
        <f t="shared" ca="1" si="8"/>
        <v>0</v>
      </c>
      <c r="Q55" s="17">
        <f t="shared" ca="1" si="9"/>
        <v>2.9588576335261171E-2</v>
      </c>
      <c r="R55" s="17">
        <f t="shared" ca="1" si="10"/>
        <v>4.5097912035719223E-2</v>
      </c>
      <c r="S55" s="17">
        <f t="shared" ca="1" si="13"/>
        <v>-4.3428321787335804</v>
      </c>
      <c r="T55" s="19">
        <f t="shared" ca="1" si="11"/>
        <v>43504</v>
      </c>
      <c r="U55" s="18">
        <f t="shared" ca="1" si="14"/>
        <v>6.6509147866760904E-2</v>
      </c>
      <c r="V55" s="18">
        <f t="shared" ca="1" si="25"/>
        <v>1.9123744743588418E-2</v>
      </c>
      <c r="W55" s="18">
        <f t="shared" ca="1" si="26"/>
        <v>6.6509147866760904E-2</v>
      </c>
      <c r="X55" s="18">
        <f t="shared" ca="1" si="27"/>
        <v>0.56860677089519596</v>
      </c>
      <c r="Y55" s="18">
        <f t="shared" ca="1" si="28"/>
        <v>4.9690121490785465E-2</v>
      </c>
      <c r="Z55" s="18" t="e">
        <f t="shared" ca="1" si="19"/>
        <v>#VALUE!</v>
      </c>
      <c r="AA55" s="18">
        <f t="shared" ca="1" si="20"/>
        <v>2.3080826079425108E-2</v>
      </c>
      <c r="AB55" s="19">
        <f t="shared" ca="1" si="29"/>
        <v>43875</v>
      </c>
      <c r="AC55" s="3">
        <f ca="1">_xll.HLV5r3.Financial.Cache.GetValue(IRCurve1, AB55)</f>
        <v>0.96144913771057294</v>
      </c>
      <c r="AD55" s="17">
        <f t="shared" ca="1" si="22"/>
        <v>2.0851096607992146E-2</v>
      </c>
      <c r="AE55" s="17">
        <f t="shared" ca="1" si="23"/>
        <v>1.9352153105949826E-2</v>
      </c>
    </row>
    <row r="56" spans="1:31">
      <c r="A56" s="15">
        <f t="shared" ca="1" si="24"/>
        <v>43511</v>
      </c>
      <c r="B56" s="14">
        <f t="shared" ca="1" si="1"/>
        <v>6.39561872980976E-2</v>
      </c>
      <c r="C56" s="14">
        <f t="shared" ca="1" si="2"/>
        <v>1.8865716813657847E-2</v>
      </c>
      <c r="D56" s="14">
        <f t="shared" ca="1" si="3"/>
        <v>6.39561872980976E-2</v>
      </c>
      <c r="E56" s="14">
        <f t="shared" ca="1" si="4"/>
        <v>3.4322029722652081E-2</v>
      </c>
      <c r="F56" s="14">
        <f t="shared" ca="1" si="5"/>
        <v>4.7175240453302208E-2</v>
      </c>
      <c r="G56" s="14" t="e">
        <f t="shared" ca="1" si="6"/>
        <v>#VALUE!</v>
      </c>
      <c r="H56" s="14">
        <f t="shared" ca="1" si="7"/>
        <v>2.0600735693686114E-2</v>
      </c>
      <c r="I56" s="3">
        <f ca="1"/>
        <v>0.93344058383974138</v>
      </c>
      <c r="J56" s="3">
        <f ca="1"/>
        <v>0.98038996360715158</v>
      </c>
      <c r="K56" s="3">
        <f ca="1"/>
        <v>0.93344058383974138</v>
      </c>
      <c r="L56" s="3">
        <f ca="1"/>
        <v>0.55496040012930592</v>
      </c>
      <c r="M56" s="3">
        <f ca="1"/>
        <v>0.94984173154548723</v>
      </c>
      <c r="N56" s="3" t="e">
        <f ca="1"/>
        <v>#VALUE!</v>
      </c>
      <c r="O56" s="3">
        <f ca="1"/>
        <v>0.97638052840027045</v>
      </c>
      <c r="P56" s="17">
        <f t="shared" ca="1" si="8"/>
        <v>0</v>
      </c>
      <c r="Q56" s="17">
        <f t="shared" ca="1" si="9"/>
        <v>2.9634157575445519E-2</v>
      </c>
      <c r="R56" s="17">
        <f t="shared" ca="1" si="10"/>
        <v>4.5090470484439753E-2</v>
      </c>
      <c r="S56" s="17">
        <f t="shared" ca="1" si="13"/>
        <v>-4.3501594367381156</v>
      </c>
      <c r="T56" s="19">
        <f t="shared" ca="1" si="11"/>
        <v>43511</v>
      </c>
      <c r="U56" s="18">
        <f t="shared" ca="1" si="14"/>
        <v>6.6546466424445644E-2</v>
      </c>
      <c r="V56" s="18">
        <f t="shared" ca="1" si="25"/>
        <v>1.9125978945623161E-2</v>
      </c>
      <c r="W56" s="18">
        <f t="shared" ca="1" si="26"/>
        <v>6.6546466424445644E-2</v>
      </c>
      <c r="X56" s="18">
        <f t="shared" ca="1" si="27"/>
        <v>0.55939360440760233</v>
      </c>
      <c r="Y56" s="18">
        <f t="shared" ca="1" si="28"/>
        <v>4.969012093681386E-2</v>
      </c>
      <c r="Z56" s="18" t="e">
        <f t="shared" ca="1" si="19"/>
        <v>#VALUE!</v>
      </c>
      <c r="AA56" s="18">
        <f t="shared" ca="1" si="20"/>
        <v>2.3044872057064483E-2</v>
      </c>
      <c r="AB56" s="19">
        <f t="shared" ca="1" si="29"/>
        <v>43889</v>
      </c>
      <c r="AC56" s="3">
        <f ca="1">_xll.HLV5r3.Financial.Cache.GetValue(IRCurve1, AB56)</f>
        <v>0.96068081585027065</v>
      </c>
      <c r="AD56" s="17">
        <f t="shared" ca="1" si="22"/>
        <v>2.0851096607992146E-2</v>
      </c>
      <c r="AE56" s="17">
        <f t="shared" ca="1" si="23"/>
        <v>1.9380021361306801E-2</v>
      </c>
    </row>
    <row r="57" spans="1:31">
      <c r="A57" s="15">
        <f t="shared" ca="1" si="24"/>
        <v>43518</v>
      </c>
      <c r="B57" s="14">
        <f t="shared" ca="1" si="1"/>
        <v>6.3941615903633231E-2</v>
      </c>
      <c r="C57" s="14">
        <f t="shared" ca="1" si="2"/>
        <v>1.8858754510322959E-2</v>
      </c>
      <c r="D57" s="14">
        <f t="shared" ca="1" si="3"/>
        <v>6.3941615903633231E-2</v>
      </c>
      <c r="E57" s="14">
        <f t="shared" ca="1" si="4"/>
        <v>3.4262158637781148E-2</v>
      </c>
      <c r="F57" s="14">
        <f t="shared" ca="1" si="5"/>
        <v>4.7130304669107864E-2</v>
      </c>
      <c r="G57" s="14" t="e">
        <f t="shared" ca="1" si="6"/>
        <v>#VALUE!</v>
      </c>
      <c r="H57" s="14">
        <f t="shared" ca="1" si="7"/>
        <v>2.063134635161747E-2</v>
      </c>
      <c r="I57" s="3">
        <f ca="1"/>
        <v>0.93221402682306553</v>
      </c>
      <c r="J57" s="3">
        <f ca="1"/>
        <v>0.98002815533949239</v>
      </c>
      <c r="K57" s="3">
        <f ca="1"/>
        <v>0.93221402682306553</v>
      </c>
      <c r="L57" s="3">
        <f ca="1"/>
        <v>0.55430216942229615</v>
      </c>
      <c r="M57" s="3">
        <f ca="1"/>
        <v>0.94893700090665678</v>
      </c>
      <c r="N57" s="3" t="e">
        <f ca="1"/>
        <v>#VALUE!</v>
      </c>
      <c r="O57" s="3">
        <f ca="1"/>
        <v>0.97598544579792579</v>
      </c>
      <c r="P57" s="17">
        <f t="shared" ca="1" si="8"/>
        <v>0</v>
      </c>
      <c r="Q57" s="17">
        <f t="shared" ca="1" si="9"/>
        <v>2.9679457265852083E-2</v>
      </c>
      <c r="R57" s="17">
        <f t="shared" ca="1" si="10"/>
        <v>4.5082861393310275E-2</v>
      </c>
      <c r="S57" s="17">
        <f t="shared" ca="1" si="13"/>
        <v>-4.3572869651943398</v>
      </c>
      <c r="T57" s="19">
        <f t="shared" ca="1" si="11"/>
        <v>43518</v>
      </c>
      <c r="U57" s="18">
        <f t="shared" ca="1" si="14"/>
        <v>6.658378463396504E-2</v>
      </c>
      <c r="V57" s="18">
        <f t="shared" ca="1" si="25"/>
        <v>1.9128133354728197E-2</v>
      </c>
      <c r="W57" s="18">
        <f t="shared" ca="1" si="26"/>
        <v>6.658378463396504E-2</v>
      </c>
      <c r="X57" s="18">
        <f t="shared" ca="1" si="27"/>
        <v>0.55050886152653011</v>
      </c>
      <c r="Y57" s="18">
        <f t="shared" ca="1" si="28"/>
        <v>4.9690120382843192E-2</v>
      </c>
      <c r="Z57" s="18" t="e">
        <f t="shared" ca="1" si="19"/>
        <v>#VALUE!</v>
      </c>
      <c r="AA57" s="18">
        <f t="shared" ca="1" si="20"/>
        <v>2.3010914982021645E-2</v>
      </c>
      <c r="AB57" s="19">
        <f t="shared" ca="1" si="29"/>
        <v>43903</v>
      </c>
      <c r="AC57" s="3">
        <f ca="1">_xll.HLV5r3.Financial.Cache.GetValue(IRCurve1, AB57)</f>
        <v>0.95991310797822615</v>
      </c>
      <c r="AD57" s="17">
        <f t="shared" ca="1" si="22"/>
        <v>2.0851096607992146E-2</v>
      </c>
      <c r="AE57" s="17">
        <f t="shared" ca="1" si="23"/>
        <v>1.9406876225559887E-2</v>
      </c>
    </row>
    <row r="58" spans="1:31">
      <c r="A58" s="15">
        <f t="shared" ca="1" si="24"/>
        <v>43525</v>
      </c>
      <c r="B58" s="14">
        <f t="shared" ca="1" si="1"/>
        <v>6.3477999604543228E-2</v>
      </c>
      <c r="C58" s="14">
        <f t="shared" ca="1" si="2"/>
        <v>1.8851794776380944E-2</v>
      </c>
      <c r="D58" s="14">
        <f t="shared" ca="1" si="3"/>
        <v>6.3477999604543228E-2</v>
      </c>
      <c r="E58" s="14">
        <f t="shared" ca="1" si="4"/>
        <v>3.4202403876188288E-2</v>
      </c>
      <c r="F58" s="14">
        <f t="shared" ca="1" si="5"/>
        <v>4.7085411688453135E-2</v>
      </c>
      <c r="G58" s="14" t="e">
        <f t="shared" ca="1" si="6"/>
        <v>#VALUE!</v>
      </c>
      <c r="H58" s="14">
        <f t="shared" ca="1" si="7"/>
        <v>2.0659041579148076E-2</v>
      </c>
      <c r="I58" s="3">
        <f ca="1"/>
        <v>0.93098774925779038</v>
      </c>
      <c r="J58" s="3">
        <f ca="1"/>
        <v>0.9796664805954588</v>
      </c>
      <c r="K58" s="3">
        <f ca="1"/>
        <v>0.93098774925779038</v>
      </c>
      <c r="L58" s="3">
        <f ca="1"/>
        <v>0.55364508692787295</v>
      </c>
      <c r="M58" s="3">
        <f ca="1"/>
        <v>0.94803313204998896</v>
      </c>
      <c r="N58" s="3" t="e">
        <f ca="1"/>
        <v>#VALUE!</v>
      </c>
      <c r="O58" s="3">
        <f ca="1"/>
        <v>0.97558977614186737</v>
      </c>
      <c r="P58" s="17">
        <f t="shared" ca="1" si="8"/>
        <v>0</v>
      </c>
      <c r="Q58" s="17">
        <f t="shared" ca="1" si="9"/>
        <v>2.927559572835494E-2</v>
      </c>
      <c r="R58" s="17">
        <f t="shared" ca="1" si="10"/>
        <v>4.4626204828162284E-2</v>
      </c>
      <c r="S58" s="17">
        <f t="shared" ca="1" si="13"/>
        <v>-4.3633834430032366</v>
      </c>
      <c r="T58" s="19">
        <f t="shared" ca="1" si="11"/>
        <v>43525</v>
      </c>
      <c r="U58" s="18">
        <f t="shared" ca="1" si="14"/>
        <v>6.6612632524328225E-2</v>
      </c>
      <c r="V58" s="18">
        <f t="shared" ca="1" si="25"/>
        <v>1.9130212170531177E-2</v>
      </c>
      <c r="W58" s="18">
        <f t="shared" ca="1" si="26"/>
        <v>6.6612632524328225E-2</v>
      </c>
      <c r="X58" s="18">
        <f t="shared" ca="1" si="27"/>
        <v>0.54193525679561283</v>
      </c>
      <c r="Y58" s="18">
        <f t="shared" ca="1" si="28"/>
        <v>4.9690119828871594E-2</v>
      </c>
      <c r="Z58" s="18" t="e">
        <f t="shared" ca="1" si="19"/>
        <v>#VALUE!</v>
      </c>
      <c r="AA58" s="18">
        <f t="shared" ca="1" si="20"/>
        <v>2.2978798094295854E-2</v>
      </c>
      <c r="AB58" s="19">
        <f t="shared" ca="1" si="29"/>
        <v>43917</v>
      </c>
      <c r="AC58" s="3">
        <f ca="1">_xll.HLV5r3.Financial.Cache.GetValue(IRCurve1, AB58)</f>
        <v>0.9591460136037836</v>
      </c>
      <c r="AD58" s="17">
        <f t="shared" ca="1" si="22"/>
        <v>2.0851096607992146E-2</v>
      </c>
      <c r="AE58" s="17">
        <f t="shared" ca="1" si="23"/>
        <v>1.9432771987518246E-2</v>
      </c>
    </row>
    <row r="59" spans="1:31">
      <c r="A59" s="15">
        <f t="shared" ca="1" si="24"/>
        <v>43532</v>
      </c>
      <c r="B59" s="14">
        <f t="shared" ca="1" si="1"/>
        <v>6.071152058816072E-2</v>
      </c>
      <c r="C59" s="14">
        <f t="shared" ca="1" si="2"/>
        <v>1.8844837610905558E-2</v>
      </c>
      <c r="D59" s="14">
        <f t="shared" ca="1" si="3"/>
        <v>6.071152058816072E-2</v>
      </c>
      <c r="E59" s="14">
        <f t="shared" ca="1" si="4"/>
        <v>3.4142765181692E-2</v>
      </c>
      <c r="F59" s="14">
        <f t="shared" ca="1" si="5"/>
        <v>4.704056147071066E-2</v>
      </c>
      <c r="G59" s="14" t="e">
        <f t="shared" ca="1" si="6"/>
        <v>#VALUE!</v>
      </c>
      <c r="H59" s="14">
        <f t="shared" ca="1" si="7"/>
        <v>2.0671997573153016E-2</v>
      </c>
      <c r="I59" s="3">
        <f ca="1"/>
        <v>0.92977036296400462</v>
      </c>
      <c r="J59" s="3">
        <f ca="1"/>
        <v>0.97930493932577478</v>
      </c>
      <c r="K59" s="3">
        <f ca="1"/>
        <v>0.92977036296400462</v>
      </c>
      <c r="L59" s="3">
        <f ca="1"/>
        <v>0.55298915041517893</v>
      </c>
      <c r="M59" s="3">
        <f ca="1"/>
        <v>0.94713012415459397</v>
      </c>
      <c r="N59" s="3" t="e">
        <f ca="1"/>
        <v>#VALUE!</v>
      </c>
      <c r="O59" s="3">
        <f ca="1"/>
        <v>0.97519357534445905</v>
      </c>
      <c r="P59" s="17">
        <f t="shared" ca="1" si="8"/>
        <v>0</v>
      </c>
      <c r="Q59" s="17">
        <f t="shared" ca="1" si="9"/>
        <v>2.6568755406468719E-2</v>
      </c>
      <c r="R59" s="17">
        <f t="shared" ca="1" si="10"/>
        <v>4.1866682977255161E-2</v>
      </c>
      <c r="S59" s="17">
        <f t="shared" ca="1" si="13"/>
        <v>-4.3642494136697039</v>
      </c>
      <c r="T59" s="19">
        <f t="shared" ca="1" si="11"/>
        <v>43532</v>
      </c>
      <c r="U59" s="18">
        <f t="shared" ca="1" si="14"/>
        <v>6.6590660370532698E-2</v>
      </c>
      <c r="V59" s="18">
        <f t="shared" ca="1" si="25"/>
        <v>1.9132219303030665E-2</v>
      </c>
      <c r="W59" s="18">
        <f t="shared" ca="1" si="26"/>
        <v>6.6590660370532698E-2</v>
      </c>
      <c r="X59" s="18">
        <f t="shared" ca="1" si="27"/>
        <v>0.53365669685892914</v>
      </c>
      <c r="Y59" s="18">
        <f t="shared" ca="1" si="28"/>
        <v>4.9690119274899983E-2</v>
      </c>
      <c r="Z59" s="18" t="e">
        <f t="shared" ca="1" si="19"/>
        <v>#VALUE!</v>
      </c>
      <c r="AA59" s="18">
        <f t="shared" ca="1" si="20"/>
        <v>2.2948166233835658E-2</v>
      </c>
      <c r="AB59" s="19">
        <f t="shared" ca="1" si="29"/>
        <v>43931</v>
      </c>
      <c r="AC59" s="3">
        <f ca="1">_xll.HLV5r3.Financial.Cache.GetValue(IRCurve1, AB59)</f>
        <v>0.95837953223667938</v>
      </c>
      <c r="AD59" s="17">
        <f t="shared" ca="1" si="22"/>
        <v>2.0851096607992146E-2</v>
      </c>
      <c r="AE59" s="17">
        <f t="shared" ca="1" si="23"/>
        <v>1.9457759126249967E-2</v>
      </c>
    </row>
    <row r="60" spans="1:31">
      <c r="A60" s="15">
        <f t="shared" ca="1" si="24"/>
        <v>43539</v>
      </c>
      <c r="B60" s="14">
        <f t="shared" ca="1" si="1"/>
        <v>6.0594730446257614E-2</v>
      </c>
      <c r="C60" s="14">
        <f t="shared" ca="1" si="2"/>
        <v>1.8837883012935826E-2</v>
      </c>
      <c r="D60" s="14">
        <f t="shared" ca="1" si="3"/>
        <v>6.0594730446257614E-2</v>
      </c>
      <c r="E60" s="14">
        <f t="shared" ca="1" si="4"/>
        <v>3.408324229787342E-2</v>
      </c>
      <c r="F60" s="14">
        <f t="shared" ca="1" si="5"/>
        <v>4.6995753975148893E-2</v>
      </c>
      <c r="G60" s="14" t="e">
        <f t="shared" ca="1" si="6"/>
        <v>#VALUE!</v>
      </c>
      <c r="H60" s="14">
        <f t="shared" ca="1" si="7"/>
        <v>2.0701882230484255E-2</v>
      </c>
      <c r="I60" s="3">
        <f ca="1"/>
        <v>0.92860603243217688</v>
      </c>
      <c r="J60" s="3">
        <f ca="1"/>
        <v>0.97894353148118207</v>
      </c>
      <c r="K60" s="3">
        <f ca="1"/>
        <v>0.92860603243217688</v>
      </c>
      <c r="L60" s="3">
        <f ca="1"/>
        <v>0.55233435765826977</v>
      </c>
      <c r="M60" s="3">
        <f ca="1"/>
        <v>0.94622797640036116</v>
      </c>
      <c r="N60" s="3" t="e">
        <f ca="1"/>
        <v>#VALUE!</v>
      </c>
      <c r="O60" s="3">
        <f ca="1"/>
        <v>0.97479712607593283</v>
      </c>
      <c r="P60" s="17">
        <f t="shared" ca="1" si="8"/>
        <v>0</v>
      </c>
      <c r="Q60" s="17">
        <f t="shared" ca="1" si="9"/>
        <v>2.6511488148384194E-2</v>
      </c>
      <c r="R60" s="17">
        <f t="shared" ca="1" si="10"/>
        <v>4.1756847433321788E-2</v>
      </c>
      <c r="S60" s="17">
        <f t="shared" ca="1" si="13"/>
        <v>-4.3649449346976006</v>
      </c>
      <c r="T60" s="19">
        <f t="shared" ca="1" si="11"/>
        <v>43539</v>
      </c>
      <c r="U60" s="18">
        <f t="shared" ca="1" si="14"/>
        <v>6.6568688096042661E-2</v>
      </c>
      <c r="V60" s="18">
        <f t="shared" ca="1" si="25"/>
        <v>1.9134158397140336E-2</v>
      </c>
      <c r="W60" s="18">
        <f t="shared" ca="1" si="26"/>
        <v>6.6568688096042661E-2</v>
      </c>
      <c r="X60" s="18">
        <f t="shared" ca="1" si="27"/>
        <v>0.52565817943551685</v>
      </c>
      <c r="Y60" s="18">
        <f t="shared" ca="1" si="28"/>
        <v>4.9690118720929294E-2</v>
      </c>
      <c r="Z60" s="18" t="e">
        <f t="shared" ca="1" si="19"/>
        <v>#VALUE!</v>
      </c>
      <c r="AA60" s="18">
        <f t="shared" ca="1" si="20"/>
        <v>2.2919238749066654E-2</v>
      </c>
      <c r="AB60" s="19">
        <f t="shared" ca="1" si="29"/>
        <v>43945</v>
      </c>
      <c r="AC60" s="3">
        <f ca="1">_xll.HLV5r3.Financial.Cache.GetValue(IRCurve1, AB60)</f>
        <v>0.95761366338704146</v>
      </c>
      <c r="AD60" s="17">
        <f t="shared" ca="1" si="22"/>
        <v>2.0851096607992146E-2</v>
      </c>
      <c r="AE60" s="17">
        <f t="shared" ca="1" si="23"/>
        <v>1.9481884639508205E-2</v>
      </c>
    </row>
    <row r="61" spans="1:31">
      <c r="A61" s="15">
        <f t="shared" ca="1" si="24"/>
        <v>43546</v>
      </c>
      <c r="B61" s="14">
        <f t="shared" ca="1" si="1"/>
        <v>6.0478188211456424E-2</v>
      </c>
      <c r="C61" s="14">
        <f t="shared" ca="1" si="2"/>
        <v>1.8830930981522349E-2</v>
      </c>
      <c r="D61" s="14">
        <f t="shared" ca="1" si="3"/>
        <v>6.0478188211456424E-2</v>
      </c>
      <c r="E61" s="14">
        <f t="shared" ca="1" si="4"/>
        <v>3.4023834970195135E-2</v>
      </c>
      <c r="F61" s="14">
        <f t="shared" ca="1" si="5"/>
        <v>4.6950989160926312E-2</v>
      </c>
      <c r="G61" s="14" t="e">
        <f t="shared" ca="1" si="6"/>
        <v>#VALUE!</v>
      </c>
      <c r="H61" s="14">
        <f t="shared" ca="1" si="7"/>
        <v>2.073172323888214E-2</v>
      </c>
      <c r="I61" s="3">
        <f ca="1"/>
        <v>0.92744394171128974</v>
      </c>
      <c r="J61" s="3">
        <f ca="1"/>
        <v>0.97858225701244084</v>
      </c>
      <c r="K61" s="3">
        <f ca="1"/>
        <v>0.92744394171128974</v>
      </c>
      <c r="L61" s="3">
        <f ca="1"/>
        <v>0.55168070643611877</v>
      </c>
      <c r="M61" s="3">
        <f ca="1"/>
        <v>0.94532668796796104</v>
      </c>
      <c r="N61" s="3" t="e">
        <f ca="1"/>
        <v>#VALUE!</v>
      </c>
      <c r="O61" s="3">
        <f ca="1"/>
        <v>0.97440010367699204</v>
      </c>
      <c r="P61" s="17">
        <f t="shared" ca="1" si="8"/>
        <v>0</v>
      </c>
      <c r="Q61" s="17">
        <f t="shared" ca="1" si="9"/>
        <v>2.6454353241261289E-2</v>
      </c>
      <c r="R61" s="17">
        <f t="shared" ca="1" si="10"/>
        <v>4.1647257229934079E-2</v>
      </c>
      <c r="S61" s="17">
        <f t="shared" ca="1" si="13"/>
        <v>-4.3654785284479827</v>
      </c>
      <c r="T61" s="19">
        <f t="shared" ca="1" si="11"/>
        <v>43546</v>
      </c>
      <c r="U61" s="18">
        <f t="shared" ca="1" si="14"/>
        <v>6.6546715700856754E-2</v>
      </c>
      <c r="V61" s="18">
        <f t="shared" ca="1" si="25"/>
        <v>1.9136032854779595E-2</v>
      </c>
      <c r="W61" s="18">
        <f t="shared" ca="1" si="26"/>
        <v>6.6546715700856754E-2</v>
      </c>
      <c r="X61" s="18">
        <f t="shared" ca="1" si="27"/>
        <v>0.51792570239649638</v>
      </c>
      <c r="Y61" s="18">
        <f t="shared" ca="1" si="28"/>
        <v>4.9690118166957807E-2</v>
      </c>
      <c r="Z61" s="18" t="e">
        <f t="shared" ca="1" si="19"/>
        <v>#VALUE!</v>
      </c>
      <c r="AA61" s="18">
        <f t="shared" ca="1" si="20"/>
        <v>2.2891930416376931E-2</v>
      </c>
      <c r="AB61" s="19">
        <f t="shared" ca="1" si="29"/>
        <v>43959</v>
      </c>
      <c r="AC61" s="3">
        <f ca="1">_xll.HLV5r3.Financial.Cache.GetValue(IRCurve1, AB61)</f>
        <v>0.9568484065653895</v>
      </c>
      <c r="AD61" s="17">
        <f t="shared" ca="1" si="22"/>
        <v>2.0851096607992146E-2</v>
      </c>
      <c r="AE61" s="17">
        <f t="shared" ca="1" si="23"/>
        <v>1.9505192338757662E-2</v>
      </c>
    </row>
    <row r="62" spans="1:31">
      <c r="A62" s="15">
        <f t="shared" ca="1" si="24"/>
        <v>43553</v>
      </c>
      <c r="B62" s="14">
        <f t="shared" ca="1" si="1"/>
        <v>6.0361893280361789E-2</v>
      </c>
      <c r="C62" s="14">
        <f t="shared" ca="1" si="2"/>
        <v>1.8823981515733088E-2</v>
      </c>
      <c r="D62" s="14">
        <f t="shared" ca="1" si="3"/>
        <v>6.0361893280361789E-2</v>
      </c>
      <c r="E62" s="14">
        <f t="shared" ca="1" si="4"/>
        <v>3.3964542943870794E-2</v>
      </c>
      <c r="F62" s="14">
        <f t="shared" ca="1" si="5"/>
        <v>4.6906266987513975E-2</v>
      </c>
      <c r="G62" s="14" t="e">
        <f t="shared" ca="1" si="6"/>
        <v>#VALUE!</v>
      </c>
      <c r="H62" s="14">
        <f t="shared" ca="1" si="7"/>
        <v>2.0761520549244201E-2</v>
      </c>
      <c r="I62" s="3">
        <f ca="1"/>
        <v>0.92628408604696044</v>
      </c>
      <c r="J62" s="3">
        <f ca="1"/>
        <v>0.97822111587032945</v>
      </c>
      <c r="K62" s="3">
        <f ca="1"/>
        <v>0.92628408604696044</v>
      </c>
      <c r="L62" s="3">
        <f ca="1"/>
        <v>0.55102819453258078</v>
      </c>
      <c r="M62" s="3">
        <f ca="1"/>
        <v>0.94442625803884739</v>
      </c>
      <c r="N62" s="3" t="e">
        <f ca="1"/>
        <v>#VALUE!</v>
      </c>
      <c r="O62" s="3">
        <f ca="1"/>
        <v>0.9740025089847395</v>
      </c>
      <c r="P62" s="17">
        <f t="shared" ca="1" si="8"/>
        <v>0</v>
      </c>
      <c r="Q62" s="17">
        <f t="shared" ca="1" si="9"/>
        <v>2.6397350336490995E-2</v>
      </c>
      <c r="R62" s="17">
        <f t="shared" ca="1" si="10"/>
        <v>4.1537911764628704E-2</v>
      </c>
      <c r="S62" s="17">
        <f t="shared" ca="1" si="13"/>
        <v>-4.3658581584382032</v>
      </c>
      <c r="T62" s="19">
        <f t="shared" ca="1" si="11"/>
        <v>43553</v>
      </c>
      <c r="U62" s="18">
        <f t="shared" ca="1" si="14"/>
        <v>6.6524743184973686E-2</v>
      </c>
      <c r="V62" s="18">
        <f t="shared" ca="1" si="25"/>
        <v>1.9137845854791419E-2</v>
      </c>
      <c r="W62" s="18">
        <f t="shared" ca="1" si="26"/>
        <v>6.6524743184973686E-2</v>
      </c>
      <c r="X62" s="18">
        <f t="shared" ca="1" si="27"/>
        <v>0.51044618178536749</v>
      </c>
      <c r="Y62" s="18">
        <f t="shared" ca="1" si="28"/>
        <v>4.9690117612986147E-2</v>
      </c>
      <c r="Z62" s="18" t="e">
        <f t="shared" ca="1" si="19"/>
        <v>#VALUE!</v>
      </c>
      <c r="AA62" s="18">
        <f t="shared" ca="1" si="20"/>
        <v>2.2866161600591652E-2</v>
      </c>
      <c r="AB62" s="19">
        <f t="shared" ca="1" si="29"/>
        <v>43973</v>
      </c>
      <c r="AC62" s="3">
        <f ca="1">_xll.HLV5r3.Financial.Cache.GetValue(IRCurve1, AB62)</f>
        <v>0.95608376128263406</v>
      </c>
      <c r="AD62" s="17">
        <f t="shared" ca="1" si="22"/>
        <v>2.0851096607992146E-2</v>
      </c>
      <c r="AE62" s="17">
        <f t="shared" ca="1" si="23"/>
        <v>1.9527723114698848E-2</v>
      </c>
    </row>
    <row r="63" spans="1:31">
      <c r="A63" s="15">
        <f t="shared" ca="1" si="24"/>
        <v>43560</v>
      </c>
      <c r="B63" s="14">
        <f t="shared" ca="1" si="1"/>
        <v>6.0245845051152977E-2</v>
      </c>
      <c r="C63" s="14">
        <f t="shared" ca="1" si="2"/>
        <v>1.8817034614607073E-2</v>
      </c>
      <c r="D63" s="14">
        <f t="shared" ca="1" si="3"/>
        <v>6.0245845051152977E-2</v>
      </c>
      <c r="E63" s="14">
        <f t="shared" ca="1" si="4"/>
        <v>3.3905365964936082E-2</v>
      </c>
      <c r="F63" s="14">
        <f t="shared" ca="1" si="5"/>
        <v>4.686158741432507E-2</v>
      </c>
      <c r="G63" s="14" t="e">
        <f t="shared" ca="1" si="6"/>
        <v>#VALUE!</v>
      </c>
      <c r="H63" s="14">
        <f t="shared" ca="1" si="7"/>
        <v>2.0791274112195883E-2</v>
      </c>
      <c r="I63" s="3">
        <f ca="1"/>
        <v>0.92512646069637816</v>
      </c>
      <c r="J63" s="3">
        <f ca="1"/>
        <v>0.97786010800564416</v>
      </c>
      <c r="K63" s="3">
        <f ca="1"/>
        <v>0.92512646069637816</v>
      </c>
      <c r="L63" s="3">
        <f ca="1"/>
        <v>0.55037681973639696</v>
      </c>
      <c r="M63" s="3">
        <f ca="1"/>
        <v>0.94352668579525123</v>
      </c>
      <c r="N63" s="3" t="e">
        <f ca="1"/>
        <v>#VALUE!</v>
      </c>
      <c r="O63" s="3">
        <f ca="1"/>
        <v>0.97360434283721975</v>
      </c>
      <c r="P63" s="17">
        <f t="shared" ca="1" si="8"/>
        <v>0</v>
      </c>
      <c r="Q63" s="17">
        <f t="shared" ca="1" si="9"/>
        <v>2.6340479086216895E-2</v>
      </c>
      <c r="R63" s="17">
        <f t="shared" ca="1" si="10"/>
        <v>4.1428810436545907E-2</v>
      </c>
      <c r="S63" s="17">
        <f t="shared" ca="1" si="13"/>
        <v>-4.3660912744106479</v>
      </c>
      <c r="T63" s="19">
        <f t="shared" ca="1" si="11"/>
        <v>43560</v>
      </c>
      <c r="U63" s="18">
        <f t="shared" ca="1" si="14"/>
        <v>6.6502770548392084E-2</v>
      </c>
      <c r="V63" s="18">
        <f t="shared" ca="1" si="25"/>
        <v>1.9139600370931899E-2</v>
      </c>
      <c r="W63" s="18">
        <f t="shared" ca="1" si="26"/>
        <v>6.6502770548392084E-2</v>
      </c>
      <c r="X63" s="18">
        <f t="shared" ca="1" si="27"/>
        <v>0.50320737777185565</v>
      </c>
      <c r="Y63" s="18">
        <f t="shared" ca="1" si="28"/>
        <v>4.9690117059015472E-2</v>
      </c>
      <c r="Z63" s="18" t="e">
        <f t="shared" ca="1" si="19"/>
        <v>#VALUE!</v>
      </c>
      <c r="AA63" s="18">
        <f t="shared" ca="1" si="20"/>
        <v>2.2841857804285604E-2</v>
      </c>
      <c r="AB63" s="19">
        <f t="shared" ca="1" si="29"/>
        <v>43987</v>
      </c>
      <c r="AC63" s="3">
        <f ca="1">_xll.HLV5r3.Financial.Cache.GetValue(IRCurve1, AB63)</f>
        <v>0.95531972705007684</v>
      </c>
      <c r="AD63" s="17">
        <f t="shared" ca="1" si="22"/>
        <v>2.0851096607992146E-2</v>
      </c>
      <c r="AE63" s="17">
        <f t="shared" ca="1" si="23"/>
        <v>1.9549515176674716E-2</v>
      </c>
    </row>
    <row r="64" spans="1:31">
      <c r="A64" s="15">
        <f t="shared" ca="1" si="24"/>
        <v>43567</v>
      </c>
      <c r="B64" s="14">
        <f t="shared" ca="1" si="1"/>
        <v>6.0130042923641769E-2</v>
      </c>
      <c r="C64" s="14">
        <f t="shared" ca="1" si="2"/>
        <v>1.8810090277200691E-2</v>
      </c>
      <c r="D64" s="14">
        <f t="shared" ca="1" si="3"/>
        <v>6.0130042923641769E-2</v>
      </c>
      <c r="E64" s="14">
        <f t="shared" ca="1" si="4"/>
        <v>3.3846303780028744E-2</v>
      </c>
      <c r="F64" s="14">
        <f t="shared" ca="1" si="5"/>
        <v>4.6816950400610666E-2</v>
      </c>
      <c r="G64" s="14" t="e">
        <f t="shared" ca="1" si="6"/>
        <v>#VALUE!</v>
      </c>
      <c r="H64" s="14">
        <f t="shared" ca="1" si="7"/>
        <v>2.0820983878976271E-2</v>
      </c>
      <c r="I64" s="3">
        <f ca="1"/>
        <v>0.92397106092827386</v>
      </c>
      <c r="J64" s="3">
        <f ca="1"/>
        <v>0.97749923336919964</v>
      </c>
      <c r="K64" s="3">
        <f ca="1"/>
        <v>0.92397106092827386</v>
      </c>
      <c r="L64" s="3">
        <f ca="1"/>
        <v>0.54972657984117901</v>
      </c>
      <c r="M64" s="3">
        <f ca="1"/>
        <v>0.94262797042018198</v>
      </c>
      <c r="N64" s="3" t="e">
        <f ca="1"/>
        <v>#VALUE!</v>
      </c>
      <c r="O64" s="3">
        <f ca="1"/>
        <v>0.97320560607342421</v>
      </c>
      <c r="P64" s="17">
        <f t="shared" ca="1" si="8"/>
        <v>0</v>
      </c>
      <c r="Q64" s="17">
        <f t="shared" ca="1" si="9"/>
        <v>2.6283739143613025E-2</v>
      </c>
      <c r="R64" s="17">
        <f t="shared" ca="1" si="10"/>
        <v>4.1319952646441074E-2</v>
      </c>
      <c r="S64" s="17">
        <f t="shared" ca="1" si="13"/>
        <v>-4.3661848531078666</v>
      </c>
      <c r="T64" s="19">
        <f t="shared" ca="1" si="11"/>
        <v>43567</v>
      </c>
      <c r="U64" s="18">
        <f t="shared" ca="1" si="14"/>
        <v>6.6480797791111462E-2</v>
      </c>
      <c r="V64" s="18">
        <f t="shared" ca="1" si="25"/>
        <v>1.9141299188147273E-2</v>
      </c>
      <c r="W64" s="18">
        <f t="shared" ca="1" si="26"/>
        <v>6.6480797791111462E-2</v>
      </c>
      <c r="X64" s="18">
        <f t="shared" ca="1" si="27"/>
        <v>0.49619782765776721</v>
      </c>
      <c r="Y64" s="18">
        <f t="shared" ca="1" si="28"/>
        <v>4.9690116505043964E-2</v>
      </c>
      <c r="Z64" s="18" t="e">
        <f t="shared" ca="1" si="19"/>
        <v>#VALUE!</v>
      </c>
      <c r="AA64" s="18">
        <f t="shared" ca="1" si="20"/>
        <v>2.2818949260032795E-2</v>
      </c>
      <c r="AB64" s="19">
        <f t="shared" ca="1" si="29"/>
        <v>44001</v>
      </c>
      <c r="AC64" s="3">
        <f ca="1">_xll.HLV5r3.Financial.Cache.GetValue(IRCurve1, AB64)</f>
        <v>0.95455630337940989</v>
      </c>
      <c r="AD64" s="17">
        <f t="shared" ca="1" si="22"/>
        <v>2.0851096607992146E-2</v>
      </c>
      <c r="AE64" s="17">
        <f t="shared" ca="1" si="23"/>
        <v>1.9570604268909421E-2</v>
      </c>
    </row>
    <row r="65" spans="1:31">
      <c r="A65" s="15">
        <f t="shared" ca="1" si="24"/>
        <v>43574</v>
      </c>
      <c r="B65" s="14">
        <f t="shared" ca="1" si="1"/>
        <v>6.0014486299023492E-2</v>
      </c>
      <c r="C65" s="14">
        <f t="shared" ca="1" si="2"/>
        <v>1.8803148502570335E-2</v>
      </c>
      <c r="D65" s="14">
        <f t="shared" ca="1" si="3"/>
        <v>6.0014486299023492E-2</v>
      </c>
      <c r="E65" s="14">
        <f t="shared" ca="1" si="4"/>
        <v>3.3787356136417541E-2</v>
      </c>
      <c r="F65" s="14">
        <f t="shared" ca="1" si="5"/>
        <v>4.6772355905975019E-2</v>
      </c>
      <c r="G65" s="14" t="e">
        <f t="shared" ca="1" si="6"/>
        <v>#VALUE!</v>
      </c>
      <c r="H65" s="14">
        <f t="shared" ca="1" si="7"/>
        <v>2.0850649800482901E-2</v>
      </c>
      <c r="I65" s="3">
        <f ca="1"/>
        <v>0.92281788202288895</v>
      </c>
      <c r="J65" s="3">
        <f ca="1"/>
        <v>0.97713849191182867</v>
      </c>
      <c r="K65" s="3">
        <f ca="1"/>
        <v>0.92281788202288895</v>
      </c>
      <c r="L65" s="3">
        <f ca="1"/>
        <v>0.54907747264539764</v>
      </c>
      <c r="M65" s="3">
        <f ca="1"/>
        <v>0.94173011109743054</v>
      </c>
      <c r="N65" s="3" t="e">
        <f ca="1"/>
        <v>#VALUE!</v>
      </c>
      <c r="O65" s="3">
        <f ca="1"/>
        <v>0.97280629953327946</v>
      </c>
      <c r="P65" s="17">
        <f t="shared" ca="1" si="8"/>
        <v>0</v>
      </c>
      <c r="Q65" s="17">
        <f t="shared" ca="1" si="9"/>
        <v>2.6227130162605951E-2</v>
      </c>
      <c r="R65" s="17">
        <f t="shared" ca="1" si="10"/>
        <v>4.1211337796453154E-2</v>
      </c>
      <c r="S65" s="17">
        <f t="shared" ca="1" si="13"/>
        <v>-4.3661454352261524</v>
      </c>
      <c r="T65" s="19">
        <f t="shared" ca="1" si="11"/>
        <v>43574</v>
      </c>
      <c r="U65" s="18">
        <f t="shared" ca="1" si="14"/>
        <v>6.6458824913128864E-2</v>
      </c>
      <c r="V65" s="18">
        <f t="shared" ca="1" si="25"/>
        <v>1.9142944917324677E-2</v>
      </c>
      <c r="W65" s="18">
        <f t="shared" ca="1" si="26"/>
        <v>6.6458824913128864E-2</v>
      </c>
      <c r="X65" s="18">
        <f t="shared" ca="1" si="27"/>
        <v>0.48940678516354613</v>
      </c>
      <c r="Y65" s="18">
        <f t="shared" ca="1" si="28"/>
        <v>4.9690115951072381E-2</v>
      </c>
      <c r="Z65" s="18" t="e">
        <f t="shared" ca="1" si="19"/>
        <v>#VALUE!</v>
      </c>
      <c r="AA65" s="18">
        <f t="shared" ca="1" si="20"/>
        <v>2.2797370560867333E-2</v>
      </c>
      <c r="AB65" s="19">
        <f t="shared" ca="1" si="29"/>
        <v>44015</v>
      </c>
      <c r="AC65" s="3">
        <f ca="1">_xll.HLV5r3.Financial.Cache.GetValue(IRCurve1, AB65)</f>
        <v>0.95379348978271539</v>
      </c>
      <c r="AD65" s="17">
        <f t="shared" ca="1" si="22"/>
        <v>2.0851096607992146E-2</v>
      </c>
      <c r="AE65" s="17">
        <f t="shared" ca="1" si="23"/>
        <v>1.9591023866152593E-2</v>
      </c>
    </row>
    <row r="66" spans="1:31">
      <c r="A66" s="15">
        <f t="shared" ca="1" si="24"/>
        <v>43581</v>
      </c>
      <c r="B66" s="14">
        <f t="shared" ref="B66:B129" ca="1" si="30">(I66-I67)/($A67-$A66)*365</f>
        <v>5.9899174580340192E-2</v>
      </c>
      <c r="C66" s="14">
        <f t="shared" ref="C66:C129" ca="1" si="31">(J66-J67)/($A67-$A66)*365</f>
        <v>1.8796209289766601E-2</v>
      </c>
      <c r="D66" s="14">
        <f t="shared" ref="D66:D129" ca="1" si="32">(K66-K67)/($A67-$A66)*365</f>
        <v>5.9899174580340192E-2</v>
      </c>
      <c r="E66" s="14">
        <f t="shared" ref="E66:E129" ca="1" si="33">(L66-L67)/($A67-$A66)*365</f>
        <v>3.3728522781903809E-2</v>
      </c>
      <c r="F66" s="14">
        <f t="shared" ref="F66:F129" ca="1" si="34">(M66-M67)/($A67-$A66)*365</f>
        <v>4.6727803889935471E-2</v>
      </c>
      <c r="G66" s="14" t="e">
        <f t="shared" ref="G66:G129" ca="1" si="35">(N66-N67)/($A67-$A66)*365</f>
        <v>#VALUE!</v>
      </c>
      <c r="H66" s="14">
        <f t="shared" ref="H66:H129" ca="1" si="36">(O66-O67)/($A67-$A66)*365</f>
        <v>2.0880271828273251E-2</v>
      </c>
      <c r="I66" s="3">
        <f ca="1"/>
        <v>0.92166691927194877</v>
      </c>
      <c r="J66" s="3">
        <f ca="1"/>
        <v>0.97677788358438211</v>
      </c>
      <c r="K66" s="3">
        <f ca="1"/>
        <v>0.92166691927194877</v>
      </c>
      <c r="L66" s="3">
        <f ca="1"/>
        <v>0.54842949595237045</v>
      </c>
      <c r="M66" s="3">
        <f ca="1"/>
        <v>0.94083310701156253</v>
      </c>
      <c r="N66" s="3" t="e">
        <f ca="1"/>
        <v>#VALUE!</v>
      </c>
      <c r="O66" s="3">
        <f ca="1"/>
        <v>0.97240642405765376</v>
      </c>
      <c r="P66" s="17">
        <f t="shared" ref="P66:P129" ca="1" si="37">D66-B66</f>
        <v>0</v>
      </c>
      <c r="Q66" s="17">
        <f t="shared" ref="Q66:Q129" ca="1" si="38">B66-E66</f>
        <v>2.6170651798436383E-2</v>
      </c>
      <c r="R66" s="17">
        <f t="shared" ref="R66:R129" ca="1" si="39">B66-C66</f>
        <v>4.1102965290573591E-2</v>
      </c>
      <c r="S66" s="17">
        <f t="shared" ca="1" si="13"/>
        <v>-4.3659791589572299</v>
      </c>
      <c r="T66" s="19">
        <f t="shared" ref="T66:T129" ca="1" si="40">A66</f>
        <v>43581</v>
      </c>
      <c r="U66" s="18">
        <f t="shared" ca="1" si="14"/>
        <v>6.6436851914443734E-2</v>
      </c>
      <c r="V66" s="18">
        <f t="shared" ca="1" si="25"/>
        <v>1.9144540008681203E-2</v>
      </c>
      <c r="W66" s="18">
        <f t="shared" ca="1" si="26"/>
        <v>6.6436851914443734E-2</v>
      </c>
      <c r="X66" s="18">
        <f t="shared" ca="1" si="27"/>
        <v>0.48282416531914646</v>
      </c>
      <c r="Y66" s="18">
        <f t="shared" ca="1" si="28"/>
        <v>4.969011539710172E-2</v>
      </c>
      <c r="Z66" s="18" t="e">
        <f t="shared" ca="1" si="19"/>
        <v>#VALUE!</v>
      </c>
      <c r="AA66" s="18">
        <f t="shared" ca="1" si="20"/>
        <v>2.2777060324871434E-2</v>
      </c>
      <c r="AB66" s="19">
        <f t="shared" ca="1" si="29"/>
        <v>44029</v>
      </c>
      <c r="AC66" s="3">
        <f ca="1">_xll.HLV5r3.Financial.Cache.GetValue(IRCurve1, AB66)</f>
        <v>0.95303128577246576</v>
      </c>
      <c r="AD66" s="17">
        <f t="shared" ca="1" si="22"/>
        <v>2.0851096607992146E-2</v>
      </c>
      <c r="AE66" s="17">
        <f t="shared" ca="1" si="23"/>
        <v>1.9610805350981857E-2</v>
      </c>
    </row>
    <row r="67" spans="1:31">
      <c r="A67" s="15">
        <f t="shared" ca="1" si="24"/>
        <v>43588</v>
      </c>
      <c r="B67" s="14">
        <f t="shared" ca="1" si="30"/>
        <v>5.9784107172017473E-2</v>
      </c>
      <c r="C67" s="14">
        <f t="shared" ca="1" si="31"/>
        <v>1.878927263784588E-2</v>
      </c>
      <c r="D67" s="14">
        <f t="shared" ca="1" si="32"/>
        <v>5.9784107172017473E-2</v>
      </c>
      <c r="E67" s="14">
        <f t="shared" ca="1" si="33"/>
        <v>3.3669803464989365E-2</v>
      </c>
      <c r="F67" s="14">
        <f t="shared" ca="1" si="34"/>
        <v>4.6683294311853127E-2</v>
      </c>
      <c r="G67" s="14" t="e">
        <f t="shared" ca="1" si="35"/>
        <v>#VALUE!</v>
      </c>
      <c r="H67" s="14">
        <f t="shared" ca="1" si="36"/>
        <v>2.0909849913557457E-2</v>
      </c>
      <c r="I67" s="3">
        <f ca="1"/>
        <v>0.92051816797862718</v>
      </c>
      <c r="J67" s="3">
        <f ca="1"/>
        <v>0.97641740833772905</v>
      </c>
      <c r="K67" s="3">
        <f ca="1"/>
        <v>0.92051816797862718</v>
      </c>
      <c r="L67" s="3">
        <f ca="1"/>
        <v>0.54778264757025175</v>
      </c>
      <c r="M67" s="3">
        <f ca="1"/>
        <v>0.93993695734791993</v>
      </c>
      <c r="N67" s="3" t="e">
        <f ca="1"/>
        <v>#VALUE!</v>
      </c>
      <c r="O67" s="3">
        <f ca="1"/>
        <v>0.97200598048834441</v>
      </c>
      <c r="P67" s="17">
        <f t="shared" ca="1" si="37"/>
        <v>0</v>
      </c>
      <c r="Q67" s="17">
        <f t="shared" ca="1" si="38"/>
        <v>2.6114303707028108E-2</v>
      </c>
      <c r="R67" s="17">
        <f t="shared" ca="1" si="39"/>
        <v>4.099483453417159E-2</v>
      </c>
      <c r="S67" s="17">
        <f t="shared" ref="S67:S130" ca="1" si="41">(AA67-U67)*100</f>
        <v>-4.3656917904815007</v>
      </c>
      <c r="T67" s="19">
        <f t="shared" ca="1" si="40"/>
        <v>43588</v>
      </c>
      <c r="U67" s="18">
        <f t="shared" ref="U67:U130" ca="1" si="42">-LN(I68)*365/($A68-$A$2)</f>
        <v>6.6414878795054727E-2</v>
      </c>
      <c r="V67" s="18">
        <f t="shared" ca="1" si="25"/>
        <v>1.914608676393598E-2</v>
      </c>
      <c r="W67" s="18">
        <f t="shared" ca="1" si="26"/>
        <v>6.6414878795054727E-2</v>
      </c>
      <c r="X67" s="18">
        <f t="shared" ca="1" si="27"/>
        <v>0.47644049436482944</v>
      </c>
      <c r="Y67" s="18">
        <f t="shared" ca="1" si="28"/>
        <v>4.9690114843130129E-2</v>
      </c>
      <c r="Z67" s="18" t="e">
        <f t="shared" ref="Z67:Z130" ca="1" si="43">-LN(N68)*365/($A68-$A$2)</f>
        <v>#VALUE!</v>
      </c>
      <c r="AA67" s="18">
        <f t="shared" ref="AA67:AA130" ca="1" si="44">-LN(O68)*365/($A68-$A$2)</f>
        <v>2.2757960890239723E-2</v>
      </c>
      <c r="AB67" s="19">
        <f t="shared" ref="AB67:AB98" ca="1" si="45">AB66+14</f>
        <v>44043</v>
      </c>
      <c r="AC67" s="3">
        <f ca="1">_xll.HLV5r3.Financial.Cache.GetValue(IRCurve1, AB67)</f>
        <v>0.95226969086152258</v>
      </c>
      <c r="AD67" s="17">
        <f t="shared" ref="AD67:AD130" ca="1" si="46">(AC66/AC67-1)*365/(AB67-AB66)</f>
        <v>2.0851096607992146E-2</v>
      </c>
      <c r="AE67" s="17">
        <f t="shared" ref="AE67:AE130" ca="1" si="47">-LN(AC67)/(AB67-$AB$2)*365.25</f>
        <v>1.9629978174739517E-2</v>
      </c>
    </row>
    <row r="68" spans="1:31">
      <c r="A68" s="15">
        <f t="shared" ref="A68:A131" ca="1" si="48">A67+7</f>
        <v>43595</v>
      </c>
      <c r="B68" s="14">
        <f t="shared" ca="1" si="30"/>
        <v>5.9669283480090332E-2</v>
      </c>
      <c r="C68" s="14">
        <f t="shared" ca="1" si="31"/>
        <v>1.8782338545870352E-2</v>
      </c>
      <c r="D68" s="14">
        <f t="shared" ca="1" si="32"/>
        <v>5.9669283480090332E-2</v>
      </c>
      <c r="E68" s="14">
        <f t="shared" ca="1" si="33"/>
        <v>3.36111979346565E-2</v>
      </c>
      <c r="F68" s="14">
        <f t="shared" ca="1" si="34"/>
        <v>4.6638827131471133E-2</v>
      </c>
      <c r="G68" s="14" t="e">
        <f t="shared" ca="1" si="35"/>
        <v>#VALUE!</v>
      </c>
      <c r="H68" s="14">
        <f t="shared" ca="1" si="36"/>
        <v>2.0939384008205608E-2</v>
      </c>
      <c r="I68" s="3">
        <f ca="1"/>
        <v>0.91937162345751999</v>
      </c>
      <c r="J68" s="3">
        <f ca="1"/>
        <v>0.97605706612275667</v>
      </c>
      <c r="K68" s="3">
        <f ca="1"/>
        <v>0.91937162345751999</v>
      </c>
      <c r="L68" s="3">
        <f ca="1"/>
        <v>0.54713692531201907</v>
      </c>
      <c r="M68" s="3">
        <f ca="1"/>
        <v>0.93904166129262412</v>
      </c>
      <c r="N68" s="3" t="e">
        <f ca="1"/>
        <v>#VALUE!</v>
      </c>
      <c r="O68" s="3">
        <f ca="1"/>
        <v>0.97160496966808441</v>
      </c>
      <c r="P68" s="17">
        <f t="shared" ca="1" si="37"/>
        <v>0</v>
      </c>
      <c r="Q68" s="17">
        <f t="shared" ca="1" si="38"/>
        <v>2.6058085545433832E-2</v>
      </c>
      <c r="R68" s="17">
        <f t="shared" ca="1" si="39"/>
        <v>4.0886944934219981E-2</v>
      </c>
      <c r="S68" s="17">
        <f t="shared" ca="1" si="41"/>
        <v>-4.3652887517293824</v>
      </c>
      <c r="T68" s="19">
        <f t="shared" ca="1" si="40"/>
        <v>43595</v>
      </c>
      <c r="U68" s="18">
        <f t="shared" ca="1" si="42"/>
        <v>6.6392905554960524E-2</v>
      </c>
      <c r="V68" s="18">
        <f t="shared" ca="1" si="25"/>
        <v>1.9147587347392171E-2</v>
      </c>
      <c r="W68" s="18">
        <f t="shared" ca="1" si="26"/>
        <v>6.6392905554960524E-2</v>
      </c>
      <c r="X68" s="18">
        <f t="shared" ca="1" si="27"/>
        <v>0.47024686413845102</v>
      </c>
      <c r="Y68" s="18">
        <f t="shared" ca="1" si="28"/>
        <v>4.969011428915851E-2</v>
      </c>
      <c r="Z68" s="18" t="e">
        <f t="shared" ca="1" si="43"/>
        <v>#VALUE!</v>
      </c>
      <c r="AA68" s="18">
        <f t="shared" ca="1" si="44"/>
        <v>2.2740018037666704E-2</v>
      </c>
      <c r="AB68" s="19">
        <f t="shared" ca="1" si="45"/>
        <v>44057</v>
      </c>
      <c r="AC68" s="3">
        <f ca="1">_xll.HLV5r3.Financial.Cache.GetValue(IRCurve1, AB68)</f>
        <v>0.95150870456313719</v>
      </c>
      <c r="AD68" s="17">
        <f t="shared" ca="1" si="46"/>
        <v>2.0851096607992146E-2</v>
      </c>
      <c r="AE68" s="17">
        <f t="shared" ca="1" si="47"/>
        <v>1.9648570003837799E-2</v>
      </c>
    </row>
    <row r="69" spans="1:31">
      <c r="A69" s="15">
        <f t="shared" ca="1" si="48"/>
        <v>43602</v>
      </c>
      <c r="B69" s="14">
        <f t="shared" ca="1" si="30"/>
        <v>5.9554702912150939E-2</v>
      </c>
      <c r="C69" s="14">
        <f t="shared" ca="1" si="31"/>
        <v>1.8775407012884826E-2</v>
      </c>
      <c r="D69" s="14">
        <f t="shared" ca="1" si="32"/>
        <v>5.9554702912150939E-2</v>
      </c>
      <c r="E69" s="14">
        <f t="shared" ca="1" si="33"/>
        <v>3.3552705940593786E-2</v>
      </c>
      <c r="F69" s="14">
        <f t="shared" ca="1" si="34"/>
        <v>4.6594402308353183E-2</v>
      </c>
      <c r="G69" s="14" t="e">
        <f t="shared" ca="1" si="35"/>
        <v>#VALUE!</v>
      </c>
      <c r="H69" s="14">
        <f t="shared" ca="1" si="36"/>
        <v>2.0968874063780975E-2</v>
      </c>
      <c r="I69" s="3">
        <f ca="1"/>
        <v>0.91822728103461415</v>
      </c>
      <c r="J69" s="3">
        <f ca="1"/>
        <v>0.97569685689037011</v>
      </c>
      <c r="K69" s="3">
        <f ca="1"/>
        <v>0.91822728103461415</v>
      </c>
      <c r="L69" s="3">
        <f ca="1"/>
        <v>0.54649232699546402</v>
      </c>
      <c r="M69" s="3">
        <f ca="1"/>
        <v>0.93814721803256851</v>
      </c>
      <c r="N69" s="3" t="e">
        <f ca="1"/>
        <v>#VALUE!</v>
      </c>
      <c r="O69" s="3">
        <f ca="1"/>
        <v>0.97120339244052978</v>
      </c>
      <c r="P69" s="17">
        <f t="shared" ca="1" si="37"/>
        <v>0</v>
      </c>
      <c r="Q69" s="17">
        <f t="shared" ca="1" si="38"/>
        <v>2.6001996971557154E-2</v>
      </c>
      <c r="R69" s="17">
        <f t="shared" ca="1" si="39"/>
        <v>4.0779295899266113E-2</v>
      </c>
      <c r="S69" s="17">
        <f t="shared" ca="1" si="41"/>
        <v>-4.3647751456945159</v>
      </c>
      <c r="T69" s="19">
        <f t="shared" ca="1" si="40"/>
        <v>43602</v>
      </c>
      <c r="U69" s="18">
        <f t="shared" ca="1" si="42"/>
        <v>6.6370932194159946E-2</v>
      </c>
      <c r="V69" s="18">
        <f t="shared" ca="1" si="25"/>
        <v>1.9149043796040838E-2</v>
      </c>
      <c r="W69" s="18">
        <f t="shared" ca="1" si="26"/>
        <v>6.6370932194159946E-2</v>
      </c>
      <c r="X69" s="18">
        <f t="shared" ca="1" si="27"/>
        <v>0.46423489048740629</v>
      </c>
      <c r="Y69" s="18">
        <f t="shared" ca="1" si="28"/>
        <v>4.9690113735186982E-2</v>
      </c>
      <c r="Z69" s="18" t="e">
        <f t="shared" ca="1" si="43"/>
        <v>#VALUE!</v>
      </c>
      <c r="AA69" s="18">
        <f t="shared" ca="1" si="44"/>
        <v>2.2723180737214785E-2</v>
      </c>
      <c r="AB69" s="19">
        <f t="shared" ca="1" si="45"/>
        <v>44071</v>
      </c>
      <c r="AC69" s="3">
        <f ca="1">_xll.HLV5r3.Financial.Cache.GetValue(IRCurve1, AB69)</f>
        <v>0.95074832639094953</v>
      </c>
      <c r="AD69" s="17">
        <f t="shared" ca="1" si="46"/>
        <v>2.0851096607992146E-2</v>
      </c>
      <c r="AE69" s="17">
        <f t="shared" ca="1" si="47"/>
        <v>1.9666606852963002E-2</v>
      </c>
    </row>
    <row r="70" spans="1:31">
      <c r="A70" s="15">
        <f t="shared" ca="1" si="48"/>
        <v>43609</v>
      </c>
      <c r="B70" s="14">
        <f t="shared" ca="1" si="30"/>
        <v>5.9440364877325624E-2</v>
      </c>
      <c r="C70" s="14">
        <f t="shared" ca="1" si="31"/>
        <v>1.8768478037945697E-2</v>
      </c>
      <c r="D70" s="14">
        <f t="shared" ca="1" si="32"/>
        <v>5.9440364877325624E-2</v>
      </c>
      <c r="E70" s="14">
        <f t="shared" ca="1" si="33"/>
        <v>3.3494327232993427E-2</v>
      </c>
      <c r="F70" s="14">
        <f t="shared" ca="1" si="34"/>
        <v>4.6550019802196113E-2</v>
      </c>
      <c r="G70" s="14" t="e">
        <f t="shared" ca="1" si="35"/>
        <v>#VALUE!</v>
      </c>
      <c r="H70" s="14">
        <f t="shared" ca="1" si="36"/>
        <v>2.0998320032205746E-2</v>
      </c>
      <c r="I70" s="3">
        <f ca="1"/>
        <v>0.91708513604725783</v>
      </c>
      <c r="J70" s="3">
        <f ca="1"/>
        <v>0.97533678059149287</v>
      </c>
      <c r="K70" s="3">
        <f ca="1"/>
        <v>0.91708513604725783</v>
      </c>
      <c r="L70" s="3">
        <f ca="1"/>
        <v>0.54584885044317866</v>
      </c>
      <c r="M70" s="3">
        <f ca="1"/>
        <v>0.93725362675542201</v>
      </c>
      <c r="N70" s="3" t="e">
        <f ca="1"/>
        <v>#VALUE!</v>
      </c>
      <c r="O70" s="3">
        <f ca="1"/>
        <v>0.97080124965026549</v>
      </c>
      <c r="P70" s="17">
        <f t="shared" ca="1" si="37"/>
        <v>0</v>
      </c>
      <c r="Q70" s="17">
        <f t="shared" ca="1" si="38"/>
        <v>2.5946037644332197E-2</v>
      </c>
      <c r="R70" s="17">
        <f t="shared" ca="1" si="39"/>
        <v>4.0671886839379931E-2</v>
      </c>
      <c r="S70" s="17">
        <f t="shared" ca="1" si="41"/>
        <v>-4.3641557795447792</v>
      </c>
      <c r="T70" s="19">
        <f t="shared" ca="1" si="40"/>
        <v>43609</v>
      </c>
      <c r="U70" s="18">
        <f t="shared" ca="1" si="42"/>
        <v>6.6348958712651507E-2</v>
      </c>
      <c r="V70" s="18">
        <f t="shared" ca="1" si="25"/>
        <v>1.91504580287866E-2</v>
      </c>
      <c r="W70" s="18">
        <f t="shared" ca="1" si="26"/>
        <v>6.6348958712651507E-2</v>
      </c>
      <c r="X70" s="18">
        <f t="shared" ca="1" si="27"/>
        <v>0.45839667529692163</v>
      </c>
      <c r="Y70" s="18">
        <f t="shared" ca="1" si="28"/>
        <v>4.9690113181216314E-2</v>
      </c>
      <c r="Z70" s="18" t="e">
        <f t="shared" ca="1" si="43"/>
        <v>#VALUE!</v>
      </c>
      <c r="AA70" s="18">
        <f t="shared" ca="1" si="44"/>
        <v>2.2707400917203722E-2</v>
      </c>
      <c r="AB70" s="19">
        <f t="shared" ca="1" si="45"/>
        <v>44085</v>
      </c>
      <c r="AC70" s="3">
        <f ca="1">_xll.HLV5r3.Financial.Cache.GetValue(IRCurve1, AB70)</f>
        <v>0.94998855585898834</v>
      </c>
      <c r="AD70" s="17">
        <f t="shared" ca="1" si="46"/>
        <v>2.0851096607992146E-2</v>
      </c>
      <c r="AE70" s="17">
        <f t="shared" ca="1" si="47"/>
        <v>1.9684113206525702E-2</v>
      </c>
    </row>
    <row r="71" spans="1:31">
      <c r="A71" s="15">
        <f t="shared" ca="1" si="48"/>
        <v>43616</v>
      </c>
      <c r="B71" s="14">
        <f t="shared" ca="1" si="30"/>
        <v>5.9243662284845386E-2</v>
      </c>
      <c r="C71" s="14">
        <f t="shared" ca="1" si="31"/>
        <v>1.8761551620115138E-2</v>
      </c>
      <c r="D71" s="14">
        <f t="shared" ca="1" si="32"/>
        <v>5.9243662284845386E-2</v>
      </c>
      <c r="E71" s="14">
        <f t="shared" ca="1" si="33"/>
        <v>3.3436061562724939E-2</v>
      </c>
      <c r="F71" s="14">
        <f t="shared" ca="1" si="34"/>
        <v>4.650567957252312E-2</v>
      </c>
      <c r="G71" s="14" t="e">
        <f t="shared" ca="1" si="35"/>
        <v>#VALUE!</v>
      </c>
      <c r="H71" s="14">
        <f t="shared" ca="1" si="36"/>
        <v>2.1025644608568976E-2</v>
      </c>
      <c r="I71" s="3">
        <f ca="1"/>
        <v>0.91594518384413104</v>
      </c>
      <c r="J71" s="3">
        <f ca="1"/>
        <v>0.97497683717706651</v>
      </c>
      <c r="K71" s="3">
        <f ca="1"/>
        <v>0.91594518384413104</v>
      </c>
      <c r="L71" s="3">
        <f ca="1"/>
        <v>0.54520649348254591</v>
      </c>
      <c r="M71" s="3">
        <f ca="1"/>
        <v>0.93636088664962647</v>
      </c>
      <c r="N71" s="3" t="e">
        <f ca="1"/>
        <v>#VALUE!</v>
      </c>
      <c r="O71" s="3">
        <f ca="1"/>
        <v>0.97039854214279853</v>
      </c>
      <c r="P71" s="17">
        <f t="shared" ca="1" si="37"/>
        <v>0</v>
      </c>
      <c r="Q71" s="17">
        <f t="shared" ca="1" si="38"/>
        <v>2.5807600722120447E-2</v>
      </c>
      <c r="R71" s="17">
        <f t="shared" ca="1" si="39"/>
        <v>4.0482110664730245E-2</v>
      </c>
      <c r="S71" s="17">
        <f t="shared" ca="1" si="41"/>
        <v>-4.3633092461182335</v>
      </c>
      <c r="T71" s="19">
        <f t="shared" ca="1" si="40"/>
        <v>43616</v>
      </c>
      <c r="U71" s="18">
        <f t="shared" ca="1" si="42"/>
        <v>6.6325695121053935E-2</v>
      </c>
      <c r="V71" s="18">
        <f t="shared" ca="1" si="25"/>
        <v>1.9151831854882503E-2</v>
      </c>
      <c r="W71" s="18">
        <f t="shared" ca="1" si="26"/>
        <v>6.6325695121053935E-2</v>
      </c>
      <c r="X71" s="18">
        <f t="shared" ca="1" si="27"/>
        <v>0.45272477177306841</v>
      </c>
      <c r="Y71" s="18">
        <f t="shared" ca="1" si="28"/>
        <v>4.9690112627244702E-2</v>
      </c>
      <c r="Z71" s="18" t="e">
        <f t="shared" ca="1" si="43"/>
        <v>#VALUE!</v>
      </c>
      <c r="AA71" s="18">
        <f t="shared" ca="1" si="44"/>
        <v>2.2692602659871601E-2</v>
      </c>
      <c r="AB71" s="19">
        <f t="shared" ca="1" si="45"/>
        <v>44099</v>
      </c>
      <c r="AC71" s="3">
        <f ca="1">_xll.HLV5r3.Financial.Cache.GetValue(IRCurve1, AB71)</f>
        <v>0.9492293924816706</v>
      </c>
      <c r="AD71" s="17">
        <f t="shared" ca="1" si="46"/>
        <v>2.0851096607997936E-2</v>
      </c>
      <c r="AE71" s="17">
        <f t="shared" ca="1" si="47"/>
        <v>1.9701112129550405E-2</v>
      </c>
    </row>
    <row r="72" spans="1:31">
      <c r="A72" s="15">
        <f t="shared" ca="1" si="48"/>
        <v>43623</v>
      </c>
      <c r="B72" s="14">
        <f t="shared" ca="1" si="30"/>
        <v>5.8625551296678152E-2</v>
      </c>
      <c r="C72" s="14">
        <f t="shared" ca="1" si="31"/>
        <v>1.8754627758449542E-2</v>
      </c>
      <c r="D72" s="14">
        <f t="shared" ca="1" si="32"/>
        <v>5.8625551296678152E-2</v>
      </c>
      <c r="E72" s="14">
        <f t="shared" ca="1" si="33"/>
        <v>3.3377908681387271E-2</v>
      </c>
      <c r="F72" s="14">
        <f t="shared" ca="1" si="34"/>
        <v>4.6461381579239416E-2</v>
      </c>
      <c r="G72" s="14" t="e">
        <f t="shared" ca="1" si="35"/>
        <v>#VALUE!</v>
      </c>
      <c r="H72" s="14">
        <f t="shared" ca="1" si="36"/>
        <v>2.1042335066201061E-2</v>
      </c>
      <c r="I72" s="3">
        <f ca="1"/>
        <v>0.91480900401949017</v>
      </c>
      <c r="J72" s="3">
        <f ca="1"/>
        <v>0.97461702659805061</v>
      </c>
      <c r="K72" s="3">
        <f ca="1"/>
        <v>0.91480900401949017</v>
      </c>
      <c r="L72" s="3">
        <f ca="1"/>
        <v>0.54456525394572652</v>
      </c>
      <c r="M72" s="3">
        <f ca="1"/>
        <v>0.9354689969044</v>
      </c>
      <c r="N72" s="3" t="e">
        <f ca="1"/>
        <v>#VALUE!</v>
      </c>
      <c r="O72" s="3">
        <f ca="1"/>
        <v>0.96999531060236022</v>
      </c>
      <c r="P72" s="17">
        <f t="shared" ca="1" si="37"/>
        <v>0</v>
      </c>
      <c r="Q72" s="17">
        <f t="shared" ca="1" si="38"/>
        <v>2.5247642615290881E-2</v>
      </c>
      <c r="R72" s="17">
        <f t="shared" ca="1" si="39"/>
        <v>3.987092353822861E-2</v>
      </c>
      <c r="S72" s="17">
        <f t="shared" ca="1" si="41"/>
        <v>-4.3616100786937864</v>
      </c>
      <c r="T72" s="19">
        <f t="shared" ca="1" si="40"/>
        <v>43623</v>
      </c>
      <c r="U72" s="18">
        <f t="shared" ca="1" si="42"/>
        <v>6.6294691404118228E-2</v>
      </c>
      <c r="V72" s="18">
        <f t="shared" ca="1" si="25"/>
        <v>1.9153166981651811E-2</v>
      </c>
      <c r="W72" s="18">
        <f t="shared" ca="1" si="26"/>
        <v>6.6294691404118228E-2</v>
      </c>
      <c r="X72" s="18">
        <f t="shared" ca="1" si="27"/>
        <v>0.44721215265960884</v>
      </c>
      <c r="Y72" s="18">
        <f t="shared" ca="1" si="28"/>
        <v>4.9690112073273111E-2</v>
      </c>
      <c r="Z72" s="18" t="e">
        <f t="shared" ca="1" si="43"/>
        <v>#VALUE!</v>
      </c>
      <c r="AA72" s="18">
        <f t="shared" ca="1" si="44"/>
        <v>2.2678590617180361E-2</v>
      </c>
      <c r="AB72" s="19">
        <f t="shared" ca="1" si="45"/>
        <v>44113</v>
      </c>
      <c r="AC72" s="3">
        <f ca="1">_xll.HLV5r3.Financial.Cache.GetValue(IRCurve1, AB72)</f>
        <v>0.94847083577380176</v>
      </c>
      <c r="AD72" s="17">
        <f t="shared" ca="1" si="46"/>
        <v>2.0851096607992146E-2</v>
      </c>
      <c r="AE72" s="17">
        <f t="shared" ca="1" si="47"/>
        <v>1.9717625369060042E-2</v>
      </c>
    </row>
    <row r="73" spans="1:31">
      <c r="A73" s="15">
        <f t="shared" ca="1" si="48"/>
        <v>43630</v>
      </c>
      <c r="B73" s="14">
        <f t="shared" ca="1" si="30"/>
        <v>5.8496897433479703E-2</v>
      </c>
      <c r="C73" s="14">
        <f t="shared" ca="1" si="31"/>
        <v>1.874770645199372E-2</v>
      </c>
      <c r="D73" s="14">
        <f t="shared" ca="1" si="32"/>
        <v>5.8496897433479703E-2</v>
      </c>
      <c r="E73" s="14">
        <f t="shared" ca="1" si="33"/>
        <v>3.3319868340365155E-2</v>
      </c>
      <c r="F73" s="14">
        <f t="shared" ca="1" si="34"/>
        <v>4.6417125782111338E-2</v>
      </c>
      <c r="G73" s="14" t="e">
        <f t="shared" ca="1" si="35"/>
        <v>#VALUE!</v>
      </c>
      <c r="H73" s="14">
        <f t="shared" ca="1" si="36"/>
        <v>2.1071292449686578E-2</v>
      </c>
      <c r="I73" s="3">
        <f ca="1"/>
        <v>0.91368467837818401</v>
      </c>
      <c r="J73" s="3">
        <f ca="1"/>
        <v>0.97425734880542281</v>
      </c>
      <c r="K73" s="3">
        <f ca="1"/>
        <v>0.91368467837818401</v>
      </c>
      <c r="L73" s="3">
        <f ca="1"/>
        <v>0.54392512966964512</v>
      </c>
      <c r="M73" s="3">
        <f ca="1"/>
        <v>0.93457795670972965</v>
      </c>
      <c r="N73" s="3" t="e">
        <f ca="1"/>
        <v>#VALUE!</v>
      </c>
      <c r="O73" s="3">
        <f ca="1"/>
        <v>0.96959175897095362</v>
      </c>
      <c r="P73" s="17">
        <f t="shared" ca="1" si="37"/>
        <v>0</v>
      </c>
      <c r="Q73" s="17">
        <f t="shared" ca="1" si="38"/>
        <v>2.5177029093114547E-2</v>
      </c>
      <c r="R73" s="17">
        <f t="shared" ca="1" si="39"/>
        <v>3.974919098148598E-2</v>
      </c>
      <c r="S73" s="17">
        <f t="shared" ca="1" si="41"/>
        <v>-4.3598179223456253</v>
      </c>
      <c r="T73" s="19">
        <f t="shared" ca="1" si="40"/>
        <v>43630</v>
      </c>
      <c r="U73" s="18">
        <f t="shared" ca="1" si="42"/>
        <v>6.626368744687304E-2</v>
      </c>
      <c r="V73" s="18">
        <f t="shared" ca="1" si="25"/>
        <v>1.9154465021566352E-2</v>
      </c>
      <c r="W73" s="18">
        <f t="shared" ca="1" si="26"/>
        <v>6.626368744687304E-2</v>
      </c>
      <c r="X73" s="18">
        <f t="shared" ca="1" si="27"/>
        <v>0.44185218110341345</v>
      </c>
      <c r="Y73" s="18">
        <f t="shared" ca="1" si="28"/>
        <v>4.9690111519302436E-2</v>
      </c>
      <c r="Z73" s="18" t="e">
        <f t="shared" ca="1" si="43"/>
        <v>#VALUE!</v>
      </c>
      <c r="AA73" s="18">
        <f t="shared" ca="1" si="44"/>
        <v>2.2665508223416789E-2</v>
      </c>
      <c r="AB73" s="19">
        <f t="shared" ca="1" si="45"/>
        <v>44127</v>
      </c>
      <c r="AC73" s="3">
        <f ca="1">_xll.HLV5r3.Financial.Cache.GetValue(IRCurve1, AB73)</f>
        <v>0.9477128852505744</v>
      </c>
      <c r="AD73" s="17">
        <f t="shared" ca="1" si="46"/>
        <v>2.0851096607992146E-2</v>
      </c>
      <c r="AE73" s="17">
        <f t="shared" ca="1" si="47"/>
        <v>1.9733673446893384E-2</v>
      </c>
    </row>
    <row r="74" spans="1:31">
      <c r="A74" s="15">
        <f t="shared" ca="1" si="48"/>
        <v>43637</v>
      </c>
      <c r="B74" s="14">
        <f t="shared" ca="1" si="30"/>
        <v>5.8368539959905111E-2</v>
      </c>
      <c r="C74" s="14">
        <f t="shared" ca="1" si="31"/>
        <v>1.8740787699815638E-2</v>
      </c>
      <c r="D74" s="14">
        <f t="shared" ca="1" si="32"/>
        <v>5.8368539959905111E-2</v>
      </c>
      <c r="E74" s="14">
        <f t="shared" ca="1" si="33"/>
        <v>3.3261940292890042E-2</v>
      </c>
      <c r="F74" s="14">
        <f t="shared" ca="1" si="34"/>
        <v>4.6372912140760461E-2</v>
      </c>
      <c r="G74" s="14" t="e">
        <f t="shared" ca="1" si="35"/>
        <v>#VALUE!</v>
      </c>
      <c r="H74" s="14">
        <f t="shared" ca="1" si="36"/>
        <v>2.1100206047623655E-2</v>
      </c>
      <c r="I74" s="3">
        <f ca="1"/>
        <v>0.91256282007124057</v>
      </c>
      <c r="J74" s="3">
        <f ca="1"/>
        <v>0.97389780375017909</v>
      </c>
      <c r="K74" s="3">
        <f ca="1"/>
        <v>0.91256282007124057</v>
      </c>
      <c r="L74" s="3">
        <f ca="1"/>
        <v>0.54328611849599429</v>
      </c>
      <c r="M74" s="3">
        <f ca="1"/>
        <v>0.93368776525637409</v>
      </c>
      <c r="N74" s="3" t="e">
        <f ca="1"/>
        <v>#VALUE!</v>
      </c>
      <c r="O74" s="3">
        <f ca="1"/>
        <v>0.96918765199246648</v>
      </c>
      <c r="P74" s="17">
        <f t="shared" ca="1" si="37"/>
        <v>0</v>
      </c>
      <c r="Q74" s="17">
        <f t="shared" ca="1" si="38"/>
        <v>2.5106599667015068E-2</v>
      </c>
      <c r="R74" s="17">
        <f t="shared" ca="1" si="39"/>
        <v>3.9627752260089473E-2</v>
      </c>
      <c r="S74" s="17">
        <f t="shared" ca="1" si="41"/>
        <v>-4.3579365979375364</v>
      </c>
      <c r="T74" s="19">
        <f t="shared" ca="1" si="40"/>
        <v>43637</v>
      </c>
      <c r="U74" s="18">
        <f t="shared" ca="1" si="42"/>
        <v>6.6232683249315596E-2</v>
      </c>
      <c r="V74" s="18">
        <f t="shared" ca="1" si="25"/>
        <v>1.9155727498743481E-2</v>
      </c>
      <c r="W74" s="18">
        <f t="shared" ca="1" si="26"/>
        <v>6.6232683249315596E-2</v>
      </c>
      <c r="X74" s="18">
        <f t="shared" ca="1" si="27"/>
        <v>0.43663858391455396</v>
      </c>
      <c r="Y74" s="18">
        <f t="shared" ca="1" si="28"/>
        <v>4.9690110965330839E-2</v>
      </c>
      <c r="Z74" s="18" t="e">
        <f t="shared" ca="1" si="43"/>
        <v>#VALUE!</v>
      </c>
      <c r="AA74" s="18">
        <f t="shared" ca="1" si="44"/>
        <v>2.2653317269940233E-2</v>
      </c>
      <c r="AB74" s="19">
        <f t="shared" ca="1" si="45"/>
        <v>44141</v>
      </c>
      <c r="AC74" s="3">
        <f ca="1">_xll.HLV5r3.Financial.Cache.GetValue(IRCurve1, AB74)</f>
        <v>0.94695554042756891</v>
      </c>
      <c r="AD74" s="17">
        <f t="shared" ca="1" si="46"/>
        <v>2.0851096607992146E-2</v>
      </c>
      <c r="AE74" s="17">
        <f t="shared" ca="1" si="47"/>
        <v>1.9749275744786909E-2</v>
      </c>
    </row>
    <row r="75" spans="1:31">
      <c r="A75" s="15">
        <f t="shared" ca="1" si="48"/>
        <v>43644</v>
      </c>
      <c r="B75" s="14">
        <f t="shared" ca="1" si="30"/>
        <v>5.8240478056663339E-2</v>
      </c>
      <c r="C75" s="14">
        <f t="shared" ca="1" si="31"/>
        <v>1.8733871500977477E-2</v>
      </c>
      <c r="D75" s="14">
        <f t="shared" ca="1" si="32"/>
        <v>5.8240478056663339E-2</v>
      </c>
      <c r="E75" s="14">
        <f t="shared" ca="1" si="33"/>
        <v>3.3204124291938655E-2</v>
      </c>
      <c r="F75" s="14">
        <f t="shared" ca="1" si="34"/>
        <v>4.6328740615219396E-2</v>
      </c>
      <c r="G75" s="14" t="e">
        <f t="shared" ca="1" si="35"/>
        <v>#VALUE!</v>
      </c>
      <c r="H75" s="14">
        <f t="shared" ca="1" si="36"/>
        <v>2.1129075814111147E-2</v>
      </c>
      <c r="I75" s="3">
        <f ca="1"/>
        <v>0.91144342341447526</v>
      </c>
      <c r="J75" s="3">
        <f ca="1"/>
        <v>0.97353839138333331</v>
      </c>
      <c r="K75" s="3">
        <f ca="1"/>
        <v>0.91144342341447526</v>
      </c>
      <c r="L75" s="3">
        <f ca="1"/>
        <v>0.54264821827119913</v>
      </c>
      <c r="M75" s="3">
        <f ca="1"/>
        <v>0.93279842173586636</v>
      </c>
      <c r="N75" s="3" t="e">
        <f ca="1"/>
        <v>#VALUE!</v>
      </c>
      <c r="O75" s="3">
        <f ca="1"/>
        <v>0.96878299050662164</v>
      </c>
      <c r="P75" s="17">
        <f t="shared" ca="1" si="37"/>
        <v>0</v>
      </c>
      <c r="Q75" s="17">
        <f t="shared" ca="1" si="38"/>
        <v>2.5036353764724684E-2</v>
      </c>
      <c r="R75" s="17">
        <f t="shared" ca="1" si="39"/>
        <v>3.9506606555685858E-2</v>
      </c>
      <c r="S75" s="17">
        <f t="shared" ca="1" si="41"/>
        <v>-4.3559697197995488</v>
      </c>
      <c r="T75" s="19">
        <f t="shared" ca="1" si="40"/>
        <v>43644</v>
      </c>
      <c r="U75" s="18">
        <f t="shared" ca="1" si="42"/>
        <v>6.6201678811440304E-2</v>
      </c>
      <c r="V75" s="18">
        <f t="shared" ca="1" si="25"/>
        <v>1.9156955854915891E-2</v>
      </c>
      <c r="W75" s="18">
        <f t="shared" ca="1" si="26"/>
        <v>6.6201678811440304E-2</v>
      </c>
      <c r="X75" s="18">
        <f t="shared" ca="1" si="27"/>
        <v>0.43156542699444417</v>
      </c>
      <c r="Y75" s="18">
        <f t="shared" ca="1" si="28"/>
        <v>4.9690110411359324E-2</v>
      </c>
      <c r="Z75" s="18" t="e">
        <f t="shared" ca="1" si="43"/>
        <v>#VALUE!</v>
      </c>
      <c r="AA75" s="18">
        <f t="shared" ca="1" si="44"/>
        <v>2.2641981613444818E-2</v>
      </c>
      <c r="AB75" s="19">
        <f t="shared" ca="1" si="45"/>
        <v>44155</v>
      </c>
      <c r="AC75" s="3">
        <f ca="1">_xll.HLV5r3.Financial.Cache.GetValue(IRCurve1, AB75)</f>
        <v>0.94619880082075258</v>
      </c>
      <c r="AD75" s="17">
        <f t="shared" ca="1" si="46"/>
        <v>2.0851096607997936E-2</v>
      </c>
      <c r="AE75" s="17">
        <f t="shared" ca="1" si="47"/>
        <v>1.9764450582464215E-2</v>
      </c>
    </row>
    <row r="76" spans="1:31">
      <c r="A76" s="15">
        <f t="shared" ca="1" si="48"/>
        <v>43651</v>
      </c>
      <c r="B76" s="14">
        <f t="shared" ca="1" si="30"/>
        <v>5.8112710907230469E-2</v>
      </c>
      <c r="C76" s="14">
        <f t="shared" ca="1" si="31"/>
        <v>1.8726957854524051E-2</v>
      </c>
      <c r="D76" s="14">
        <f t="shared" ca="1" si="32"/>
        <v>5.8112710907230469E-2</v>
      </c>
      <c r="E76" s="14">
        <f t="shared" ca="1" si="33"/>
        <v>3.3146420091286606E-2</v>
      </c>
      <c r="F76" s="14">
        <f t="shared" ca="1" si="34"/>
        <v>4.628461116535286E-2</v>
      </c>
      <c r="G76" s="14" t="e">
        <f t="shared" ca="1" si="35"/>
        <v>#VALUE!</v>
      </c>
      <c r="H76" s="14">
        <f t="shared" ca="1" si="36"/>
        <v>2.1157901702998996E-2</v>
      </c>
      <c r="I76" s="3">
        <f ca="1"/>
        <v>0.91032648273941597</v>
      </c>
      <c r="J76" s="3">
        <f ca="1"/>
        <v>0.97317911165591731</v>
      </c>
      <c r="K76" s="3">
        <f ca="1"/>
        <v>0.91032648273941597</v>
      </c>
      <c r="L76" s="3">
        <f ca="1"/>
        <v>0.54201142684642223</v>
      </c>
      <c r="M76" s="3">
        <f ca="1"/>
        <v>0.93190992534050598</v>
      </c>
      <c r="N76" s="3" t="e">
        <f ca="1"/>
        <v>#VALUE!</v>
      </c>
      <c r="O76" s="3">
        <f ca="1"/>
        <v>0.96837777535402225</v>
      </c>
      <c r="P76" s="17">
        <f t="shared" ca="1" si="37"/>
        <v>0</v>
      </c>
      <c r="Q76" s="17">
        <f t="shared" ca="1" si="38"/>
        <v>2.4966290815943863E-2</v>
      </c>
      <c r="R76" s="17">
        <f t="shared" ca="1" si="39"/>
        <v>3.9385753052706418E-2</v>
      </c>
      <c r="S76" s="17">
        <f t="shared" ca="1" si="41"/>
        <v>-4.3539207094979435</v>
      </c>
      <c r="T76" s="19">
        <f t="shared" ca="1" si="40"/>
        <v>43651</v>
      </c>
      <c r="U76" s="18">
        <f t="shared" ca="1" si="42"/>
        <v>6.6170674133244373E-2</v>
      </c>
      <c r="V76" s="18">
        <f t="shared" ca="1" si="25"/>
        <v>1.9158151454923694E-2</v>
      </c>
      <c r="W76" s="18">
        <f t="shared" ca="1" si="26"/>
        <v>6.6170674133244373E-2</v>
      </c>
      <c r="X76" s="18">
        <f t="shared" ca="1" si="27"/>
        <v>0.42662709272975602</v>
      </c>
      <c r="Y76" s="18">
        <f t="shared" ca="1" si="28"/>
        <v>4.969010985738858E-2</v>
      </c>
      <c r="Z76" s="18" t="e">
        <f t="shared" ca="1" si="43"/>
        <v>#VALUE!</v>
      </c>
      <c r="AA76" s="18">
        <f t="shared" ca="1" si="44"/>
        <v>2.2631467038264939E-2</v>
      </c>
      <c r="AB76" s="19">
        <f t="shared" ca="1" si="45"/>
        <v>44169</v>
      </c>
      <c r="AC76" s="3">
        <f ca="1">_xll.HLV5r3.Financial.Cache.GetValue(IRCurve1, AB76)</f>
        <v>0.94544266594647985</v>
      </c>
      <c r="AD76" s="17">
        <f t="shared" ca="1" si="46"/>
        <v>2.0851096607992146E-2</v>
      </c>
      <c r="AE76" s="17">
        <f t="shared" ca="1" si="47"/>
        <v>1.9779215289393443E-2</v>
      </c>
    </row>
    <row r="77" spans="1:31">
      <c r="A77" s="15">
        <f t="shared" ca="1" si="48"/>
        <v>43658</v>
      </c>
      <c r="B77" s="14">
        <f t="shared" ca="1" si="30"/>
        <v>5.7985237697288208E-2</v>
      </c>
      <c r="C77" s="14">
        <f t="shared" ca="1" si="31"/>
        <v>1.8720046759517533E-2</v>
      </c>
      <c r="D77" s="14">
        <f t="shared" ca="1" si="32"/>
        <v>5.7985237697288208E-2</v>
      </c>
      <c r="E77" s="14">
        <f t="shared" ca="1" si="33"/>
        <v>3.3088827445288405E-2</v>
      </c>
      <c r="F77" s="14">
        <f t="shared" ca="1" si="34"/>
        <v>4.6240523750921372E-2</v>
      </c>
      <c r="G77" s="14" t="e">
        <f t="shared" ca="1" si="35"/>
        <v>#VALUE!</v>
      </c>
      <c r="H77" s="14">
        <f t="shared" ca="1" si="36"/>
        <v>2.1186683668553936E-2</v>
      </c>
      <c r="I77" s="3">
        <f ca="1"/>
        <v>0.9092119923932499</v>
      </c>
      <c r="J77" s="3">
        <f ca="1"/>
        <v>0.97281996451898123</v>
      </c>
      <c r="K77" s="3">
        <f ca="1"/>
        <v>0.9092119923932499</v>
      </c>
      <c r="L77" s="3">
        <f ca="1"/>
        <v>0.54137574207754824</v>
      </c>
      <c r="M77" s="3">
        <f ca="1"/>
        <v>0.93102227526336223</v>
      </c>
      <c r="N77" s="3" t="e">
        <f ca="1"/>
        <v>#VALUE!</v>
      </c>
      <c r="O77" s="3">
        <f ca="1"/>
        <v>0.96797200737615652</v>
      </c>
      <c r="P77" s="17">
        <f t="shared" ca="1" si="37"/>
        <v>0</v>
      </c>
      <c r="Q77" s="17">
        <f t="shared" ca="1" si="38"/>
        <v>2.4896410251999804E-2</v>
      </c>
      <c r="R77" s="17">
        <f t="shared" ca="1" si="39"/>
        <v>3.9265190937770672E-2</v>
      </c>
      <c r="S77" s="17">
        <f t="shared" ca="1" si="41"/>
        <v>-4.3517928085164508</v>
      </c>
      <c r="T77" s="19">
        <f t="shared" ca="1" si="40"/>
        <v>43658</v>
      </c>
      <c r="U77" s="18">
        <f t="shared" ca="1" si="42"/>
        <v>6.6139669214724958E-2</v>
      </c>
      <c r="V77" s="18">
        <f t="shared" ca="1" si="25"/>
        <v>1.9159315591773373E-2</v>
      </c>
      <c r="W77" s="18">
        <f t="shared" ca="1" si="26"/>
        <v>6.6139669214724958E-2</v>
      </c>
      <c r="X77" s="18">
        <f t="shared" ca="1" si="27"/>
        <v>0.42181825917102062</v>
      </c>
      <c r="Y77" s="18">
        <f t="shared" ca="1" si="28"/>
        <v>4.9690109303417024E-2</v>
      </c>
      <c r="Z77" s="18" t="e">
        <f t="shared" ca="1" si="43"/>
        <v>#VALUE!</v>
      </c>
      <c r="AA77" s="18">
        <f t="shared" ca="1" si="44"/>
        <v>2.2621741129560453E-2</v>
      </c>
      <c r="AB77" s="19">
        <f t="shared" ca="1" si="45"/>
        <v>44183</v>
      </c>
      <c r="AC77" s="3">
        <f ca="1">_xll.HLV5r3.Financial.Cache.GetValue(IRCurve1, AB77)</f>
        <v>0.9445288636696304</v>
      </c>
      <c r="AD77" s="17">
        <f t="shared" ca="1" si="46"/>
        <v>2.5223295661639229E-2</v>
      </c>
      <c r="AE77" s="17">
        <f t="shared" ca="1" si="47"/>
        <v>1.9851870685895067E-2</v>
      </c>
    </row>
    <row r="78" spans="1:31">
      <c r="A78" s="15">
        <f t="shared" ca="1" si="48"/>
        <v>43665</v>
      </c>
      <c r="B78" s="14">
        <f t="shared" ca="1" si="30"/>
        <v>5.785805761472386E-2</v>
      </c>
      <c r="C78" s="14">
        <f t="shared" ca="1" si="31"/>
        <v>1.8713138215020107E-2</v>
      </c>
      <c r="D78" s="14">
        <f t="shared" ca="1" si="32"/>
        <v>5.785805761472386E-2</v>
      </c>
      <c r="E78" s="14">
        <f t="shared" ca="1" si="33"/>
        <v>3.3031346108877466E-2</v>
      </c>
      <c r="F78" s="14">
        <f t="shared" ca="1" si="34"/>
        <v>4.6196478332050178E-2</v>
      </c>
      <c r="G78" s="14" t="e">
        <f t="shared" ca="1" si="35"/>
        <v>#VALUE!</v>
      </c>
      <c r="H78" s="14">
        <f t="shared" ca="1" si="36"/>
        <v>2.1215421665054284E-2</v>
      </c>
      <c r="I78" s="3">
        <f ca="1"/>
        <v>0.90809994673878136</v>
      </c>
      <c r="J78" s="3">
        <f ca="1"/>
        <v>0.97246094992359322</v>
      </c>
      <c r="K78" s="3">
        <f ca="1"/>
        <v>0.90809994673878136</v>
      </c>
      <c r="L78" s="3">
        <f ca="1"/>
        <v>0.54074116182517284</v>
      </c>
      <c r="M78" s="3">
        <f ca="1"/>
        <v>0.93013547069827607</v>
      </c>
      <c r="N78" s="3" t="e">
        <f ca="1"/>
        <v>#VALUE!</v>
      </c>
      <c r="O78" s="3">
        <f ca="1"/>
        <v>0.96756568741538973</v>
      </c>
      <c r="P78" s="17">
        <f t="shared" ca="1" si="37"/>
        <v>0</v>
      </c>
      <c r="Q78" s="17">
        <f t="shared" ca="1" si="38"/>
        <v>2.4826711505846394E-2</v>
      </c>
      <c r="R78" s="17">
        <f t="shared" ca="1" si="39"/>
        <v>3.9144919399703756E-2</v>
      </c>
      <c r="S78" s="17">
        <f t="shared" ca="1" si="41"/>
        <v>-4.3495890899498439</v>
      </c>
      <c r="T78" s="19">
        <f t="shared" ca="1" si="40"/>
        <v>43665</v>
      </c>
      <c r="U78" s="18">
        <f t="shared" ca="1" si="42"/>
        <v>6.6108664055876523E-2</v>
      </c>
      <c r="V78" s="18">
        <f t="shared" ca="1" si="25"/>
        <v>1.9160449491302283E-2</v>
      </c>
      <c r="W78" s="18">
        <f t="shared" ca="1" si="26"/>
        <v>6.6108664055876523E-2</v>
      </c>
      <c r="X78" s="18">
        <f t="shared" ca="1" si="27"/>
        <v>0.41713388083367653</v>
      </c>
      <c r="Y78" s="18">
        <f t="shared" ca="1" si="28"/>
        <v>4.9690108749445489E-2</v>
      </c>
      <c r="Z78" s="18" t="e">
        <f t="shared" ca="1" si="43"/>
        <v>#VALUE!</v>
      </c>
      <c r="AA78" s="18">
        <f t="shared" ca="1" si="44"/>
        <v>2.2612773156378083E-2</v>
      </c>
      <c r="AB78" s="19">
        <f t="shared" ca="1" si="45"/>
        <v>44197</v>
      </c>
      <c r="AC78" s="3">
        <f ca="1">_xll.HLV5r3.Financial.Cache.GetValue(IRCurve1, AB78)</f>
        <v>0.94361594461355291</v>
      </c>
      <c r="AD78" s="17">
        <f t="shared" ca="1" si="46"/>
        <v>2.5223295661633442E-2</v>
      </c>
      <c r="AE78" s="17">
        <f t="shared" ca="1" si="47"/>
        <v>1.9922614098278196E-2</v>
      </c>
    </row>
    <row r="79" spans="1:31">
      <c r="A79" s="15">
        <f t="shared" ca="1" si="48"/>
        <v>43672</v>
      </c>
      <c r="B79" s="14">
        <f t="shared" ca="1" si="30"/>
        <v>5.7731169850220865E-2</v>
      </c>
      <c r="C79" s="14">
        <f t="shared" ca="1" si="31"/>
        <v>1.8706232220088159E-2</v>
      </c>
      <c r="D79" s="14">
        <f t="shared" ca="1" si="32"/>
        <v>5.7731169850220865E-2</v>
      </c>
      <c r="E79" s="14">
        <f t="shared" ca="1" si="33"/>
        <v>3.2973975837577676E-2</v>
      </c>
      <c r="F79" s="14">
        <f t="shared" ca="1" si="34"/>
        <v>4.6152474868737123E-2</v>
      </c>
      <c r="G79" s="14" t="e">
        <f t="shared" ca="1" si="35"/>
        <v>#VALUE!</v>
      </c>
      <c r="H79" s="14">
        <f t="shared" ca="1" si="36"/>
        <v>2.1244115647212545E-2</v>
      </c>
      <c r="I79" s="3">
        <f ca="1"/>
        <v>0.9069903401543894</v>
      </c>
      <c r="J79" s="3">
        <f ca="1"/>
        <v>0.97210206782083941</v>
      </c>
      <c r="K79" s="3">
        <f ca="1"/>
        <v>0.9069903401543894</v>
      </c>
      <c r="L79" s="3">
        <f ca="1"/>
        <v>0.54010768395459163</v>
      </c>
      <c r="M79" s="3">
        <f ca="1"/>
        <v>0.92924951083985319</v>
      </c>
      <c r="N79" s="3" t="e">
        <f ca="1"/>
        <v>#VALUE!</v>
      </c>
      <c r="O79" s="3">
        <f ca="1"/>
        <v>0.96715881631496403</v>
      </c>
      <c r="P79" s="17">
        <f t="shared" ca="1" si="37"/>
        <v>0</v>
      </c>
      <c r="Q79" s="17">
        <f t="shared" ca="1" si="38"/>
        <v>2.4757194012643188E-2</v>
      </c>
      <c r="R79" s="17">
        <f t="shared" ca="1" si="39"/>
        <v>3.9024937630132706E-2</v>
      </c>
      <c r="S79" s="17">
        <f t="shared" ca="1" si="41"/>
        <v>-4.3473124692983403</v>
      </c>
      <c r="T79" s="19">
        <f t="shared" ca="1" si="40"/>
        <v>43672</v>
      </c>
      <c r="U79" s="18">
        <f t="shared" ca="1" si="42"/>
        <v>6.6077658656697083E-2</v>
      </c>
      <c r="V79" s="18">
        <f t="shared" ca="1" si="25"/>
        <v>1.9161554316484301E-2</v>
      </c>
      <c r="W79" s="18">
        <f t="shared" ca="1" si="26"/>
        <v>6.6077658656697083E-2</v>
      </c>
      <c r="X79" s="18">
        <f t="shared" ca="1" si="27"/>
        <v>0.4125691709759603</v>
      </c>
      <c r="Y79" s="18">
        <f t="shared" ca="1" si="28"/>
        <v>4.9690108195474772E-2</v>
      </c>
      <c r="Z79" s="18" t="e">
        <f t="shared" ca="1" si="43"/>
        <v>#VALUE!</v>
      </c>
      <c r="AA79" s="18">
        <f t="shared" ca="1" si="44"/>
        <v>2.2604533963713681E-2</v>
      </c>
      <c r="AB79" s="19">
        <f t="shared" ca="1" si="45"/>
        <v>44211</v>
      </c>
      <c r="AC79" s="3">
        <f ca="1">_xll.HLV5r3.Financial.Cache.GetValue(IRCurve1, AB79)</f>
        <v>0.94270390792458447</v>
      </c>
      <c r="AD79" s="17">
        <f t="shared" ca="1" si="46"/>
        <v>2.5223295661639229E-2</v>
      </c>
      <c r="AE79" s="17">
        <f t="shared" ca="1" si="47"/>
        <v>1.9991520019430633E-2</v>
      </c>
    </row>
    <row r="80" spans="1:31">
      <c r="A80" s="15">
        <f t="shared" ca="1" si="48"/>
        <v>43679</v>
      </c>
      <c r="B80" s="14">
        <f t="shared" ca="1" si="30"/>
        <v>5.7604573596367212E-2</v>
      </c>
      <c r="C80" s="14">
        <f t="shared" ca="1" si="31"/>
        <v>1.8699328773783868E-2</v>
      </c>
      <c r="D80" s="14">
        <f t="shared" ca="1" si="32"/>
        <v>5.7604573596367212E-2</v>
      </c>
      <c r="E80" s="14">
        <f t="shared" ca="1" si="33"/>
        <v>3.2916716387503424E-2</v>
      </c>
      <c r="F80" s="14">
        <f t="shared" ca="1" si="34"/>
        <v>4.610851332083539E-2</v>
      </c>
      <c r="G80" s="14" t="e">
        <f t="shared" ca="1" si="35"/>
        <v>#VALUE!</v>
      </c>
      <c r="H80" s="14">
        <f t="shared" ca="1" si="36"/>
        <v>2.1272765569474914E-2</v>
      </c>
      <c r="I80" s="3">
        <f ca="1"/>
        <v>0.9058831670339742</v>
      </c>
      <c r="J80" s="3">
        <f ca="1"/>
        <v>0.97174331816182402</v>
      </c>
      <c r="K80" s="3">
        <f ca="1"/>
        <v>0.9058831670339742</v>
      </c>
      <c r="L80" s="3">
        <f ca="1"/>
        <v>0.53947530633578877</v>
      </c>
      <c r="M80" s="3">
        <f ca="1"/>
        <v>0.92836439488346645</v>
      </c>
      <c r="N80" s="3" t="e">
        <f ca="1"/>
        <v>#VALUE!</v>
      </c>
      <c r="O80" s="3">
        <f ca="1"/>
        <v>0.96675139491899009</v>
      </c>
      <c r="P80" s="17">
        <f t="shared" ca="1" si="37"/>
        <v>0</v>
      </c>
      <c r="Q80" s="17">
        <f t="shared" ca="1" si="38"/>
        <v>2.4687857208863788E-2</v>
      </c>
      <c r="R80" s="17">
        <f t="shared" ca="1" si="39"/>
        <v>3.890524482258334E-2</v>
      </c>
      <c r="S80" s="17">
        <f t="shared" ca="1" si="41"/>
        <v>-4.3449657144418143</v>
      </c>
      <c r="T80" s="19">
        <f t="shared" ca="1" si="40"/>
        <v>43679</v>
      </c>
      <c r="U80" s="18">
        <f t="shared" ca="1" si="42"/>
        <v>6.6046653017181323E-2</v>
      </c>
      <c r="V80" s="18">
        <f t="shared" ca="1" si="25"/>
        <v>1.9162631171408578E-2</v>
      </c>
      <c r="W80" s="18">
        <f t="shared" ca="1" si="26"/>
        <v>6.6046653017181323E-2</v>
      </c>
      <c r="X80" s="18">
        <f t="shared" ca="1" si="27"/>
        <v>0.40811958522278047</v>
      </c>
      <c r="Y80" s="18">
        <f t="shared" ca="1" si="28"/>
        <v>4.9690107641503195E-2</v>
      </c>
      <c r="Z80" s="18" t="e">
        <f t="shared" ca="1" si="43"/>
        <v>#VALUE!</v>
      </c>
      <c r="AA80" s="18">
        <f t="shared" ca="1" si="44"/>
        <v>2.2596995872763172E-2</v>
      </c>
      <c r="AB80" s="19">
        <f t="shared" ca="1" si="45"/>
        <v>44225</v>
      </c>
      <c r="AC80" s="3">
        <f ca="1">_xll.HLV5r3.Financial.Cache.GetValue(IRCurve1, AB80)</f>
        <v>0.9417927527498875</v>
      </c>
      <c r="AD80" s="17">
        <f t="shared" ca="1" si="46"/>
        <v>2.5223295661639229E-2</v>
      </c>
      <c r="AE80" s="17">
        <f t="shared" ca="1" si="47"/>
        <v>2.0058659122092006E-2</v>
      </c>
    </row>
    <row r="81" spans="1:31">
      <c r="A81" s="15">
        <f t="shared" ca="1" si="48"/>
        <v>43686</v>
      </c>
      <c r="B81" s="14">
        <f t="shared" ca="1" si="30"/>
        <v>5.7478268048494915E-2</v>
      </c>
      <c r="C81" s="14">
        <f t="shared" ca="1" si="31"/>
        <v>1.869242787515784E-2</v>
      </c>
      <c r="D81" s="14">
        <f t="shared" ca="1" si="32"/>
        <v>5.7478268048494915E-2</v>
      </c>
      <c r="E81" s="14">
        <f t="shared" ca="1" si="33"/>
        <v>3.2859567515301662E-2</v>
      </c>
      <c r="F81" s="14">
        <f t="shared" ca="1" si="34"/>
        <v>4.6064593648603311E-2</v>
      </c>
      <c r="G81" s="14" t="e">
        <f t="shared" ca="1" si="35"/>
        <v>#VALUE!</v>
      </c>
      <c r="H81" s="14">
        <f t="shared" ca="1" si="36"/>
        <v>2.1301371386727559E-2</v>
      </c>
      <c r="I81" s="3">
        <f ca="1"/>
        <v>0.90477842178692058</v>
      </c>
      <c r="J81" s="3">
        <f ca="1"/>
        <v>0.97138470089766926</v>
      </c>
      <c r="K81" s="3">
        <f ca="1"/>
        <v>0.90477842178692058</v>
      </c>
      <c r="L81" s="3">
        <f ca="1"/>
        <v>0.53884402684342569</v>
      </c>
      <c r="M81" s="3">
        <f ca="1"/>
        <v>0.92748012202525865</v>
      </c>
      <c r="N81" s="3" t="e">
        <f ca="1"/>
        <v>#VALUE!</v>
      </c>
      <c r="O81" s="3">
        <f ca="1"/>
        <v>0.96634342407245222</v>
      </c>
      <c r="P81" s="17">
        <f t="shared" ca="1" si="37"/>
        <v>0</v>
      </c>
      <c r="Q81" s="17">
        <f t="shared" ca="1" si="38"/>
        <v>2.4618700533193254E-2</v>
      </c>
      <c r="R81" s="17">
        <f t="shared" ca="1" si="39"/>
        <v>3.8785840173337076E-2</v>
      </c>
      <c r="S81" s="17">
        <f t="shared" ca="1" si="41"/>
        <v>-4.3425514548662445</v>
      </c>
      <c r="T81" s="19">
        <f t="shared" ca="1" si="40"/>
        <v>43686</v>
      </c>
      <c r="U81" s="18">
        <f t="shared" ca="1" si="42"/>
        <v>6.6015647137326217E-2</v>
      </c>
      <c r="V81" s="18">
        <f t="shared" ca="1" si="25"/>
        <v>1.9163681104959716E-2</v>
      </c>
      <c r="W81" s="18">
        <f t="shared" ca="1" si="26"/>
        <v>6.6015647137326217E-2</v>
      </c>
      <c r="X81" s="18">
        <f t="shared" ca="1" si="27"/>
        <v>0.40378080641779918</v>
      </c>
      <c r="Y81" s="18">
        <f t="shared" ca="1" si="28"/>
        <v>4.9690107087531618E-2</v>
      </c>
      <c r="Z81" s="18" t="e">
        <f t="shared" ca="1" si="43"/>
        <v>#VALUE!</v>
      </c>
      <c r="AA81" s="18">
        <f t="shared" ca="1" si="44"/>
        <v>2.2590132588663769E-2</v>
      </c>
      <c r="AB81" s="19">
        <f t="shared" ca="1" si="45"/>
        <v>44239</v>
      </c>
      <c r="AC81" s="3">
        <f ca="1">_xll.HLV5r3.Financial.Cache.GetValue(IRCurve1, AB81)</f>
        <v>0.94088247823744886</v>
      </c>
      <c r="AD81" s="17">
        <f t="shared" ca="1" si="46"/>
        <v>2.5223295661633442E-2</v>
      </c>
      <c r="AE81" s="17">
        <f t="shared" ca="1" si="47"/>
        <v>2.0124098500635321E-2</v>
      </c>
    </row>
    <row r="82" spans="1:31">
      <c r="A82" s="15">
        <f t="shared" ca="1" si="48"/>
        <v>43693</v>
      </c>
      <c r="B82" s="14">
        <f t="shared" ca="1" si="30"/>
        <v>5.7352252404153176E-2</v>
      </c>
      <c r="C82" s="14">
        <f t="shared" ca="1" si="31"/>
        <v>1.8685529523278035E-2</v>
      </c>
      <c r="D82" s="14">
        <f t="shared" ca="1" si="32"/>
        <v>5.7352252404153176E-2</v>
      </c>
      <c r="E82" s="14">
        <f t="shared" ca="1" si="33"/>
        <v>3.2802528978244573E-2</v>
      </c>
      <c r="F82" s="14">
        <f t="shared" ca="1" si="34"/>
        <v>4.6020715812090898E-2</v>
      </c>
      <c r="G82" s="14" t="e">
        <f t="shared" ca="1" si="35"/>
        <v>#VALUE!</v>
      </c>
      <c r="H82" s="14">
        <f t="shared" ca="1" si="36"/>
        <v>2.1329933053908751E-2</v>
      </c>
      <c r="I82" s="3">
        <f ca="1"/>
        <v>0.90367609883804534</v>
      </c>
      <c r="J82" s="3">
        <f ca="1"/>
        <v>0.97102621597951555</v>
      </c>
      <c r="K82" s="3">
        <f ca="1"/>
        <v>0.90367609883804534</v>
      </c>
      <c r="L82" s="3">
        <f ca="1"/>
        <v>0.53821384335683087</v>
      </c>
      <c r="M82" s="3">
        <f ca="1"/>
        <v>0.92659669146213475</v>
      </c>
      <c r="N82" s="3" t="e">
        <f ca="1"/>
        <v>#VALUE!</v>
      </c>
      <c r="O82" s="3">
        <f ca="1"/>
        <v>0.96593490462119991</v>
      </c>
      <c r="P82" s="17">
        <f t="shared" ca="1" si="37"/>
        <v>0</v>
      </c>
      <c r="Q82" s="17">
        <f t="shared" ca="1" si="38"/>
        <v>2.4549723425908603E-2</v>
      </c>
      <c r="R82" s="17">
        <f t="shared" ca="1" si="39"/>
        <v>3.8666722880875137E-2</v>
      </c>
      <c r="S82" s="17">
        <f t="shared" ca="1" si="41"/>
        <v>-4.3400721902064765</v>
      </c>
      <c r="T82" s="19">
        <f t="shared" ca="1" si="40"/>
        <v>43693</v>
      </c>
      <c r="U82" s="18">
        <f t="shared" ca="1" si="42"/>
        <v>6.5984641017128989E-2</v>
      </c>
      <c r="V82" s="18">
        <f t="shared" ref="V82:V145" ca="1" si="49">-LN(J83)*365/($A83-$A$2)</f>
        <v>1.9164705114225633E-2</v>
      </c>
      <c r="W82" s="18">
        <f t="shared" ref="W82:W145" ca="1" si="50">-LN(K83)*365/($A83-$A$2)</f>
        <v>6.5984641017128989E-2</v>
      </c>
      <c r="X82" s="18">
        <f t="shared" ref="X82:X145" ca="1" si="51">-LN(L83)*365/($A83-$A$2)</f>
        <v>0.39954873059758461</v>
      </c>
      <c r="Y82" s="18">
        <f t="shared" ref="Y82:Y145" ca="1" si="52">-LN(M83)*365/($A83-$A$2)</f>
        <v>4.9690106533560104E-2</v>
      </c>
      <c r="Z82" s="18" t="e">
        <f t="shared" ca="1" si="43"/>
        <v>#VALUE!</v>
      </c>
      <c r="AA82" s="18">
        <f t="shared" ca="1" si="44"/>
        <v>2.2583919115064223E-2</v>
      </c>
      <c r="AB82" s="19">
        <f t="shared" ca="1" si="45"/>
        <v>44253</v>
      </c>
      <c r="AC82" s="3">
        <f ca="1">_xll.HLV5r3.Financial.Cache.GetValue(IRCurve1, AB82)</f>
        <v>0.93997308353607856</v>
      </c>
      <c r="AD82" s="17">
        <f t="shared" ca="1" si="46"/>
        <v>2.5223295661639229E-2</v>
      </c>
      <c r="AE82" s="17">
        <f t="shared" ca="1" si="47"/>
        <v>2.0187901894715077E-2</v>
      </c>
    </row>
    <row r="83" spans="1:31">
      <c r="A83" s="15">
        <f t="shared" ca="1" si="48"/>
        <v>43700</v>
      </c>
      <c r="B83" s="14">
        <f t="shared" ca="1" si="30"/>
        <v>5.7226525863015729E-2</v>
      </c>
      <c r="C83" s="14">
        <f t="shared" ca="1" si="31"/>
        <v>1.8678633717206634E-2</v>
      </c>
      <c r="D83" s="14">
        <f t="shared" ca="1" si="32"/>
        <v>5.7226525863015729E-2</v>
      </c>
      <c r="E83" s="14">
        <f t="shared" ca="1" si="33"/>
        <v>3.2745600534177445E-2</v>
      </c>
      <c r="F83" s="14">
        <f t="shared" ca="1" si="34"/>
        <v>4.5976879771498627E-2</v>
      </c>
      <c r="G83" s="14" t="e">
        <f t="shared" ca="1" si="35"/>
        <v>#VALUE!</v>
      </c>
      <c r="H83" s="14">
        <f t="shared" ca="1" si="36"/>
        <v>2.1358450526066743E-2</v>
      </c>
      <c r="I83" s="3">
        <f ca="1"/>
        <v>0.90257619262755473</v>
      </c>
      <c r="J83" s="3">
        <f ca="1"/>
        <v>0.97066786335852118</v>
      </c>
      <c r="K83" s="3">
        <f ca="1"/>
        <v>0.90257619262755473</v>
      </c>
      <c r="L83" s="3">
        <f ca="1"/>
        <v>0.53758475375998782</v>
      </c>
      <c r="M83" s="3">
        <f ca="1"/>
        <v>0.92571410239176588</v>
      </c>
      <c r="N83" s="3" t="e">
        <f ca="1"/>
        <v>#VALUE!</v>
      </c>
      <c r="O83" s="3">
        <f ca="1"/>
        <v>0.96552583741194686</v>
      </c>
      <c r="P83" s="17">
        <f t="shared" ca="1" si="37"/>
        <v>0</v>
      </c>
      <c r="Q83" s="17">
        <f t="shared" ca="1" si="38"/>
        <v>2.4480925328838284E-2</v>
      </c>
      <c r="R83" s="17">
        <f t="shared" ca="1" si="39"/>
        <v>3.8547892145809094E-2</v>
      </c>
      <c r="S83" s="17">
        <f t="shared" ca="1" si="41"/>
        <v>-4.3375302981637329</v>
      </c>
      <c r="T83" s="19">
        <f t="shared" ca="1" si="40"/>
        <v>43700</v>
      </c>
      <c r="U83" s="18">
        <f t="shared" ca="1" si="42"/>
        <v>6.595363465658409E-2</v>
      </c>
      <c r="V83" s="18">
        <f t="shared" ca="1" si="49"/>
        <v>1.9165704147655845E-2</v>
      </c>
      <c r="W83" s="18">
        <f t="shared" ca="1" si="50"/>
        <v>6.595363465658409E-2</v>
      </c>
      <c r="X83" s="18">
        <f t="shared" ca="1" si="51"/>
        <v>0.39541945399204342</v>
      </c>
      <c r="Y83" s="18">
        <f t="shared" ca="1" si="52"/>
        <v>4.9690105979589359E-2</v>
      </c>
      <c r="Z83" s="18" t="e">
        <f t="shared" ca="1" si="43"/>
        <v>#VALUE!</v>
      </c>
      <c r="AA83" s="18">
        <f t="shared" ca="1" si="44"/>
        <v>2.2578331674946758E-2</v>
      </c>
      <c r="AB83" s="19">
        <f t="shared" ca="1" si="45"/>
        <v>44267</v>
      </c>
      <c r="AC83" s="3">
        <f ca="1">_xll.HLV5r3.Financial.Cache.GetValue(IRCurve1, AB83)</f>
        <v>0.93906456779540959</v>
      </c>
      <c r="AD83" s="17">
        <f t="shared" ca="1" si="46"/>
        <v>2.5223295661633442E-2</v>
      </c>
      <c r="AE83" s="17">
        <f t="shared" ca="1" si="47"/>
        <v>2.025012989634839E-2</v>
      </c>
    </row>
    <row r="84" spans="1:31">
      <c r="A84" s="15">
        <f t="shared" ca="1" si="48"/>
        <v>43707</v>
      </c>
      <c r="B84" s="14">
        <f t="shared" ca="1" si="30"/>
        <v>5.694413125897492E-2</v>
      </c>
      <c r="C84" s="14">
        <f t="shared" ca="1" si="31"/>
        <v>1.8671740455988454E-2</v>
      </c>
      <c r="D84" s="14">
        <f t="shared" ca="1" si="32"/>
        <v>5.694413125897492E-2</v>
      </c>
      <c r="E84" s="14">
        <f t="shared" ca="1" si="33"/>
        <v>3.3012186294775044E-2</v>
      </c>
      <c r="F84" s="14">
        <f t="shared" ca="1" si="34"/>
        <v>4.5933085486835931E-2</v>
      </c>
      <c r="G84" s="14" t="e">
        <f t="shared" ca="1" si="35"/>
        <v>#VALUE!</v>
      </c>
      <c r="H84" s="14">
        <f t="shared" ca="1" si="36"/>
        <v>2.1380668089813044E-2</v>
      </c>
      <c r="I84" s="3">
        <f ca="1"/>
        <v>0.90147869761100374</v>
      </c>
      <c r="J84" s="3">
        <f ca="1"/>
        <v>0.97030964298586242</v>
      </c>
      <c r="K84" s="3">
        <f ca="1"/>
        <v>0.90147869761100374</v>
      </c>
      <c r="L84" s="3">
        <f ca="1"/>
        <v>0.53695675594152414</v>
      </c>
      <c r="M84" s="3">
        <f ca="1"/>
        <v>0.92483235401258646</v>
      </c>
      <c r="N84" s="3" t="e">
        <f ca="1"/>
        <v>#VALUE!</v>
      </c>
      <c r="O84" s="3">
        <f ca="1"/>
        <v>0.96511622329226887</v>
      </c>
      <c r="P84" s="17">
        <f t="shared" ca="1" si="37"/>
        <v>0</v>
      </c>
      <c r="Q84" s="17">
        <f t="shared" ca="1" si="38"/>
        <v>2.3931944964199876E-2</v>
      </c>
      <c r="R84" s="17">
        <f t="shared" ca="1" si="39"/>
        <v>3.8272390802986465E-2</v>
      </c>
      <c r="S84" s="17">
        <f t="shared" ca="1" si="41"/>
        <v>-4.3347258287920685</v>
      </c>
      <c r="T84" s="19">
        <f t="shared" ca="1" si="40"/>
        <v>43707</v>
      </c>
      <c r="U84" s="18">
        <f t="shared" ca="1" si="42"/>
        <v>6.5920527798191603E-2</v>
      </c>
      <c r="V84" s="18">
        <f t="shared" ca="1" si="49"/>
        <v>1.9166679107991254E-2</v>
      </c>
      <c r="W84" s="18">
        <f t="shared" ca="1" si="50"/>
        <v>6.5920527798191603E-2</v>
      </c>
      <c r="X84" s="18">
        <f t="shared" ca="1" si="51"/>
        <v>0.39139652600965918</v>
      </c>
      <c r="Y84" s="18">
        <f t="shared" ca="1" si="52"/>
        <v>4.9690105425617782E-2</v>
      </c>
      <c r="Z84" s="18" t="e">
        <f t="shared" ca="1" si="43"/>
        <v>#VALUE!</v>
      </c>
      <c r="AA84" s="18">
        <f t="shared" ca="1" si="44"/>
        <v>2.2573269510270919E-2</v>
      </c>
      <c r="AB84" s="19">
        <f t="shared" ca="1" si="45"/>
        <v>44281</v>
      </c>
      <c r="AC84" s="3">
        <f ca="1">_xll.HLV5r3.Financial.Cache.GetValue(IRCurve1, AB84)</f>
        <v>0.93815693016589652</v>
      </c>
      <c r="AD84" s="17">
        <f t="shared" ca="1" si="46"/>
        <v>2.5223295661639229E-2</v>
      </c>
      <c r="AE84" s="17">
        <f t="shared" ca="1" si="47"/>
        <v>2.0310840141844366E-2</v>
      </c>
    </row>
    <row r="85" spans="1:31">
      <c r="A85" s="15">
        <f t="shared" ca="1" si="48"/>
        <v>43714</v>
      </c>
      <c r="B85" s="14">
        <f t="shared" ca="1" si="30"/>
        <v>5.5863628964456277E-2</v>
      </c>
      <c r="C85" s="14">
        <f t="shared" ca="1" si="31"/>
        <v>1.8664849738708824E-2</v>
      </c>
      <c r="D85" s="14">
        <f t="shared" ca="1" si="32"/>
        <v>5.5863628964456277E-2</v>
      </c>
      <c r="E85" s="14">
        <f t="shared" ca="1" si="33"/>
        <v>3.3198874858631808E-2</v>
      </c>
      <c r="F85" s="14">
        <f t="shared" ca="1" si="34"/>
        <v>4.5889332918511716E-2</v>
      </c>
      <c r="G85" s="14" t="e">
        <f t="shared" ca="1" si="35"/>
        <v>#VALUE!</v>
      </c>
      <c r="H85" s="14">
        <f t="shared" ca="1" si="36"/>
        <v>2.1371039965886424E-2</v>
      </c>
      <c r="I85" s="3">
        <f ca="1"/>
        <v>0.90038661838137957</v>
      </c>
      <c r="J85" s="3">
        <f ca="1"/>
        <v>0.96995155481273387</v>
      </c>
      <c r="K85" s="3">
        <f ca="1"/>
        <v>0.90038661838137957</v>
      </c>
      <c r="L85" s="3">
        <f ca="1"/>
        <v>0.53632364551943257</v>
      </c>
      <c r="M85" s="3">
        <f ca="1"/>
        <v>0.92395144552379782</v>
      </c>
      <c r="N85" s="3" t="e">
        <f ca="1"/>
        <v>#VALUE!</v>
      </c>
      <c r="O85" s="3">
        <f ca="1"/>
        <v>0.96470618308232725</v>
      </c>
      <c r="P85" s="17">
        <f t="shared" ca="1" si="37"/>
        <v>0</v>
      </c>
      <c r="Q85" s="17">
        <f t="shared" ca="1" si="38"/>
        <v>2.2664754105824469E-2</v>
      </c>
      <c r="R85" s="17">
        <f t="shared" ca="1" si="39"/>
        <v>3.719877922574745E-2</v>
      </c>
      <c r="S85" s="17">
        <f t="shared" ca="1" si="41"/>
        <v>-4.3306497839844615</v>
      </c>
      <c r="T85" s="19">
        <f t="shared" ca="1" si="40"/>
        <v>43714</v>
      </c>
      <c r="U85" s="18">
        <f t="shared" ca="1" si="42"/>
        <v>6.5874818993334736E-2</v>
      </c>
      <c r="V85" s="18">
        <f t="shared" ca="1" si="49"/>
        <v>1.9167630854985417E-2</v>
      </c>
      <c r="W85" s="18">
        <f t="shared" ca="1" si="50"/>
        <v>6.5874818993334736E-2</v>
      </c>
      <c r="X85" s="18">
        <f t="shared" ca="1" si="51"/>
        <v>0.38747439586890858</v>
      </c>
      <c r="Y85" s="18">
        <f t="shared" ca="1" si="52"/>
        <v>4.9690104871646212E-2</v>
      </c>
      <c r="Z85" s="18" t="e">
        <f t="shared" ca="1" si="43"/>
        <v>#VALUE!</v>
      </c>
      <c r="AA85" s="18">
        <f t="shared" ca="1" si="44"/>
        <v>2.2568321153490119E-2</v>
      </c>
      <c r="AB85" s="19">
        <f t="shared" ca="1" si="45"/>
        <v>44295</v>
      </c>
      <c r="AC85" s="3">
        <f ca="1">_xll.HLV5r3.Financial.Cache.GetValue(IRCurve1, AB85)</f>
        <v>0.93725016979881559</v>
      </c>
      <c r="AD85" s="17">
        <f t="shared" ca="1" si="46"/>
        <v>2.5223295661633442E-2</v>
      </c>
      <c r="AE85" s="17">
        <f t="shared" ca="1" si="47"/>
        <v>2.0370087489858441E-2</v>
      </c>
    </row>
    <row r="86" spans="1:31">
      <c r="A86" s="15">
        <f t="shared" ca="1" si="48"/>
        <v>43721</v>
      </c>
      <c r="B86" s="14">
        <f t="shared" ca="1" si="30"/>
        <v>5.5715002245090059E-2</v>
      </c>
      <c r="C86" s="14">
        <f t="shared" ca="1" si="31"/>
        <v>1.8657961564412556E-2</v>
      </c>
      <c r="D86" s="14">
        <f t="shared" ca="1" si="32"/>
        <v>5.5715002245090059E-2</v>
      </c>
      <c r="E86" s="14">
        <f t="shared" ca="1" si="33"/>
        <v>3.3143345446109813E-2</v>
      </c>
      <c r="F86" s="14">
        <f t="shared" ca="1" si="34"/>
        <v>4.5845622026795943E-2</v>
      </c>
      <c r="G86" s="14" t="e">
        <f t="shared" ca="1" si="35"/>
        <v>#VALUE!</v>
      </c>
      <c r="H86" s="14">
        <f t="shared" ca="1" si="36"/>
        <v>2.1398510164065052E-2</v>
      </c>
      <c r="I86" s="3">
        <f ca="1"/>
        <v>0.89931526111356808</v>
      </c>
      <c r="J86" s="3">
        <f ca="1"/>
        <v>0.96959359879034768</v>
      </c>
      <c r="K86" s="3">
        <f ca="1"/>
        <v>0.89931526111356808</v>
      </c>
      <c r="L86" s="3">
        <f ca="1"/>
        <v>0.53568695476871908</v>
      </c>
      <c r="M86" s="3">
        <f ca="1"/>
        <v>0.92307137612536061</v>
      </c>
      <c r="N86" s="3" t="e">
        <f ca="1"/>
        <v>#VALUE!</v>
      </c>
      <c r="O86" s="3">
        <f ca="1"/>
        <v>0.96429632752133765</v>
      </c>
      <c r="P86" s="17">
        <f t="shared" ca="1" si="37"/>
        <v>0</v>
      </c>
      <c r="Q86" s="17">
        <f t="shared" ca="1" si="38"/>
        <v>2.2571656798980246E-2</v>
      </c>
      <c r="R86" s="17">
        <f t="shared" ca="1" si="39"/>
        <v>3.70570406806775E-2</v>
      </c>
      <c r="S86" s="17">
        <f t="shared" ca="1" si="41"/>
        <v>-4.3265174330617464</v>
      </c>
      <c r="T86" s="19">
        <f t="shared" ca="1" si="40"/>
        <v>43721</v>
      </c>
      <c r="U86" s="18">
        <f t="shared" ca="1" si="42"/>
        <v>6.5829109666148244E-2</v>
      </c>
      <c r="V86" s="18">
        <f t="shared" ca="1" si="49"/>
        <v>1.916856020793269E-2</v>
      </c>
      <c r="W86" s="18">
        <f t="shared" ca="1" si="50"/>
        <v>6.5829109666148244E-2</v>
      </c>
      <c r="X86" s="18">
        <f t="shared" ca="1" si="51"/>
        <v>0.38364419674653905</v>
      </c>
      <c r="Y86" s="18">
        <f t="shared" ca="1" si="52"/>
        <v>4.9690104317675537E-2</v>
      </c>
      <c r="Z86" s="18" t="e">
        <f t="shared" ca="1" si="43"/>
        <v>#VALUE!</v>
      </c>
      <c r="AA86" s="18">
        <f t="shared" ca="1" si="44"/>
        <v>2.2563935335530774E-2</v>
      </c>
      <c r="AB86" s="19">
        <f t="shared" ca="1" si="45"/>
        <v>44309</v>
      </c>
      <c r="AC86" s="3">
        <f ca="1">_xll.HLV5r3.Financial.Cache.GetValue(IRCurve1, AB86)</f>
        <v>0.93634428584626272</v>
      </c>
      <c r="AD86" s="17">
        <f t="shared" ca="1" si="46"/>
        <v>2.5223295661639229E-2</v>
      </c>
      <c r="AE86" s="17">
        <f t="shared" ca="1" si="47"/>
        <v>2.0427924186729365E-2</v>
      </c>
    </row>
    <row r="87" spans="1:31">
      <c r="A87" s="15">
        <f t="shared" ca="1" si="48"/>
        <v>43728</v>
      </c>
      <c r="B87" s="14">
        <f t="shared" ca="1" si="30"/>
        <v>5.556674604698561E-2</v>
      </c>
      <c r="C87" s="14">
        <f t="shared" ca="1" si="31"/>
        <v>1.8651075932156043E-2</v>
      </c>
      <c r="D87" s="14">
        <f t="shared" ca="1" si="32"/>
        <v>5.556674604698561E-2</v>
      </c>
      <c r="E87" s="14">
        <f t="shared" ca="1" si="33"/>
        <v>3.3087920118755929E-2</v>
      </c>
      <c r="F87" s="14">
        <f t="shared" ca="1" si="34"/>
        <v>4.5801952771779092E-2</v>
      </c>
      <c r="G87" s="14" t="e">
        <f t="shared" ca="1" si="35"/>
        <v>#VALUE!</v>
      </c>
      <c r="H87" s="14">
        <f t="shared" ca="1" si="36"/>
        <v>2.1425937295674165E-2</v>
      </c>
      <c r="I87" s="3">
        <f ca="1"/>
        <v>0.89824675422119649</v>
      </c>
      <c r="J87" s="3">
        <f ca="1"/>
        <v>0.96923577486993429</v>
      </c>
      <c r="K87" s="3">
        <f ca="1"/>
        <v>0.89824675422119649</v>
      </c>
      <c r="L87" s="3">
        <f ca="1"/>
        <v>0.535051328965643</v>
      </c>
      <c r="M87" s="3">
        <f ca="1"/>
        <v>0.9221921450179974</v>
      </c>
      <c r="N87" s="3" t="e">
        <f ca="1"/>
        <v>#VALUE!</v>
      </c>
      <c r="O87" s="3">
        <f ca="1"/>
        <v>0.96388594513462955</v>
      </c>
      <c r="P87" s="17">
        <f t="shared" ca="1" si="37"/>
        <v>0</v>
      </c>
      <c r="Q87" s="17">
        <f t="shared" ca="1" si="38"/>
        <v>2.2478825928229682E-2</v>
      </c>
      <c r="R87" s="17">
        <f t="shared" ca="1" si="39"/>
        <v>3.6915670114829567E-2</v>
      </c>
      <c r="S87" s="17">
        <f t="shared" ca="1" si="41"/>
        <v>-4.3223307386810728</v>
      </c>
      <c r="T87" s="19">
        <f t="shared" ca="1" si="40"/>
        <v>43728</v>
      </c>
      <c r="U87" s="18">
        <f t="shared" ca="1" si="42"/>
        <v>6.5783399816620083E-2</v>
      </c>
      <c r="V87" s="18">
        <f t="shared" ca="1" si="49"/>
        <v>1.9169467948020658E-2</v>
      </c>
      <c r="W87" s="18">
        <f t="shared" ca="1" si="50"/>
        <v>6.5783399816620083E-2</v>
      </c>
      <c r="X87" s="18">
        <f t="shared" ca="1" si="51"/>
        <v>0.37990272174490608</v>
      </c>
      <c r="Y87" s="18">
        <f t="shared" ca="1" si="52"/>
        <v>4.9690103763703981E-2</v>
      </c>
      <c r="Z87" s="18" t="e">
        <f t="shared" ca="1" si="43"/>
        <v>#VALUE!</v>
      </c>
      <c r="AA87" s="18">
        <f t="shared" ca="1" si="44"/>
        <v>2.2560092429809355E-2</v>
      </c>
      <c r="AB87" s="19">
        <f t="shared" ca="1" si="45"/>
        <v>44323</v>
      </c>
      <c r="AC87" s="3">
        <f ca="1">_xll.HLV5r3.Financial.Cache.GetValue(IRCurve1, AB87)</f>
        <v>0.93543927746115374</v>
      </c>
      <c r="AD87" s="17">
        <f t="shared" ca="1" si="46"/>
        <v>2.5223295661639229E-2</v>
      </c>
      <c r="AE87" s="17">
        <f t="shared" ca="1" si="47"/>
        <v>2.0484400020144521E-2</v>
      </c>
    </row>
    <row r="88" spans="1:31">
      <c r="A88" s="15">
        <f t="shared" ca="1" si="48"/>
        <v>43735</v>
      </c>
      <c r="B88" s="14">
        <f t="shared" ca="1" si="30"/>
        <v>5.5418859155513894E-2</v>
      </c>
      <c r="C88" s="14">
        <f t="shared" ca="1" si="31"/>
        <v>1.8644192841018831E-2</v>
      </c>
      <c r="D88" s="14">
        <f t="shared" ca="1" si="32"/>
        <v>5.5418859155513894E-2</v>
      </c>
      <c r="E88" s="14">
        <f t="shared" ca="1" si="33"/>
        <v>3.3032598656726316E-2</v>
      </c>
      <c r="F88" s="14">
        <f t="shared" ca="1" si="34"/>
        <v>4.5758325114003212E-2</v>
      </c>
      <c r="G88" s="14" t="e">
        <f t="shared" ca="1" si="35"/>
        <v>#VALUE!</v>
      </c>
      <c r="H88" s="14">
        <f t="shared" ca="1" si="36"/>
        <v>2.1453321319808545E-2</v>
      </c>
      <c r="I88" s="3">
        <f ca="1"/>
        <v>0.89718109059837758</v>
      </c>
      <c r="J88" s="3">
        <f ca="1"/>
        <v>0.96887808300274225</v>
      </c>
      <c r="K88" s="3">
        <f ca="1"/>
        <v>0.89718109059837758</v>
      </c>
      <c r="L88" s="3">
        <f ca="1"/>
        <v>0.53441676611405042</v>
      </c>
      <c r="M88" s="3">
        <f ca="1"/>
        <v>0.92131375140319616</v>
      </c>
      <c r="N88" s="3" t="e">
        <f ca="1"/>
        <v>#VALUE!</v>
      </c>
      <c r="O88" s="3">
        <f ca="1"/>
        <v>0.96347503674813717</v>
      </c>
      <c r="P88" s="17">
        <f t="shared" ca="1" si="37"/>
        <v>0</v>
      </c>
      <c r="Q88" s="17">
        <f t="shared" ca="1" si="38"/>
        <v>2.2386260498787579E-2</v>
      </c>
      <c r="R88" s="17">
        <f t="shared" ca="1" si="39"/>
        <v>3.6774666314495066E-2</v>
      </c>
      <c r="S88" s="17">
        <f t="shared" ca="1" si="41"/>
        <v>-4.3180915732621425</v>
      </c>
      <c r="T88" s="19">
        <f t="shared" ca="1" si="40"/>
        <v>43735</v>
      </c>
      <c r="U88" s="18">
        <f t="shared" ca="1" si="42"/>
        <v>6.5737689444738304E-2</v>
      </c>
      <c r="V88" s="18">
        <f t="shared" ca="1" si="49"/>
        <v>1.9170354820520433E-2</v>
      </c>
      <c r="W88" s="18">
        <f t="shared" ca="1" si="50"/>
        <v>6.5737689444738304E-2</v>
      </c>
      <c r="X88" s="18">
        <f t="shared" ca="1" si="51"/>
        <v>0.37624691140992117</v>
      </c>
      <c r="Y88" s="18">
        <f t="shared" ca="1" si="52"/>
        <v>4.9690103209732384E-2</v>
      </c>
      <c r="Z88" s="18" t="e">
        <f t="shared" ca="1" si="43"/>
        <v>#VALUE!</v>
      </c>
      <c r="AA88" s="18">
        <f t="shared" ca="1" si="44"/>
        <v>2.2556773712116878E-2</v>
      </c>
      <c r="AB88" s="19">
        <f t="shared" ca="1" si="45"/>
        <v>44337</v>
      </c>
      <c r="AC88" s="3">
        <f ca="1">_xll.HLV5r3.Financial.Cache.GetValue(IRCurve1, AB88)</f>
        <v>0.93453514379722324</v>
      </c>
      <c r="AD88" s="17">
        <f t="shared" ca="1" si="46"/>
        <v>2.5223295661639229E-2</v>
      </c>
      <c r="AE88" s="17">
        <f t="shared" ca="1" si="47"/>
        <v>2.0539562462084878E-2</v>
      </c>
    </row>
    <row r="89" spans="1:31">
      <c r="A89" s="15">
        <f t="shared" ca="1" si="48"/>
        <v>43742</v>
      </c>
      <c r="B89" s="14">
        <f t="shared" ca="1" si="30"/>
        <v>5.5271340360127139E-2</v>
      </c>
      <c r="C89" s="14">
        <f t="shared" ca="1" si="31"/>
        <v>1.8637312290045727E-2</v>
      </c>
      <c r="D89" s="14">
        <f t="shared" ca="1" si="32"/>
        <v>5.5271340360127139E-2</v>
      </c>
      <c r="E89" s="14">
        <f t="shared" ca="1" si="33"/>
        <v>3.2977380841526002E-2</v>
      </c>
      <c r="F89" s="14">
        <f t="shared" ca="1" si="34"/>
        <v>4.571473901385982E-2</v>
      </c>
      <c r="G89" s="14" t="e">
        <f t="shared" ca="1" si="35"/>
        <v>#VALUE!</v>
      </c>
      <c r="H89" s="14">
        <f t="shared" ca="1" si="36"/>
        <v>2.1480662195221427E-2</v>
      </c>
      <c r="I89" s="3">
        <f ca="1"/>
        <v>0.89611826316251841</v>
      </c>
      <c r="J89" s="3">
        <f ca="1"/>
        <v>0.96852052314003778</v>
      </c>
      <c r="K89" s="3">
        <f ca="1"/>
        <v>0.89611826316251841</v>
      </c>
      <c r="L89" s="3">
        <f ca="1"/>
        <v>0.53378326422200362</v>
      </c>
      <c r="M89" s="3">
        <f ca="1"/>
        <v>0.92043619448320158</v>
      </c>
      <c r="N89" s="3" t="e">
        <f ca="1"/>
        <v>#VALUE!</v>
      </c>
      <c r="O89" s="3">
        <f ca="1"/>
        <v>0.9630636031885792</v>
      </c>
      <c r="P89" s="17">
        <f t="shared" ca="1" si="37"/>
        <v>0</v>
      </c>
      <c r="Q89" s="17">
        <f t="shared" ca="1" si="38"/>
        <v>2.2293959518601136E-2</v>
      </c>
      <c r="R89" s="17">
        <f t="shared" ca="1" si="39"/>
        <v>3.6634028070081412E-2</v>
      </c>
      <c r="S89" s="17">
        <f t="shared" ca="1" si="41"/>
        <v>-4.3138017241150077</v>
      </c>
      <c r="T89" s="19">
        <f t="shared" ca="1" si="40"/>
        <v>43742</v>
      </c>
      <c r="U89" s="18">
        <f t="shared" ca="1" si="42"/>
        <v>6.5691978550491983E-2</v>
      </c>
      <c r="V89" s="18">
        <f t="shared" ca="1" si="49"/>
        <v>1.9171221536826981E-2</v>
      </c>
      <c r="W89" s="18">
        <f t="shared" ca="1" si="50"/>
        <v>6.5691978550491983E-2</v>
      </c>
      <c r="X89" s="18">
        <f t="shared" ca="1" si="51"/>
        <v>0.37267384535359527</v>
      </c>
      <c r="Y89" s="18">
        <f t="shared" ca="1" si="52"/>
        <v>4.9690102655761743E-2</v>
      </c>
      <c r="Z89" s="18" t="e">
        <f t="shared" ca="1" si="43"/>
        <v>#VALUE!</v>
      </c>
      <c r="AA89" s="18">
        <f t="shared" ca="1" si="44"/>
        <v>2.2553961309341907E-2</v>
      </c>
      <c r="AB89" s="19">
        <f t="shared" ca="1" si="45"/>
        <v>44351</v>
      </c>
      <c r="AC89" s="3">
        <f ca="1">_xll.HLV5r3.Financial.Cache.GetValue(IRCurve1, AB89)</f>
        <v>0.93363188400902364</v>
      </c>
      <c r="AD89" s="17">
        <f t="shared" ca="1" si="46"/>
        <v>2.5223295661633442E-2</v>
      </c>
      <c r="AE89" s="17">
        <f t="shared" ca="1" si="47"/>
        <v>2.0593456801911655E-2</v>
      </c>
    </row>
    <row r="90" spans="1:31">
      <c r="A90" s="15">
        <f t="shared" ca="1" si="48"/>
        <v>43749</v>
      </c>
      <c r="B90" s="14">
        <f t="shared" ca="1" si="30"/>
        <v>5.5124188453953601E-2</v>
      </c>
      <c r="C90" s="14">
        <f t="shared" ca="1" si="31"/>
        <v>1.8630434278316281E-2</v>
      </c>
      <c r="D90" s="14">
        <f t="shared" ca="1" si="32"/>
        <v>5.5124188453953601E-2</v>
      </c>
      <c r="E90" s="14">
        <f t="shared" ca="1" si="33"/>
        <v>3.292226645492629E-2</v>
      </c>
      <c r="F90" s="14">
        <f t="shared" ca="1" si="34"/>
        <v>4.5671194431526257E-2</v>
      </c>
      <c r="G90" s="14" t="e">
        <f t="shared" ca="1" si="35"/>
        <v>#VALUE!</v>
      </c>
      <c r="H90" s="14">
        <f t="shared" ca="1" si="36"/>
        <v>2.1507959881158105E-2</v>
      </c>
      <c r="I90" s="3">
        <f ca="1"/>
        <v>0.895058264854242</v>
      </c>
      <c r="J90" s="3">
        <f ca="1"/>
        <v>0.9681630952331054</v>
      </c>
      <c r="K90" s="3">
        <f ca="1"/>
        <v>0.895058264854242</v>
      </c>
      <c r="L90" s="3">
        <f ca="1"/>
        <v>0.53315082130175517</v>
      </c>
      <c r="M90" s="3">
        <f ca="1"/>
        <v>0.91955947346101796</v>
      </c>
      <c r="N90" s="3" t="e">
        <f ca="1"/>
        <v>#VALUE!</v>
      </c>
      <c r="O90" s="3">
        <f ca="1"/>
        <v>0.96265164528346536</v>
      </c>
      <c r="P90" s="17">
        <f t="shared" ca="1" si="37"/>
        <v>0</v>
      </c>
      <c r="Q90" s="17">
        <f t="shared" ca="1" si="38"/>
        <v>2.2201921999027312E-2</v>
      </c>
      <c r="R90" s="17">
        <f t="shared" ca="1" si="39"/>
        <v>3.649375417563732E-2</v>
      </c>
      <c r="S90" s="17">
        <f t="shared" ca="1" si="41"/>
        <v>-4.309462898220719</v>
      </c>
      <c r="T90" s="19">
        <f t="shared" ca="1" si="40"/>
        <v>43749</v>
      </c>
      <c r="U90" s="18">
        <f t="shared" ca="1" si="42"/>
        <v>6.5646267133867328E-2</v>
      </c>
      <c r="V90" s="18">
        <f t="shared" ca="1" si="49"/>
        <v>1.9172068776362645E-2</v>
      </c>
      <c r="W90" s="18">
        <f t="shared" ca="1" si="50"/>
        <v>6.5646267133867328E-2</v>
      </c>
      <c r="X90" s="18">
        <f t="shared" ca="1" si="51"/>
        <v>0.36918073444133176</v>
      </c>
      <c r="Y90" s="18">
        <f t="shared" ca="1" si="52"/>
        <v>4.9690102101790139E-2</v>
      </c>
      <c r="Z90" s="18" t="e">
        <f t="shared" ca="1" si="43"/>
        <v>#VALUE!</v>
      </c>
      <c r="AA90" s="18">
        <f t="shared" ca="1" si="44"/>
        <v>2.2551638151660138E-2</v>
      </c>
      <c r="AB90" s="19">
        <f t="shared" ca="1" si="45"/>
        <v>44365</v>
      </c>
      <c r="AC90" s="3">
        <f ca="1">_xll.HLV5r3.Financial.Cache.GetValue(IRCurve1, AB90)</f>
        <v>0.93272949725192444</v>
      </c>
      <c r="AD90" s="17">
        <f t="shared" ca="1" si="46"/>
        <v>2.5223295661633442E-2</v>
      </c>
      <c r="AE90" s="17">
        <f t="shared" ca="1" si="47"/>
        <v>2.0646126270378731E-2</v>
      </c>
    </row>
    <row r="91" spans="1:31">
      <c r="A91" s="15">
        <f t="shared" ca="1" si="48"/>
        <v>43756</v>
      </c>
      <c r="B91" s="14">
        <f t="shared" ca="1" si="30"/>
        <v>5.4977402234550138E-2</v>
      </c>
      <c r="C91" s="14">
        <f t="shared" ca="1" si="31"/>
        <v>1.8623558804881091E-2</v>
      </c>
      <c r="D91" s="14">
        <f t="shared" ca="1" si="32"/>
        <v>5.4977402234550138E-2</v>
      </c>
      <c r="E91" s="14">
        <f t="shared" ca="1" si="33"/>
        <v>3.2867255279254236E-2</v>
      </c>
      <c r="F91" s="14">
        <f t="shared" ca="1" si="34"/>
        <v>4.562769132768929E-2</v>
      </c>
      <c r="G91" s="14" t="e">
        <f t="shared" ca="1" si="35"/>
        <v>#VALUE!</v>
      </c>
      <c r="H91" s="14">
        <f t="shared" ca="1" si="36"/>
        <v>2.1535214336881246E-2</v>
      </c>
      <c r="I91" s="3">
        <f ca="1"/>
        <v>0.89400108863731687</v>
      </c>
      <c r="J91" s="3">
        <f ca="1"/>
        <v>0.96780579923324728</v>
      </c>
      <c r="K91" s="3">
        <f ca="1"/>
        <v>0.89400108863731687</v>
      </c>
      <c r="L91" s="3">
        <f ca="1"/>
        <v>0.53251943536974289</v>
      </c>
      <c r="M91" s="3">
        <f ca="1"/>
        <v>0.91868358754041335</v>
      </c>
      <c r="N91" s="3" t="e">
        <f ca="1"/>
        <v>#VALUE!</v>
      </c>
      <c r="O91" s="3">
        <f ca="1"/>
        <v>0.96223916386108699</v>
      </c>
      <c r="P91" s="17">
        <f t="shared" ca="1" si="37"/>
        <v>0</v>
      </c>
      <c r="Q91" s="17">
        <f t="shared" ca="1" si="38"/>
        <v>2.2110146955295902E-2</v>
      </c>
      <c r="R91" s="17">
        <f t="shared" ca="1" si="39"/>
        <v>3.6353843429669047E-2</v>
      </c>
      <c r="S91" s="17">
        <f t="shared" ca="1" si="41"/>
        <v>-4.3050767266947485</v>
      </c>
      <c r="T91" s="19">
        <f t="shared" ca="1" si="40"/>
        <v>43756</v>
      </c>
      <c r="U91" s="18">
        <f t="shared" ca="1" si="42"/>
        <v>6.5600555194853347E-2</v>
      </c>
      <c r="V91" s="18">
        <f t="shared" ca="1" si="49"/>
        <v>1.9172897188353084E-2</v>
      </c>
      <c r="W91" s="18">
        <f t="shared" ca="1" si="50"/>
        <v>6.5600555194853347E-2</v>
      </c>
      <c r="X91" s="18">
        <f t="shared" ca="1" si="51"/>
        <v>0.36576491350007212</v>
      </c>
      <c r="Y91" s="18">
        <f t="shared" ca="1" si="52"/>
        <v>4.9690101547818569E-2</v>
      </c>
      <c r="Z91" s="18" t="e">
        <f t="shared" ca="1" si="43"/>
        <v>#VALUE!</v>
      </c>
      <c r="AA91" s="18">
        <f t="shared" ca="1" si="44"/>
        <v>2.2549787927905858E-2</v>
      </c>
      <c r="AB91" s="19">
        <f t="shared" ca="1" si="45"/>
        <v>44379</v>
      </c>
      <c r="AC91" s="3">
        <f ca="1">_xll.HLV5r3.Financial.Cache.GetValue(IRCurve1, AB91)</f>
        <v>0.93182798268211153</v>
      </c>
      <c r="AD91" s="17">
        <f t="shared" ca="1" si="46"/>
        <v>2.5223295661639229E-2</v>
      </c>
      <c r="AE91" s="17">
        <f t="shared" ca="1" si="47"/>
        <v>2.0697612155284779E-2</v>
      </c>
    </row>
    <row r="92" spans="1:31">
      <c r="A92" s="15">
        <f t="shared" ca="1" si="48"/>
        <v>43763</v>
      </c>
      <c r="B92" s="14">
        <f t="shared" ca="1" si="30"/>
        <v>5.4830980503120672E-2</v>
      </c>
      <c r="C92" s="14">
        <f t="shared" ca="1" si="31"/>
        <v>1.8616685868802337E-2</v>
      </c>
      <c r="D92" s="14">
        <f t="shared" ca="1" si="32"/>
        <v>5.4830980503120672E-2</v>
      </c>
      <c r="E92" s="14">
        <f t="shared" ca="1" si="33"/>
        <v>3.2812347097276873E-2</v>
      </c>
      <c r="F92" s="14">
        <f t="shared" ca="1" si="34"/>
        <v>4.5584229662827269E-2</v>
      </c>
      <c r="G92" s="14" t="e">
        <f t="shared" ca="1" si="35"/>
        <v>#VALUE!</v>
      </c>
      <c r="H92" s="14">
        <f t="shared" ca="1" si="36"/>
        <v>2.1562425521838766E-2</v>
      </c>
      <c r="I92" s="3">
        <f ca="1"/>
        <v>0.89294672749857207</v>
      </c>
      <c r="J92" s="3">
        <f ca="1"/>
        <v>0.9674486350917838</v>
      </c>
      <c r="K92" s="3">
        <f ca="1"/>
        <v>0.89294672749857207</v>
      </c>
      <c r="L92" s="3">
        <f ca="1"/>
        <v>0.53188910444657911</v>
      </c>
      <c r="M92" s="3">
        <f ca="1"/>
        <v>0.91780853592590972</v>
      </c>
      <c r="N92" s="3" t="e">
        <f ca="1"/>
        <v>#VALUE!</v>
      </c>
      <c r="O92" s="3">
        <f ca="1"/>
        <v>0.96182615975051666</v>
      </c>
      <c r="P92" s="17">
        <f t="shared" ca="1" si="37"/>
        <v>0</v>
      </c>
      <c r="Q92" s="17">
        <f t="shared" ca="1" si="38"/>
        <v>2.2018633405843799E-2</v>
      </c>
      <c r="R92" s="17">
        <f t="shared" ca="1" si="39"/>
        <v>3.6214294634318335E-2</v>
      </c>
      <c r="S92" s="17">
        <f t="shared" ca="1" si="41"/>
        <v>-4.3006447689550074</v>
      </c>
      <c r="T92" s="19">
        <f t="shared" ca="1" si="40"/>
        <v>43763</v>
      </c>
      <c r="U92" s="18">
        <f t="shared" ca="1" si="42"/>
        <v>6.5554842733437993E-2</v>
      </c>
      <c r="V92" s="18">
        <f t="shared" ca="1" si="49"/>
        <v>1.9173707393486557E-2</v>
      </c>
      <c r="W92" s="18">
        <f t="shared" ca="1" si="50"/>
        <v>6.5554842733437993E-2</v>
      </c>
      <c r="X92" s="18">
        <f t="shared" ca="1" si="51"/>
        <v>0.36242383450722204</v>
      </c>
      <c r="Y92" s="18">
        <f t="shared" ca="1" si="52"/>
        <v>4.969010099384788E-2</v>
      </c>
      <c r="Z92" s="18" t="e">
        <f t="shared" ca="1" si="43"/>
        <v>#VALUE!</v>
      </c>
      <c r="AA92" s="18">
        <f t="shared" ca="1" si="44"/>
        <v>2.2548395043887916E-2</v>
      </c>
      <c r="AB92" s="19">
        <f t="shared" ca="1" si="45"/>
        <v>44393</v>
      </c>
      <c r="AC92" s="3">
        <f ca="1">_xll.HLV5r3.Financial.Cache.GetValue(IRCurve1, AB92)</f>
        <v>0.93092733945658668</v>
      </c>
      <c r="AD92" s="17">
        <f t="shared" ca="1" si="46"/>
        <v>2.5223295661633442E-2</v>
      </c>
      <c r="AE92" s="17">
        <f t="shared" ca="1" si="47"/>
        <v>2.0747953909415091E-2</v>
      </c>
    </row>
    <row r="93" spans="1:31">
      <c r="A93" s="15">
        <f t="shared" ca="1" si="48"/>
        <v>43770</v>
      </c>
      <c r="B93" s="14">
        <f t="shared" ca="1" si="30"/>
        <v>5.4684922064921482E-2</v>
      </c>
      <c r="C93" s="14">
        <f t="shared" ca="1" si="31"/>
        <v>1.8609815469153777E-2</v>
      </c>
      <c r="D93" s="14">
        <f t="shared" ca="1" si="32"/>
        <v>5.4684922064921482E-2</v>
      </c>
      <c r="E93" s="14">
        <f t="shared" ca="1" si="33"/>
        <v>3.2757541692253277E-2</v>
      </c>
      <c r="F93" s="14">
        <f t="shared" ca="1" si="34"/>
        <v>4.5540809397250678E-2</v>
      </c>
      <c r="G93" s="14" t="e">
        <f t="shared" ca="1" si="35"/>
        <v>#VALUE!</v>
      </c>
      <c r="H93" s="14">
        <f t="shared" ca="1" si="36"/>
        <v>2.158959339559436E-2</v>
      </c>
      <c r="I93" s="3">
        <f ca="1"/>
        <v>0.89189517444782729</v>
      </c>
      <c r="J93" s="3">
        <f ca="1"/>
        <v>0.96709160276005335</v>
      </c>
      <c r="K93" s="3">
        <f ca="1"/>
        <v>0.89189517444782729</v>
      </c>
      <c r="L93" s="3">
        <f ca="1"/>
        <v>0.53125982655704229</v>
      </c>
      <c r="M93" s="3">
        <f ca="1"/>
        <v>0.916934317822787</v>
      </c>
      <c r="N93" s="3" t="e">
        <f ca="1"/>
        <v>#VALUE!</v>
      </c>
      <c r="O93" s="3">
        <f ca="1"/>
        <v>0.96141263378160469</v>
      </c>
      <c r="P93" s="17">
        <f t="shared" ca="1" si="37"/>
        <v>0</v>
      </c>
      <c r="Q93" s="17">
        <f t="shared" ca="1" si="38"/>
        <v>2.1927380372668205E-2</v>
      </c>
      <c r="R93" s="17">
        <f t="shared" ca="1" si="39"/>
        <v>3.6075106595767709E-2</v>
      </c>
      <c r="S93" s="17">
        <f t="shared" ca="1" si="41"/>
        <v>-4.2961685166186081</v>
      </c>
      <c r="T93" s="19">
        <f t="shared" ca="1" si="40"/>
        <v>43770</v>
      </c>
      <c r="U93" s="18">
        <f t="shared" ca="1" si="42"/>
        <v>6.5509129749609443E-2</v>
      </c>
      <c r="V93" s="18">
        <f t="shared" ca="1" si="49"/>
        <v>1.9174499985464978E-2</v>
      </c>
      <c r="W93" s="18">
        <f t="shared" ca="1" si="50"/>
        <v>6.5509129749609443E-2</v>
      </c>
      <c r="X93" s="18">
        <f t="shared" ca="1" si="51"/>
        <v>0.35915506022377741</v>
      </c>
      <c r="Y93" s="18">
        <f t="shared" ca="1" si="52"/>
        <v>4.9690100439876317E-2</v>
      </c>
      <c r="Z93" s="18" t="e">
        <f t="shared" ca="1" si="43"/>
        <v>#VALUE!</v>
      </c>
      <c r="AA93" s="18">
        <f t="shared" ca="1" si="44"/>
        <v>2.2547444583423362E-2</v>
      </c>
      <c r="AB93" s="19">
        <f t="shared" ca="1" si="45"/>
        <v>44407</v>
      </c>
      <c r="AC93" s="3">
        <f ca="1">_xll.HLV5r3.Financial.Cache.GetValue(IRCurve1, AB93)</f>
        <v>0.93002756673316589</v>
      </c>
      <c r="AD93" s="17">
        <f t="shared" ca="1" si="46"/>
        <v>2.5223295661639229E-2</v>
      </c>
      <c r="AE93" s="17">
        <f t="shared" ca="1" si="47"/>
        <v>2.0797189251366758E-2</v>
      </c>
    </row>
    <row r="94" spans="1:31">
      <c r="A94" s="15">
        <f t="shared" ca="1" si="48"/>
        <v>43777</v>
      </c>
      <c r="B94" s="14">
        <f t="shared" ca="1" si="30"/>
        <v>5.4539225729093227E-2</v>
      </c>
      <c r="C94" s="14">
        <f t="shared" ca="1" si="31"/>
        <v>1.8602947604986011E-2</v>
      </c>
      <c r="D94" s="14">
        <f t="shared" ca="1" si="32"/>
        <v>5.4539225729093227E-2</v>
      </c>
      <c r="E94" s="14">
        <f t="shared" ca="1" si="33"/>
        <v>3.2702838847980926E-2</v>
      </c>
      <c r="F94" s="14">
        <f t="shared" ca="1" si="34"/>
        <v>4.5497430491738905E-2</v>
      </c>
      <c r="G94" s="14" t="e">
        <f t="shared" ca="1" si="35"/>
        <v>#VALUE!</v>
      </c>
      <c r="H94" s="14">
        <f t="shared" ca="1" si="36"/>
        <v>2.1616717917792769E-2</v>
      </c>
      <c r="I94" s="3">
        <f ca="1"/>
        <v>0.8908464225178151</v>
      </c>
      <c r="J94" s="3">
        <f ca="1"/>
        <v>0.96673470218941204</v>
      </c>
      <c r="K94" s="3">
        <f ca="1"/>
        <v>0.8908464225178151</v>
      </c>
      <c r="L94" s="3">
        <f ca="1"/>
        <v>0.53063159973006757</v>
      </c>
      <c r="M94" s="3">
        <f ca="1"/>
        <v>0.91606093243708631</v>
      </c>
      <c r="N94" s="3" t="e">
        <f ca="1"/>
        <v>#VALUE!</v>
      </c>
      <c r="O94" s="3">
        <f ca="1"/>
        <v>0.96099858678497685</v>
      </c>
      <c r="P94" s="17">
        <f t="shared" ca="1" si="37"/>
        <v>0</v>
      </c>
      <c r="Q94" s="17">
        <f t="shared" ca="1" si="38"/>
        <v>2.18363868811123E-2</v>
      </c>
      <c r="R94" s="17">
        <f t="shared" ca="1" si="39"/>
        <v>3.5936278124107213E-2</v>
      </c>
      <c r="S94" s="17">
        <f t="shared" ca="1" si="41"/>
        <v>-4.2916493971470961</v>
      </c>
      <c r="T94" s="19">
        <f t="shared" ca="1" si="40"/>
        <v>43777</v>
      </c>
      <c r="U94" s="18">
        <f t="shared" ca="1" si="42"/>
        <v>6.5463416243355665E-2</v>
      </c>
      <c r="V94" s="18">
        <f t="shared" ca="1" si="49"/>
        <v>1.9175275532454558E-2</v>
      </c>
      <c r="W94" s="18">
        <f t="shared" ca="1" si="50"/>
        <v>6.5463416243355665E-2</v>
      </c>
      <c r="X94" s="18">
        <f t="shared" ca="1" si="51"/>
        <v>0.35595625823821908</v>
      </c>
      <c r="Y94" s="18">
        <f t="shared" ca="1" si="52"/>
        <v>4.9690099885904719E-2</v>
      </c>
      <c r="Z94" s="18" t="e">
        <f t="shared" ca="1" si="43"/>
        <v>#VALUE!</v>
      </c>
      <c r="AA94" s="18">
        <f t="shared" ca="1" si="44"/>
        <v>2.2546922271884703E-2</v>
      </c>
      <c r="AB94" s="19">
        <f t="shared" ca="1" si="45"/>
        <v>44421</v>
      </c>
      <c r="AC94" s="3">
        <f ca="1">_xll.HLV5r3.Financial.Cache.GetValue(IRCurve1, AB94)</f>
        <v>0.92912866367047964</v>
      </c>
      <c r="AD94" s="17">
        <f t="shared" ca="1" si="46"/>
        <v>2.5223295661639229E-2</v>
      </c>
      <c r="AE94" s="17">
        <f t="shared" ca="1" si="47"/>
        <v>2.0845354259797728E-2</v>
      </c>
    </row>
    <row r="95" spans="1:31">
      <c r="A95" s="15">
        <f t="shared" ca="1" si="48"/>
        <v>43784</v>
      </c>
      <c r="B95" s="14">
        <f t="shared" ca="1" si="30"/>
        <v>5.4393890308724727E-2</v>
      </c>
      <c r="C95" s="14">
        <f t="shared" ca="1" si="31"/>
        <v>1.8596082275384371E-2</v>
      </c>
      <c r="D95" s="14">
        <f t="shared" ca="1" si="32"/>
        <v>5.4393890308724727E-2</v>
      </c>
      <c r="E95" s="14">
        <f t="shared" ca="1" si="33"/>
        <v>3.2648238348703042E-2</v>
      </c>
      <c r="F95" s="14">
        <f t="shared" ca="1" si="34"/>
        <v>4.5454092906909244E-2</v>
      </c>
      <c r="G95" s="14" t="e">
        <f t="shared" ca="1" si="35"/>
        <v>#VALUE!</v>
      </c>
      <c r="H95" s="14">
        <f t="shared" ca="1" si="36"/>
        <v>2.1643799048553434E-2</v>
      </c>
      <c r="I95" s="3">
        <f ca="1"/>
        <v>0.88980046476410646</v>
      </c>
      <c r="J95" s="3">
        <f ca="1"/>
        <v>0.96637793333123423</v>
      </c>
      <c r="K95" s="3">
        <f ca="1"/>
        <v>0.88980046476410646</v>
      </c>
      <c r="L95" s="3">
        <f ca="1"/>
        <v>0.53000442199873643</v>
      </c>
      <c r="M95" s="3">
        <f ca="1"/>
        <v>0.9151883789756009</v>
      </c>
      <c r="N95" s="3" t="e">
        <f ca="1"/>
        <v>#VALUE!</v>
      </c>
      <c r="O95" s="3">
        <f ca="1"/>
        <v>0.96058401959203288</v>
      </c>
      <c r="P95" s="17">
        <f t="shared" ca="1" si="37"/>
        <v>0</v>
      </c>
      <c r="Q95" s="17">
        <f t="shared" ca="1" si="38"/>
        <v>2.1745651960021685E-2</v>
      </c>
      <c r="R95" s="17">
        <f t="shared" ca="1" si="39"/>
        <v>3.5797808033340359E-2</v>
      </c>
      <c r="S95" s="17">
        <f t="shared" ca="1" si="41"/>
        <v>-4.2870887772586475</v>
      </c>
      <c r="T95" s="19">
        <f t="shared" ca="1" si="40"/>
        <v>43784</v>
      </c>
      <c r="U95" s="18">
        <f t="shared" ca="1" si="42"/>
        <v>6.5417702214664739E-2</v>
      </c>
      <c r="V95" s="18">
        <f t="shared" ca="1" si="49"/>
        <v>1.917603457844445E-2</v>
      </c>
      <c r="W95" s="18">
        <f t="shared" ca="1" si="50"/>
        <v>6.5417702214664739E-2</v>
      </c>
      <c r="X95" s="18">
        <f t="shared" ca="1" si="51"/>
        <v>0.35282519539058116</v>
      </c>
      <c r="Y95" s="18">
        <f t="shared" ca="1" si="52"/>
        <v>4.9690099331934072E-2</v>
      </c>
      <c r="Z95" s="18" t="e">
        <f t="shared" ca="1" si="43"/>
        <v>#VALUE!</v>
      </c>
      <c r="AA95" s="18">
        <f t="shared" ca="1" si="44"/>
        <v>2.2546814442078261E-2</v>
      </c>
      <c r="AB95" s="19">
        <f t="shared" ca="1" si="45"/>
        <v>44435</v>
      </c>
      <c r="AC95" s="3">
        <f ca="1">_xll.HLV5r3.Financial.Cache.GetValue(IRCurve1, AB95)</f>
        <v>0.92823062942797152</v>
      </c>
      <c r="AD95" s="17">
        <f t="shared" ca="1" si="46"/>
        <v>2.5223295661633442E-2</v>
      </c>
      <c r="AE95" s="17">
        <f t="shared" ca="1" si="47"/>
        <v>2.0892483461595744E-2</v>
      </c>
    </row>
    <row r="96" spans="1:31">
      <c r="A96" s="15">
        <f t="shared" ca="1" si="48"/>
        <v>43791</v>
      </c>
      <c r="B96" s="14">
        <f t="shared" ca="1" si="30"/>
        <v>5.4248914620864438E-2</v>
      </c>
      <c r="C96" s="14">
        <f t="shared" ca="1" si="31"/>
        <v>1.8589219479387884E-2</v>
      </c>
      <c r="D96" s="14">
        <f t="shared" ca="1" si="32"/>
        <v>5.4248914620864438E-2</v>
      </c>
      <c r="E96" s="14">
        <f t="shared" ca="1" si="33"/>
        <v>3.2593739978969652E-2</v>
      </c>
      <c r="F96" s="14">
        <f t="shared" ca="1" si="34"/>
        <v>4.5410796603153211E-2</v>
      </c>
      <c r="G96" s="14" t="e">
        <f t="shared" ca="1" si="35"/>
        <v>#VALUE!</v>
      </c>
      <c r="H96" s="14">
        <f t="shared" ca="1" si="36"/>
        <v>2.167083674761951E-2</v>
      </c>
      <c r="I96" s="3">
        <f ca="1"/>
        <v>0.88875729426503502</v>
      </c>
      <c r="J96" s="3">
        <f ca="1"/>
        <v>0.96602129613691179</v>
      </c>
      <c r="K96" s="3">
        <f ca="1"/>
        <v>0.88875729426503502</v>
      </c>
      <c r="L96" s="3">
        <f ca="1"/>
        <v>0.52937829140026815</v>
      </c>
      <c r="M96" s="3">
        <f ca="1"/>
        <v>0.91431665664587936</v>
      </c>
      <c r="N96" s="3" t="e">
        <f ca="1"/>
        <v>#VALUE!</v>
      </c>
      <c r="O96" s="3">
        <f ca="1"/>
        <v>0.96016893303493733</v>
      </c>
      <c r="P96" s="17">
        <f t="shared" ca="1" si="37"/>
        <v>0</v>
      </c>
      <c r="Q96" s="17">
        <f t="shared" ca="1" si="38"/>
        <v>2.1655174641894787E-2</v>
      </c>
      <c r="R96" s="17">
        <f t="shared" ca="1" si="39"/>
        <v>3.5659695141476558E-2</v>
      </c>
      <c r="S96" s="17">
        <f t="shared" ca="1" si="41"/>
        <v>-4.2824879661257338</v>
      </c>
      <c r="T96" s="19">
        <f t="shared" ca="1" si="40"/>
        <v>43791</v>
      </c>
      <c r="U96" s="18">
        <f t="shared" ca="1" si="42"/>
        <v>6.5371987663525616E-2</v>
      </c>
      <c r="V96" s="18">
        <f t="shared" ca="1" si="49"/>
        <v>1.9176777644518719E-2</v>
      </c>
      <c r="W96" s="18">
        <f t="shared" ca="1" si="50"/>
        <v>6.5371987663525616E-2</v>
      </c>
      <c r="X96" s="18">
        <f t="shared" ca="1" si="51"/>
        <v>0.34975973254868209</v>
      </c>
      <c r="Y96" s="18">
        <f t="shared" ca="1" si="52"/>
        <v>4.9690098777962481E-2</v>
      </c>
      <c r="Z96" s="18" t="e">
        <f t="shared" ca="1" si="43"/>
        <v>#VALUE!</v>
      </c>
      <c r="AA96" s="18">
        <f t="shared" ca="1" si="44"/>
        <v>2.2547108002268279E-2</v>
      </c>
      <c r="AB96" s="19">
        <f t="shared" ca="1" si="45"/>
        <v>44449</v>
      </c>
      <c r="AC96" s="3">
        <f ca="1">_xll.HLV5r3.Financial.Cache.GetValue(IRCurve1, AB96)</f>
        <v>0.92733346316589726</v>
      </c>
      <c r="AD96" s="17">
        <f t="shared" ca="1" si="46"/>
        <v>2.5223295661639229E-2</v>
      </c>
      <c r="AE96" s="17">
        <f t="shared" ca="1" si="47"/>
        <v>2.0938609914419374E-2</v>
      </c>
    </row>
    <row r="97" spans="1:31">
      <c r="A97" s="15">
        <f t="shared" ca="1" si="48"/>
        <v>43798</v>
      </c>
      <c r="B97" s="14">
        <f t="shared" ca="1" si="30"/>
        <v>5.410429748615006E-2</v>
      </c>
      <c r="C97" s="14">
        <f t="shared" ca="1" si="31"/>
        <v>1.9022575762052924E-2</v>
      </c>
      <c r="D97" s="14">
        <f t="shared" ca="1" si="32"/>
        <v>5.410429748615006E-2</v>
      </c>
      <c r="E97" s="14">
        <f t="shared" ca="1" si="33"/>
        <v>3.2539343524662291E-2</v>
      </c>
      <c r="F97" s="14">
        <f t="shared" ca="1" si="34"/>
        <v>4.5367541541389153E-2</v>
      </c>
      <c r="G97" s="14" t="e">
        <f t="shared" ca="1" si="35"/>
        <v>#VALUE!</v>
      </c>
      <c r="H97" s="14">
        <f t="shared" ca="1" si="36"/>
        <v>2.1697830975237791E-2</v>
      </c>
      <c r="I97" s="3">
        <f ca="1"/>
        <v>0.88771690412162119</v>
      </c>
      <c r="J97" s="3">
        <f ca="1"/>
        <v>0.96566479055785504</v>
      </c>
      <c r="K97" s="3">
        <f ca="1"/>
        <v>0.88771690412162119</v>
      </c>
      <c r="L97" s="3">
        <f ca="1"/>
        <v>0.52875320597601394</v>
      </c>
      <c r="M97" s="3">
        <f ca="1"/>
        <v>0.91344576465622984</v>
      </c>
      <c r="N97" s="3" t="e">
        <f ca="1"/>
        <v>#VALUE!</v>
      </c>
      <c r="O97" s="3">
        <f ca="1"/>
        <v>0.95975332794662682</v>
      </c>
      <c r="P97" s="17">
        <f t="shared" ca="1" si="37"/>
        <v>0</v>
      </c>
      <c r="Q97" s="17">
        <f t="shared" ca="1" si="38"/>
        <v>2.1564953961487769E-2</v>
      </c>
      <c r="R97" s="17">
        <f t="shared" ca="1" si="39"/>
        <v>3.508172172409714E-2</v>
      </c>
      <c r="S97" s="17">
        <f t="shared" ca="1" si="41"/>
        <v>-4.2778482183715587</v>
      </c>
      <c r="T97" s="19">
        <f t="shared" ca="1" si="40"/>
        <v>43798</v>
      </c>
      <c r="U97" s="18">
        <f t="shared" ca="1" si="42"/>
        <v>6.5326272589924642E-2</v>
      </c>
      <c r="V97" s="18">
        <f t="shared" ca="1" si="49"/>
        <v>1.9182255638307583E-2</v>
      </c>
      <c r="W97" s="18">
        <f t="shared" ca="1" si="50"/>
        <v>6.5326272589924642E-2</v>
      </c>
      <c r="X97" s="18">
        <f t="shared" ca="1" si="51"/>
        <v>0.34675781971086028</v>
      </c>
      <c r="Y97" s="18">
        <f t="shared" ca="1" si="52"/>
        <v>4.969009822399089E-2</v>
      </c>
      <c r="Z97" s="18" t="e">
        <f t="shared" ca="1" si="43"/>
        <v>#VALUE!</v>
      </c>
      <c r="AA97" s="18">
        <f t="shared" ca="1" si="44"/>
        <v>2.2547790406209051E-2</v>
      </c>
      <c r="AB97" s="19">
        <f t="shared" ca="1" si="45"/>
        <v>44463</v>
      </c>
      <c r="AC97" s="3">
        <f ca="1">_xll.HLV5r3.Financial.Cache.GetValue(IRCurve1, AB97)</f>
        <v>0.92643716404532461</v>
      </c>
      <c r="AD97" s="17">
        <f t="shared" ca="1" si="46"/>
        <v>2.5223295661639229E-2</v>
      </c>
      <c r="AE97" s="17">
        <f t="shared" ca="1" si="47"/>
        <v>2.0983765284025648E-2</v>
      </c>
    </row>
    <row r="98" spans="1:31">
      <c r="A98" s="15">
        <f t="shared" ca="1" si="48"/>
        <v>43805</v>
      </c>
      <c r="B98" s="14">
        <f t="shared" ca="1" si="30"/>
        <v>5.5425181988647626E-2</v>
      </c>
      <c r="C98" s="14">
        <f t="shared" ca="1" si="31"/>
        <v>2.0115498018099452E-2</v>
      </c>
      <c r="D98" s="14">
        <f t="shared" ca="1" si="32"/>
        <v>5.5425181988647626E-2</v>
      </c>
      <c r="E98" s="14">
        <f t="shared" ca="1" si="33"/>
        <v>3.2485048770875151E-2</v>
      </c>
      <c r="F98" s="14">
        <f t="shared" ca="1" si="34"/>
        <v>4.5324327682257512E-2</v>
      </c>
      <c r="G98" s="14" t="e">
        <f t="shared" ca="1" si="35"/>
        <v>#VALUE!</v>
      </c>
      <c r="H98" s="14">
        <f t="shared" ca="1" si="36"/>
        <v>2.1531838496643974E-2</v>
      </c>
      <c r="I98" s="3">
        <f ca="1"/>
        <v>0.88667928745750324</v>
      </c>
      <c r="J98" s="3">
        <f ca="1"/>
        <v>0.96529997403639101</v>
      </c>
      <c r="K98" s="3">
        <f ca="1"/>
        <v>0.88667928745750324</v>
      </c>
      <c r="L98" s="3">
        <f ca="1"/>
        <v>0.52812916377143138</v>
      </c>
      <c r="M98" s="3">
        <f ca="1"/>
        <v>0.91257570221571005</v>
      </c>
      <c r="N98" s="3" t="e">
        <f ca="1"/>
        <v>#VALUE!</v>
      </c>
      <c r="O98" s="3">
        <f ca="1"/>
        <v>0.95933720516080034</v>
      </c>
      <c r="P98" s="17">
        <f t="shared" ca="1" si="37"/>
        <v>0</v>
      </c>
      <c r="Q98" s="17">
        <f t="shared" ca="1" si="38"/>
        <v>2.2940133217772475E-2</v>
      </c>
      <c r="R98" s="17">
        <f t="shared" ca="1" si="39"/>
        <v>3.5309683970548178E-2</v>
      </c>
      <c r="S98" s="17">
        <f t="shared" ca="1" si="41"/>
        <v>-4.275083685526532</v>
      </c>
      <c r="T98" s="19">
        <f t="shared" ca="1" si="40"/>
        <v>43805</v>
      </c>
      <c r="U98" s="18">
        <f t="shared" ca="1" si="42"/>
        <v>6.5297612167425745E-2</v>
      </c>
      <c r="V98" s="18">
        <f t="shared" ca="1" si="49"/>
        <v>1.9199374271213054E-2</v>
      </c>
      <c r="W98" s="18">
        <f t="shared" ca="1" si="50"/>
        <v>6.5297612167425745E-2</v>
      </c>
      <c r="X98" s="18">
        <f t="shared" ca="1" si="51"/>
        <v>0.34381749141159268</v>
      </c>
      <c r="Y98" s="18">
        <f t="shared" ca="1" si="52"/>
        <v>4.9690097670019341E-2</v>
      </c>
      <c r="Z98" s="18" t="e">
        <f t="shared" ca="1" si="43"/>
        <v>#VALUE!</v>
      </c>
      <c r="AA98" s="18">
        <f t="shared" ca="1" si="44"/>
        <v>2.2546775312160424E-2</v>
      </c>
      <c r="AB98" s="19">
        <f t="shared" ca="1" si="45"/>
        <v>44477</v>
      </c>
      <c r="AC98" s="3">
        <f ca="1">_xll.HLV5r3.Financial.Cache.GetValue(IRCurve1, AB98)</f>
        <v>0.92554173122813199</v>
      </c>
      <c r="AD98" s="17">
        <f t="shared" ca="1" si="46"/>
        <v>2.5223295661639229E-2</v>
      </c>
      <c r="AE98" s="17">
        <f t="shared" ca="1" si="47"/>
        <v>2.1027979916765124E-2</v>
      </c>
    </row>
    <row r="99" spans="1:31">
      <c r="A99" s="15">
        <f t="shared" ca="1" si="48"/>
        <v>43812</v>
      </c>
      <c r="B99" s="14">
        <f t="shared" ca="1" si="30"/>
        <v>6.4177810352118919E-2</v>
      </c>
      <c r="C99" s="14">
        <f t="shared" ca="1" si="31"/>
        <v>2.0107458973104286E-2</v>
      </c>
      <c r="D99" s="14">
        <f t="shared" ca="1" si="32"/>
        <v>6.4177810352118919E-2</v>
      </c>
      <c r="E99" s="14">
        <f t="shared" ca="1" si="33"/>
        <v>3.243085550403392E-2</v>
      </c>
      <c r="F99" s="14">
        <f t="shared" ca="1" si="34"/>
        <v>4.5281154986572411E-2</v>
      </c>
      <c r="G99" s="14" t="e">
        <f t="shared" ca="1" si="35"/>
        <v>#VALUE!</v>
      </c>
      <c r="H99" s="14">
        <f t="shared" ca="1" si="36"/>
        <v>2.0387166447853638E-2</v>
      </c>
      <c r="I99" s="3">
        <f ca="1"/>
        <v>0.88561633876183055</v>
      </c>
      <c r="J99" s="3">
        <f ca="1"/>
        <v>0.96491419736207129</v>
      </c>
      <c r="K99" s="3">
        <f ca="1"/>
        <v>0.88561633876183055</v>
      </c>
      <c r="L99" s="3">
        <f ca="1"/>
        <v>0.52750616283609952</v>
      </c>
      <c r="M99" s="3">
        <f ca="1"/>
        <v>0.91170646853413251</v>
      </c>
      <c r="N99" s="3" t="e">
        <f ca="1"/>
        <v>#VALUE!</v>
      </c>
      <c r="O99" s="3">
        <f ca="1"/>
        <v>0.95892426579237156</v>
      </c>
      <c r="P99" s="17">
        <f t="shared" ca="1" si="37"/>
        <v>0</v>
      </c>
      <c r="Q99" s="17">
        <f t="shared" ca="1" si="38"/>
        <v>3.1746954848084999E-2</v>
      </c>
      <c r="R99" s="17">
        <f t="shared" ca="1" si="39"/>
        <v>4.4070351379014633E-2</v>
      </c>
      <c r="S99" s="17">
        <f t="shared" ca="1" si="41"/>
        <v>-4.2837587950107316</v>
      </c>
      <c r="T99" s="19">
        <f t="shared" ca="1" si="40"/>
        <v>43812</v>
      </c>
      <c r="U99" s="18">
        <f t="shared" ca="1" si="42"/>
        <v>6.5371281787132932E-2</v>
      </c>
      <c r="V99" s="18">
        <f t="shared" ca="1" si="49"/>
        <v>1.9216143544263337E-2</v>
      </c>
      <c r="W99" s="18">
        <f t="shared" ca="1" si="50"/>
        <v>6.5371281787132932E-2</v>
      </c>
      <c r="X99" s="18">
        <f t="shared" ca="1" si="51"/>
        <v>0.34093686240844301</v>
      </c>
      <c r="Y99" s="18">
        <f t="shared" ca="1" si="52"/>
        <v>4.9690097116048618E-2</v>
      </c>
      <c r="Z99" s="18" t="e">
        <f t="shared" ca="1" si="43"/>
        <v>#VALUE!</v>
      </c>
      <c r="AA99" s="18">
        <f t="shared" ca="1" si="44"/>
        <v>2.2533693837025616E-2</v>
      </c>
      <c r="AB99" s="19">
        <f t="shared" ref="AB99:AB130" ca="1" si="53">AB98+14</f>
        <v>44491</v>
      </c>
      <c r="AC99" s="3">
        <f ca="1">_xll.HLV5r3.Financial.Cache.GetValue(IRCurve1, AB99)</f>
        <v>0.92464716387700785</v>
      </c>
      <c r="AD99" s="17">
        <f t="shared" ca="1" si="46"/>
        <v>2.5223295661639229E-2</v>
      </c>
      <c r="AE99" s="17">
        <f t="shared" ca="1" si="47"/>
        <v>2.1071282907592456E-2</v>
      </c>
    </row>
    <row r="100" spans="1:31">
      <c r="A100" s="15">
        <f t="shared" ca="1" si="48"/>
        <v>43819</v>
      </c>
      <c r="B100" s="14">
        <f t="shared" ca="1" si="30"/>
        <v>6.4218622432263284E-2</v>
      </c>
      <c r="C100" s="14">
        <f t="shared" ca="1" si="31"/>
        <v>2.0099423140864738E-2</v>
      </c>
      <c r="D100" s="14">
        <f t="shared" ca="1" si="32"/>
        <v>6.4218622432263284E-2</v>
      </c>
      <c r="E100" s="14">
        <f t="shared" ca="1" si="33"/>
        <v>3.2376763510819008E-2</v>
      </c>
      <c r="F100" s="14">
        <f t="shared" ca="1" si="34"/>
        <v>4.5238023414904835E-2</v>
      </c>
      <c r="G100" s="14" t="e">
        <f t="shared" ca="1" si="35"/>
        <v>#VALUE!</v>
      </c>
      <c r="H100" s="14">
        <f t="shared" ca="1" si="36"/>
        <v>2.0389694014217388E-2</v>
      </c>
      <c r="I100" s="3">
        <f ca="1"/>
        <v>0.88438553144000909</v>
      </c>
      <c r="J100" s="3">
        <f ca="1"/>
        <v>0.96452857486121724</v>
      </c>
      <c r="K100" s="3">
        <f ca="1"/>
        <v>0.88438553144000909</v>
      </c>
      <c r="L100" s="3">
        <f ca="1"/>
        <v>0.52688420122369339</v>
      </c>
      <c r="M100" s="3">
        <f ca="1"/>
        <v>0.91083806282206126</v>
      </c>
      <c r="N100" s="3" t="e">
        <f ca="1"/>
        <v>#VALUE!</v>
      </c>
      <c r="O100" s="3">
        <f ca="1"/>
        <v>0.9585332790385771</v>
      </c>
      <c r="P100" s="17">
        <f t="shared" ca="1" si="37"/>
        <v>0</v>
      </c>
      <c r="Q100" s="17">
        <f t="shared" ca="1" si="38"/>
        <v>3.1841858921444276E-2</v>
      </c>
      <c r="R100" s="17">
        <f t="shared" ca="1" si="39"/>
        <v>4.4119199291398542E-2</v>
      </c>
      <c r="S100" s="17">
        <f t="shared" ca="1" si="41"/>
        <v>-4.2923959136279031</v>
      </c>
      <c r="T100" s="19">
        <f t="shared" ca="1" si="40"/>
        <v>43819</v>
      </c>
      <c r="U100" s="18">
        <f t="shared" ca="1" si="42"/>
        <v>6.5444950050062761E-2</v>
      </c>
      <c r="V100" s="18">
        <f t="shared" ca="1" si="49"/>
        <v>1.9232574044120682E-2</v>
      </c>
      <c r="W100" s="18">
        <f t="shared" ca="1" si="50"/>
        <v>6.5444950050062761E-2</v>
      </c>
      <c r="X100" s="18">
        <f t="shared" ca="1" si="51"/>
        <v>0.3381141236303859</v>
      </c>
      <c r="Y100" s="18">
        <f t="shared" ca="1" si="52"/>
        <v>4.9690096562077041E-2</v>
      </c>
      <c r="Z100" s="18" t="e">
        <f t="shared" ca="1" si="43"/>
        <v>#VALUE!</v>
      </c>
      <c r="AA100" s="18">
        <f t="shared" ca="1" si="44"/>
        <v>2.2520990913783737E-2</v>
      </c>
      <c r="AB100" s="19">
        <f t="shared" ca="1" si="53"/>
        <v>44505</v>
      </c>
      <c r="AC100" s="3">
        <f ca="1">_xll.HLV5r3.Financial.Cache.GetValue(IRCurve1, AB100)</f>
        <v>0.9237534611554501</v>
      </c>
      <c r="AD100" s="17">
        <f t="shared" ca="1" si="46"/>
        <v>2.5223295661639229E-2</v>
      </c>
      <c r="AE100" s="17">
        <f t="shared" ca="1" si="47"/>
        <v>2.1113702163913093E-2</v>
      </c>
    </row>
    <row r="101" spans="1:31">
      <c r="A101" s="15">
        <f t="shared" ca="1" si="48"/>
        <v>43826</v>
      </c>
      <c r="B101" s="14">
        <f t="shared" ca="1" si="30"/>
        <v>6.425901175305504E-2</v>
      </c>
      <c r="C101" s="14">
        <f t="shared" ca="1" si="31"/>
        <v>2.0091390520095644E-2</v>
      </c>
      <c r="D101" s="14">
        <f t="shared" ca="1" si="32"/>
        <v>6.425901175305504E-2</v>
      </c>
      <c r="E101" s="14">
        <f t="shared" ca="1" si="33"/>
        <v>3.2322772578449177E-2</v>
      </c>
      <c r="F101" s="14">
        <f t="shared" ca="1" si="34"/>
        <v>4.5194932928306258E-2</v>
      </c>
      <c r="G101" s="14" t="e">
        <f t="shared" ca="1" si="35"/>
        <v>#VALUE!</v>
      </c>
      <c r="H101" s="14">
        <f t="shared" ca="1" si="36"/>
        <v>2.0392211680251134E-2</v>
      </c>
      <c r="I101" s="3">
        <f ca="1"/>
        <v>0.8831539414207602</v>
      </c>
      <c r="J101" s="3">
        <f ca="1"/>
        <v>0.96414310647221435</v>
      </c>
      <c r="K101" s="3">
        <f ca="1"/>
        <v>0.8831539414207602</v>
      </c>
      <c r="L101" s="3">
        <f ca="1"/>
        <v>0.52626327699197906</v>
      </c>
      <c r="M101" s="3">
        <f ca="1"/>
        <v>0.90997048429081651</v>
      </c>
      <c r="N101" s="3" t="e">
        <f ca="1"/>
        <v>#VALUE!</v>
      </c>
      <c r="O101" s="3">
        <f ca="1"/>
        <v>0.95814224381090718</v>
      </c>
      <c r="P101" s="17">
        <f t="shared" ca="1" si="37"/>
        <v>0</v>
      </c>
      <c r="Q101" s="17">
        <f t="shared" ca="1" si="38"/>
        <v>3.1936239174605863E-2</v>
      </c>
      <c r="R101" s="17">
        <f t="shared" ca="1" si="39"/>
        <v>4.4167621232959392E-2</v>
      </c>
      <c r="S101" s="17">
        <f t="shared" ca="1" si="41"/>
        <v>-4.3009961770624683</v>
      </c>
      <c r="T101" s="19">
        <f t="shared" ca="1" si="40"/>
        <v>43826</v>
      </c>
      <c r="U101" s="18">
        <f t="shared" ca="1" si="42"/>
        <v>6.5518616956263473E-2</v>
      </c>
      <c r="V101" s="18">
        <f t="shared" ca="1" si="49"/>
        <v>1.924867593398083E-2</v>
      </c>
      <c r="W101" s="18">
        <f t="shared" ca="1" si="50"/>
        <v>6.5518616956263473E-2</v>
      </c>
      <c r="X101" s="18">
        <f t="shared" ca="1" si="51"/>
        <v>0.3353475383692377</v>
      </c>
      <c r="Y101" s="18">
        <f t="shared" ca="1" si="52"/>
        <v>4.969009600810545E-2</v>
      </c>
      <c r="Z101" s="18" t="e">
        <f t="shared" ca="1" si="43"/>
        <v>#VALUE!</v>
      </c>
      <c r="AA101" s="18">
        <f t="shared" ca="1" si="44"/>
        <v>2.2508655185638791E-2</v>
      </c>
      <c r="AB101" s="19">
        <f t="shared" ca="1" si="53"/>
        <v>44519</v>
      </c>
      <c r="AC101" s="3">
        <f ca="1">_xll.HLV5r3.Financial.Cache.GetValue(IRCurve1, AB101)</f>
        <v>0.92286062222776499</v>
      </c>
      <c r="AD101" s="17">
        <f t="shared" ca="1" si="46"/>
        <v>2.5223295661639229E-2</v>
      </c>
      <c r="AE101" s="17">
        <f t="shared" ca="1" si="47"/>
        <v>2.1155264465560594E-2</v>
      </c>
    </row>
    <row r="102" spans="1:31">
      <c r="A102" s="15">
        <f t="shared" ca="1" si="48"/>
        <v>43833</v>
      </c>
      <c r="B102" s="14">
        <f t="shared" ca="1" si="30"/>
        <v>6.4298978577414109E-2</v>
      </c>
      <c r="C102" s="14">
        <f t="shared" ca="1" si="31"/>
        <v>2.0083361109523419E-2</v>
      </c>
      <c r="D102" s="14">
        <f t="shared" ca="1" si="32"/>
        <v>6.4298978577414109E-2</v>
      </c>
      <c r="E102" s="14">
        <f t="shared" ca="1" si="33"/>
        <v>3.2268882494588973E-2</v>
      </c>
      <c r="F102" s="14">
        <f t="shared" ca="1" si="34"/>
        <v>4.5151883487648689E-2</v>
      </c>
      <c r="G102" s="14" t="e">
        <f t="shared" ca="1" si="35"/>
        <v>#VALUE!</v>
      </c>
      <c r="H102" s="14">
        <f t="shared" ca="1" si="36"/>
        <v>2.0394719448316802E-2</v>
      </c>
      <c r="I102" s="3">
        <f ca="1"/>
        <v>0.8819215768117975</v>
      </c>
      <c r="J102" s="3">
        <f ca="1"/>
        <v>0.96375779213347279</v>
      </c>
      <c r="K102" s="3">
        <f ca="1"/>
        <v>0.8819215768117975</v>
      </c>
      <c r="L102" s="3">
        <f ca="1"/>
        <v>0.52564338820280332</v>
      </c>
      <c r="M102" s="3">
        <f ca="1"/>
        <v>0.90910373215246543</v>
      </c>
      <c r="N102" s="3" t="e">
        <f ca="1"/>
        <v>#VALUE!</v>
      </c>
      <c r="O102" s="3">
        <f ca="1"/>
        <v>0.95775116029923113</v>
      </c>
      <c r="P102" s="17">
        <f t="shared" ca="1" si="37"/>
        <v>0</v>
      </c>
      <c r="Q102" s="17">
        <f t="shared" ca="1" si="38"/>
        <v>3.2030096082825137E-2</v>
      </c>
      <c r="R102" s="17">
        <f t="shared" ca="1" si="39"/>
        <v>4.421561746789069E-2</v>
      </c>
      <c r="S102" s="17">
        <f t="shared" ca="1" si="41"/>
        <v>-4.3095606760217713</v>
      </c>
      <c r="T102" s="19">
        <f t="shared" ca="1" si="40"/>
        <v>43833</v>
      </c>
      <c r="U102" s="18">
        <f t="shared" ca="1" si="42"/>
        <v>6.5592282505785887E-2</v>
      </c>
      <c r="V102" s="18">
        <f t="shared" ca="1" si="49"/>
        <v>1.9264458974536821E-2</v>
      </c>
      <c r="W102" s="18">
        <f t="shared" ca="1" si="50"/>
        <v>6.5592282505785887E-2</v>
      </c>
      <c r="X102" s="18">
        <f t="shared" ca="1" si="51"/>
        <v>0.33263543869733686</v>
      </c>
      <c r="Y102" s="18">
        <f t="shared" ca="1" si="52"/>
        <v>4.9690095454134775E-2</v>
      </c>
      <c r="Z102" s="18" t="e">
        <f t="shared" ca="1" si="43"/>
        <v>#VALUE!</v>
      </c>
      <c r="AA102" s="18">
        <f t="shared" ca="1" si="44"/>
        <v>2.249667574556817E-2</v>
      </c>
      <c r="AB102" s="19">
        <f t="shared" ca="1" si="53"/>
        <v>44533</v>
      </c>
      <c r="AC102" s="3">
        <f ca="1">_xll.HLV5r3.Financial.Cache.GetValue(IRCurve1, AB102)</f>
        <v>0.9219686462590666</v>
      </c>
      <c r="AD102" s="17">
        <f t="shared" ca="1" si="46"/>
        <v>2.5223295661633442E-2</v>
      </c>
      <c r="AE102" s="17">
        <f t="shared" ca="1" si="47"/>
        <v>2.119599552117513E-2</v>
      </c>
    </row>
    <row r="103" spans="1:31">
      <c r="A103" s="15">
        <f t="shared" ca="1" si="48"/>
        <v>43840</v>
      </c>
      <c r="B103" s="14">
        <f t="shared" ca="1" si="30"/>
        <v>6.4338523172463261E-2</v>
      </c>
      <c r="C103" s="14">
        <f t="shared" ca="1" si="31"/>
        <v>2.0075334907862903E-2</v>
      </c>
      <c r="D103" s="14">
        <f t="shared" ca="1" si="32"/>
        <v>6.4338523172463261E-2</v>
      </c>
      <c r="E103" s="14">
        <f t="shared" ca="1" si="33"/>
        <v>3.221509304738341E-2</v>
      </c>
      <c r="F103" s="14">
        <f t="shared" ca="1" si="34"/>
        <v>4.5108875053584171E-2</v>
      </c>
      <c r="G103" s="14" t="e">
        <f t="shared" ca="1" si="35"/>
        <v>#VALUE!</v>
      </c>
      <c r="H103" s="14">
        <f t="shared" ca="1" si="36"/>
        <v>2.0397217320938403E-2</v>
      </c>
      <c r="I103" s="3">
        <f ca="1"/>
        <v>0.8806884457157923</v>
      </c>
      <c r="J103" s="3">
        <f ca="1"/>
        <v>0.96337263178342714</v>
      </c>
      <c r="K103" s="3">
        <f ca="1"/>
        <v>0.8806884457157923</v>
      </c>
      <c r="L103" s="3">
        <f ca="1"/>
        <v>0.52502453292208517</v>
      </c>
      <c r="M103" s="3">
        <f ca="1"/>
        <v>0.90823780561982559</v>
      </c>
      <c r="N103" s="3" t="e">
        <f ca="1"/>
        <v>#VALUE!</v>
      </c>
      <c r="O103" s="3">
        <f ca="1"/>
        <v>0.957360028693373</v>
      </c>
      <c r="P103" s="17">
        <f t="shared" ca="1" si="37"/>
        <v>0</v>
      </c>
      <c r="Q103" s="17">
        <f t="shared" ca="1" si="38"/>
        <v>3.2123430125079851E-2</v>
      </c>
      <c r="R103" s="17">
        <f t="shared" ca="1" si="39"/>
        <v>4.4263188264600357E-2</v>
      </c>
      <c r="S103" s="17">
        <f t="shared" ca="1" si="41"/>
        <v>-4.3180904584404294</v>
      </c>
      <c r="T103" s="19">
        <f t="shared" ca="1" si="40"/>
        <v>43840</v>
      </c>
      <c r="U103" s="18">
        <f t="shared" ca="1" si="42"/>
        <v>6.5665946698680852E-2</v>
      </c>
      <c r="V103" s="18">
        <f t="shared" ca="1" si="49"/>
        <v>1.9279932543709393E-2</v>
      </c>
      <c r="W103" s="18">
        <f t="shared" ca="1" si="50"/>
        <v>6.5665946698680852E-2</v>
      </c>
      <c r="X103" s="18">
        <f t="shared" ca="1" si="51"/>
        <v>0.32997622209594929</v>
      </c>
      <c r="Y103" s="18">
        <f t="shared" ca="1" si="52"/>
        <v>4.9690094900163205E-2</v>
      </c>
      <c r="Z103" s="18" t="e">
        <f t="shared" ca="1" si="43"/>
        <v>#VALUE!</v>
      </c>
      <c r="AA103" s="18">
        <f t="shared" ca="1" si="44"/>
        <v>2.2485042114276557E-2</v>
      </c>
      <c r="AB103" s="19">
        <f t="shared" ca="1" si="53"/>
        <v>44547</v>
      </c>
      <c r="AC103" s="3">
        <f ca="1">_xll.HLV5r3.Financial.Cache.GetValue(IRCurve1, AB103)</f>
        <v>0.9210775324152759</v>
      </c>
      <c r="AD103" s="17">
        <f t="shared" ca="1" si="46"/>
        <v>2.5223295661633442E-2</v>
      </c>
      <c r="AE103" s="17">
        <f t="shared" ca="1" si="47"/>
        <v>2.1235920021232941E-2</v>
      </c>
    </row>
    <row r="104" spans="1:31">
      <c r="A104" s="15">
        <f t="shared" ca="1" si="48"/>
        <v>43847</v>
      </c>
      <c r="B104" s="14">
        <f t="shared" ca="1" si="30"/>
        <v>6.4377645809493331E-2</v>
      </c>
      <c r="C104" s="14">
        <f t="shared" ca="1" si="31"/>
        <v>2.0067311913823143E-2</v>
      </c>
      <c r="D104" s="14">
        <f t="shared" ca="1" si="32"/>
        <v>6.4377645809493331E-2</v>
      </c>
      <c r="E104" s="14">
        <f t="shared" ca="1" si="33"/>
        <v>3.2161404025458008E-2</v>
      </c>
      <c r="F104" s="14">
        <f t="shared" ca="1" si="34"/>
        <v>4.506590758729731E-2</v>
      </c>
      <c r="G104" s="14" t="e">
        <f t="shared" ca="1" si="35"/>
        <v>#VALUE!</v>
      </c>
      <c r="H104" s="14">
        <f t="shared" ca="1" si="36"/>
        <v>2.0399705300275239E-2</v>
      </c>
      <c r="I104" s="3">
        <f ca="1"/>
        <v>0.87945455623029301</v>
      </c>
      <c r="J104" s="3">
        <f ca="1"/>
        <v>0.96298762536053661</v>
      </c>
      <c r="K104" s="3">
        <f ca="1"/>
        <v>0.87945455623029301</v>
      </c>
      <c r="L104" s="3">
        <f ca="1"/>
        <v>0.52440670921980659</v>
      </c>
      <c r="M104" s="3">
        <f ca="1"/>
        <v>0.90737270390646918</v>
      </c>
      <c r="N104" s="3" t="e">
        <f ca="1"/>
        <v>#VALUE!</v>
      </c>
      <c r="O104" s="3">
        <f ca="1"/>
        <v>0.95696884918310843</v>
      </c>
      <c r="P104" s="17">
        <f t="shared" ca="1" si="37"/>
        <v>0</v>
      </c>
      <c r="Q104" s="17">
        <f t="shared" ca="1" si="38"/>
        <v>3.2216241784035322E-2</v>
      </c>
      <c r="R104" s="17">
        <f t="shared" ca="1" si="39"/>
        <v>4.4310333895670184E-2</v>
      </c>
      <c r="S104" s="17">
        <f t="shared" ca="1" si="41"/>
        <v>-4.326586531556802</v>
      </c>
      <c r="T104" s="19">
        <f t="shared" ca="1" si="40"/>
        <v>43847</v>
      </c>
      <c r="U104" s="18">
        <f t="shared" ca="1" si="42"/>
        <v>6.5739609534996649E-2</v>
      </c>
      <c r="V104" s="18">
        <f t="shared" ca="1" si="49"/>
        <v>1.9295105655228111E-2</v>
      </c>
      <c r="W104" s="18">
        <f t="shared" ca="1" si="50"/>
        <v>6.5739609534996649E-2</v>
      </c>
      <c r="X104" s="18">
        <f t="shared" ca="1" si="51"/>
        <v>0.32736834828007827</v>
      </c>
      <c r="Y104" s="18">
        <f t="shared" ca="1" si="52"/>
        <v>4.9690094346191642E-2</v>
      </c>
      <c r="Z104" s="18" t="e">
        <f t="shared" ca="1" si="43"/>
        <v>#VALUE!</v>
      </c>
      <c r="AA104" s="18">
        <f t="shared" ca="1" si="44"/>
        <v>2.2473744219428632E-2</v>
      </c>
      <c r="AB104" s="19">
        <f t="shared" ca="1" si="53"/>
        <v>44561</v>
      </c>
      <c r="AC104" s="3">
        <f ca="1">_xll.HLV5r3.Financial.Cache.GetValue(IRCurve1, AB104)</f>
        <v>0.92018727986311988</v>
      </c>
      <c r="AD104" s="17">
        <f t="shared" ca="1" si="46"/>
        <v>2.5223295661639229E-2</v>
      </c>
      <c r="AE104" s="17">
        <f t="shared" ca="1" si="47"/>
        <v>2.1275061687956325E-2</v>
      </c>
    </row>
    <row r="105" spans="1:31">
      <c r="A105" s="15">
        <f t="shared" ca="1" si="48"/>
        <v>43854</v>
      </c>
      <c r="B105" s="14">
        <f t="shared" ca="1" si="30"/>
        <v>6.4416346764727406E-2</v>
      </c>
      <c r="C105" s="14">
        <f t="shared" ca="1" si="31"/>
        <v>2.0059292126130557E-2</v>
      </c>
      <c r="D105" s="14">
        <f t="shared" ca="1" si="32"/>
        <v>6.4416346764727406E-2</v>
      </c>
      <c r="E105" s="14">
        <f t="shared" ca="1" si="33"/>
        <v>3.2107815217947699E-2</v>
      </c>
      <c r="F105" s="14">
        <f t="shared" ca="1" si="34"/>
        <v>4.5022981049764321E-2</v>
      </c>
      <c r="G105" s="14" t="e">
        <f t="shared" ca="1" si="35"/>
        <v>#VALUE!</v>
      </c>
      <c r="H105" s="14">
        <f t="shared" ca="1" si="36"/>
        <v>2.040218338905973E-2</v>
      </c>
      <c r="I105" s="3">
        <f ca="1"/>
        <v>0.87821991644764519</v>
      </c>
      <c r="J105" s="3">
        <f ca="1"/>
        <v>0.96260277280328521</v>
      </c>
      <c r="K105" s="3">
        <f ca="1"/>
        <v>0.87821991644764519</v>
      </c>
      <c r="L105" s="3">
        <f ca="1"/>
        <v>0.52378991517000328</v>
      </c>
      <c r="M105" s="3">
        <f ca="1"/>
        <v>0.90650842622671279</v>
      </c>
      <c r="N105" s="3" t="e">
        <f ca="1"/>
        <v>#VALUE!</v>
      </c>
      <c r="O105" s="3">
        <f ca="1"/>
        <v>0.95657762195817164</v>
      </c>
      <c r="P105" s="17">
        <f t="shared" ca="1" si="37"/>
        <v>0</v>
      </c>
      <c r="Q105" s="17">
        <f t="shared" ca="1" si="38"/>
        <v>3.2308531546779706E-2</v>
      </c>
      <c r="R105" s="17">
        <f t="shared" ca="1" si="39"/>
        <v>4.4357054638596849E-2</v>
      </c>
      <c r="S105" s="17">
        <f t="shared" ca="1" si="41"/>
        <v>-4.335049863869548</v>
      </c>
      <c r="T105" s="19">
        <f t="shared" ca="1" si="40"/>
        <v>43854</v>
      </c>
      <c r="U105" s="18">
        <f t="shared" ca="1" si="42"/>
        <v>6.5813271014784902E-2</v>
      </c>
      <c r="V105" s="18">
        <f t="shared" ca="1" si="49"/>
        <v>1.9309986976140718E-2</v>
      </c>
      <c r="W105" s="18">
        <f t="shared" ca="1" si="50"/>
        <v>6.5813271014784902E-2</v>
      </c>
      <c r="X105" s="18">
        <f t="shared" ca="1" si="51"/>
        <v>0.32481033620645794</v>
      </c>
      <c r="Y105" s="18">
        <f t="shared" ca="1" si="52"/>
        <v>4.9690093792220953E-2</v>
      </c>
      <c r="Z105" s="18" t="e">
        <f t="shared" ca="1" si="43"/>
        <v>#VALUE!</v>
      </c>
      <c r="AA105" s="18">
        <f t="shared" ca="1" si="44"/>
        <v>2.2462772376089422E-2</v>
      </c>
      <c r="AB105" s="19">
        <f t="shared" ca="1" si="53"/>
        <v>44575</v>
      </c>
      <c r="AC105" s="3">
        <f ca="1">_xll.HLV5r3.Financial.Cache.GetValue(IRCurve1, AB105)</f>
        <v>0.91929788777013133</v>
      </c>
      <c r="AD105" s="17">
        <f t="shared" ca="1" si="46"/>
        <v>2.5223295661639229E-2</v>
      </c>
      <c r="AE105" s="17">
        <f t="shared" ca="1" si="47"/>
        <v>2.131344332231612E-2</v>
      </c>
    </row>
    <row r="106" spans="1:31">
      <c r="A106" s="15">
        <f t="shared" ca="1" si="48"/>
        <v>43861</v>
      </c>
      <c r="B106" s="14">
        <f t="shared" ca="1" si="30"/>
        <v>6.4454626318174599E-2</v>
      </c>
      <c r="C106" s="14">
        <f t="shared" ca="1" si="31"/>
        <v>2.0051275543499978E-2</v>
      </c>
      <c r="D106" s="14">
        <f t="shared" ca="1" si="32"/>
        <v>6.4454626318174599E-2</v>
      </c>
      <c r="E106" s="14">
        <f t="shared" ca="1" si="33"/>
        <v>3.2054326414207419E-2</v>
      </c>
      <c r="F106" s="14">
        <f t="shared" ca="1" si="34"/>
        <v>4.497988244801901E-2</v>
      </c>
      <c r="G106" s="14" t="e">
        <f t="shared" ca="1" si="35"/>
        <v>#VALUE!</v>
      </c>
      <c r="H106" s="14">
        <f t="shared" ca="1" si="36"/>
        <v>2.0404651589659588E-2</v>
      </c>
      <c r="I106" s="3">
        <f ca="1"/>
        <v>0.87698453445489699</v>
      </c>
      <c r="J106" s="3">
        <f ca="1"/>
        <v>0.96221807405018134</v>
      </c>
      <c r="K106" s="3">
        <f ca="1"/>
        <v>0.87698453445489699</v>
      </c>
      <c r="L106" s="3">
        <f ca="1"/>
        <v>0.52317414885075497</v>
      </c>
      <c r="M106" s="3">
        <f ca="1"/>
        <v>0.90564497179562142</v>
      </c>
      <c r="N106" s="3" t="e">
        <f ca="1"/>
        <v>#VALUE!</v>
      </c>
      <c r="O106" s="3">
        <f ca="1"/>
        <v>0.95618634720824447</v>
      </c>
      <c r="P106" s="17">
        <f t="shared" ca="1" si="37"/>
        <v>0</v>
      </c>
      <c r="Q106" s="17">
        <f t="shared" ca="1" si="38"/>
        <v>3.2400299903967179E-2</v>
      </c>
      <c r="R106" s="17">
        <f t="shared" ca="1" si="39"/>
        <v>4.4403350774674624E-2</v>
      </c>
      <c r="S106" s="17">
        <f t="shared" ca="1" si="41"/>
        <v>-4.3434813869820958</v>
      </c>
      <c r="T106" s="19">
        <f t="shared" ca="1" si="40"/>
        <v>43861</v>
      </c>
      <c r="U106" s="18">
        <f t="shared" ca="1" si="42"/>
        <v>6.5886931138093893E-2</v>
      </c>
      <c r="V106" s="18">
        <f t="shared" ca="1" si="49"/>
        <v>1.9324584843321658E-2</v>
      </c>
      <c r="W106" s="18">
        <f t="shared" ca="1" si="50"/>
        <v>6.5886931138093893E-2</v>
      </c>
      <c r="X106" s="18">
        <f t="shared" ca="1" si="51"/>
        <v>0.32230076125251411</v>
      </c>
      <c r="Y106" s="18">
        <f t="shared" ca="1" si="52"/>
        <v>4.9690090996681813E-2</v>
      </c>
      <c r="Z106" s="18" t="e">
        <f t="shared" ca="1" si="43"/>
        <v>#VALUE!</v>
      </c>
      <c r="AA106" s="18">
        <f t="shared" ca="1" si="44"/>
        <v>2.2452117268272932E-2</v>
      </c>
      <c r="AB106" s="19">
        <f t="shared" ca="1" si="53"/>
        <v>44589</v>
      </c>
      <c r="AC106" s="3">
        <f ca="1">_xll.HLV5r3.Financial.Cache.GetValue(IRCurve1, AB106)</f>
        <v>0.91840935530464729</v>
      </c>
      <c r="AD106" s="17">
        <f t="shared" ca="1" si="46"/>
        <v>2.5223295661639229E-2</v>
      </c>
      <c r="AE106" s="17">
        <f t="shared" ca="1" si="47"/>
        <v>2.1351086848322841E-2</v>
      </c>
    </row>
    <row r="107" spans="1:31">
      <c r="A107" s="15">
        <f t="shared" ca="1" si="48"/>
        <v>43868</v>
      </c>
      <c r="B107" s="14">
        <f t="shared" ca="1" si="30"/>
        <v>6.4492484754822596E-2</v>
      </c>
      <c r="C107" s="14">
        <f t="shared" ca="1" si="31"/>
        <v>2.0043262164652038E-2</v>
      </c>
      <c r="D107" s="14">
        <f t="shared" ca="1" si="32"/>
        <v>6.4492484754822596E-2</v>
      </c>
      <c r="E107" s="14">
        <f t="shared" ca="1" si="33"/>
        <v>3.2000937404975671E-2</v>
      </c>
      <c r="F107" s="14">
        <f t="shared" ca="1" si="34"/>
        <v>4.4935745341444039E-2</v>
      </c>
      <c r="G107" s="14" t="e">
        <f t="shared" ca="1" si="35"/>
        <v>#VALUE!</v>
      </c>
      <c r="H107" s="14">
        <f t="shared" ca="1" si="36"/>
        <v>2.040710990465092E-2</v>
      </c>
      <c r="I107" s="3">
        <f ca="1"/>
        <v>0.87574841833372652</v>
      </c>
      <c r="J107" s="3">
        <f ca="1"/>
        <v>0.96183352903975805</v>
      </c>
      <c r="K107" s="3">
        <f ca="1"/>
        <v>0.87574841833372652</v>
      </c>
      <c r="L107" s="3">
        <f ca="1"/>
        <v>0.52255940834418113</v>
      </c>
      <c r="M107" s="3">
        <f ca="1"/>
        <v>0.90478234391305667</v>
      </c>
      <c r="N107" s="3" t="e">
        <f ca="1"/>
        <v>#VALUE!</v>
      </c>
      <c r="O107" s="3">
        <f ca="1"/>
        <v>0.95579502512296333</v>
      </c>
      <c r="P107" s="17">
        <f t="shared" ca="1" si="37"/>
        <v>0</v>
      </c>
      <c r="Q107" s="17">
        <f t="shared" ca="1" si="38"/>
        <v>3.2491547349846925E-2</v>
      </c>
      <c r="R107" s="17">
        <f t="shared" ca="1" si="39"/>
        <v>4.4449222590170562E-2</v>
      </c>
      <c r="S107" s="17">
        <f t="shared" ca="1" si="41"/>
        <v>-4.3518819973434368</v>
      </c>
      <c r="T107" s="19">
        <f t="shared" ca="1" si="40"/>
        <v>43868</v>
      </c>
      <c r="U107" s="18">
        <f t="shared" ca="1" si="42"/>
        <v>6.5960589904975248E-2</v>
      </c>
      <c r="V107" s="18">
        <f t="shared" ca="1" si="49"/>
        <v>1.9338907279046368E-2</v>
      </c>
      <c r="W107" s="18">
        <f t="shared" ca="1" si="50"/>
        <v>6.5960589904975248E-2</v>
      </c>
      <c r="X107" s="18">
        <f t="shared" ca="1" si="51"/>
        <v>0.3198382525550269</v>
      </c>
      <c r="Y107" s="18">
        <f t="shared" ca="1" si="52"/>
        <v>4.969007475173623E-2</v>
      </c>
      <c r="Z107" s="18" t="e">
        <f t="shared" ca="1" si="43"/>
        <v>#VALUE!</v>
      </c>
      <c r="AA107" s="18">
        <f t="shared" ca="1" si="44"/>
        <v>2.2441769931540879E-2</v>
      </c>
      <c r="AB107" s="19">
        <f t="shared" ca="1" si="53"/>
        <v>44603</v>
      </c>
      <c r="AC107" s="3">
        <f ca="1">_xll.HLV5r3.Financial.Cache.GetValue(IRCurve1, AB107)</f>
        <v>0.91752168163580872</v>
      </c>
      <c r="AD107" s="17">
        <f t="shared" ca="1" si="46"/>
        <v>2.5223295661639229E-2</v>
      </c>
      <c r="AE107" s="17">
        <f t="shared" ca="1" si="47"/>
        <v>2.1388013354786583E-2</v>
      </c>
    </row>
    <row r="108" spans="1:31">
      <c r="A108" s="15">
        <f t="shared" ca="1" si="48"/>
        <v>43875</v>
      </c>
      <c r="B108" s="14">
        <f t="shared" ca="1" si="30"/>
        <v>6.4529922363421907E-2</v>
      </c>
      <c r="C108" s="14">
        <f t="shared" ca="1" si="31"/>
        <v>2.0035251988301566E-2</v>
      </c>
      <c r="D108" s="14">
        <f t="shared" ca="1" si="32"/>
        <v>6.4529922363421907E-2</v>
      </c>
      <c r="E108" s="14">
        <f t="shared" ca="1" si="33"/>
        <v>3.1947647980134178E-2</v>
      </c>
      <c r="F108" s="14">
        <f t="shared" ca="1" si="34"/>
        <v>4.4892915883977022E-2</v>
      </c>
      <c r="G108" s="14" t="e">
        <f t="shared" ca="1" si="35"/>
        <v>#VALUE!</v>
      </c>
      <c r="H108" s="14">
        <f t="shared" ca="1" si="36"/>
        <v>2.0409558336210405E-2</v>
      </c>
      <c r="I108" s="3">
        <f ca="1"/>
        <v>0.87451157616034636</v>
      </c>
      <c r="J108" s="3">
        <f ca="1"/>
        <v>0.96144913771057294</v>
      </c>
      <c r="K108" s="3">
        <f ca="1"/>
        <v>0.87451157616034636</v>
      </c>
      <c r="L108" s="3">
        <f ca="1"/>
        <v>0.52194569173641447</v>
      </c>
      <c r="M108" s="3">
        <f ca="1"/>
        <v>0.90392056249554953</v>
      </c>
      <c r="N108" s="3" t="e">
        <f ca="1"/>
        <v>#VALUE!</v>
      </c>
      <c r="O108" s="3">
        <f ca="1"/>
        <v>0.95540365589191523</v>
      </c>
      <c r="P108" s="17">
        <f t="shared" ca="1" si="37"/>
        <v>0</v>
      </c>
      <c r="Q108" s="17">
        <f t="shared" ca="1" si="38"/>
        <v>3.2582274383287729E-2</v>
      </c>
      <c r="R108" s="17">
        <f t="shared" ca="1" si="39"/>
        <v>4.4494670375120338E-2</v>
      </c>
      <c r="S108" s="17">
        <f t="shared" ca="1" si="41"/>
        <v>-4.3602525578906022</v>
      </c>
      <c r="T108" s="19">
        <f t="shared" ca="1" si="40"/>
        <v>43875</v>
      </c>
      <c r="U108" s="18">
        <f t="shared" ca="1" si="42"/>
        <v>6.6034247315477274E-2</v>
      </c>
      <c r="V108" s="18">
        <f t="shared" ca="1" si="49"/>
        <v>1.9352962005692084E-2</v>
      </c>
      <c r="W108" s="18">
        <f t="shared" ca="1" si="50"/>
        <v>6.6034247315477274E-2</v>
      </c>
      <c r="X108" s="18">
        <f t="shared" ca="1" si="51"/>
        <v>0.31742149049798779</v>
      </c>
      <c r="Y108" s="18">
        <f t="shared" ca="1" si="52"/>
        <v>4.9690058506790591E-2</v>
      </c>
      <c r="Z108" s="18" t="e">
        <f t="shared" ca="1" si="43"/>
        <v>#VALUE!</v>
      </c>
      <c r="AA108" s="18">
        <f t="shared" ca="1" si="44"/>
        <v>2.243172173657125E-2</v>
      </c>
      <c r="AB108" s="19">
        <f t="shared" ca="1" si="53"/>
        <v>44617</v>
      </c>
      <c r="AC108" s="3">
        <f ca="1">_xll.HLV5r3.Financial.Cache.GetValue(IRCurve1, AB108)</f>
        <v>0.91663486593355969</v>
      </c>
      <c r="AD108" s="17">
        <f t="shared" ca="1" si="46"/>
        <v>2.5223295661639229E-2</v>
      </c>
      <c r="AE108" s="17">
        <f t="shared" ca="1" si="47"/>
        <v>2.1424243134713264E-2</v>
      </c>
    </row>
    <row r="109" spans="1:31">
      <c r="A109" s="15">
        <f t="shared" ca="1" si="48"/>
        <v>43882</v>
      </c>
      <c r="B109" s="14">
        <f t="shared" ca="1" si="30"/>
        <v>6.4566939437684254E-2</v>
      </c>
      <c r="C109" s="14">
        <f t="shared" ca="1" si="31"/>
        <v>2.0027245013174988E-2</v>
      </c>
      <c r="D109" s="14">
        <f t="shared" ca="1" si="32"/>
        <v>6.4566939437684254E-2</v>
      </c>
      <c r="E109" s="14">
        <f t="shared" ca="1" si="33"/>
        <v>3.1894457930930882E-2</v>
      </c>
      <c r="F109" s="14">
        <f t="shared" ca="1" si="34"/>
        <v>4.4850127276423221E-2</v>
      </c>
      <c r="G109" s="14" t="e">
        <f t="shared" ca="1" si="35"/>
        <v>#VALUE!</v>
      </c>
      <c r="H109" s="14">
        <f t="shared" ca="1" si="36"/>
        <v>2.0411996887099399E-2</v>
      </c>
      <c r="I109" s="3">
        <f ca="1"/>
        <v>0.87327401600543142</v>
      </c>
      <c r="J109" s="3">
        <f ca="1"/>
        <v>0.96106490000120826</v>
      </c>
      <c r="K109" s="3">
        <f ca="1"/>
        <v>0.87327401600543142</v>
      </c>
      <c r="L109" s="3">
        <f ca="1"/>
        <v>0.52133299711761738</v>
      </c>
      <c r="M109" s="3">
        <f ca="1"/>
        <v>0.90305960246489791</v>
      </c>
      <c r="N109" s="3" t="e">
        <f ca="1"/>
        <v>#VALUE!</v>
      </c>
      <c r="O109" s="3">
        <f ca="1"/>
        <v>0.95501223970464544</v>
      </c>
      <c r="P109" s="17">
        <f t="shared" ca="1" si="37"/>
        <v>0</v>
      </c>
      <c r="Q109" s="17">
        <f t="shared" ca="1" si="38"/>
        <v>3.2672481506753372E-2</v>
      </c>
      <c r="R109" s="17">
        <f t="shared" ca="1" si="39"/>
        <v>4.4539694424509266E-2</v>
      </c>
      <c r="S109" s="17">
        <f t="shared" ca="1" si="41"/>
        <v>-4.3685938996002305</v>
      </c>
      <c r="T109" s="19">
        <f t="shared" ca="1" si="40"/>
        <v>43882</v>
      </c>
      <c r="U109" s="18">
        <f t="shared" ca="1" si="42"/>
        <v>6.6107903369651555E-2</v>
      </c>
      <c r="V109" s="18">
        <f t="shared" ca="1" si="49"/>
        <v>1.9366756459622127E-2</v>
      </c>
      <c r="W109" s="18">
        <f t="shared" ca="1" si="50"/>
        <v>6.6107903369651555E-2</v>
      </c>
      <c r="X109" s="18">
        <f t="shared" ca="1" si="51"/>
        <v>0.31504920434005934</v>
      </c>
      <c r="Y109" s="18">
        <f t="shared" ca="1" si="52"/>
        <v>4.9690042261845785E-2</v>
      </c>
      <c r="Z109" s="18" t="e">
        <f t="shared" ca="1" si="43"/>
        <v>#VALUE!</v>
      </c>
      <c r="AA109" s="18">
        <f t="shared" ca="1" si="44"/>
        <v>2.242196437364925E-2</v>
      </c>
      <c r="AB109" s="19">
        <f t="shared" ca="1" si="53"/>
        <v>44631</v>
      </c>
      <c r="AC109" s="3">
        <f ca="1">_xll.HLV5r3.Financial.Cache.GetValue(IRCurve1, AB109)</f>
        <v>0.91574890736864645</v>
      </c>
      <c r="AD109" s="17">
        <f t="shared" ca="1" si="46"/>
        <v>2.5223295661639229E-2</v>
      </c>
      <c r="AE109" s="17">
        <f t="shared" ca="1" si="47"/>
        <v>2.1459795722491792E-2</v>
      </c>
    </row>
    <row r="110" spans="1:31">
      <c r="A110" s="15">
        <f t="shared" ca="1" si="48"/>
        <v>43889</v>
      </c>
      <c r="B110" s="14">
        <f t="shared" ca="1" si="30"/>
        <v>6.4603536275061088E-2</v>
      </c>
      <c r="C110" s="14">
        <f t="shared" ca="1" si="31"/>
        <v>2.0019241237992924E-2</v>
      </c>
      <c r="D110" s="14">
        <f t="shared" ca="1" si="32"/>
        <v>6.4603536275061088E-2</v>
      </c>
      <c r="E110" s="14">
        <f t="shared" ca="1" si="33"/>
        <v>3.1841367048833703E-2</v>
      </c>
      <c r="F110" s="14">
        <f t="shared" ca="1" si="34"/>
        <v>4.4807379479527287E-2</v>
      </c>
      <c r="G110" s="14" t="e">
        <f t="shared" ca="1" si="35"/>
        <v>#VALUE!</v>
      </c>
      <c r="H110" s="14">
        <f t="shared" ca="1" si="36"/>
        <v>2.0414425559731924E-2</v>
      </c>
      <c r="I110" s="3">
        <f ca="1"/>
        <v>0.87203574593402378</v>
      </c>
      <c r="J110" s="3">
        <f ca="1"/>
        <v>0.96068081585027065</v>
      </c>
      <c r="K110" s="3">
        <f ca="1"/>
        <v>0.87203574593402378</v>
      </c>
      <c r="L110" s="3">
        <f ca="1"/>
        <v>0.52072132258195569</v>
      </c>
      <c r="M110" s="3">
        <f ca="1"/>
        <v>0.90219946303767884</v>
      </c>
      <c r="N110" s="3" t="e">
        <f ca="1"/>
        <v>#VALUE!</v>
      </c>
      <c r="O110" s="3">
        <f ca="1"/>
        <v>0.95462077675064627</v>
      </c>
      <c r="P110" s="17">
        <f t="shared" ca="1" si="37"/>
        <v>0</v>
      </c>
      <c r="Q110" s="17">
        <f t="shared" ca="1" si="38"/>
        <v>3.2762169226227385E-2</v>
      </c>
      <c r="R110" s="17">
        <f t="shared" ca="1" si="39"/>
        <v>4.4584295037068164E-2</v>
      </c>
      <c r="S110" s="17">
        <f t="shared" ca="1" si="41"/>
        <v>-4.3769068229543393</v>
      </c>
      <c r="T110" s="19">
        <f t="shared" ca="1" si="40"/>
        <v>43889</v>
      </c>
      <c r="U110" s="18">
        <f t="shared" ca="1" si="42"/>
        <v>6.61815580675464E-2</v>
      </c>
      <c r="V110" s="18">
        <f t="shared" ca="1" si="49"/>
        <v>1.9380297804305766E-2</v>
      </c>
      <c r="W110" s="18">
        <f t="shared" ca="1" si="50"/>
        <v>6.61815580675464E-2</v>
      </c>
      <c r="X110" s="18">
        <f t="shared" ca="1" si="51"/>
        <v>0.31272016997261304</v>
      </c>
      <c r="Y110" s="18">
        <f t="shared" ca="1" si="52"/>
        <v>4.9690026016899987E-2</v>
      </c>
      <c r="Z110" s="18" t="e">
        <f t="shared" ca="1" si="43"/>
        <v>#VALUE!</v>
      </c>
      <c r="AA110" s="18">
        <f t="shared" ca="1" si="44"/>
        <v>2.2412489838003011E-2</v>
      </c>
      <c r="AB110" s="19">
        <f t="shared" ca="1" si="53"/>
        <v>44645</v>
      </c>
      <c r="AC110" s="3">
        <f ca="1">_xll.HLV5r3.Financial.Cache.GetValue(IRCurve1, AB110)</f>
        <v>0.91486380511261689</v>
      </c>
      <c r="AD110" s="17">
        <f t="shared" ca="1" si="46"/>
        <v>2.5223295661633442E-2</v>
      </c>
      <c r="AE110" s="17">
        <f t="shared" ca="1" si="47"/>
        <v>2.1494689929015147E-2</v>
      </c>
    </row>
    <row r="111" spans="1:31">
      <c r="A111" s="15">
        <f t="shared" ca="1" si="48"/>
        <v>43896</v>
      </c>
      <c r="B111" s="14">
        <f t="shared" ca="1" si="30"/>
        <v>6.5982897056579642E-2</v>
      </c>
      <c r="C111" s="14">
        <f t="shared" ca="1" si="31"/>
        <v>2.0011240661470215E-2</v>
      </c>
      <c r="D111" s="14">
        <f t="shared" ca="1" si="32"/>
        <v>6.5982897056579642E-2</v>
      </c>
      <c r="E111" s="14">
        <f t="shared" ca="1" si="33"/>
        <v>3.1788375125848929E-2</v>
      </c>
      <c r="F111" s="14">
        <f t="shared" ca="1" si="34"/>
        <v>4.4764672454699617E-2</v>
      </c>
      <c r="G111" s="14" t="e">
        <f t="shared" ca="1" si="35"/>
        <v>#VALUE!</v>
      </c>
      <c r="H111" s="14">
        <f t="shared" ca="1" si="36"/>
        <v>2.041684435669568E-2</v>
      </c>
      <c r="I111" s="3">
        <f ca="1"/>
        <v>0.87079677400546096</v>
      </c>
      <c r="J111" s="3">
        <f ca="1"/>
        <v>0.96029688519639134</v>
      </c>
      <c r="K111" s="3">
        <f ca="1"/>
        <v>0.87079677400546096</v>
      </c>
      <c r="L111" s="3">
        <f ca="1"/>
        <v>0.5201106662275945</v>
      </c>
      <c r="M111" s="3">
        <f ca="1"/>
        <v>0.90134014343122215</v>
      </c>
      <c r="N111" s="3" t="e">
        <f ca="1"/>
        <v>#VALUE!</v>
      </c>
      <c r="O111" s="3">
        <f ca="1"/>
        <v>0.95422926721936374</v>
      </c>
      <c r="P111" s="17">
        <f t="shared" ca="1" si="37"/>
        <v>0</v>
      </c>
      <c r="Q111" s="17">
        <f t="shared" ca="1" si="38"/>
        <v>3.4194521930730713E-2</v>
      </c>
      <c r="R111" s="17">
        <f t="shared" ca="1" si="39"/>
        <v>4.5971656395109431E-2</v>
      </c>
      <c r="S111" s="17">
        <f t="shared" ca="1" si="41"/>
        <v>-4.3865963709136606</v>
      </c>
      <c r="T111" s="19">
        <f t="shared" ca="1" si="40"/>
        <v>43896</v>
      </c>
      <c r="U111" s="18">
        <f t="shared" ca="1" si="42"/>
        <v>6.6269254125080751E-2</v>
      </c>
      <c r="V111" s="18">
        <f t="shared" ca="1" si="49"/>
        <v>1.9393592942722405E-2</v>
      </c>
      <c r="W111" s="18">
        <f t="shared" ca="1" si="50"/>
        <v>6.6269254125080751E-2</v>
      </c>
      <c r="X111" s="18">
        <f t="shared" ca="1" si="51"/>
        <v>0.31043320780006228</v>
      </c>
      <c r="Y111" s="18">
        <f t="shared" ca="1" si="52"/>
        <v>4.9690009771955063E-2</v>
      </c>
      <c r="Z111" s="18" t="e">
        <f t="shared" ca="1" si="43"/>
        <v>#VALUE!</v>
      </c>
      <c r="AA111" s="18">
        <f t="shared" ca="1" si="44"/>
        <v>2.2403290415944146E-2</v>
      </c>
      <c r="AB111" s="19">
        <f t="shared" ca="1" si="53"/>
        <v>44659</v>
      </c>
      <c r="AC111" s="3">
        <f ca="1">_xll.HLV5r3.Financial.Cache.GetValue(IRCurve1, AB111)</f>
        <v>0.91397955833781941</v>
      </c>
      <c r="AD111" s="17">
        <f t="shared" ca="1" si="46"/>
        <v>2.5223295661639229E-2</v>
      </c>
      <c r="AE111" s="17">
        <f t="shared" ca="1" si="47"/>
        <v>2.1528943874868374E-2</v>
      </c>
    </row>
    <row r="112" spans="1:31">
      <c r="A112" s="15">
        <f t="shared" ca="1" si="48"/>
        <v>43903</v>
      </c>
      <c r="B112" s="14">
        <f t="shared" ca="1" si="30"/>
        <v>7.4158510252955723E-2</v>
      </c>
      <c r="C112" s="14">
        <f t="shared" ca="1" si="31"/>
        <v>2.0003243282339062E-2</v>
      </c>
      <c r="D112" s="14">
        <f t="shared" ca="1" si="32"/>
        <v>7.4158510252955723E-2</v>
      </c>
      <c r="E112" s="14">
        <f t="shared" ca="1" si="33"/>
        <v>3.173548195439968E-2</v>
      </c>
      <c r="F112" s="14">
        <f t="shared" ca="1" si="34"/>
        <v>4.4722006162661712E-2</v>
      </c>
      <c r="G112" s="14" t="e">
        <f t="shared" ca="1" si="35"/>
        <v>#VALUE!</v>
      </c>
      <c r="H112" s="14">
        <f t="shared" ca="1" si="36"/>
        <v>2.0419253280190484E-2</v>
      </c>
      <c r="I112" s="3">
        <f ca="1"/>
        <v>0.86953134858245806</v>
      </c>
      <c r="J112" s="3">
        <f ca="1"/>
        <v>0.95991310797822615</v>
      </c>
      <c r="K112" s="3">
        <f ca="1"/>
        <v>0.86953134858245806</v>
      </c>
      <c r="L112" s="3">
        <f ca="1"/>
        <v>0.51950102615668781</v>
      </c>
      <c r="M112" s="3">
        <f ca="1"/>
        <v>0.90048164286359778</v>
      </c>
      <c r="N112" s="3" t="e">
        <f ca="1"/>
        <v>#VALUE!</v>
      </c>
      <c r="O112" s="3">
        <f ca="1"/>
        <v>0.95383771130019424</v>
      </c>
      <c r="P112" s="17">
        <f t="shared" ca="1" si="37"/>
        <v>0</v>
      </c>
      <c r="Q112" s="17">
        <f t="shared" ca="1" si="38"/>
        <v>4.2423028298556043E-2</v>
      </c>
      <c r="R112" s="17">
        <f t="shared" ca="1" si="39"/>
        <v>5.4155266970616664E-2</v>
      </c>
      <c r="S112" s="17">
        <f t="shared" ca="1" si="41"/>
        <v>-4.4046843001056137</v>
      </c>
      <c r="T112" s="19">
        <f t="shared" ca="1" si="40"/>
        <v>43903</v>
      </c>
      <c r="U112" s="18">
        <f t="shared" ca="1" si="42"/>
        <v>6.6441201672808259E-2</v>
      </c>
      <c r="V112" s="18">
        <f t="shared" ca="1" si="49"/>
        <v>1.940664852909554E-2</v>
      </c>
      <c r="W112" s="18">
        <f t="shared" ca="1" si="50"/>
        <v>6.6441201672808259E-2</v>
      </c>
      <c r="X112" s="18">
        <f t="shared" ca="1" si="51"/>
        <v>0.30818718073476919</v>
      </c>
      <c r="Y112" s="18">
        <f t="shared" ca="1" si="52"/>
        <v>4.9689993527009153E-2</v>
      </c>
      <c r="Z112" s="18" t="e">
        <f t="shared" ca="1" si="43"/>
        <v>#VALUE!</v>
      </c>
      <c r="AA112" s="18">
        <f t="shared" ca="1" si="44"/>
        <v>2.2394358671752122E-2</v>
      </c>
      <c r="AB112" s="19">
        <f t="shared" ca="1" si="53"/>
        <v>44673</v>
      </c>
      <c r="AC112" s="3">
        <f ca="1">_xll.HLV5r3.Financial.Cache.GetValue(IRCurve1, AB112)</f>
        <v>0.91309616621740264</v>
      </c>
      <c r="AD112" s="17">
        <f t="shared" ca="1" si="46"/>
        <v>2.5223295661639229E-2</v>
      </c>
      <c r="AE112" s="17">
        <f t="shared" ca="1" si="47"/>
        <v>2.1562575021706068E-2</v>
      </c>
    </row>
    <row r="113" spans="1:31">
      <c r="A113" s="15">
        <f t="shared" ca="1" si="48"/>
        <v>43910</v>
      </c>
      <c r="B113" s="14">
        <f t="shared" ca="1" si="30"/>
        <v>7.4334547270028056E-2</v>
      </c>
      <c r="C113" s="14">
        <f t="shared" ca="1" si="31"/>
        <v>1.9995249099308516E-2</v>
      </c>
      <c r="D113" s="14">
        <f t="shared" ca="1" si="32"/>
        <v>7.4334547270028056E-2</v>
      </c>
      <c r="E113" s="14">
        <f t="shared" ca="1" si="33"/>
        <v>3.1682687327377966E-2</v>
      </c>
      <c r="F113" s="14">
        <f t="shared" ca="1" si="34"/>
        <v>4.4679380564806581E-2</v>
      </c>
      <c r="G113" s="14" t="e">
        <f t="shared" ca="1" si="35"/>
        <v>#VALUE!</v>
      </c>
      <c r="H113" s="14">
        <f t="shared" ca="1" si="36"/>
        <v>2.0421652333041385E-2</v>
      </c>
      <c r="I113" s="3">
        <f ca="1"/>
        <v>0.86810913057760686</v>
      </c>
      <c r="J113" s="3">
        <f ca="1"/>
        <v>0.95952948413445527</v>
      </c>
      <c r="K113" s="3">
        <f ca="1"/>
        <v>0.86810913057760686</v>
      </c>
      <c r="L113" s="3">
        <f ca="1"/>
        <v>0.51889240047537055</v>
      </c>
      <c r="M113" s="3">
        <f ca="1"/>
        <v>0.89962396055362892</v>
      </c>
      <c r="N113" s="3" t="e">
        <f ca="1"/>
        <v>#VALUE!</v>
      </c>
      <c r="O113" s="3">
        <f ca="1"/>
        <v>0.95344610918249195</v>
      </c>
      <c r="P113" s="17">
        <f t="shared" ca="1" si="37"/>
        <v>0</v>
      </c>
      <c r="Q113" s="17">
        <f t="shared" ca="1" si="38"/>
        <v>4.265185994265009E-2</v>
      </c>
      <c r="R113" s="17">
        <f t="shared" ca="1" si="39"/>
        <v>5.4339298170719544E-2</v>
      </c>
      <c r="S113" s="17">
        <f t="shared" ca="1" si="41"/>
        <v>-4.4227454394092067</v>
      </c>
      <c r="T113" s="19">
        <f t="shared" ca="1" si="40"/>
        <v>43910</v>
      </c>
      <c r="U113" s="18">
        <f t="shared" ca="1" si="42"/>
        <v>6.6613141829362843E-2</v>
      </c>
      <c r="V113" s="18">
        <f t="shared" ca="1" si="49"/>
        <v>1.9419470979997699E-2</v>
      </c>
      <c r="W113" s="18">
        <f t="shared" ca="1" si="50"/>
        <v>6.6613141829362843E-2</v>
      </c>
      <c r="X113" s="18">
        <f t="shared" ca="1" si="51"/>
        <v>0.30598099229936826</v>
      </c>
      <c r="Y113" s="18">
        <f t="shared" ca="1" si="52"/>
        <v>4.9689977282063175E-2</v>
      </c>
      <c r="Z113" s="18" t="e">
        <f t="shared" ca="1" si="43"/>
        <v>#VALUE!</v>
      </c>
      <c r="AA113" s="18">
        <f t="shared" ca="1" si="44"/>
        <v>2.2385687435270779E-2</v>
      </c>
      <c r="AB113" s="19">
        <f t="shared" ca="1" si="53"/>
        <v>44687</v>
      </c>
      <c r="AC113" s="3">
        <f ca="1">_xll.HLV5r3.Financial.Cache.GetValue(IRCurve1, AB113)</f>
        <v>0.91221362792531424</v>
      </c>
      <c r="AD113" s="17">
        <f t="shared" ca="1" si="46"/>
        <v>2.5223295661633442E-2</v>
      </c>
      <c r="AE113" s="17">
        <f t="shared" ca="1" si="47"/>
        <v>2.1595600201934066E-2</v>
      </c>
    </row>
    <row r="114" spans="1:31">
      <c r="A114" s="15">
        <f t="shared" ca="1" si="48"/>
        <v>43917</v>
      </c>
      <c r="B114" s="14">
        <f t="shared" ca="1" si="30"/>
        <v>7.4509298735660326E-2</v>
      </c>
      <c r="C114" s="14">
        <f t="shared" ca="1" si="31"/>
        <v>1.9987258111110778E-2</v>
      </c>
      <c r="D114" s="14">
        <f t="shared" ca="1" si="32"/>
        <v>7.4509298735660326E-2</v>
      </c>
      <c r="E114" s="14">
        <f t="shared" ca="1" si="33"/>
        <v>3.1629991038191037E-2</v>
      </c>
      <c r="F114" s="14">
        <f t="shared" ca="1" si="34"/>
        <v>4.4636795622301495E-2</v>
      </c>
      <c r="G114" s="14" t="e">
        <f t="shared" ca="1" si="35"/>
        <v>#VALUE!</v>
      </c>
      <c r="H114" s="14">
        <f t="shared" ca="1" si="36"/>
        <v>2.0424041517662399E-2</v>
      </c>
      <c r="I114" s="3">
        <f ca="1"/>
        <v>0.86668353652037344</v>
      </c>
      <c r="J114" s="3">
        <f ca="1"/>
        <v>0.9591460136037836</v>
      </c>
      <c r="K114" s="3">
        <f ca="1"/>
        <v>0.86668353652037344</v>
      </c>
      <c r="L114" s="3">
        <f ca="1"/>
        <v>0.5182847872937496</v>
      </c>
      <c r="M114" s="3">
        <f ca="1"/>
        <v>0.89876709572087921</v>
      </c>
      <c r="N114" s="3" t="e">
        <f ca="1"/>
        <v>#VALUE!</v>
      </c>
      <c r="O114" s="3">
        <f ca="1"/>
        <v>0.95305446105555691</v>
      </c>
      <c r="P114" s="17">
        <f t="shared" ca="1" si="37"/>
        <v>0</v>
      </c>
      <c r="Q114" s="17">
        <f t="shared" ca="1" si="38"/>
        <v>4.2879307697469289E-2</v>
      </c>
      <c r="R114" s="17">
        <f t="shared" ca="1" si="39"/>
        <v>5.4522040624549545E-2</v>
      </c>
      <c r="S114" s="17">
        <f t="shared" ca="1" si="41"/>
        <v>-4.4407804805227835</v>
      </c>
      <c r="T114" s="19">
        <f t="shared" ca="1" si="40"/>
        <v>43917</v>
      </c>
      <c r="U114" s="18">
        <f t="shared" ca="1" si="42"/>
        <v>6.6785074595381647E-2</v>
      </c>
      <c r="V114" s="18">
        <f t="shared" ca="1" si="49"/>
        <v>1.943206648486619E-2</v>
      </c>
      <c r="W114" s="18">
        <f t="shared" ca="1" si="50"/>
        <v>6.6785074595381647E-2</v>
      </c>
      <c r="X114" s="18">
        <f t="shared" ca="1" si="51"/>
        <v>0.3038135848298526</v>
      </c>
      <c r="Y114" s="18">
        <f t="shared" ca="1" si="52"/>
        <v>4.9689961037118049E-2</v>
      </c>
      <c r="Z114" s="18" t="e">
        <f t="shared" ca="1" si="43"/>
        <v>#VALUE!</v>
      </c>
      <c r="AA114" s="18">
        <f t="shared" ca="1" si="44"/>
        <v>2.2377269790153805E-2</v>
      </c>
      <c r="AB114" s="19">
        <f t="shared" ca="1" si="53"/>
        <v>44701</v>
      </c>
      <c r="AC114" s="3">
        <f ca="1">_xll.HLV5r3.Financial.Cache.GetValue(IRCurve1, AB114)</f>
        <v>0.91133194263630013</v>
      </c>
      <c r="AD114" s="17">
        <f t="shared" ca="1" si="46"/>
        <v>2.5223295661639229E-2</v>
      </c>
      <c r="AE114" s="17">
        <f t="shared" ca="1" si="47"/>
        <v>2.1628035646800874E-2</v>
      </c>
    </row>
    <row r="115" spans="1:31">
      <c r="A115" s="15">
        <f t="shared" ca="1" si="48"/>
        <v>43924</v>
      </c>
      <c r="B115" s="14">
        <f t="shared" ca="1" si="30"/>
        <v>7.4682763415482939E-2</v>
      </c>
      <c r="C115" s="14">
        <f t="shared" ca="1" si="31"/>
        <v>1.9979270316466482E-2</v>
      </c>
      <c r="D115" s="14">
        <f t="shared" ca="1" si="32"/>
        <v>7.4682763415482939E-2</v>
      </c>
      <c r="E115" s="14">
        <f t="shared" ca="1" si="33"/>
        <v>3.1577392880674515E-2</v>
      </c>
      <c r="F115" s="14">
        <f t="shared" ca="1" si="34"/>
        <v>4.4594251296064771E-2</v>
      </c>
      <c r="G115" s="14" t="e">
        <f t="shared" ca="1" si="35"/>
        <v>#VALUE!</v>
      </c>
      <c r="H115" s="14">
        <f t="shared" ca="1" si="36"/>
        <v>2.0426420836681749E-2</v>
      </c>
      <c r="I115" s="3">
        <f ca="1"/>
        <v>0.865254591065169</v>
      </c>
      <c r="J115" s="3">
        <f ca="1"/>
        <v>0.95876269632494038</v>
      </c>
      <c r="K115" s="3">
        <f ca="1"/>
        <v>0.865254591065169</v>
      </c>
      <c r="L115" s="3">
        <f ca="1"/>
        <v>0.51767818472589389</v>
      </c>
      <c r="M115" s="3">
        <f ca="1"/>
        <v>0.89791104758565699</v>
      </c>
      <c r="N115" s="3" t="e">
        <f ca="1"/>
        <v>#VALUE!</v>
      </c>
      <c r="O115" s="3">
        <f ca="1"/>
        <v>0.95266276710864284</v>
      </c>
      <c r="P115" s="17">
        <f t="shared" ca="1" si="37"/>
        <v>0</v>
      </c>
      <c r="Q115" s="17">
        <f t="shared" ca="1" si="38"/>
        <v>4.3105370534808424E-2</v>
      </c>
      <c r="R115" s="17">
        <f t="shared" ca="1" si="39"/>
        <v>5.4703493099016454E-2</v>
      </c>
      <c r="S115" s="17">
        <f t="shared" ca="1" si="41"/>
        <v>-4.4587900908764428</v>
      </c>
      <c r="T115" s="19">
        <f t="shared" ca="1" si="40"/>
        <v>43924</v>
      </c>
      <c r="U115" s="18">
        <f t="shared" ca="1" si="42"/>
        <v>6.6956999971499065E-2</v>
      </c>
      <c r="V115" s="18">
        <f t="shared" ca="1" si="49"/>
        <v>1.9444441015965059E-2</v>
      </c>
      <c r="W115" s="18">
        <f t="shared" ca="1" si="50"/>
        <v>6.6956999971499065E-2</v>
      </c>
      <c r="X115" s="18">
        <f t="shared" ca="1" si="51"/>
        <v>0.30168393777323282</v>
      </c>
      <c r="Y115" s="18">
        <f t="shared" ca="1" si="52"/>
        <v>4.9689944792171953E-2</v>
      </c>
      <c r="Z115" s="18" t="e">
        <f t="shared" ca="1" si="43"/>
        <v>#VALUE!</v>
      </c>
      <c r="AA115" s="18">
        <f t="shared" ca="1" si="44"/>
        <v>2.2369099062734637E-2</v>
      </c>
      <c r="AB115" s="19">
        <f t="shared" ca="1" si="53"/>
        <v>44715</v>
      </c>
      <c r="AC115" s="3">
        <f ca="1">_xll.HLV5r3.Financial.Cache.GetValue(IRCurve1, AB115)</f>
        <v>0.91045110952590425</v>
      </c>
      <c r="AD115" s="17">
        <f t="shared" ca="1" si="46"/>
        <v>2.5223295661633442E-2</v>
      </c>
      <c r="AE115" s="17">
        <f t="shared" ca="1" si="47"/>
        <v>2.1659897012997448E-2</v>
      </c>
    </row>
    <row r="116" spans="1:31">
      <c r="A116" s="15">
        <f t="shared" ca="1" si="48"/>
        <v>43931</v>
      </c>
      <c r="B116" s="14">
        <f t="shared" ca="1" si="30"/>
        <v>7.4854940111672388E-2</v>
      </c>
      <c r="C116" s="14">
        <f t="shared" ca="1" si="31"/>
        <v>1.9971285714102036E-2</v>
      </c>
      <c r="D116" s="14">
        <f t="shared" ca="1" si="32"/>
        <v>7.4854940111672388E-2</v>
      </c>
      <c r="E116" s="14">
        <f t="shared" ca="1" si="33"/>
        <v>3.1524892648912957E-2</v>
      </c>
      <c r="F116" s="14">
        <f t="shared" ca="1" si="34"/>
        <v>4.4551747547605221E-2</v>
      </c>
      <c r="G116" s="14" t="e">
        <f t="shared" ca="1" si="35"/>
        <v>#VALUE!</v>
      </c>
      <c r="H116" s="14">
        <f t="shared" ca="1" si="36"/>
        <v>2.0428790292339776E-2</v>
      </c>
      <c r="I116" s="3">
        <f ca="1"/>
        <v>0.86382231889007755</v>
      </c>
      <c r="J116" s="3">
        <f ca="1"/>
        <v>0.95837953223667938</v>
      </c>
      <c r="K116" s="3">
        <f ca="1"/>
        <v>0.86382231889007755</v>
      </c>
      <c r="L116" s="3">
        <f ca="1"/>
        <v>0.51707259088982616</v>
      </c>
      <c r="M116" s="3">
        <f ca="1"/>
        <v>0.89705581536902013</v>
      </c>
      <c r="N116" s="3" t="e">
        <f ca="1"/>
        <v>#VALUE!</v>
      </c>
      <c r="O116" s="3">
        <f ca="1"/>
        <v>0.95227102753095305</v>
      </c>
      <c r="P116" s="17">
        <f t="shared" ca="1" si="37"/>
        <v>0</v>
      </c>
      <c r="Q116" s="17">
        <f t="shared" ca="1" si="38"/>
        <v>4.3330047462759431E-2</v>
      </c>
      <c r="R116" s="17">
        <f t="shared" ca="1" si="39"/>
        <v>5.4883654397570356E-2</v>
      </c>
      <c r="S116" s="17">
        <f t="shared" ca="1" si="41"/>
        <v>-4.4767749146877946</v>
      </c>
      <c r="T116" s="19">
        <f t="shared" ca="1" si="40"/>
        <v>43931</v>
      </c>
      <c r="U116" s="18">
        <f t="shared" ca="1" si="42"/>
        <v>6.7128917958349479E-2</v>
      </c>
      <c r="V116" s="18">
        <f t="shared" ca="1" si="49"/>
        <v>1.9456600337827454E-2</v>
      </c>
      <c r="W116" s="18">
        <f t="shared" ca="1" si="50"/>
        <v>6.7128917958349479E-2</v>
      </c>
      <c r="X116" s="18">
        <f t="shared" ca="1" si="51"/>
        <v>0.29959106607401109</v>
      </c>
      <c r="Y116" s="18">
        <f t="shared" ca="1" si="52"/>
        <v>4.9689928547225787E-2</v>
      </c>
      <c r="Z116" s="18" t="e">
        <f t="shared" ca="1" si="43"/>
        <v>#VALUE!</v>
      </c>
      <c r="AA116" s="18">
        <f t="shared" ca="1" si="44"/>
        <v>2.2361168811471533E-2</v>
      </c>
      <c r="AB116" s="19">
        <f t="shared" ca="1" si="53"/>
        <v>44729</v>
      </c>
      <c r="AC116" s="3">
        <f ca="1">_xll.HLV5r3.Financial.Cache.GetValue(IRCurve1, AB116)</f>
        <v>0.90957112777046689</v>
      </c>
      <c r="AD116" s="17">
        <f t="shared" ca="1" si="46"/>
        <v>2.5223295661639229E-2</v>
      </c>
      <c r="AE116" s="17">
        <f t="shared" ca="1" si="47"/>
        <v>2.169119940785727E-2</v>
      </c>
    </row>
    <row r="117" spans="1:31">
      <c r="A117" s="15">
        <f t="shared" ca="1" si="48"/>
        <v>43938</v>
      </c>
      <c r="B117" s="14">
        <f t="shared" ca="1" si="30"/>
        <v>7.5025827662939679E-2</v>
      </c>
      <c r="C117" s="14">
        <f t="shared" ca="1" si="31"/>
        <v>1.9963304302732281E-2</v>
      </c>
      <c r="D117" s="14">
        <f t="shared" ca="1" si="32"/>
        <v>7.5025827662939679E-2</v>
      </c>
      <c r="E117" s="14">
        <f t="shared" ca="1" si="33"/>
        <v>3.1472490138368711E-2</v>
      </c>
      <c r="F117" s="14">
        <f t="shared" ca="1" si="34"/>
        <v>4.4509284338200082E-2</v>
      </c>
      <c r="G117" s="14" t="e">
        <f t="shared" ca="1" si="35"/>
        <v>#VALUE!</v>
      </c>
      <c r="H117" s="14">
        <f t="shared" ca="1" si="36"/>
        <v>2.0431149887473108E-2</v>
      </c>
      <c r="I117" s="3">
        <f ca="1"/>
        <v>0.86238674469615506</v>
      </c>
      <c r="J117" s="3">
        <f ca="1"/>
        <v>0.95799652127777879</v>
      </c>
      <c r="K117" s="3">
        <f ca="1"/>
        <v>0.86238674469615506</v>
      </c>
      <c r="L117" s="3">
        <f ca="1"/>
        <v>0.51646800390751824</v>
      </c>
      <c r="M117" s="3">
        <f ca="1"/>
        <v>0.89620139829276468</v>
      </c>
      <c r="N117" s="3" t="e">
        <f ca="1"/>
        <v>#VALUE!</v>
      </c>
      <c r="O117" s="3">
        <f ca="1"/>
        <v>0.95187924251164791</v>
      </c>
      <c r="P117" s="17">
        <f t="shared" ca="1" si="37"/>
        <v>0</v>
      </c>
      <c r="Q117" s="17">
        <f t="shared" ca="1" si="38"/>
        <v>4.3553337524570968E-2</v>
      </c>
      <c r="R117" s="17">
        <f t="shared" ca="1" si="39"/>
        <v>5.5062523360207394E-2</v>
      </c>
      <c r="S117" s="17">
        <f t="shared" ca="1" si="41"/>
        <v>-4.4947355739622274</v>
      </c>
      <c r="T117" s="19">
        <f t="shared" ca="1" si="40"/>
        <v>43938</v>
      </c>
      <c r="U117" s="18">
        <f t="shared" ca="1" si="42"/>
        <v>6.7300828556569825E-2</v>
      </c>
      <c r="V117" s="18">
        <f t="shared" ca="1" si="49"/>
        <v>1.9468550016209431E-2</v>
      </c>
      <c r="W117" s="18">
        <f t="shared" ca="1" si="50"/>
        <v>6.7300828556569825E-2</v>
      </c>
      <c r="X117" s="18">
        <f t="shared" ca="1" si="51"/>
        <v>0.29753401864413181</v>
      </c>
      <c r="Y117" s="18">
        <f t="shared" ca="1" si="52"/>
        <v>4.9689912302280446E-2</v>
      </c>
      <c r="Z117" s="18" t="e">
        <f t="shared" ca="1" si="43"/>
        <v>#VALUE!</v>
      </c>
      <c r="AA117" s="18">
        <f t="shared" ca="1" si="44"/>
        <v>2.2353472816947554E-2</v>
      </c>
      <c r="AB117" s="19">
        <f t="shared" ca="1" si="53"/>
        <v>44743</v>
      </c>
      <c r="AC117" s="3">
        <f ca="1">_xll.HLV5r3.Financial.Cache.GetValue(IRCurve1, AB117)</f>
        <v>0.90869199654712496</v>
      </c>
      <c r="AD117" s="17">
        <f t="shared" ca="1" si="46"/>
        <v>2.5223295661639229E-2</v>
      </c>
      <c r="AE117" s="17">
        <f t="shared" ca="1" si="47"/>
        <v>2.1721957413241257E-2</v>
      </c>
    </row>
    <row r="118" spans="1:31">
      <c r="A118" s="15">
        <f t="shared" ca="1" si="48"/>
        <v>43945</v>
      </c>
      <c r="B118" s="14">
        <f t="shared" ca="1" si="30"/>
        <v>7.5195424943702488E-2</v>
      </c>
      <c r="C118" s="14">
        <f t="shared" ca="1" si="31"/>
        <v>1.9955326081095213E-2</v>
      </c>
      <c r="D118" s="14">
        <f t="shared" ca="1" si="32"/>
        <v>7.5195424943702488E-2</v>
      </c>
      <c r="E118" s="14">
        <f t="shared" ca="1" si="33"/>
        <v>3.1420185143612604E-2</v>
      </c>
      <c r="F118" s="14">
        <f t="shared" ca="1" si="34"/>
        <v>4.4466861628871888E-2</v>
      </c>
      <c r="G118" s="14" t="e">
        <f t="shared" ca="1" si="35"/>
        <v>#VALUE!</v>
      </c>
      <c r="H118" s="14">
        <f t="shared" ca="1" si="36"/>
        <v>2.0433499624530498E-2</v>
      </c>
      <c r="I118" s="3">
        <f ca="1"/>
        <v>0.86094789320672882</v>
      </c>
      <c r="J118" s="3">
        <f ca="1"/>
        <v>0.95761366338704146</v>
      </c>
      <c r="K118" s="3">
        <f ca="1"/>
        <v>0.86094789320672882</v>
      </c>
      <c r="L118" s="3">
        <f ca="1"/>
        <v>0.51586442190486459</v>
      </c>
      <c r="M118" s="3">
        <f ca="1"/>
        <v>0.89534779557942934</v>
      </c>
      <c r="N118" s="3" t="e">
        <f ca="1"/>
        <v>#VALUE!</v>
      </c>
      <c r="O118" s="3">
        <f ca="1"/>
        <v>0.95148741223983335</v>
      </c>
      <c r="P118" s="17">
        <f t="shared" ca="1" si="37"/>
        <v>0</v>
      </c>
      <c r="Q118" s="17">
        <f t="shared" ca="1" si="38"/>
        <v>4.3775239800089884E-2</v>
      </c>
      <c r="R118" s="17">
        <f t="shared" ca="1" si="39"/>
        <v>5.5240098862607279E-2</v>
      </c>
      <c r="S118" s="17">
        <f t="shared" ca="1" si="41"/>
        <v>-4.512672669441967</v>
      </c>
      <c r="T118" s="19">
        <f t="shared" ca="1" si="40"/>
        <v>43945</v>
      </c>
      <c r="U118" s="18">
        <f t="shared" ca="1" si="42"/>
        <v>6.747273176679415E-2</v>
      </c>
      <c r="V118" s="18">
        <f t="shared" ca="1" si="49"/>
        <v>1.9480295426584908E-2</v>
      </c>
      <c r="W118" s="18">
        <f t="shared" ca="1" si="50"/>
        <v>6.747273176679415E-2</v>
      </c>
      <c r="X118" s="18">
        <f t="shared" ca="1" si="51"/>
        <v>0.29551187691135911</v>
      </c>
      <c r="Y118" s="18">
        <f t="shared" ca="1" si="52"/>
        <v>4.9689896057334107E-2</v>
      </c>
      <c r="Z118" s="18" t="e">
        <f t="shared" ca="1" si="43"/>
        <v>#VALUE!</v>
      </c>
      <c r="AA118" s="18">
        <f t="shared" ca="1" si="44"/>
        <v>2.2346005072374477E-2</v>
      </c>
      <c r="AB118" s="19">
        <f t="shared" ca="1" si="53"/>
        <v>44757</v>
      </c>
      <c r="AC118" s="3">
        <f ca="1">_xll.HLV5r3.Financial.Cache.GetValue(IRCurve1, AB118)</f>
        <v>0.90781371503381048</v>
      </c>
      <c r="AD118" s="17">
        <f t="shared" ca="1" si="46"/>
        <v>2.5223295661633442E-2</v>
      </c>
      <c r="AE118" s="17">
        <f t="shared" ca="1" si="47"/>
        <v>2.1752185108187567E-2</v>
      </c>
    </row>
    <row r="119" spans="1:31">
      <c r="A119" s="15">
        <f t="shared" ca="1" si="48"/>
        <v>43952</v>
      </c>
      <c r="B119" s="14">
        <f t="shared" ca="1" si="30"/>
        <v>7.5363730864878256E-2</v>
      </c>
      <c r="C119" s="14">
        <f t="shared" ca="1" si="31"/>
        <v>1.9947351047899877E-2</v>
      </c>
      <c r="D119" s="14">
        <f t="shared" ca="1" si="32"/>
        <v>7.5363730864878256E-2</v>
      </c>
      <c r="E119" s="14">
        <f t="shared" ca="1" si="33"/>
        <v>3.1367977460564314E-2</v>
      </c>
      <c r="F119" s="14">
        <f t="shared" ca="1" si="34"/>
        <v>4.4424479381262594E-2</v>
      </c>
      <c r="G119" s="14" t="e">
        <f t="shared" ca="1" si="35"/>
        <v>#VALUE!</v>
      </c>
      <c r="H119" s="14">
        <f t="shared" ca="1" si="36"/>
        <v>2.0435839506186469E-2</v>
      </c>
      <c r="I119" s="3">
        <f ca="1"/>
        <v>0.85950578916671261</v>
      </c>
      <c r="J119" s="3">
        <f ca="1"/>
        <v>0.95723095850329443</v>
      </c>
      <c r="K119" s="3">
        <f ca="1"/>
        <v>0.85950578916671261</v>
      </c>
      <c r="L119" s="3">
        <f ca="1"/>
        <v>0.51526184301169942</v>
      </c>
      <c r="M119" s="3">
        <f ca="1"/>
        <v>0.89449500645230029</v>
      </c>
      <c r="N119" s="3" t="e">
        <f ca="1"/>
        <v>#VALUE!</v>
      </c>
      <c r="O119" s="3">
        <f ca="1"/>
        <v>0.95109553690456838</v>
      </c>
      <c r="P119" s="17">
        <f t="shared" ca="1" si="37"/>
        <v>0</v>
      </c>
      <c r="Q119" s="17">
        <f t="shared" ca="1" si="38"/>
        <v>4.3995753404313942E-2</v>
      </c>
      <c r="R119" s="17">
        <f t="shared" ca="1" si="39"/>
        <v>5.5416379816978376E-2</v>
      </c>
      <c r="S119" s="17">
        <f t="shared" ca="1" si="41"/>
        <v>-4.5305867815071608</v>
      </c>
      <c r="T119" s="19">
        <f t="shared" ca="1" si="40"/>
        <v>43952</v>
      </c>
      <c r="U119" s="18">
        <f t="shared" ca="1" si="42"/>
        <v>6.764462758965667E-2</v>
      </c>
      <c r="V119" s="18">
        <f t="shared" ca="1" si="49"/>
        <v>1.9491841762208206E-2</v>
      </c>
      <c r="W119" s="18">
        <f t="shared" ca="1" si="50"/>
        <v>6.764462758965667E-2</v>
      </c>
      <c r="X119" s="18">
        <f t="shared" ca="1" si="51"/>
        <v>0.2935237534415025</v>
      </c>
      <c r="Y119" s="18">
        <f t="shared" ca="1" si="52"/>
        <v>4.9689879812387788E-2</v>
      </c>
      <c r="Z119" s="18" t="e">
        <f t="shared" ca="1" si="43"/>
        <v>#VALUE!</v>
      </c>
      <c r="AA119" s="18">
        <f t="shared" ca="1" si="44"/>
        <v>2.2338759774585059E-2</v>
      </c>
      <c r="AB119" s="19">
        <f t="shared" ca="1" si="53"/>
        <v>44771</v>
      </c>
      <c r="AC119" s="3">
        <f ca="1">_xll.HLV5r3.Financial.Cache.GetValue(IRCurve1, AB119)</f>
        <v>0.90693628240924973</v>
      </c>
      <c r="AD119" s="17">
        <f t="shared" ca="1" si="46"/>
        <v>2.5223295661639229E-2</v>
      </c>
      <c r="AE119" s="17">
        <f t="shared" ca="1" si="47"/>
        <v>2.178189609039979E-2</v>
      </c>
    </row>
    <row r="120" spans="1:31">
      <c r="A120" s="15">
        <f t="shared" ca="1" si="48"/>
        <v>43959</v>
      </c>
      <c r="B120" s="14">
        <f t="shared" ca="1" si="30"/>
        <v>7.5530744373814726E-2</v>
      </c>
      <c r="C120" s="14">
        <f t="shared" ca="1" si="31"/>
        <v>1.9939379201895844E-2</v>
      </c>
      <c r="D120" s="14">
        <f t="shared" ca="1" si="32"/>
        <v>7.5530744373814726E-2</v>
      </c>
      <c r="E120" s="14">
        <f t="shared" ca="1" si="33"/>
        <v>3.1315866885415607E-2</v>
      </c>
      <c r="F120" s="14">
        <f t="shared" ca="1" si="34"/>
        <v>4.4382137556730483E-2</v>
      </c>
      <c r="G120" s="14" t="e">
        <f t="shared" ca="1" si="35"/>
        <v>#VALUE!</v>
      </c>
      <c r="H120" s="14">
        <f t="shared" ca="1" si="36"/>
        <v>2.0438169534681378E-2</v>
      </c>
      <c r="I120" s="3">
        <f ca="1"/>
        <v>0.85806045734190672</v>
      </c>
      <c r="J120" s="3">
        <f ca="1"/>
        <v>0.9568484065653895</v>
      </c>
      <c r="K120" s="3">
        <f ca="1"/>
        <v>0.85806045734190672</v>
      </c>
      <c r="L120" s="3">
        <f ca="1"/>
        <v>0.51466026536177079</v>
      </c>
      <c r="M120" s="3">
        <f ca="1"/>
        <v>0.89364303013539936</v>
      </c>
      <c r="N120" s="3" t="e">
        <f ca="1"/>
        <v>#VALUE!</v>
      </c>
      <c r="O120" s="3">
        <f ca="1"/>
        <v>0.9507036166948607</v>
      </c>
      <c r="P120" s="17">
        <f t="shared" ca="1" si="37"/>
        <v>0</v>
      </c>
      <c r="Q120" s="17">
        <f t="shared" ca="1" si="38"/>
        <v>4.4214877488399119E-2</v>
      </c>
      <c r="R120" s="17">
        <f t="shared" ca="1" si="39"/>
        <v>5.5591365171918886E-2</v>
      </c>
      <c r="S120" s="17">
        <f t="shared" ca="1" si="41"/>
        <v>-4.5484784710320438</v>
      </c>
      <c r="T120" s="19">
        <f t="shared" ca="1" si="40"/>
        <v>43959</v>
      </c>
      <c r="U120" s="18">
        <f t="shared" ca="1" si="42"/>
        <v>6.7816516025794069E-2</v>
      </c>
      <c r="V120" s="18">
        <f t="shared" ca="1" si="49"/>
        <v>1.9503194041770679E-2</v>
      </c>
      <c r="W120" s="18">
        <f t="shared" ca="1" si="50"/>
        <v>6.7816516025794069E-2</v>
      </c>
      <c r="X120" s="18">
        <f t="shared" ca="1" si="51"/>
        <v>0.29156879063009261</v>
      </c>
      <c r="Y120" s="18">
        <f t="shared" ca="1" si="52"/>
        <v>4.9689863567442233E-2</v>
      </c>
      <c r="Z120" s="18" t="e">
        <f t="shared" ca="1" si="43"/>
        <v>#VALUE!</v>
      </c>
      <c r="AA120" s="18">
        <f t="shared" ca="1" si="44"/>
        <v>2.2331731315473623E-2</v>
      </c>
      <c r="AB120" s="19">
        <f t="shared" ca="1" si="53"/>
        <v>44785</v>
      </c>
      <c r="AC120" s="3">
        <f ca="1">_xll.HLV5r3.Financial.Cache.GetValue(IRCurve1, AB120)</f>
        <v>0.90605969785296336</v>
      </c>
      <c r="AD120" s="17">
        <f t="shared" ca="1" si="46"/>
        <v>2.5223295661633442E-2</v>
      </c>
      <c r="AE120" s="17">
        <f t="shared" ca="1" si="47"/>
        <v>2.1811103496642281E-2</v>
      </c>
    </row>
    <row r="121" spans="1:31">
      <c r="A121" s="15">
        <f t="shared" ca="1" si="48"/>
        <v>43966</v>
      </c>
      <c r="B121" s="14">
        <f t="shared" ca="1" si="30"/>
        <v>7.5696464453479509E-2</v>
      </c>
      <c r="C121" s="14">
        <f t="shared" ca="1" si="31"/>
        <v>1.9931410541780586E-2</v>
      </c>
      <c r="D121" s="14">
        <f t="shared" ca="1" si="32"/>
        <v>7.5696464453479509E-2</v>
      </c>
      <c r="E121" s="14">
        <f t="shared" ca="1" si="33"/>
        <v>3.1263853214798201E-2</v>
      </c>
      <c r="F121" s="14">
        <f t="shared" ca="1" si="34"/>
        <v>4.4339836116425446E-2</v>
      </c>
      <c r="G121" s="14" t="e">
        <f t="shared" ca="1" si="35"/>
        <v>#VALUE!</v>
      </c>
      <c r="H121" s="14">
        <f t="shared" ca="1" si="36"/>
        <v>2.044048971290973E-2</v>
      </c>
      <c r="I121" s="3">
        <f ca="1"/>
        <v>0.85661192251829932</v>
      </c>
      <c r="J121" s="3">
        <f ca="1"/>
        <v>0.95646600751220245</v>
      </c>
      <c r="K121" s="3">
        <f ca="1"/>
        <v>0.85661192251829932</v>
      </c>
      <c r="L121" s="3">
        <f ca="1"/>
        <v>0.51405968709273542</v>
      </c>
      <c r="M121" s="3">
        <f ca="1"/>
        <v>0.89279186585348946</v>
      </c>
      <c r="N121" s="3" t="e">
        <f ca="1"/>
        <v>#VALUE!</v>
      </c>
      <c r="O121" s="3">
        <f ca="1"/>
        <v>0.95031165179967503</v>
      </c>
      <c r="P121" s="17">
        <f t="shared" ca="1" si="37"/>
        <v>0</v>
      </c>
      <c r="Q121" s="17">
        <f t="shared" ca="1" si="38"/>
        <v>4.4432611238681308E-2</v>
      </c>
      <c r="R121" s="17">
        <f t="shared" ca="1" si="39"/>
        <v>5.576505391169892E-2</v>
      </c>
      <c r="S121" s="17">
        <f t="shared" ca="1" si="41"/>
        <v>-4.5663482801966024</v>
      </c>
      <c r="T121" s="19">
        <f t="shared" ca="1" si="40"/>
        <v>43966</v>
      </c>
      <c r="U121" s="18">
        <f t="shared" ca="1" si="42"/>
        <v>6.7988397075840201E-2</v>
      </c>
      <c r="V121" s="18">
        <f t="shared" ca="1" si="49"/>
        <v>1.9514357116673729E-2</v>
      </c>
      <c r="W121" s="18">
        <f t="shared" ca="1" si="50"/>
        <v>6.7988397075840201E-2</v>
      </c>
      <c r="X121" s="18">
        <f t="shared" ca="1" si="51"/>
        <v>0.28964615945947547</v>
      </c>
      <c r="Y121" s="18">
        <f t="shared" ca="1" si="52"/>
        <v>4.9689847322495706E-2</v>
      </c>
      <c r="Z121" s="18" t="e">
        <f t="shared" ca="1" si="43"/>
        <v>#VALUE!</v>
      </c>
      <c r="AA121" s="18">
        <f t="shared" ca="1" si="44"/>
        <v>2.2324914273874171E-2</v>
      </c>
      <c r="AB121" s="19">
        <f t="shared" ca="1" si="53"/>
        <v>44799</v>
      </c>
      <c r="AC121" s="3">
        <f ca="1">_xll.HLV5r3.Financial.Cache.GetValue(IRCurve1, AB121)</f>
        <v>0.90518396054526451</v>
      </c>
      <c r="AD121" s="17">
        <f t="shared" ca="1" si="46"/>
        <v>2.5223295661639229E-2</v>
      </c>
      <c r="AE121" s="17">
        <f t="shared" ca="1" si="47"/>
        <v>2.183982002210761E-2</v>
      </c>
    </row>
    <row r="122" spans="1:31">
      <c r="A122" s="15">
        <f t="shared" ca="1" si="48"/>
        <v>43973</v>
      </c>
      <c r="B122" s="14">
        <f t="shared" ca="1" si="30"/>
        <v>7.5860890123235727E-2</v>
      </c>
      <c r="C122" s="14">
        <f t="shared" ca="1" si="31"/>
        <v>1.9923445066303676E-2</v>
      </c>
      <c r="D122" s="14">
        <f t="shared" ca="1" si="32"/>
        <v>7.5860890123235727E-2</v>
      </c>
      <c r="E122" s="14">
        <f t="shared" ca="1" si="33"/>
        <v>3.1211936245783792E-2</v>
      </c>
      <c r="F122" s="14">
        <f t="shared" ca="1" si="34"/>
        <v>4.4297575022093638E-2</v>
      </c>
      <c r="G122" s="14" t="e">
        <f t="shared" ca="1" si="35"/>
        <v>#VALUE!</v>
      </c>
      <c r="H122" s="14">
        <f t="shared" ca="1" si="36"/>
        <v>2.0442800043343441E-2</v>
      </c>
      <c r="I122" s="3">
        <f ca="1"/>
        <v>0.85516020950138327</v>
      </c>
      <c r="J122" s="3">
        <f ca="1"/>
        <v>0.95608376128263406</v>
      </c>
      <c r="K122" s="3">
        <f ca="1"/>
        <v>0.85516020950138327</v>
      </c>
      <c r="L122" s="3">
        <f ca="1"/>
        <v>0.51346010634615025</v>
      </c>
      <c r="M122" s="3">
        <f ca="1"/>
        <v>0.89194151283207856</v>
      </c>
      <c r="N122" s="3" t="e">
        <f ca="1"/>
        <v>#VALUE!</v>
      </c>
      <c r="O122" s="3">
        <f ca="1"/>
        <v>0.94991964240792059</v>
      </c>
      <c r="P122" s="17">
        <f t="shared" ca="1" si="37"/>
        <v>0</v>
      </c>
      <c r="Q122" s="17">
        <f t="shared" ca="1" si="38"/>
        <v>4.4648953877451936E-2</v>
      </c>
      <c r="R122" s="17">
        <f t="shared" ca="1" si="39"/>
        <v>5.5937445056932052E-2</v>
      </c>
      <c r="S122" s="17">
        <f t="shared" ca="1" si="41"/>
        <v>-4.58419673325972</v>
      </c>
      <c r="T122" s="19">
        <f t="shared" ca="1" si="40"/>
        <v>43973</v>
      </c>
      <c r="U122" s="18">
        <f t="shared" ca="1" si="42"/>
        <v>6.8160270740429046E-2</v>
      </c>
      <c r="V122" s="18">
        <f t="shared" ca="1" si="49"/>
        <v>1.9525335677942034E-2</v>
      </c>
      <c r="W122" s="18">
        <f t="shared" ca="1" si="50"/>
        <v>6.8160270740429046E-2</v>
      </c>
      <c r="X122" s="18">
        <f t="shared" ca="1" si="51"/>
        <v>0.28775505831753917</v>
      </c>
      <c r="Y122" s="18">
        <f t="shared" ca="1" si="52"/>
        <v>4.9689831077549151E-2</v>
      </c>
      <c r="Z122" s="18" t="e">
        <f t="shared" ca="1" si="43"/>
        <v>#VALUE!</v>
      </c>
      <c r="AA122" s="18">
        <f t="shared" ca="1" si="44"/>
        <v>2.2318303407831853E-2</v>
      </c>
      <c r="AB122" s="19">
        <f t="shared" ca="1" si="53"/>
        <v>44813</v>
      </c>
      <c r="AC122" s="3">
        <f ca="1">_xll.HLV5r3.Financial.Cache.GetValue(IRCurve1, AB122)</f>
        <v>0.90430906966725888</v>
      </c>
      <c r="AD122" s="17">
        <f t="shared" ca="1" si="46"/>
        <v>2.5223295661639229E-2</v>
      </c>
      <c r="AE122" s="17">
        <f t="shared" ca="1" si="47"/>
        <v>2.1868057938815182E-2</v>
      </c>
    </row>
    <row r="123" spans="1:31">
      <c r="A123" s="15">
        <f t="shared" ca="1" si="48"/>
        <v>43980</v>
      </c>
      <c r="B123" s="14">
        <f t="shared" ca="1" si="30"/>
        <v>7.6024020438778456E-2</v>
      </c>
      <c r="C123" s="14">
        <f t="shared" ca="1" si="31"/>
        <v>1.9915482774179951E-2</v>
      </c>
      <c r="D123" s="14">
        <f t="shared" ca="1" si="32"/>
        <v>7.6024020438778456E-2</v>
      </c>
      <c r="E123" s="14">
        <f t="shared" ca="1" si="33"/>
        <v>3.1160115775953505E-2</v>
      </c>
      <c r="F123" s="14">
        <f t="shared" ca="1" si="34"/>
        <v>4.4255354235220708E-2</v>
      </c>
      <c r="G123" s="14" t="e">
        <f t="shared" ca="1" si="35"/>
        <v>#VALUE!</v>
      </c>
      <c r="H123" s="14">
        <f t="shared" ca="1" si="36"/>
        <v>2.0445100528680187E-2</v>
      </c>
      <c r="I123" s="3">
        <f ca="1"/>
        <v>0.8537053431154582</v>
      </c>
      <c r="J123" s="3">
        <f ca="1"/>
        <v>0.95570166781560906</v>
      </c>
      <c r="K123" s="3">
        <f ca="1"/>
        <v>0.8537053431154582</v>
      </c>
      <c r="L123" s="3">
        <f ca="1"/>
        <v>0.51286152126746398</v>
      </c>
      <c r="M123" s="3">
        <f ca="1"/>
        <v>0.89109197029740828</v>
      </c>
      <c r="N123" s="3" t="e">
        <f ca="1"/>
        <v>#VALUE!</v>
      </c>
      <c r="O123" s="3">
        <f ca="1"/>
        <v>0.94952758870845921</v>
      </c>
      <c r="P123" s="17">
        <f t="shared" ca="1" si="37"/>
        <v>0</v>
      </c>
      <c r="Q123" s="17">
        <f t="shared" ca="1" si="38"/>
        <v>4.4863904662824951E-2</v>
      </c>
      <c r="R123" s="17">
        <f t="shared" ca="1" si="39"/>
        <v>5.6108537664598501E-2</v>
      </c>
      <c r="S123" s="17">
        <f t="shared" ca="1" si="41"/>
        <v>-4.602024337293674</v>
      </c>
      <c r="T123" s="19">
        <f t="shared" ca="1" si="40"/>
        <v>43980</v>
      </c>
      <c r="U123" s="18">
        <f t="shared" ca="1" si="42"/>
        <v>6.8332137020196887E-2</v>
      </c>
      <c r="V123" s="18">
        <f t="shared" ca="1" si="49"/>
        <v>1.9536134262796087E-2</v>
      </c>
      <c r="W123" s="18">
        <f t="shared" ca="1" si="50"/>
        <v>6.8332137020196887E-2</v>
      </c>
      <c r="X123" s="18">
        <f t="shared" ca="1" si="51"/>
        <v>0.28589471187453669</v>
      </c>
      <c r="Y123" s="18">
        <f t="shared" ca="1" si="52"/>
        <v>4.9689814832603423E-2</v>
      </c>
      <c r="Z123" s="18" t="e">
        <f t="shared" ca="1" si="43"/>
        <v>#VALUE!</v>
      </c>
      <c r="AA123" s="18">
        <f t="shared" ca="1" si="44"/>
        <v>2.2311893647260148E-2</v>
      </c>
      <c r="AB123" s="19">
        <f t="shared" ca="1" si="53"/>
        <v>44827</v>
      </c>
      <c r="AC123" s="3">
        <f ca="1">_xll.HLV5r3.Financial.Cache.GetValue(IRCurve1, AB123)</f>
        <v>0.90343502440084367</v>
      </c>
      <c r="AD123" s="17">
        <f t="shared" ca="1" si="46"/>
        <v>2.5223295661633442E-2</v>
      </c>
      <c r="AE123" s="17">
        <f t="shared" ca="1" si="47"/>
        <v>2.1895829113097814E-2</v>
      </c>
    </row>
    <row r="124" spans="1:31">
      <c r="A124" s="15">
        <f t="shared" ca="1" si="48"/>
        <v>43987</v>
      </c>
      <c r="B124" s="14">
        <f t="shared" ca="1" si="30"/>
        <v>7.6185854491248914E-2</v>
      </c>
      <c r="C124" s="14">
        <f t="shared" ca="1" si="31"/>
        <v>1.9907523664147404E-2</v>
      </c>
      <c r="D124" s="14">
        <f t="shared" ca="1" si="32"/>
        <v>7.6185854491248914E-2</v>
      </c>
      <c r="E124" s="14">
        <f t="shared" ca="1" si="33"/>
        <v>3.1108391603282111E-2</v>
      </c>
      <c r="F124" s="14">
        <f t="shared" ca="1" si="34"/>
        <v>4.4213173717043378E-2</v>
      </c>
      <c r="G124" s="14" t="e">
        <f t="shared" ca="1" si="35"/>
        <v>#VALUE!</v>
      </c>
      <c r="H124" s="14">
        <f t="shared" ca="1" si="36"/>
        <v>2.0447391171195064E-2</v>
      </c>
      <c r="I124" s="3">
        <f ca="1"/>
        <v>0.85224734820293369</v>
      </c>
      <c r="J124" s="3">
        <f ca="1"/>
        <v>0.95531972705007684</v>
      </c>
      <c r="K124" s="3">
        <f ca="1"/>
        <v>0.85224734820293369</v>
      </c>
      <c r="L124" s="3">
        <f ca="1"/>
        <v>0.51226393000600734</v>
      </c>
      <c r="M124" s="3">
        <f ca="1"/>
        <v>0.89024323747645884</v>
      </c>
      <c r="N124" s="3" t="e">
        <f ca="1"/>
        <v>#VALUE!</v>
      </c>
      <c r="O124" s="3">
        <f ca="1"/>
        <v>0.94913549089010096</v>
      </c>
      <c r="P124" s="17">
        <f t="shared" ca="1" si="37"/>
        <v>0</v>
      </c>
      <c r="Q124" s="17">
        <f t="shared" ca="1" si="38"/>
        <v>4.5077462887966803E-2</v>
      </c>
      <c r="R124" s="17">
        <f t="shared" ca="1" si="39"/>
        <v>5.6278330827101514E-2</v>
      </c>
      <c r="S124" s="17">
        <f t="shared" ca="1" si="41"/>
        <v>-4.6198315828825942</v>
      </c>
      <c r="T124" s="19">
        <f t="shared" ca="1" si="40"/>
        <v>43987</v>
      </c>
      <c r="U124" s="18">
        <f t="shared" ca="1" si="42"/>
        <v>6.8503995915776578E-2</v>
      </c>
      <c r="V124" s="18">
        <f t="shared" ca="1" si="49"/>
        <v>1.9546757260904594E-2</v>
      </c>
      <c r="W124" s="18">
        <f t="shared" ca="1" si="50"/>
        <v>6.8503995915776578E-2</v>
      </c>
      <c r="X124" s="18">
        <f t="shared" ca="1" si="51"/>
        <v>0.28406437001469559</v>
      </c>
      <c r="Y124" s="18">
        <f t="shared" ca="1" si="52"/>
        <v>4.9689798587656715E-2</v>
      </c>
      <c r="Z124" s="18" t="e">
        <f t="shared" ca="1" si="43"/>
        <v>#VALUE!</v>
      </c>
      <c r="AA124" s="18">
        <f t="shared" ca="1" si="44"/>
        <v>2.2305680086950639E-2</v>
      </c>
      <c r="AB124" s="19">
        <f t="shared" ca="1" si="53"/>
        <v>44841</v>
      </c>
      <c r="AC124" s="3">
        <f ca="1">_xll.HLV5r3.Financial.Cache.GetValue(IRCurve1, AB124)</f>
        <v>0.90256182392870654</v>
      </c>
      <c r="AD124" s="17">
        <f t="shared" ca="1" si="46"/>
        <v>2.5223295661639229E-2</v>
      </c>
      <c r="AE124" s="17">
        <f t="shared" ca="1" si="47"/>
        <v>2.192314502222829E-2</v>
      </c>
    </row>
    <row r="125" spans="1:31">
      <c r="A125" s="15">
        <f t="shared" ca="1" si="48"/>
        <v>43994</v>
      </c>
      <c r="B125" s="14">
        <f t="shared" ca="1" si="30"/>
        <v>7.634639140850806E-2</v>
      </c>
      <c r="C125" s="14">
        <f t="shared" ca="1" si="31"/>
        <v>1.989956773491508E-2</v>
      </c>
      <c r="D125" s="14">
        <f t="shared" ca="1" si="32"/>
        <v>7.634639140850806E-2</v>
      </c>
      <c r="E125" s="14">
        <f t="shared" ca="1" si="33"/>
        <v>3.1056763526282775E-2</v>
      </c>
      <c r="F125" s="14">
        <f t="shared" ca="1" si="34"/>
        <v>4.4171033429429372E-2</v>
      </c>
      <c r="G125" s="14" t="e">
        <f t="shared" ca="1" si="35"/>
        <v>#VALUE!</v>
      </c>
      <c r="H125" s="14">
        <f t="shared" ca="1" si="36"/>
        <v>2.044967197380573E-2</v>
      </c>
      <c r="I125" s="3">
        <f ca="1"/>
        <v>0.85078624962364946</v>
      </c>
      <c r="J125" s="3">
        <f ca="1"/>
        <v>0.954937938925011</v>
      </c>
      <c r="K125" s="3">
        <f ca="1"/>
        <v>0.85078624962364946</v>
      </c>
      <c r="L125" s="3">
        <f ca="1"/>
        <v>0.51166733071498549</v>
      </c>
      <c r="M125" s="3">
        <f ca="1"/>
        <v>0.8893953135969539</v>
      </c>
      <c r="N125" s="3" t="e">
        <f ca="1"/>
        <v>#VALUE!</v>
      </c>
      <c r="O125" s="3">
        <f ca="1"/>
        <v>0.94874334914161229</v>
      </c>
      <c r="P125" s="17">
        <f t="shared" ca="1" si="37"/>
        <v>0</v>
      </c>
      <c r="Q125" s="17">
        <f t="shared" ca="1" si="38"/>
        <v>4.5289627882225285E-2</v>
      </c>
      <c r="R125" s="17">
        <f t="shared" ca="1" si="39"/>
        <v>5.644682367359298E-2</v>
      </c>
      <c r="S125" s="17">
        <f t="shared" ca="1" si="41"/>
        <v>-4.6376189447874268</v>
      </c>
      <c r="T125" s="19">
        <f t="shared" ca="1" si="40"/>
        <v>43994</v>
      </c>
      <c r="U125" s="18">
        <f t="shared" ca="1" si="42"/>
        <v>6.8675847427804387E-2</v>
      </c>
      <c r="V125" s="18">
        <f t="shared" ca="1" si="49"/>
        <v>1.955720892033385E-2</v>
      </c>
      <c r="W125" s="18">
        <f t="shared" ca="1" si="50"/>
        <v>6.8675847427804387E-2</v>
      </c>
      <c r="X125" s="18">
        <f t="shared" ca="1" si="51"/>
        <v>0.28226330681952755</v>
      </c>
      <c r="Y125" s="18">
        <f t="shared" ca="1" si="52"/>
        <v>4.9689782342709952E-2</v>
      </c>
      <c r="Z125" s="18" t="e">
        <f t="shared" ca="1" si="43"/>
        <v>#VALUE!</v>
      </c>
      <c r="AA125" s="18">
        <f t="shared" ca="1" si="44"/>
        <v>2.229965797993012E-2</v>
      </c>
      <c r="AB125" s="19">
        <f t="shared" ca="1" si="53"/>
        <v>44855</v>
      </c>
      <c r="AC125" s="3">
        <f ca="1">_xll.HLV5r3.Financial.Cache.GetValue(IRCurve1, AB125)</f>
        <v>0.90168946743432543</v>
      </c>
      <c r="AD125" s="17">
        <f t="shared" ca="1" si="46"/>
        <v>2.5223295661633442E-2</v>
      </c>
      <c r="AE125" s="17">
        <f t="shared" ca="1" si="47"/>
        <v>2.1950016770234681E-2</v>
      </c>
    </row>
    <row r="126" spans="1:31">
      <c r="A126" s="15">
        <f t="shared" ca="1" si="48"/>
        <v>44001</v>
      </c>
      <c r="B126" s="14">
        <f t="shared" ca="1" si="30"/>
        <v>7.6505630353747259E-2</v>
      </c>
      <c r="C126" s="14">
        <f t="shared" ca="1" si="31"/>
        <v>1.9891614985238344E-2</v>
      </c>
      <c r="D126" s="14">
        <f t="shared" ca="1" si="32"/>
        <v>7.6505630353747259E-2</v>
      </c>
      <c r="E126" s="14">
        <f t="shared" ca="1" si="33"/>
        <v>3.1005231343607588E-2</v>
      </c>
      <c r="F126" s="14">
        <f t="shared" ca="1" si="34"/>
        <v>4.4128933333974336E-2</v>
      </c>
      <c r="G126" s="14" t="e">
        <f t="shared" ca="1" si="35"/>
        <v>#VALUE!</v>
      </c>
      <c r="H126" s="14">
        <f t="shared" ca="1" si="36"/>
        <v>2.0451942939018832E-2</v>
      </c>
      <c r="I126" s="3">
        <f ca="1"/>
        <v>0.84932207225417122</v>
      </c>
      <c r="J126" s="3">
        <f ca="1"/>
        <v>0.95455630337940989</v>
      </c>
      <c r="K126" s="3">
        <f ca="1"/>
        <v>0.84932207225417122</v>
      </c>
      <c r="L126" s="3">
        <f ca="1"/>
        <v>0.51107172155146774</v>
      </c>
      <c r="M126" s="3">
        <f ca="1"/>
        <v>0.8885481978873484</v>
      </c>
      <c r="N126" s="3" t="e">
        <f ca="1"/>
        <v>#VALUE!</v>
      </c>
      <c r="O126" s="3">
        <f ca="1"/>
        <v>0.94835116365170369</v>
      </c>
      <c r="P126" s="17">
        <f t="shared" ca="1" si="37"/>
        <v>0</v>
      </c>
      <c r="Q126" s="17">
        <f t="shared" ca="1" si="38"/>
        <v>4.5500399010139671E-2</v>
      </c>
      <c r="R126" s="17">
        <f t="shared" ca="1" si="39"/>
        <v>5.6614015368508915E-2</v>
      </c>
      <c r="S126" s="17">
        <f t="shared" ca="1" si="41"/>
        <v>-4.6553868825786173</v>
      </c>
      <c r="T126" s="19">
        <f t="shared" ca="1" si="40"/>
        <v>44001</v>
      </c>
      <c r="U126" s="18">
        <f t="shared" ca="1" si="42"/>
        <v>6.8847691556913823E-2</v>
      </c>
      <c r="V126" s="18">
        <f t="shared" ca="1" si="49"/>
        <v>1.9567493353212284E-2</v>
      </c>
      <c r="W126" s="18">
        <f t="shared" ca="1" si="50"/>
        <v>6.8847691556913823E-2</v>
      </c>
      <c r="X126" s="18">
        <f t="shared" ca="1" si="51"/>
        <v>0.28049081959993127</v>
      </c>
      <c r="Y126" s="18">
        <f t="shared" ca="1" si="52"/>
        <v>4.9689766097764008E-2</v>
      </c>
      <c r="Z126" s="18" t="e">
        <f t="shared" ca="1" si="43"/>
        <v>#VALUE!</v>
      </c>
      <c r="AA126" s="18">
        <f t="shared" ca="1" si="44"/>
        <v>2.2293822731127653E-2</v>
      </c>
      <c r="AB126" s="19">
        <f t="shared" ca="1" si="53"/>
        <v>44869</v>
      </c>
      <c r="AC126" s="3">
        <f ca="1">_xll.HLV5r3.Financial.Cache.GetValue(IRCurve1, AB126)</f>
        <v>0.90081795410196719</v>
      </c>
      <c r="AD126" s="17">
        <f t="shared" ca="1" si="46"/>
        <v>2.5223295661639229E-2</v>
      </c>
      <c r="AE126" s="17">
        <f t="shared" ca="1" si="47"/>
        <v>2.1976455102950661E-2</v>
      </c>
    </row>
    <row r="127" spans="1:31">
      <c r="A127" s="15">
        <f t="shared" ca="1" si="48"/>
        <v>44008</v>
      </c>
      <c r="B127" s="14">
        <f t="shared" ca="1" si="30"/>
        <v>7.6663570526379773E-2</v>
      </c>
      <c r="C127" s="14">
        <f t="shared" ca="1" si="31"/>
        <v>1.9883665413832036E-2</v>
      </c>
      <c r="D127" s="14">
        <f t="shared" ca="1" si="32"/>
        <v>7.6663570526379773E-2</v>
      </c>
      <c r="E127" s="14">
        <f t="shared" ca="1" si="33"/>
        <v>3.0953794855350103E-2</v>
      </c>
      <c r="F127" s="14">
        <f t="shared" ca="1" si="34"/>
        <v>4.4086873392030768E-2</v>
      </c>
      <c r="G127" s="14" t="e">
        <f t="shared" ca="1" si="35"/>
        <v>#VALUE!</v>
      </c>
      <c r="H127" s="14">
        <f t="shared" ca="1" si="36"/>
        <v>2.0454204069572577E-2</v>
      </c>
      <c r="I127" s="3">
        <f ca="1"/>
        <v>0.84785484098711306</v>
      </c>
      <c r="J127" s="3">
        <f ca="1"/>
        <v>0.95417482035229573</v>
      </c>
      <c r="K127" s="3">
        <f ca="1"/>
        <v>0.84785484098711306</v>
      </c>
      <c r="L127" s="3">
        <f ca="1"/>
        <v>0.51047710067638485</v>
      </c>
      <c r="M127" s="3">
        <f ca="1"/>
        <v>0.88770188957683382</v>
      </c>
      <c r="N127" s="3" t="e">
        <f ca="1"/>
        <v>#VALUE!</v>
      </c>
      <c r="O127" s="3">
        <f ca="1"/>
        <v>0.94795893460903757</v>
      </c>
      <c r="P127" s="17">
        <f t="shared" ca="1" si="37"/>
        <v>0</v>
      </c>
      <c r="Q127" s="17">
        <f t="shared" ca="1" si="38"/>
        <v>4.570977567102967E-2</v>
      </c>
      <c r="R127" s="17">
        <f t="shared" ca="1" si="39"/>
        <v>5.6779905112547741E-2</v>
      </c>
      <c r="S127" s="17">
        <f t="shared" ca="1" si="41"/>
        <v>-4.6731358412389827</v>
      </c>
      <c r="T127" s="19">
        <f t="shared" ca="1" si="40"/>
        <v>44008</v>
      </c>
      <c r="U127" s="18">
        <f t="shared" ca="1" si="42"/>
        <v>6.9019528303738392E-2</v>
      </c>
      <c r="V127" s="18">
        <f t="shared" ca="1" si="49"/>
        <v>1.9577614541124423E-2</v>
      </c>
      <c r="W127" s="18">
        <f t="shared" ca="1" si="50"/>
        <v>6.9019528303738392E-2</v>
      </c>
      <c r="X127" s="18">
        <f t="shared" ca="1" si="51"/>
        <v>0.27874622797440723</v>
      </c>
      <c r="Y127" s="18">
        <f t="shared" ca="1" si="52"/>
        <v>4.9689749852817149E-2</v>
      </c>
      <c r="Z127" s="18" t="e">
        <f t="shared" ca="1" si="43"/>
        <v>#VALUE!</v>
      </c>
      <c r="AA127" s="18">
        <f t="shared" ca="1" si="44"/>
        <v>2.2288169891348564E-2</v>
      </c>
      <c r="AB127" s="19">
        <f t="shared" ca="1" si="53"/>
        <v>44883</v>
      </c>
      <c r="AC127" s="3">
        <f ca="1">_xll.HLV5r3.Financial.Cache.GetValue(IRCurve1, AB127)</f>
        <v>0.89994728311668737</v>
      </c>
      <c r="AD127" s="17">
        <f t="shared" ca="1" si="46"/>
        <v>2.5223295661633442E-2</v>
      </c>
      <c r="AE127" s="17">
        <f t="shared" ca="1" si="47"/>
        <v>2.2002470422343167E-2</v>
      </c>
    </row>
    <row r="128" spans="1:31">
      <c r="A128" s="15">
        <f t="shared" ca="1" si="48"/>
        <v>44015</v>
      </c>
      <c r="B128" s="14">
        <f t="shared" ca="1" si="30"/>
        <v>7.682021116196551E-2</v>
      </c>
      <c r="C128" s="14">
        <f t="shared" ca="1" si="31"/>
        <v>1.9875719019416777E-2</v>
      </c>
      <c r="D128" s="14">
        <f t="shared" ca="1" si="32"/>
        <v>7.682021116196551E-2</v>
      </c>
      <c r="E128" s="14">
        <f t="shared" ca="1" si="33"/>
        <v>3.0902453860631333E-2</v>
      </c>
      <c r="F128" s="14">
        <f t="shared" ca="1" si="34"/>
        <v>4.4044853565559018E-2</v>
      </c>
      <c r="G128" s="14" t="e">
        <f t="shared" ca="1" si="35"/>
        <v>#VALUE!</v>
      </c>
      <c r="H128" s="14">
        <f t="shared" ca="1" si="36"/>
        <v>2.0456455367753628E-2</v>
      </c>
      <c r="I128" s="3">
        <f ca="1"/>
        <v>0.84638458073044276</v>
      </c>
      <c r="J128" s="3">
        <f ca="1"/>
        <v>0.95379348978271539</v>
      </c>
      <c r="K128" s="3">
        <f ca="1"/>
        <v>0.84638458073044276</v>
      </c>
      <c r="L128" s="3">
        <f ca="1"/>
        <v>0.50988346625450143</v>
      </c>
      <c r="M128" s="3">
        <f ca="1"/>
        <v>0.88685638789534282</v>
      </c>
      <c r="N128" s="3" t="e">
        <f ca="1"/>
        <v>#VALUE!</v>
      </c>
      <c r="O128" s="3">
        <f ca="1"/>
        <v>0.94756666220222385</v>
      </c>
      <c r="P128" s="17">
        <f t="shared" ca="1" si="37"/>
        <v>0</v>
      </c>
      <c r="Q128" s="17">
        <f t="shared" ca="1" si="38"/>
        <v>4.5917757301334176E-2</v>
      </c>
      <c r="R128" s="17">
        <f t="shared" ca="1" si="39"/>
        <v>5.6944492142548736E-2</v>
      </c>
      <c r="S128" s="17">
        <f t="shared" ca="1" si="41"/>
        <v>-4.690866251738651</v>
      </c>
      <c r="T128" s="19">
        <f t="shared" ca="1" si="40"/>
        <v>44015</v>
      </c>
      <c r="U128" s="18">
        <f t="shared" ca="1" si="42"/>
        <v>6.9191357668914016E-2</v>
      </c>
      <c r="V128" s="18">
        <f t="shared" ca="1" si="49"/>
        <v>1.958757634025049E-2</v>
      </c>
      <c r="W128" s="18">
        <f t="shared" ca="1" si="50"/>
        <v>6.9191357668914016E-2</v>
      </c>
      <c r="X128" s="18">
        <f t="shared" ca="1" si="51"/>
        <v>0.27702887299078355</v>
      </c>
      <c r="Y128" s="18">
        <f t="shared" ca="1" si="52"/>
        <v>4.9689733607870185E-2</v>
      </c>
      <c r="Z128" s="18" t="e">
        <f t="shared" ca="1" si="43"/>
        <v>#VALUE!</v>
      </c>
      <c r="AA128" s="18">
        <f t="shared" ca="1" si="44"/>
        <v>2.2282695151527501E-2</v>
      </c>
      <c r="AB128" s="19">
        <f t="shared" ca="1" si="53"/>
        <v>44897</v>
      </c>
      <c r="AC128" s="3">
        <f ca="1">_xll.HLV5r3.Financial.Cache.GetValue(IRCurve1, AB128)</f>
        <v>0.8990774536643289</v>
      </c>
      <c r="AD128" s="17">
        <f t="shared" ca="1" si="46"/>
        <v>2.5223295661639229E-2</v>
      </c>
      <c r="AE128" s="17">
        <f t="shared" ca="1" si="47"/>
        <v>2.202807280015804E-2</v>
      </c>
    </row>
    <row r="129" spans="1:31">
      <c r="A129" s="15">
        <f t="shared" ca="1" si="48"/>
        <v>44022</v>
      </c>
      <c r="B129" s="14">
        <f t="shared" ca="1" si="30"/>
        <v>7.6975551531388978E-2</v>
      </c>
      <c r="C129" s="14">
        <f t="shared" ca="1" si="31"/>
        <v>1.986777580074214E-2</v>
      </c>
      <c r="D129" s="14">
        <f t="shared" ca="1" si="32"/>
        <v>7.6975551531388978E-2</v>
      </c>
      <c r="E129" s="14">
        <f t="shared" ca="1" si="33"/>
        <v>3.0851208159984801E-2</v>
      </c>
      <c r="F129" s="14">
        <f t="shared" ca="1" si="34"/>
        <v>4.4002873816282081E-2</v>
      </c>
      <c r="G129" s="14" t="e">
        <f t="shared" ca="1" si="35"/>
        <v>#VALUE!</v>
      </c>
      <c r="H129" s="14">
        <f t="shared" ca="1" si="36"/>
        <v>2.0458696836514387E-2</v>
      </c>
      <c r="I129" s="3">
        <f ca="1"/>
        <v>0.84491131640678863</v>
      </c>
      <c r="J129" s="3">
        <f ca="1"/>
        <v>0.95341231160974027</v>
      </c>
      <c r="K129" s="3">
        <f ca="1"/>
        <v>0.84491131640678863</v>
      </c>
      <c r="L129" s="3">
        <f ca="1"/>
        <v>0.50929081645443453</v>
      </c>
      <c r="M129" s="3">
        <f ca="1"/>
        <v>0.88601169207353758</v>
      </c>
      <c r="N129" s="3" t="e">
        <f ca="1"/>
        <v>#VALUE!</v>
      </c>
      <c r="O129" s="3">
        <f ca="1"/>
        <v>0.94717434661982858</v>
      </c>
      <c r="P129" s="17">
        <f t="shared" ca="1" si="37"/>
        <v>0</v>
      </c>
      <c r="Q129" s="17">
        <f t="shared" ca="1" si="38"/>
        <v>4.6124343371404176E-2</v>
      </c>
      <c r="R129" s="17">
        <f t="shared" ca="1" si="39"/>
        <v>5.7107775730646834E-2</v>
      </c>
      <c r="S129" s="17">
        <f t="shared" ca="1" si="41"/>
        <v>-4.7085785315814057</v>
      </c>
      <c r="T129" s="19">
        <f t="shared" ca="1" si="40"/>
        <v>44022</v>
      </c>
      <c r="U129" s="18">
        <f t="shared" ca="1" si="42"/>
        <v>6.9363179653074064E-2</v>
      </c>
      <c r="V129" s="18">
        <f t="shared" ca="1" si="49"/>
        <v>1.959738248626524E-2</v>
      </c>
      <c r="W129" s="18">
        <f t="shared" ca="1" si="50"/>
        <v>6.9363179653074064E-2</v>
      </c>
      <c r="X129" s="18">
        <f t="shared" ca="1" si="51"/>
        <v>0.27533811628914751</v>
      </c>
      <c r="Y129" s="18">
        <f t="shared" ca="1" si="52"/>
        <v>4.9689717362924025E-2</v>
      </c>
      <c r="Z129" s="18" t="e">
        <f t="shared" ca="1" si="43"/>
        <v>#VALUE!</v>
      </c>
      <c r="AA129" s="18">
        <f t="shared" ca="1" si="44"/>
        <v>2.2277394337260011E-2</v>
      </c>
      <c r="AB129" s="19">
        <f t="shared" ca="1" si="53"/>
        <v>44911</v>
      </c>
      <c r="AC129" s="3">
        <f ca="1">_xll.HLV5r3.Financial.Cache.GetValue(IRCurve1, AB129)</f>
        <v>0.89807411169262075</v>
      </c>
      <c r="AD129" s="17">
        <f t="shared" ca="1" si="46"/>
        <v>2.9127394061951067E-2</v>
      </c>
      <c r="AE129" s="17">
        <f t="shared" ca="1" si="47"/>
        <v>2.2084001947572738E-2</v>
      </c>
    </row>
    <row r="130" spans="1:31">
      <c r="A130" s="15">
        <f t="shared" ca="1" si="48"/>
        <v>44029</v>
      </c>
      <c r="B130" s="14">
        <f t="shared" ref="B130:B193" ca="1" si="54">(I130-I131)/($A131-$A130)*365</f>
        <v>7.7129590941577092E-2</v>
      </c>
      <c r="C130" s="14">
        <f t="shared" ref="C130:C193" ca="1" si="55">(J130-J131)/($A131-$A130)*365</f>
        <v>1.9859835756528752E-2</v>
      </c>
      <c r="D130" s="14">
        <f t="shared" ref="D130:D193" ca="1" si="56">(K130-K131)/($A131-$A130)*365</f>
        <v>7.7129590941577092E-2</v>
      </c>
      <c r="E130" s="14">
        <f t="shared" ref="E130:E193" ca="1" si="57">(L130-L131)/($A131-$A130)*365</f>
        <v>3.0800057554146644E-2</v>
      </c>
      <c r="F130" s="14">
        <f t="shared" ref="F130:F193" ca="1" si="58">(M130-M131)/($A131-$A130)*365</f>
        <v>4.3960934105656664E-2</v>
      </c>
      <c r="G130" s="14" t="e">
        <f t="shared" ref="G130:G193" ca="1" si="59">(N130-N131)/($A131-$A130)*365</f>
        <v>#VALUE!</v>
      </c>
      <c r="H130" s="14">
        <f t="shared" ref="H130:H193" ca="1" si="60">(O130-O131)/($A131-$A130)*365</f>
        <v>2.0460928478402023E-2</v>
      </c>
      <c r="I130" s="3">
        <f ca="1"/>
        <v>0.84343507295276199</v>
      </c>
      <c r="J130" s="3">
        <f ca="1"/>
        <v>0.95303128577246576</v>
      </c>
      <c r="K130" s="3">
        <f ca="1"/>
        <v>0.84343507295276199</v>
      </c>
      <c r="L130" s="3">
        <f ca="1"/>
        <v>0.5086991494486266</v>
      </c>
      <c r="M130" s="3">
        <f ca="1"/>
        <v>0.88516780134281436</v>
      </c>
      <c r="N130" s="3" t="e">
        <f ca="1"/>
        <v>#VALUE!</v>
      </c>
      <c r="O130" s="3">
        <f ca="1"/>
        <v>0.94678198805036118</v>
      </c>
      <c r="P130" s="17">
        <f t="shared" ref="P130:P193" ca="1" si="61">D130-B130</f>
        <v>0</v>
      </c>
      <c r="Q130" s="17">
        <f t="shared" ref="Q130:Q193" ca="1" si="62">B130-E130</f>
        <v>4.6329533387430448E-2</v>
      </c>
      <c r="R130" s="17">
        <f t="shared" ref="R130:R193" ca="1" si="63">B130-C130</f>
        <v>5.7269755185048343E-2</v>
      </c>
      <c r="S130" s="17">
        <f t="shared" ca="1" si="41"/>
        <v>-4.7262730853271897</v>
      </c>
      <c r="T130" s="19">
        <f t="shared" ref="T130:T193" ca="1" si="64">A130</f>
        <v>44029</v>
      </c>
      <c r="U130" s="18">
        <f t="shared" ca="1" si="42"/>
        <v>6.9534994256851695E-2</v>
      </c>
      <c r="V130" s="18">
        <f t="shared" ca="1" si="49"/>
        <v>1.9607036599008452E-2</v>
      </c>
      <c r="W130" s="18">
        <f t="shared" ca="1" si="50"/>
        <v>6.9534994256851695E-2</v>
      </c>
      <c r="X130" s="18">
        <f t="shared" ca="1" si="51"/>
        <v>0.27367333930369203</v>
      </c>
      <c r="Y130" s="18">
        <f t="shared" ca="1" si="52"/>
        <v>4.9689701117976957E-2</v>
      </c>
      <c r="Z130" s="18" t="e">
        <f t="shared" ca="1" si="43"/>
        <v>#VALUE!</v>
      </c>
      <c r="AA130" s="18">
        <f t="shared" ca="1" si="44"/>
        <v>2.2272263403579802E-2</v>
      </c>
      <c r="AB130" s="19">
        <f t="shared" ca="1" si="53"/>
        <v>44925</v>
      </c>
      <c r="AC130" s="3">
        <f ca="1">_xll.HLV5r3.Financial.Cache.GetValue(IRCurve1, AB130)</f>
        <v>0.89703529200148391</v>
      </c>
      <c r="AD130" s="17">
        <f t="shared" ca="1" si="46"/>
        <v>3.0192249533057467E-2</v>
      </c>
      <c r="AE130" s="17">
        <f t="shared" ca="1" si="47"/>
        <v>2.2147372623567883E-2</v>
      </c>
    </row>
    <row r="131" spans="1:31">
      <c r="A131" s="15">
        <f t="shared" ca="1" si="48"/>
        <v>44036</v>
      </c>
      <c r="B131" s="14">
        <f t="shared" ca="1" si="54"/>
        <v>7.7282328735533978E-2</v>
      </c>
      <c r="C131" s="14">
        <f t="shared" ca="1" si="55"/>
        <v>1.9851898885508819E-2</v>
      </c>
      <c r="D131" s="14">
        <f t="shared" ca="1" si="56"/>
        <v>7.7282328735533978E-2</v>
      </c>
      <c r="E131" s="14">
        <f t="shared" ca="1" si="57"/>
        <v>3.0749001844281386E-2</v>
      </c>
      <c r="F131" s="14">
        <f t="shared" ca="1" si="58"/>
        <v>4.3919034395753113E-2</v>
      </c>
      <c r="G131" s="14" t="e">
        <f t="shared" ca="1" si="59"/>
        <v>#VALUE!</v>
      </c>
      <c r="H131" s="14">
        <f t="shared" ca="1" si="60"/>
        <v>2.0463150296177894E-2</v>
      </c>
      <c r="I131" s="3">
        <f ca="1"/>
        <v>0.84195587531826599</v>
      </c>
      <c r="J131" s="3">
        <f ca="1"/>
        <v>0.95265041221001179</v>
      </c>
      <c r="K131" s="3">
        <f ca="1"/>
        <v>0.84195587531826599</v>
      </c>
      <c r="L131" s="3">
        <f ca="1"/>
        <v>0.50810846341334159</v>
      </c>
      <c r="M131" s="3">
        <f ca="1"/>
        <v>0.88432471493530862</v>
      </c>
      <c r="N131" s="3" t="e">
        <f ca="1"/>
        <v>#VALUE!</v>
      </c>
      <c r="O131" s="3">
        <f ca="1"/>
        <v>0.94638958668228224</v>
      </c>
      <c r="P131" s="17">
        <f t="shared" ca="1" si="61"/>
        <v>0</v>
      </c>
      <c r="Q131" s="17">
        <f t="shared" ca="1" si="62"/>
        <v>4.6533326891252592E-2</v>
      </c>
      <c r="R131" s="17">
        <f t="shared" ca="1" si="63"/>
        <v>5.7430429850025159E-2</v>
      </c>
      <c r="S131" s="17">
        <f t="shared" ref="S131:S194" ca="1" si="65">(AA131-U131)*100</f>
        <v>-4.7439503050900669</v>
      </c>
      <c r="T131" s="19">
        <f t="shared" ca="1" si="64"/>
        <v>44036</v>
      </c>
      <c r="U131" s="18">
        <f t="shared" ref="U131:U194" ca="1" si="66">-LN(I132)*365/($A132-$A$2)</f>
        <v>6.9706801480882652E-2</v>
      </c>
      <c r="V131" s="18">
        <f t="shared" ca="1" si="49"/>
        <v>1.9616542186940242E-2</v>
      </c>
      <c r="W131" s="18">
        <f t="shared" ca="1" si="50"/>
        <v>6.9706801480882652E-2</v>
      </c>
      <c r="X131" s="18">
        <f t="shared" ca="1" si="51"/>
        <v>0.272033942501404</v>
      </c>
      <c r="Y131" s="18">
        <f t="shared" ca="1" si="52"/>
        <v>4.9689684873029827E-2</v>
      </c>
      <c r="Z131" s="18" t="e">
        <f t="shared" ref="Z131:Z194" ca="1" si="67">-LN(N132)*365/($A132-$A$2)</f>
        <v>#VALUE!</v>
      </c>
      <c r="AA131" s="18">
        <f t="shared" ref="AA131:AA194" ca="1" si="68">-LN(O132)*365/($A132-$A$2)</f>
        <v>2.2267298429981985E-2</v>
      </c>
      <c r="AB131" s="19">
        <f t="shared" ref="AB131:AB162" ca="1" si="69">AB130+14</f>
        <v>44939</v>
      </c>
      <c r="AC131" s="3">
        <f ca="1">_xll.HLV5r3.Financial.Cache.GetValue(IRCurve1, AB131)</f>
        <v>0.89599767393317153</v>
      </c>
      <c r="AD131" s="17">
        <f t="shared" ref="AD131:AD194" ca="1" si="70">(AC130/AC131-1)*365/(AB131-AB130)</f>
        <v>3.0192249533057467E-2</v>
      </c>
      <c r="AE131" s="17">
        <f t="shared" ref="AE131:AE194" ca="1" si="71">-LN(AC131)/(AB131-$AB$2)*365.25</f>
        <v>2.2209760808462341E-2</v>
      </c>
    </row>
    <row r="132" spans="1:31">
      <c r="A132" s="15">
        <f t="shared" ref="A132:A195" ca="1" si="72">A131+7</f>
        <v>44043</v>
      </c>
      <c r="B132" s="14">
        <f t="shared" ca="1" si="54"/>
        <v>7.7433764291397325E-2</v>
      </c>
      <c r="C132" s="14">
        <f t="shared" ca="1" si="55"/>
        <v>1.9843965186408758E-2</v>
      </c>
      <c r="D132" s="14">
        <f t="shared" ca="1" si="56"/>
        <v>7.7433764291397325E-2</v>
      </c>
      <c r="E132" s="14">
        <f t="shared" ca="1" si="57"/>
        <v>3.0698040832034056E-2</v>
      </c>
      <c r="F132" s="14">
        <f t="shared" ca="1" si="58"/>
        <v>4.3877174648398624E-2</v>
      </c>
      <c r="G132" s="14" t="e">
        <f t="shared" ca="1" si="59"/>
        <v>#VALUE!</v>
      </c>
      <c r="H132" s="14">
        <f t="shared" ca="1" si="60"/>
        <v>2.0465362292146034E-2</v>
      </c>
      <c r="I132" s="3">
        <f ca="1"/>
        <v>0.84047374846580369</v>
      </c>
      <c r="J132" s="3">
        <f ca="1"/>
        <v>0.95226969086152258</v>
      </c>
      <c r="K132" s="3">
        <f ca="1"/>
        <v>0.84047374846580369</v>
      </c>
      <c r="L132" s="3">
        <f ca="1"/>
        <v>0.50751875652865674</v>
      </c>
      <c r="M132" s="3">
        <f ca="1"/>
        <v>0.88348243208388322</v>
      </c>
      <c r="N132" s="3" t="e">
        <f ca="1"/>
        <v>#VALUE!</v>
      </c>
      <c r="O132" s="3">
        <f ca="1"/>
        <v>0.94599714270399937</v>
      </c>
      <c r="P132" s="17">
        <f t="shared" ca="1" si="61"/>
        <v>0</v>
      </c>
      <c r="Q132" s="17">
        <f t="shared" ca="1" si="62"/>
        <v>4.6735723459363269E-2</v>
      </c>
      <c r="R132" s="17">
        <f t="shared" ca="1" si="63"/>
        <v>5.758979910498857E-2</v>
      </c>
      <c r="S132" s="17">
        <f t="shared" ca="1" si="65"/>
        <v>-4.7616105710131071</v>
      </c>
      <c r="T132" s="19">
        <f t="shared" ca="1" si="64"/>
        <v>44043</v>
      </c>
      <c r="U132" s="18">
        <f t="shared" ca="1" si="66"/>
        <v>6.9878601325799997E-2</v>
      </c>
      <c r="V132" s="18">
        <f t="shared" ca="1" si="49"/>
        <v>1.9625902651392118E-2</v>
      </c>
      <c r="W132" s="18">
        <f t="shared" ca="1" si="50"/>
        <v>6.9878601325799997E-2</v>
      </c>
      <c r="X132" s="18">
        <f t="shared" ca="1" si="51"/>
        <v>0.2704193446556219</v>
      </c>
      <c r="Y132" s="18">
        <f t="shared" ca="1" si="52"/>
        <v>4.9689668628083439E-2</v>
      </c>
      <c r="Z132" s="18" t="e">
        <f t="shared" ca="1" si="67"/>
        <v>#VALUE!</v>
      </c>
      <c r="AA132" s="18">
        <f t="shared" ca="1" si="68"/>
        <v>2.2262495615668929E-2</v>
      </c>
      <c r="AB132" s="19">
        <f t="shared" ca="1" si="69"/>
        <v>44953</v>
      </c>
      <c r="AC132" s="3">
        <f ca="1">_xll.HLV5r3.Financial.Cache.GetValue(IRCurve1, AB132)</f>
        <v>0.89496125609774324</v>
      </c>
      <c r="AD132" s="17">
        <f t="shared" ca="1" si="70"/>
        <v>3.0192249533057467E-2</v>
      </c>
      <c r="AE132" s="17">
        <f t="shared" ca="1" si="71"/>
        <v>2.2271189175127659E-2</v>
      </c>
    </row>
    <row r="133" spans="1:31">
      <c r="A133" s="15">
        <f t="shared" ca="1" si="72"/>
        <v>44050</v>
      </c>
      <c r="B133" s="14">
        <f t="shared" ca="1" si="54"/>
        <v>7.7583897023248818E-2</v>
      </c>
      <c r="C133" s="14">
        <f t="shared" ca="1" si="55"/>
        <v>1.9836034657972346E-2</v>
      </c>
      <c r="D133" s="14">
        <f t="shared" ca="1" si="56"/>
        <v>7.7583897023248818E-2</v>
      </c>
      <c r="E133" s="14">
        <f t="shared" ca="1" si="57"/>
        <v>3.064717431951279E-2</v>
      </c>
      <c r="F133" s="14">
        <f t="shared" ca="1" si="58"/>
        <v>4.3835354825165686E-2</v>
      </c>
      <c r="G133" s="14" t="e">
        <f t="shared" ca="1" si="59"/>
        <v>#VALUE!</v>
      </c>
      <c r="H133" s="14">
        <f t="shared" ca="1" si="60"/>
        <v>2.0467564469310941E-2</v>
      </c>
      <c r="I133" s="3">
        <f ca="1"/>
        <v>0.83898871736980429</v>
      </c>
      <c r="J133" s="3">
        <f ca="1"/>
        <v>0.95188912166616679</v>
      </c>
      <c r="K133" s="3">
        <f ca="1"/>
        <v>0.83898871736980429</v>
      </c>
      <c r="L133" s="3">
        <f ca="1"/>
        <v>0.50693002697845335</v>
      </c>
      <c r="M133" s="3">
        <f ca="1"/>
        <v>0.88264095202213311</v>
      </c>
      <c r="N133" s="3" t="e">
        <f ca="1"/>
        <v>#VALUE!</v>
      </c>
      <c r="O133" s="3">
        <f ca="1"/>
        <v>0.94560465630387602</v>
      </c>
      <c r="P133" s="17">
        <f t="shared" ca="1" si="61"/>
        <v>0</v>
      </c>
      <c r="Q133" s="17">
        <f t="shared" ca="1" si="62"/>
        <v>4.6936722703736028E-2</v>
      </c>
      <c r="R133" s="17">
        <f t="shared" ca="1" si="63"/>
        <v>5.7747862365276473E-2</v>
      </c>
      <c r="S133" s="17">
        <f t="shared" ca="1" si="65"/>
        <v>-4.7792542517215235</v>
      </c>
      <c r="T133" s="19">
        <f t="shared" ca="1" si="64"/>
        <v>44050</v>
      </c>
      <c r="U133" s="18">
        <f t="shared" ca="1" si="66"/>
        <v>7.0050393792236654E-2</v>
      </c>
      <c r="V133" s="18">
        <f t="shared" ca="1" si="49"/>
        <v>1.9635121290625043E-2</v>
      </c>
      <c r="W133" s="18">
        <f t="shared" ca="1" si="50"/>
        <v>7.0050393792236654E-2</v>
      </c>
      <c r="X133" s="18">
        <f t="shared" ca="1" si="51"/>
        <v>0.26882898215261364</v>
      </c>
      <c r="Y133" s="18">
        <f t="shared" ca="1" si="52"/>
        <v>4.9689652383136169E-2</v>
      </c>
      <c r="Z133" s="18" t="e">
        <f t="shared" ca="1" si="67"/>
        <v>#VALUE!</v>
      </c>
      <c r="AA133" s="18">
        <f t="shared" ca="1" si="68"/>
        <v>2.2257851275021417E-2</v>
      </c>
      <c r="AB133" s="19">
        <f t="shared" ca="1" si="69"/>
        <v>44967</v>
      </c>
      <c r="AC133" s="3">
        <f ca="1">_xll.HLV5r3.Financial.Cache.GetValue(IRCurve1, AB133)</f>
        <v>0.89392603710686647</v>
      </c>
      <c r="AD133" s="17">
        <f t="shared" ca="1" si="70"/>
        <v>3.0192249533057467E-2</v>
      </c>
      <c r="AE133" s="17">
        <f t="shared" ca="1" si="71"/>
        <v>2.2331679704133977E-2</v>
      </c>
    </row>
    <row r="134" spans="1:31">
      <c r="A134" s="15">
        <f t="shared" ca="1" si="72"/>
        <v>44057</v>
      </c>
      <c r="B134" s="14">
        <f t="shared" ca="1" si="54"/>
        <v>7.7732726381091036E-2</v>
      </c>
      <c r="C134" s="14">
        <f t="shared" ca="1" si="55"/>
        <v>1.9828107298926003E-2</v>
      </c>
      <c r="D134" s="14">
        <f t="shared" ca="1" si="56"/>
        <v>7.7732726381091036E-2</v>
      </c>
      <c r="E134" s="14">
        <f t="shared" ca="1" si="57"/>
        <v>3.059640210920779E-2</v>
      </c>
      <c r="F134" s="14">
        <f t="shared" ca="1" si="58"/>
        <v>4.379357488823462E-2</v>
      </c>
      <c r="G134" s="14" t="e">
        <f t="shared" ca="1" si="59"/>
        <v>#VALUE!</v>
      </c>
      <c r="H134" s="14">
        <f t="shared" ca="1" si="60"/>
        <v>2.0469756830242943E-2</v>
      </c>
      <c r="I134" s="3">
        <f ca="1"/>
        <v>0.83750080701593377</v>
      </c>
      <c r="J134" s="3">
        <f ca="1"/>
        <v>0.95150870456313719</v>
      </c>
      <c r="K134" s="3">
        <f ca="1"/>
        <v>0.83750080701593377</v>
      </c>
      <c r="L134" s="3">
        <f ca="1"/>
        <v>0.5063422729504079</v>
      </c>
      <c r="M134" s="3">
        <f ca="1"/>
        <v>0.8818002739843902</v>
      </c>
      <c r="N134" s="3" t="e">
        <f ca="1"/>
        <v>#VALUE!</v>
      </c>
      <c r="O134" s="3">
        <f ca="1"/>
        <v>0.94521212767021801</v>
      </c>
      <c r="P134" s="17">
        <f t="shared" ca="1" si="61"/>
        <v>0</v>
      </c>
      <c r="Q134" s="17">
        <f t="shared" ca="1" si="62"/>
        <v>4.7136324271883245E-2</v>
      </c>
      <c r="R134" s="17">
        <f t="shared" ca="1" si="63"/>
        <v>5.7904619082165029E-2</v>
      </c>
      <c r="S134" s="17">
        <f t="shared" ca="1" si="65"/>
        <v>-4.7968817047563128</v>
      </c>
      <c r="T134" s="19">
        <f t="shared" ca="1" si="64"/>
        <v>44057</v>
      </c>
      <c r="U134" s="18">
        <f t="shared" ca="1" si="66"/>
        <v>7.0222178880828268E-2</v>
      </c>
      <c r="V134" s="18">
        <f t="shared" ca="1" si="49"/>
        <v>1.9644201303704086E-2</v>
      </c>
      <c r="W134" s="18">
        <f t="shared" ca="1" si="50"/>
        <v>7.0222178880828268E-2</v>
      </c>
      <c r="X134" s="18">
        <f t="shared" ca="1" si="51"/>
        <v>0.26726230832943559</v>
      </c>
      <c r="Y134" s="18">
        <f t="shared" ca="1" si="52"/>
        <v>4.9689636138188824E-2</v>
      </c>
      <c r="Z134" s="18" t="e">
        <f t="shared" ca="1" si="67"/>
        <v>#VALUE!</v>
      </c>
      <c r="AA134" s="18">
        <f t="shared" ca="1" si="68"/>
        <v>2.2253361833265133E-2</v>
      </c>
      <c r="AB134" s="19">
        <f t="shared" ca="1" si="69"/>
        <v>44981</v>
      </c>
      <c r="AC134" s="3">
        <f ca="1">_xll.HLV5r3.Financial.Cache.GetValue(IRCurve1, AB134)</f>
        <v>0.8928920155738147</v>
      </c>
      <c r="AD134" s="17">
        <f t="shared" ca="1" si="70"/>
        <v>3.0192249533057467E-2</v>
      </c>
      <c r="AE134" s="17">
        <f t="shared" ca="1" si="71"/>
        <v>2.2391253709973497E-2</v>
      </c>
    </row>
    <row r="135" spans="1:31">
      <c r="A135" s="15">
        <f t="shared" ca="1" si="72"/>
        <v>44064</v>
      </c>
      <c r="B135" s="14">
        <f t="shared" ca="1" si="54"/>
        <v>7.7880251849776441E-2</v>
      </c>
      <c r="C135" s="14">
        <f t="shared" ca="1" si="55"/>
        <v>1.9820183108001932E-2</v>
      </c>
      <c r="D135" s="14">
        <f t="shared" ca="1" si="56"/>
        <v>7.7880251849776441E-2</v>
      </c>
      <c r="E135" s="14">
        <f t="shared" ca="1" si="57"/>
        <v>3.0545724004112929E-2</v>
      </c>
      <c r="F135" s="14">
        <f t="shared" ca="1" si="58"/>
        <v>4.3751834799542637E-2</v>
      </c>
      <c r="G135" s="14" t="e">
        <f t="shared" ca="1" si="59"/>
        <v>#VALUE!</v>
      </c>
      <c r="H135" s="14">
        <f t="shared" ca="1" si="60"/>
        <v>2.0471939377714982E-2</v>
      </c>
      <c r="I135" s="3">
        <f ca="1"/>
        <v>0.83601004240040599</v>
      </c>
      <c r="J135" s="3">
        <f ca="1"/>
        <v>0.95112843949165093</v>
      </c>
      <c r="K135" s="3">
        <f ca="1"/>
        <v>0.83601004240040599</v>
      </c>
      <c r="L135" s="3">
        <f ca="1"/>
        <v>0.50575549263598474</v>
      </c>
      <c r="M135" s="3">
        <f ca="1"/>
        <v>0.88096039720571173</v>
      </c>
      <c r="N135" s="3" t="e">
        <f ca="1"/>
        <v>#VALUE!</v>
      </c>
      <c r="O135" s="3">
        <f ca="1"/>
        <v>0.94481955699128184</v>
      </c>
      <c r="P135" s="17">
        <f t="shared" ca="1" si="61"/>
        <v>0</v>
      </c>
      <c r="Q135" s="17">
        <f t="shared" ca="1" si="62"/>
        <v>4.7334527845663513E-2</v>
      </c>
      <c r="R135" s="17">
        <f t="shared" ca="1" si="63"/>
        <v>5.8060068741774509E-2</v>
      </c>
      <c r="S135" s="17">
        <f t="shared" ca="1" si="65"/>
        <v>-4.8144932769870374</v>
      </c>
      <c r="T135" s="19">
        <f t="shared" ca="1" si="64"/>
        <v>44064</v>
      </c>
      <c r="U135" s="18">
        <f t="shared" ca="1" si="66"/>
        <v>7.0393956592206569E-2</v>
      </c>
      <c r="V135" s="18">
        <f t="shared" ca="1" si="49"/>
        <v>1.9653145794199852E-2</v>
      </c>
      <c r="W135" s="18">
        <f t="shared" ca="1" si="50"/>
        <v>7.0393956592206569E-2</v>
      </c>
      <c r="X135" s="18">
        <f t="shared" ca="1" si="51"/>
        <v>0.26571879284144112</v>
      </c>
      <c r="Y135" s="18">
        <f t="shared" ca="1" si="52"/>
        <v>4.9689619893242276E-2</v>
      </c>
      <c r="Z135" s="18" t="e">
        <f t="shared" ca="1" si="67"/>
        <v>#VALUE!</v>
      </c>
      <c r="AA135" s="18">
        <f t="shared" ca="1" si="68"/>
        <v>2.2249023822336192E-2</v>
      </c>
      <c r="AB135" s="19">
        <f t="shared" ca="1" si="69"/>
        <v>44995</v>
      </c>
      <c r="AC135" s="3">
        <f ca="1">_xll.HLV5r3.Financial.Cache.GetValue(IRCurve1, AB135)</f>
        <v>0.89185919011346504</v>
      </c>
      <c r="AD135" s="17">
        <f t="shared" ca="1" si="70"/>
        <v>3.0192249533063258E-2</v>
      </c>
      <c r="AE135" s="17">
        <f t="shared" ca="1" si="71"/>
        <v>2.244993186610118E-2</v>
      </c>
    </row>
    <row r="136" spans="1:31">
      <c r="A136" s="15">
        <f t="shared" ca="1" si="72"/>
        <v>44071</v>
      </c>
      <c r="B136" s="14">
        <f t="shared" ca="1" si="54"/>
        <v>7.8026472950512571E-2</v>
      </c>
      <c r="C136" s="14">
        <f t="shared" ca="1" si="55"/>
        <v>1.9812262083938128E-2</v>
      </c>
      <c r="D136" s="14">
        <f t="shared" ca="1" si="56"/>
        <v>7.8026472950512571E-2</v>
      </c>
      <c r="E136" s="14">
        <f t="shared" ca="1" si="57"/>
        <v>3.2822595618696555E-2</v>
      </c>
      <c r="F136" s="14">
        <f t="shared" ca="1" si="58"/>
        <v>4.371013452076062E-2</v>
      </c>
      <c r="G136" s="14" t="e">
        <f t="shared" ca="1" si="59"/>
        <v>#VALUE!</v>
      </c>
      <c r="H136" s="14">
        <f t="shared" ca="1" si="60"/>
        <v>2.0474112114083183E-2</v>
      </c>
      <c r="I136" s="3">
        <f ca="1"/>
        <v>0.83451644852931439</v>
      </c>
      <c r="J136" s="3">
        <f ca="1"/>
        <v>0.95074832639094953</v>
      </c>
      <c r="K136" s="3">
        <f ca="1"/>
        <v>0.83451644852931439</v>
      </c>
      <c r="L136" s="3">
        <f ca="1"/>
        <v>0.50516968423042641</v>
      </c>
      <c r="M136" s="3">
        <f ca="1"/>
        <v>0.88012132092188489</v>
      </c>
      <c r="N136" s="3" t="e">
        <f ca="1"/>
        <v>#VALUE!</v>
      </c>
      <c r="O136" s="3">
        <f ca="1"/>
        <v>0.94442694445527087</v>
      </c>
      <c r="P136" s="17">
        <f t="shared" ca="1" si="61"/>
        <v>0</v>
      </c>
      <c r="Q136" s="17">
        <f t="shared" ca="1" si="62"/>
        <v>4.5203877331816016E-2</v>
      </c>
      <c r="R136" s="17">
        <f t="shared" ca="1" si="63"/>
        <v>5.821421086657444E-2</v>
      </c>
      <c r="S136" s="17">
        <f t="shared" ca="1" si="65"/>
        <v>-4.8320893050081466</v>
      </c>
      <c r="T136" s="19">
        <f t="shared" ca="1" si="64"/>
        <v>44071</v>
      </c>
      <c r="U136" s="18">
        <f t="shared" ca="1" si="66"/>
        <v>7.056572692700705E-2</v>
      </c>
      <c r="V136" s="18">
        <f t="shared" ca="1" si="49"/>
        <v>1.966195777372531E-2</v>
      </c>
      <c r="W136" s="18">
        <f t="shared" ca="1" si="50"/>
        <v>7.056572692700705E-2</v>
      </c>
      <c r="X136" s="18">
        <f t="shared" ca="1" si="51"/>
        <v>0.26423209009042586</v>
      </c>
      <c r="Y136" s="18">
        <f t="shared" ca="1" si="52"/>
        <v>4.9689603648294813E-2</v>
      </c>
      <c r="Z136" s="18" t="e">
        <f t="shared" ca="1" si="67"/>
        <v>#VALUE!</v>
      </c>
      <c r="AA136" s="18">
        <f t="shared" ca="1" si="68"/>
        <v>2.2244833876925586E-2</v>
      </c>
      <c r="AB136" s="19">
        <f t="shared" ca="1" si="69"/>
        <v>45009</v>
      </c>
      <c r="AC136" s="3">
        <f ca="1">_xll.HLV5r3.Financial.Cache.GetValue(IRCurve1, AB136)</f>
        <v>0.89082755934229729</v>
      </c>
      <c r="AD136" s="17">
        <f t="shared" ca="1" si="70"/>
        <v>3.0192249533057467E-2</v>
      </c>
      <c r="AE136" s="17">
        <f t="shared" ca="1" si="71"/>
        <v>2.2507734228853802E-2</v>
      </c>
    </row>
    <row r="137" spans="1:31">
      <c r="A137" s="15">
        <f t="shared" ca="1" si="72"/>
        <v>44078</v>
      </c>
      <c r="B137" s="14">
        <f t="shared" ca="1" si="54"/>
        <v>7.817138923922369E-2</v>
      </c>
      <c r="C137" s="14">
        <f t="shared" ca="1" si="55"/>
        <v>1.9804344225466793E-2</v>
      </c>
      <c r="D137" s="14">
        <f t="shared" ca="1" si="56"/>
        <v>7.817138923922369E-2</v>
      </c>
      <c r="E137" s="14">
        <f t="shared" ca="1" si="57"/>
        <v>3.4557357576775631E-2</v>
      </c>
      <c r="F137" s="14">
        <f t="shared" ca="1" si="58"/>
        <v>4.3668474014184687E-2</v>
      </c>
      <c r="G137" s="14" t="e">
        <f t="shared" ca="1" si="59"/>
        <v>#VALUE!</v>
      </c>
      <c r="H137" s="14">
        <f t="shared" ca="1" si="60"/>
        <v>2.047627504237521E-2</v>
      </c>
      <c r="I137" s="3">
        <f ca="1"/>
        <v>0.8330200504179347</v>
      </c>
      <c r="J137" s="3">
        <f ca="1"/>
        <v>0.95036836520029866</v>
      </c>
      <c r="K137" s="3">
        <f ca="1"/>
        <v>0.8330200504179347</v>
      </c>
      <c r="L137" s="3">
        <f ca="1"/>
        <v>0.50454020979390346</v>
      </c>
      <c r="M137" s="3">
        <f ca="1"/>
        <v>0.87928304436943194</v>
      </c>
      <c r="N137" s="3" t="e">
        <f ca="1"/>
        <v>#VALUE!</v>
      </c>
      <c r="O137" s="3">
        <f ca="1"/>
        <v>0.94403429025034324</v>
      </c>
      <c r="P137" s="17">
        <f t="shared" ca="1" si="61"/>
        <v>0</v>
      </c>
      <c r="Q137" s="17">
        <f t="shared" ca="1" si="62"/>
        <v>4.3614031662448059E-2</v>
      </c>
      <c r="R137" s="17">
        <f t="shared" ca="1" si="63"/>
        <v>5.8367045013756898E-2</v>
      </c>
      <c r="S137" s="17">
        <f t="shared" ca="1" si="65"/>
        <v>-4.8496701155155701</v>
      </c>
      <c r="T137" s="19">
        <f t="shared" ca="1" si="64"/>
        <v>44078</v>
      </c>
      <c r="U137" s="18">
        <f t="shared" ca="1" si="66"/>
        <v>7.0737489885862287E-2</v>
      </c>
      <c r="V137" s="18">
        <f t="shared" ca="1" si="49"/>
        <v>1.9670640165316583E-2</v>
      </c>
      <c r="W137" s="18">
        <f t="shared" ca="1" si="50"/>
        <v>7.0737489885862287E-2</v>
      </c>
      <c r="X137" s="18">
        <f t="shared" ca="1" si="51"/>
        <v>0.26279316145858539</v>
      </c>
      <c r="Y137" s="18">
        <f t="shared" ca="1" si="52"/>
        <v>4.9689587403347252E-2</v>
      </c>
      <c r="Z137" s="18" t="e">
        <f t="shared" ca="1" si="67"/>
        <v>#VALUE!</v>
      </c>
      <c r="AA137" s="18">
        <f t="shared" ca="1" si="68"/>
        <v>2.2240788730706593E-2</v>
      </c>
      <c r="AB137" s="19">
        <f t="shared" ca="1" si="69"/>
        <v>45023</v>
      </c>
      <c r="AC137" s="3">
        <f ca="1">_xll.HLV5r3.Financial.Cache.GetValue(IRCurve1, AB137)</f>
        <v>0.88979712187839122</v>
      </c>
      <c r="AD137" s="17">
        <f t="shared" ca="1" si="70"/>
        <v>3.0192249533057467E-2</v>
      </c>
      <c r="AE137" s="17">
        <f t="shared" ca="1" si="71"/>
        <v>2.2564680260306405E-2</v>
      </c>
    </row>
    <row r="138" spans="1:31">
      <c r="A138" s="15">
        <f t="shared" ca="1" si="72"/>
        <v>44085</v>
      </c>
      <c r="B138" s="14">
        <f t="shared" ca="1" si="54"/>
        <v>7.83150003075581E-2</v>
      </c>
      <c r="C138" s="14">
        <f t="shared" ca="1" si="55"/>
        <v>1.9796429531325925E-2</v>
      </c>
      <c r="D138" s="14">
        <f t="shared" ca="1" si="56"/>
        <v>7.83150003075581E-2</v>
      </c>
      <c r="E138" s="14">
        <f t="shared" ca="1" si="57"/>
        <v>3.4557357576769844E-2</v>
      </c>
      <c r="F138" s="14">
        <f t="shared" ca="1" si="58"/>
        <v>4.3626853241873605E-2</v>
      </c>
      <c r="G138" s="14" t="e">
        <f t="shared" ca="1" si="59"/>
        <v>#VALUE!</v>
      </c>
      <c r="H138" s="14">
        <f t="shared" ca="1" si="60"/>
        <v>2.0478428165178753E-2</v>
      </c>
      <c r="I138" s="3">
        <f ca="1"/>
        <v>0.83152087309005918</v>
      </c>
      <c r="J138" s="3">
        <f ca="1"/>
        <v>0.94998855585898834</v>
      </c>
      <c r="K138" s="3">
        <f ca="1"/>
        <v>0.83152087309005918</v>
      </c>
      <c r="L138" s="3">
        <f ca="1"/>
        <v>0.5038774659499653</v>
      </c>
      <c r="M138" s="3">
        <f ca="1"/>
        <v>0.87844556678559826</v>
      </c>
      <c r="N138" s="3" t="e">
        <f ca="1"/>
        <v>#VALUE!</v>
      </c>
      <c r="O138" s="3">
        <f ca="1"/>
        <v>0.94364159456459906</v>
      </c>
      <c r="P138" s="17">
        <f t="shared" ca="1" si="61"/>
        <v>0</v>
      </c>
      <c r="Q138" s="17">
        <f t="shared" ca="1" si="62"/>
        <v>4.3757642730788256E-2</v>
      </c>
      <c r="R138" s="17">
        <f t="shared" ca="1" si="63"/>
        <v>5.8518570776232175E-2</v>
      </c>
      <c r="S138" s="17">
        <f t="shared" ca="1" si="65"/>
        <v>-4.8672360256685998</v>
      </c>
      <c r="T138" s="19">
        <f t="shared" ca="1" si="64"/>
        <v>44085</v>
      </c>
      <c r="U138" s="18">
        <f t="shared" ca="1" si="66"/>
        <v>7.0909245469404816E-2</v>
      </c>
      <c r="V138" s="18">
        <f t="shared" ca="1" si="49"/>
        <v>1.9679195806665675E-2</v>
      </c>
      <c r="W138" s="18">
        <f t="shared" ca="1" si="50"/>
        <v>7.0909245469404816E-2</v>
      </c>
      <c r="X138" s="18">
        <f t="shared" ca="1" si="51"/>
        <v>0.26137589752408075</v>
      </c>
      <c r="Y138" s="18">
        <f t="shared" ca="1" si="52"/>
        <v>4.9689571158400524E-2</v>
      </c>
      <c r="Z138" s="18" t="e">
        <f t="shared" ca="1" si="67"/>
        <v>#VALUE!</v>
      </c>
      <c r="AA138" s="18">
        <f t="shared" ca="1" si="68"/>
        <v>2.223688521271882E-2</v>
      </c>
      <c r="AB138" s="19">
        <f t="shared" ca="1" si="69"/>
        <v>45037</v>
      </c>
      <c r="AC138" s="3">
        <f ca="1">_xll.HLV5r3.Financial.Cache.GetValue(IRCurve1, AB138)</f>
        <v>0.8887678763414254</v>
      </c>
      <c r="AD138" s="17">
        <f t="shared" ca="1" si="70"/>
        <v>3.0192249533057467E-2</v>
      </c>
      <c r="AE138" s="17">
        <f t="shared" ca="1" si="71"/>
        <v>2.2620788850119974E-2</v>
      </c>
    </row>
    <row r="139" spans="1:31">
      <c r="A139" s="15">
        <f t="shared" ca="1" si="72"/>
        <v>44092</v>
      </c>
      <c r="B139" s="14">
        <f t="shared" ca="1" si="54"/>
        <v>7.8457305782818704E-2</v>
      </c>
      <c r="C139" s="14">
        <f t="shared" ca="1" si="55"/>
        <v>1.9788518000241933E-2</v>
      </c>
      <c r="D139" s="14">
        <f t="shared" ca="1" si="56"/>
        <v>7.8457305782818704E-2</v>
      </c>
      <c r="E139" s="14">
        <f t="shared" ca="1" si="57"/>
        <v>3.4557357576769844E-2</v>
      </c>
      <c r="F139" s="14">
        <f t="shared" ca="1" si="58"/>
        <v>4.3585272165579315E-2</v>
      </c>
      <c r="G139" s="14" t="e">
        <f t="shared" ca="1" si="59"/>
        <v>#VALUE!</v>
      </c>
      <c r="H139" s="14">
        <f t="shared" ca="1" si="60"/>
        <v>2.0480571485318851E-2</v>
      </c>
      <c r="I139" s="3">
        <f ca="1"/>
        <v>0.83001894157731149</v>
      </c>
      <c r="J139" s="3">
        <f ca="1"/>
        <v>0.94960889830633277</v>
      </c>
      <c r="K139" s="3">
        <f ca="1"/>
        <v>0.83001894157731149</v>
      </c>
      <c r="L139" s="3">
        <f ca="1"/>
        <v>0.50321472210602725</v>
      </c>
      <c r="M139" s="3">
        <f ca="1"/>
        <v>0.87760888740835685</v>
      </c>
      <c r="N139" s="3" t="e">
        <f ca="1"/>
        <v>#VALUE!</v>
      </c>
      <c r="O139" s="3">
        <f ca="1"/>
        <v>0.94324885758608878</v>
      </c>
      <c r="P139" s="17">
        <f t="shared" ca="1" si="61"/>
        <v>0</v>
      </c>
      <c r="Q139" s="17">
        <f t="shared" ca="1" si="62"/>
        <v>4.389994820604886E-2</v>
      </c>
      <c r="R139" s="17">
        <f t="shared" ca="1" si="63"/>
        <v>5.8668787782576767E-2</v>
      </c>
      <c r="S139" s="17">
        <f t="shared" ca="1" si="65"/>
        <v>-4.8847873434355078</v>
      </c>
      <c r="T139" s="19">
        <f t="shared" ca="1" si="64"/>
        <v>44092</v>
      </c>
      <c r="U139" s="18">
        <f t="shared" ca="1" si="66"/>
        <v>7.1080993678269769E-2</v>
      </c>
      <c r="V139" s="18">
        <f t="shared" ca="1" si="49"/>
        <v>1.9687627453212588E-2</v>
      </c>
      <c r="W139" s="18">
        <f t="shared" ca="1" si="50"/>
        <v>7.1080993678269769E-2</v>
      </c>
      <c r="X139" s="18">
        <f t="shared" ca="1" si="51"/>
        <v>0.25997982903815531</v>
      </c>
      <c r="Y139" s="18">
        <f t="shared" ca="1" si="52"/>
        <v>4.9689554913452852E-2</v>
      </c>
      <c r="Z139" s="18" t="e">
        <f t="shared" ca="1" si="67"/>
        <v>#VALUE!</v>
      </c>
      <c r="AA139" s="18">
        <f t="shared" ca="1" si="68"/>
        <v>2.2233120243914689E-2</v>
      </c>
      <c r="AB139" s="19">
        <f t="shared" ca="1" si="69"/>
        <v>45051</v>
      </c>
      <c r="AC139" s="3">
        <f ca="1">_xll.HLV5r3.Financial.Cache.GetValue(IRCurve1, AB139)</f>
        <v>0.88773982135267482</v>
      </c>
      <c r="AD139" s="17">
        <f t="shared" ca="1" si="70"/>
        <v>3.0192249533057467E-2</v>
      </c>
      <c r="AE139" s="17">
        <f t="shared" ca="1" si="71"/>
        <v>2.2676078336432617E-2</v>
      </c>
    </row>
    <row r="140" spans="1:31">
      <c r="A140" s="15">
        <f t="shared" ca="1" si="72"/>
        <v>44099</v>
      </c>
      <c r="B140" s="14">
        <f t="shared" ca="1" si="54"/>
        <v>7.8598305326996187E-2</v>
      </c>
      <c r="C140" s="14">
        <f t="shared" ca="1" si="55"/>
        <v>1.9780609630952819E-2</v>
      </c>
      <c r="D140" s="14">
        <f t="shared" ca="1" si="56"/>
        <v>7.8598305326996187E-2</v>
      </c>
      <c r="E140" s="14">
        <f t="shared" ca="1" si="57"/>
        <v>3.4557357576769844E-2</v>
      </c>
      <c r="F140" s="14">
        <f t="shared" ca="1" si="58"/>
        <v>4.3543730747841063E-2</v>
      </c>
      <c r="G140" s="14" t="e">
        <f t="shared" ca="1" si="59"/>
        <v>#VALUE!</v>
      </c>
      <c r="H140" s="14">
        <f t="shared" ca="1" si="60"/>
        <v>2.0482705005163217E-2</v>
      </c>
      <c r="I140" s="3">
        <f ca="1"/>
        <v>0.82851428091846291</v>
      </c>
      <c r="J140" s="3">
        <f ca="1"/>
        <v>0.9492293924816706</v>
      </c>
      <c r="K140" s="3">
        <f ca="1"/>
        <v>0.82851428091846291</v>
      </c>
      <c r="L140" s="3">
        <f ca="1"/>
        <v>0.50255197826208919</v>
      </c>
      <c r="M140" s="3">
        <f ca="1"/>
        <v>0.87677300547641424</v>
      </c>
      <c r="N140" s="3" t="e">
        <f ca="1"/>
        <v>#VALUE!</v>
      </c>
      <c r="O140" s="3">
        <f ca="1"/>
        <v>0.9428560795028087</v>
      </c>
      <c r="P140" s="17">
        <f t="shared" ca="1" si="61"/>
        <v>0</v>
      </c>
      <c r="Q140" s="17">
        <f t="shared" ca="1" si="62"/>
        <v>4.4040947750226343E-2</v>
      </c>
      <c r="R140" s="17">
        <f t="shared" ca="1" si="63"/>
        <v>5.8817695696043365E-2</v>
      </c>
      <c r="S140" s="17">
        <f t="shared" ca="1" si="65"/>
        <v>-4.902324367923991</v>
      </c>
      <c r="T140" s="19">
        <f t="shared" ca="1" si="64"/>
        <v>44099</v>
      </c>
      <c r="U140" s="18">
        <f t="shared" ca="1" si="66"/>
        <v>7.1252734513089569E-2</v>
      </c>
      <c r="V140" s="18">
        <f t="shared" ca="1" si="49"/>
        <v>1.9695937781104109E-2</v>
      </c>
      <c r="W140" s="18">
        <f t="shared" ca="1" si="50"/>
        <v>7.1252734513089569E-2</v>
      </c>
      <c r="X140" s="18">
        <f t="shared" ca="1" si="51"/>
        <v>0.25860450026238568</v>
      </c>
      <c r="Y140" s="18">
        <f t="shared" ca="1" si="52"/>
        <v>4.9689538668505971E-2</v>
      </c>
      <c r="Z140" s="18" t="e">
        <f t="shared" ca="1" si="67"/>
        <v>#VALUE!</v>
      </c>
      <c r="AA140" s="18">
        <f t="shared" ca="1" si="68"/>
        <v>2.2229490833849657E-2</v>
      </c>
      <c r="AB140" s="19">
        <f t="shared" ca="1" si="69"/>
        <v>45065</v>
      </c>
      <c r="AC140" s="3">
        <f ca="1">_xll.HLV5r3.Financial.Cache.GetValue(IRCurve1, AB140)</f>
        <v>0.88671295553500928</v>
      </c>
      <c r="AD140" s="17">
        <f t="shared" ca="1" si="70"/>
        <v>3.0192249533057467E-2</v>
      </c>
      <c r="AE140" s="17">
        <f t="shared" ca="1" si="71"/>
        <v>2.2730566525842186E-2</v>
      </c>
    </row>
    <row r="141" spans="1:31">
      <c r="A141" s="15">
        <f t="shared" ca="1" si="72"/>
        <v>44106</v>
      </c>
      <c r="B141" s="14">
        <f t="shared" ca="1" si="54"/>
        <v>7.8737998637602682E-2</v>
      </c>
      <c r="C141" s="14">
        <f t="shared" ca="1" si="55"/>
        <v>1.9772704422208149E-2</v>
      </c>
      <c r="D141" s="14">
        <f t="shared" ca="1" si="56"/>
        <v>7.8737998637602682E-2</v>
      </c>
      <c r="E141" s="14">
        <f t="shared" ca="1" si="57"/>
        <v>3.4557357576769844E-2</v>
      </c>
      <c r="F141" s="14">
        <f t="shared" ca="1" si="58"/>
        <v>4.3502228950381854E-2</v>
      </c>
      <c r="G141" s="14" t="e">
        <f t="shared" ca="1" si="59"/>
        <v>#VALUE!</v>
      </c>
      <c r="H141" s="14">
        <f t="shared" ca="1" si="60"/>
        <v>2.048482872776845E-2</v>
      </c>
      <c r="I141" s="3">
        <f ca="1"/>
        <v>0.82700691615876709</v>
      </c>
      <c r="J141" s="3">
        <f ca="1"/>
        <v>0.94885003832436465</v>
      </c>
      <c r="K141" s="3">
        <f ca="1"/>
        <v>0.82700691615876709</v>
      </c>
      <c r="L141" s="3">
        <f ca="1"/>
        <v>0.50188923441815114</v>
      </c>
      <c r="M141" s="3">
        <f ca="1"/>
        <v>0.87593792022919537</v>
      </c>
      <c r="N141" s="3" t="e">
        <f ca="1"/>
        <v>#VALUE!</v>
      </c>
      <c r="O141" s="3">
        <f ca="1"/>
        <v>0.94246326050270968</v>
      </c>
      <c r="P141" s="17">
        <f t="shared" ca="1" si="61"/>
        <v>0</v>
      </c>
      <c r="Q141" s="17">
        <f t="shared" ca="1" si="62"/>
        <v>4.4180641060832838E-2</v>
      </c>
      <c r="R141" s="17">
        <f t="shared" ca="1" si="63"/>
        <v>5.8965294215394537E-2</v>
      </c>
      <c r="S141" s="17">
        <f t="shared" ca="1" si="65"/>
        <v>-4.9198473896973463</v>
      </c>
      <c r="T141" s="19">
        <f t="shared" ca="1" si="64"/>
        <v>44106</v>
      </c>
      <c r="U141" s="18">
        <f t="shared" ca="1" si="66"/>
        <v>7.1424467974496447E-2</v>
      </c>
      <c r="V141" s="18">
        <f t="shared" ca="1" si="49"/>
        <v>1.9704129390025776E-2</v>
      </c>
      <c r="W141" s="18">
        <f t="shared" ca="1" si="50"/>
        <v>7.1424467974496447E-2</v>
      </c>
      <c r="X141" s="18">
        <f t="shared" ca="1" si="51"/>
        <v>0.25724946848620517</v>
      </c>
      <c r="Y141" s="18">
        <f t="shared" ca="1" si="52"/>
        <v>4.9689522423558133E-2</v>
      </c>
      <c r="Z141" s="18" t="e">
        <f t="shared" ca="1" si="67"/>
        <v>#VALUE!</v>
      </c>
      <c r="AA141" s="18">
        <f t="shared" ca="1" si="68"/>
        <v>2.2225994077522983E-2</v>
      </c>
      <c r="AB141" s="19">
        <f t="shared" ca="1" si="69"/>
        <v>45079</v>
      </c>
      <c r="AC141" s="3">
        <f ca="1">_xll.HLV5r3.Financial.Cache.GetValue(IRCurve1, AB141)</f>
        <v>0.88568727751289156</v>
      </c>
      <c r="AD141" s="17">
        <f t="shared" ca="1" si="70"/>
        <v>3.0192249533063258E-2</v>
      </c>
      <c r="AE141" s="17">
        <f t="shared" ca="1" si="71"/>
        <v>2.278427071252645E-2</v>
      </c>
    </row>
    <row r="142" spans="1:31">
      <c r="A142" s="15">
        <f t="shared" ca="1" si="72"/>
        <v>44113</v>
      </c>
      <c r="B142" s="14">
        <f t="shared" ca="1" si="54"/>
        <v>7.8876385447654379E-2</v>
      </c>
      <c r="C142" s="14">
        <f t="shared" ca="1" si="55"/>
        <v>1.9764802372734338E-2</v>
      </c>
      <c r="D142" s="14">
        <f t="shared" ca="1" si="56"/>
        <v>7.8876385447654379E-2</v>
      </c>
      <c r="E142" s="14">
        <f t="shared" ca="1" si="57"/>
        <v>3.4557357576775631E-2</v>
      </c>
      <c r="F142" s="14">
        <f t="shared" ca="1" si="58"/>
        <v>4.3460766735717783E-2</v>
      </c>
      <c r="G142" s="14" t="e">
        <f t="shared" ca="1" si="59"/>
        <v>#VALUE!</v>
      </c>
      <c r="H142" s="14">
        <f t="shared" ca="1" si="60"/>
        <v>2.0486942655762768E-2</v>
      </c>
      <c r="I142" s="3">
        <f ca="1"/>
        <v>0.82549687234927882</v>
      </c>
      <c r="J142" s="3">
        <f ca="1"/>
        <v>0.94847083577380176</v>
      </c>
      <c r="K142" s="3">
        <f ca="1"/>
        <v>0.82549687234927882</v>
      </c>
      <c r="L142" s="3">
        <f ca="1"/>
        <v>0.50122649057421309</v>
      </c>
      <c r="M142" s="3">
        <f ca="1"/>
        <v>0.87510363090685928</v>
      </c>
      <c r="N142" s="3" t="e">
        <f ca="1"/>
        <v>#VALUE!</v>
      </c>
      <c r="O142" s="3">
        <f ca="1"/>
        <v>0.94207040077368398</v>
      </c>
      <c r="P142" s="17">
        <f t="shared" ca="1" si="61"/>
        <v>0</v>
      </c>
      <c r="Q142" s="17">
        <f t="shared" ca="1" si="62"/>
        <v>4.4319027870878748E-2</v>
      </c>
      <c r="R142" s="17">
        <f t="shared" ca="1" si="63"/>
        <v>5.9111583074920038E-2</v>
      </c>
      <c r="S142" s="17">
        <f t="shared" ca="1" si="65"/>
        <v>-4.937356691078076</v>
      </c>
      <c r="T142" s="19">
        <f t="shared" ca="1" si="64"/>
        <v>44113</v>
      </c>
      <c r="U142" s="18">
        <f t="shared" ca="1" si="66"/>
        <v>7.1596194063125312E-2</v>
      </c>
      <c r="V142" s="18">
        <f t="shared" ca="1" si="49"/>
        <v>1.9712204805913115E-2</v>
      </c>
      <c r="W142" s="18">
        <f t="shared" ca="1" si="50"/>
        <v>7.1596194063125312E-2</v>
      </c>
      <c r="X142" s="18">
        <f t="shared" ca="1" si="51"/>
        <v>0.2559143035649587</v>
      </c>
      <c r="Y142" s="18">
        <f t="shared" ca="1" si="52"/>
        <v>4.9689506178610288E-2</v>
      </c>
      <c r="Z142" s="18" t="e">
        <f t="shared" ca="1" si="67"/>
        <v>#VALUE!</v>
      </c>
      <c r="AA142" s="18">
        <f t="shared" ca="1" si="68"/>
        <v>2.2222627152344555E-2</v>
      </c>
      <c r="AB142" s="19">
        <f t="shared" ca="1" si="69"/>
        <v>45093</v>
      </c>
      <c r="AC142" s="3">
        <f ca="1">_xll.HLV5r3.Financial.Cache.GetValue(IRCurve1, AB142)</f>
        <v>0.88466278591237579</v>
      </c>
      <c r="AD142" s="17">
        <f t="shared" ca="1" si="70"/>
        <v>3.0192249533057467E-2</v>
      </c>
      <c r="AE142" s="17">
        <f t="shared" ca="1" si="71"/>
        <v>2.2837207696543772E-2</v>
      </c>
    </row>
    <row r="143" spans="1:31">
      <c r="A143" s="15">
        <f t="shared" ca="1" si="72"/>
        <v>44120</v>
      </c>
      <c r="B143" s="14">
        <f t="shared" ca="1" si="54"/>
        <v>7.9013465524652632E-2</v>
      </c>
      <c r="C143" s="14">
        <f t="shared" ca="1" si="55"/>
        <v>1.9756903481263594E-2</v>
      </c>
      <c r="D143" s="14">
        <f t="shared" ca="1" si="56"/>
        <v>7.9013465524652632E-2</v>
      </c>
      <c r="E143" s="14">
        <f t="shared" ca="1" si="57"/>
        <v>3.4557357576766944E-2</v>
      </c>
      <c r="F143" s="14">
        <f t="shared" ca="1" si="58"/>
        <v>4.3419344066052336E-2</v>
      </c>
      <c r="G143" s="14" t="e">
        <f t="shared" ca="1" si="59"/>
        <v>#VALUE!</v>
      </c>
      <c r="H143" s="14">
        <f t="shared" ca="1" si="60"/>
        <v>2.0489046791884378E-2</v>
      </c>
      <c r="I143" s="3">
        <f ca="1"/>
        <v>0.82398417454617312</v>
      </c>
      <c r="J143" s="3">
        <f ca="1"/>
        <v>0.94809178476939315</v>
      </c>
      <c r="K143" s="3">
        <f ca="1"/>
        <v>0.82398417454617312</v>
      </c>
      <c r="L143" s="3">
        <f ca="1"/>
        <v>0.50056374673027493</v>
      </c>
      <c r="M143" s="3">
        <f ca="1"/>
        <v>0.87427013675028387</v>
      </c>
      <c r="N143" s="3" t="e">
        <f ca="1"/>
        <v>#VALUE!</v>
      </c>
      <c r="O143" s="3">
        <f ca="1"/>
        <v>0.94167750050357346</v>
      </c>
      <c r="P143" s="17">
        <f t="shared" ca="1" si="61"/>
        <v>0</v>
      </c>
      <c r="Q143" s="17">
        <f t="shared" ca="1" si="62"/>
        <v>4.4456107947885688E-2</v>
      </c>
      <c r="R143" s="17">
        <f t="shared" ca="1" si="63"/>
        <v>5.9256562043389041E-2</v>
      </c>
      <c r="S143" s="17">
        <f t="shared" ca="1" si="65"/>
        <v>-4.9548525464374462</v>
      </c>
      <c r="T143" s="19">
        <f t="shared" ca="1" si="64"/>
        <v>44120</v>
      </c>
      <c r="U143" s="18">
        <f t="shared" ca="1" si="66"/>
        <v>7.1767912779608284E-2</v>
      </c>
      <c r="V143" s="18">
        <f t="shared" ca="1" si="49"/>
        <v>1.9720166483548487E-2</v>
      </c>
      <c r="W143" s="18">
        <f t="shared" ca="1" si="50"/>
        <v>7.1767912779608284E-2</v>
      </c>
      <c r="X143" s="18">
        <f t="shared" ca="1" si="51"/>
        <v>0.25459858747747621</v>
      </c>
      <c r="Y143" s="18">
        <f t="shared" ca="1" si="52"/>
        <v>4.968948993366322E-2</v>
      </c>
      <c r="Z143" s="18" t="e">
        <f t="shared" ca="1" si="67"/>
        <v>#VALUE!</v>
      </c>
      <c r="AA143" s="18">
        <f t="shared" ca="1" si="68"/>
        <v>2.2219387315233825E-2</v>
      </c>
      <c r="AB143" s="19">
        <f t="shared" ca="1" si="69"/>
        <v>45107</v>
      </c>
      <c r="AC143" s="3">
        <f ca="1">_xll.HLV5r3.Financial.Cache.GetValue(IRCurve1, AB143)</f>
        <v>0.88363947936110498</v>
      </c>
      <c r="AD143" s="17">
        <f t="shared" ca="1" si="70"/>
        <v>3.0192249533057467E-2</v>
      </c>
      <c r="AE143" s="17">
        <f t="shared" ca="1" si="71"/>
        <v>2.2889393801355181E-2</v>
      </c>
    </row>
    <row r="144" spans="1:31">
      <c r="A144" s="15">
        <f t="shared" ca="1" si="72"/>
        <v>44127</v>
      </c>
      <c r="B144" s="14">
        <f t="shared" ca="1" si="54"/>
        <v>7.9149238671463965E-2</v>
      </c>
      <c r="C144" s="14">
        <f t="shared" ca="1" si="55"/>
        <v>1.9749007746551275E-2</v>
      </c>
      <c r="D144" s="14">
        <f t="shared" ca="1" si="56"/>
        <v>7.9149238671463965E-2</v>
      </c>
      <c r="E144" s="14">
        <f t="shared" ca="1" si="57"/>
        <v>3.4557357576772738E-2</v>
      </c>
      <c r="F144" s="14">
        <f t="shared" ca="1" si="58"/>
        <v>4.3377960903334283E-2</v>
      </c>
      <c r="G144" s="14" t="e">
        <f t="shared" ca="1" si="59"/>
        <v>#VALUE!</v>
      </c>
      <c r="H144" s="14">
        <f t="shared" ca="1" si="60"/>
        <v>2.0491141138993054E-2</v>
      </c>
      <c r="I144" s="3">
        <f ca="1"/>
        <v>0.82246884781008389</v>
      </c>
      <c r="J144" s="3">
        <f ca="1"/>
        <v>0.9477128852505744</v>
      </c>
      <c r="K144" s="3">
        <f ca="1"/>
        <v>0.82246884781008389</v>
      </c>
      <c r="L144" s="3">
        <f ca="1"/>
        <v>0.49990100288633693</v>
      </c>
      <c r="M144" s="3">
        <f ca="1"/>
        <v>0.8734374370010719</v>
      </c>
      <c r="N144" s="3" t="e">
        <f ca="1"/>
        <v>#VALUE!</v>
      </c>
      <c r="O144" s="3">
        <f ca="1"/>
        <v>0.94128455988016746</v>
      </c>
      <c r="P144" s="17">
        <f t="shared" ca="1" si="61"/>
        <v>0</v>
      </c>
      <c r="Q144" s="17">
        <f t="shared" ca="1" si="62"/>
        <v>4.4591881094691227E-2</v>
      </c>
      <c r="R144" s="17">
        <f t="shared" ca="1" si="63"/>
        <v>5.9400230924912686E-2</v>
      </c>
      <c r="S144" s="17">
        <f t="shared" ca="1" si="65"/>
        <v>-4.9723352224736779</v>
      </c>
      <c r="T144" s="19">
        <f t="shared" ca="1" si="64"/>
        <v>44127</v>
      </c>
      <c r="U144" s="18">
        <f t="shared" ca="1" si="66"/>
        <v>7.1939624124577439E-2</v>
      </c>
      <c r="V144" s="18">
        <f t="shared" ca="1" si="49"/>
        <v>1.9728016809049152E-2</v>
      </c>
      <c r="W144" s="18">
        <f t="shared" ca="1" si="50"/>
        <v>7.1939624124577439E-2</v>
      </c>
      <c r="X144" s="18">
        <f t="shared" ca="1" si="51"/>
        <v>0.25330191390221096</v>
      </c>
      <c r="Y144" s="18">
        <f t="shared" ca="1" si="52"/>
        <v>4.9689473688715208E-2</v>
      </c>
      <c r="Z144" s="18" t="e">
        <f t="shared" ca="1" si="67"/>
        <v>#VALUE!</v>
      </c>
      <c r="AA144" s="18">
        <f t="shared" ca="1" si="68"/>
        <v>2.2216271899840653E-2</v>
      </c>
      <c r="AB144" s="19">
        <f t="shared" ca="1" si="69"/>
        <v>45121</v>
      </c>
      <c r="AC144" s="3">
        <f ca="1">_xll.HLV5r3.Financial.Cache.GetValue(IRCurve1, AB144)</f>
        <v>0.88261735648830975</v>
      </c>
      <c r="AD144" s="17">
        <f t="shared" ca="1" si="70"/>
        <v>3.0192249533057467E-2</v>
      </c>
      <c r="AE144" s="17">
        <f t="shared" ca="1" si="71"/>
        <v>2.2940844890605876E-2</v>
      </c>
    </row>
    <row r="145" spans="1:31">
      <c r="A145" s="15">
        <f t="shared" ca="1" si="72"/>
        <v>44134</v>
      </c>
      <c r="B145" s="14">
        <f t="shared" ca="1" si="54"/>
        <v>7.9283704726250528E-2</v>
      </c>
      <c r="C145" s="14">
        <f t="shared" ca="1" si="55"/>
        <v>1.9741115167306429E-2</v>
      </c>
      <c r="D145" s="14">
        <f t="shared" ca="1" si="56"/>
        <v>7.9283704726250528E-2</v>
      </c>
      <c r="E145" s="14">
        <f t="shared" ca="1" si="57"/>
        <v>3.4557357576772738E-2</v>
      </c>
      <c r="F145" s="14">
        <f t="shared" ca="1" si="58"/>
        <v>4.3336617210178133E-2</v>
      </c>
      <c r="G145" s="14" t="e">
        <f t="shared" ca="1" si="59"/>
        <v>#VALUE!</v>
      </c>
      <c r="H145" s="14">
        <f t="shared" ca="1" si="60"/>
        <v>2.0493225699468081E-2</v>
      </c>
      <c r="I145" s="3">
        <f ca="1"/>
        <v>0.82095091720542568</v>
      </c>
      <c r="J145" s="3">
        <f ca="1"/>
        <v>0.94733413715680492</v>
      </c>
      <c r="K145" s="3">
        <f ca="1"/>
        <v>0.82095091720542568</v>
      </c>
      <c r="L145" s="3">
        <f ca="1"/>
        <v>0.49923825904239882</v>
      </c>
      <c r="M145" s="3">
        <f ca="1"/>
        <v>0.8726055309015559</v>
      </c>
      <c r="N145" s="3" t="e">
        <f ca="1"/>
        <v>#VALUE!</v>
      </c>
      <c r="O145" s="3">
        <f ca="1"/>
        <v>0.94089157909120047</v>
      </c>
      <c r="P145" s="17">
        <f t="shared" ca="1" si="61"/>
        <v>0</v>
      </c>
      <c r="Q145" s="17">
        <f t="shared" ca="1" si="62"/>
        <v>4.4726347149477791E-2</v>
      </c>
      <c r="R145" s="17">
        <f t="shared" ca="1" si="63"/>
        <v>5.9542589558944099E-2</v>
      </c>
      <c r="S145" s="17">
        <f t="shared" ca="1" si="65"/>
        <v>-4.989804978478996</v>
      </c>
      <c r="T145" s="19">
        <f t="shared" ca="1" si="64"/>
        <v>44134</v>
      </c>
      <c r="U145" s="18">
        <f t="shared" ca="1" si="66"/>
        <v>7.2111328098667396E-2</v>
      </c>
      <c r="V145" s="18">
        <f t="shared" ca="1" si="49"/>
        <v>1.973575810225112E-2</v>
      </c>
      <c r="W145" s="18">
        <f t="shared" ca="1" si="50"/>
        <v>7.2111328098667396E-2</v>
      </c>
      <c r="X145" s="18">
        <f t="shared" ca="1" si="51"/>
        <v>0.25202388781103718</v>
      </c>
      <c r="Y145" s="18">
        <f t="shared" ca="1" si="52"/>
        <v>4.968945744376714E-2</v>
      </c>
      <c r="Z145" s="18" t="e">
        <f t="shared" ca="1" si="67"/>
        <v>#VALUE!</v>
      </c>
      <c r="AA145" s="18">
        <f t="shared" ca="1" si="68"/>
        <v>2.2213278313877434E-2</v>
      </c>
      <c r="AB145" s="19">
        <f t="shared" ca="1" si="69"/>
        <v>45135</v>
      </c>
      <c r="AC145" s="3">
        <f ca="1">_xll.HLV5r3.Financial.Cache.GetValue(IRCurve1, AB145)</f>
        <v>0.88159641592480631</v>
      </c>
      <c r="AD145" s="17">
        <f t="shared" ca="1" si="70"/>
        <v>3.0192249533063258E-2</v>
      </c>
      <c r="AE145" s="17">
        <f t="shared" ca="1" si="71"/>
        <v>2.2991576384202725E-2</v>
      </c>
    </row>
    <row r="146" spans="1:31">
      <c r="A146" s="15">
        <f t="shared" ca="1" si="72"/>
        <v>44141</v>
      </c>
      <c r="B146" s="14">
        <f t="shared" ca="1" si="54"/>
        <v>7.9416863561370205E-2</v>
      </c>
      <c r="C146" s="14">
        <f t="shared" ca="1" si="55"/>
        <v>1.9733225742307577E-2</v>
      </c>
      <c r="D146" s="14">
        <f t="shared" ca="1" si="56"/>
        <v>7.9416863561370205E-2</v>
      </c>
      <c r="E146" s="14">
        <f t="shared" ca="1" si="57"/>
        <v>3.4557357576772738E-2</v>
      </c>
      <c r="F146" s="14">
        <f t="shared" ca="1" si="58"/>
        <v>4.3295312948914741E-2</v>
      </c>
      <c r="G146" s="14" t="e">
        <f t="shared" ca="1" si="59"/>
        <v>#VALUE!</v>
      </c>
      <c r="H146" s="14">
        <f t="shared" ca="1" si="60"/>
        <v>2.0495300476441325E-2</v>
      </c>
      <c r="I146" s="3">
        <f ca="1"/>
        <v>0.81943040779971676</v>
      </c>
      <c r="J146" s="3">
        <f ca="1"/>
        <v>0.94695554042756891</v>
      </c>
      <c r="K146" s="3">
        <f ca="1"/>
        <v>0.81943040779971676</v>
      </c>
      <c r="L146" s="3">
        <f ca="1"/>
        <v>0.49857551519846072</v>
      </c>
      <c r="M146" s="3">
        <f ca="1"/>
        <v>0.87177441769478536</v>
      </c>
      <c r="N146" s="3" t="e">
        <f ca="1"/>
        <v>#VALUE!</v>
      </c>
      <c r="O146" s="3">
        <f ca="1"/>
        <v>0.94049855832436136</v>
      </c>
      <c r="P146" s="17">
        <f t="shared" ca="1" si="61"/>
        <v>0</v>
      </c>
      <c r="Q146" s="17">
        <f t="shared" ca="1" si="62"/>
        <v>4.4859505984597467E-2</v>
      </c>
      <c r="R146" s="17">
        <f t="shared" ca="1" si="63"/>
        <v>5.9683637819062628E-2</v>
      </c>
      <c r="S146" s="17">
        <f t="shared" ca="1" si="65"/>
        <v>-5.0072620665938441</v>
      </c>
      <c r="T146" s="19">
        <f t="shared" ca="1" si="64"/>
        <v>44141</v>
      </c>
      <c r="U146" s="18">
        <f t="shared" ca="1" si="66"/>
        <v>7.2283024702509108E-2</v>
      </c>
      <c r="V146" s="18">
        <f t="shared" ref="V146:V209" ca="1" si="73">-LN(J147)*365/($A147-$A$2)</f>
        <v>1.9743392618995208E-2</v>
      </c>
      <c r="W146" s="18">
        <f t="shared" ref="W146:W209" ca="1" si="74">-LN(K147)*365/($A147-$A$2)</f>
        <v>7.2283024702509108E-2</v>
      </c>
      <c r="X146" s="18">
        <f t="shared" ref="X146:X209" ca="1" si="75">-LN(L147)*365/($A147-$A$2)</f>
        <v>0.25076412507985768</v>
      </c>
      <c r="Y146" s="18">
        <f t="shared" ref="Y146:Y209" ca="1" si="76">-LN(M147)*365/($A147-$A$2)</f>
        <v>4.9689441198819871E-2</v>
      </c>
      <c r="Z146" s="18" t="e">
        <f t="shared" ca="1" si="67"/>
        <v>#VALUE!</v>
      </c>
      <c r="AA146" s="18">
        <f t="shared" ca="1" si="68"/>
        <v>2.221040403657067E-2</v>
      </c>
      <c r="AB146" s="19">
        <f t="shared" ca="1" si="69"/>
        <v>45149</v>
      </c>
      <c r="AC146" s="3">
        <f ca="1">_xll.HLV5r3.Financial.Cache.GetValue(IRCurve1, AB146)</f>
        <v>0.88057665630299475</v>
      </c>
      <c r="AD146" s="17">
        <f t="shared" ca="1" si="70"/>
        <v>3.0192249533057467E-2</v>
      </c>
      <c r="AE146" s="17">
        <f t="shared" ca="1" si="71"/>
        <v>2.3041603273721831E-2</v>
      </c>
    </row>
    <row r="147" spans="1:31">
      <c r="A147" s="15">
        <f t="shared" ca="1" si="72"/>
        <v>44148</v>
      </c>
      <c r="B147" s="14">
        <f t="shared" ca="1" si="54"/>
        <v>7.9548715084887575E-2</v>
      </c>
      <c r="C147" s="14">
        <f t="shared" ca="1" si="55"/>
        <v>1.9725339470257976E-2</v>
      </c>
      <c r="D147" s="14">
        <f t="shared" ca="1" si="56"/>
        <v>7.9548715084887575E-2</v>
      </c>
      <c r="E147" s="14">
        <f t="shared" ca="1" si="57"/>
        <v>3.4557357576769844E-2</v>
      </c>
      <c r="F147" s="14">
        <f t="shared" ca="1" si="58"/>
        <v>4.3254048081579698E-2</v>
      </c>
      <c r="G147" s="14" t="e">
        <f t="shared" ca="1" si="59"/>
        <v>#VALUE!</v>
      </c>
      <c r="H147" s="14">
        <f t="shared" ca="1" si="60"/>
        <v>2.0497365472558364E-2</v>
      </c>
      <c r="I147" s="3">
        <f ca="1"/>
        <v>0.81790734466292336</v>
      </c>
      <c r="J147" s="3">
        <f ca="1"/>
        <v>0.94657709500237397</v>
      </c>
      <c r="K147" s="3">
        <f ca="1"/>
        <v>0.81790734466292336</v>
      </c>
      <c r="L147" s="3">
        <f ca="1"/>
        <v>0.49791277135452261</v>
      </c>
      <c r="M147" s="3">
        <f ca="1"/>
        <v>0.8709440966245322</v>
      </c>
      <c r="N147" s="3" t="e">
        <f ca="1"/>
        <v>#VALUE!</v>
      </c>
      <c r="O147" s="3">
        <f ca="1"/>
        <v>0.94010549776727892</v>
      </c>
      <c r="P147" s="17">
        <f t="shared" ca="1" si="61"/>
        <v>0</v>
      </c>
      <c r="Q147" s="17">
        <f t="shared" ca="1" si="62"/>
        <v>4.4991357508117731E-2</v>
      </c>
      <c r="R147" s="17">
        <f t="shared" ca="1" si="63"/>
        <v>5.9823375614629595E-2</v>
      </c>
      <c r="S147" s="17">
        <f t="shared" ca="1" si="65"/>
        <v>-5.0247067320528842</v>
      </c>
      <c r="T147" s="19">
        <f t="shared" ca="1" si="64"/>
        <v>44148</v>
      </c>
      <c r="U147" s="18">
        <f t="shared" ca="1" si="66"/>
        <v>7.2454713936737122E-2</v>
      </c>
      <c r="V147" s="18">
        <f t="shared" ca="1" si="73"/>
        <v>1.9750922553318107E-2</v>
      </c>
      <c r="W147" s="18">
        <f t="shared" ca="1" si="74"/>
        <v>7.2454713936737122E-2</v>
      </c>
      <c r="X147" s="18">
        <f t="shared" ca="1" si="75"/>
        <v>0.24952225211521351</v>
      </c>
      <c r="Y147" s="18">
        <f t="shared" ca="1" si="76"/>
        <v>4.9689424953871658E-2</v>
      </c>
      <c r="Z147" s="18" t="e">
        <f t="shared" ca="1" si="67"/>
        <v>#VALUE!</v>
      </c>
      <c r="AA147" s="18">
        <f t="shared" ca="1" si="68"/>
        <v>2.2207646616208283E-2</v>
      </c>
      <c r="AB147" s="19">
        <f t="shared" ca="1" si="69"/>
        <v>45163</v>
      </c>
      <c r="AC147" s="3">
        <f ca="1">_xll.HLV5r3.Financial.Cache.GetValue(IRCurve1, AB147)</f>
        <v>0.879558076256857</v>
      </c>
      <c r="AD147" s="17">
        <f t="shared" ca="1" si="70"/>
        <v>3.0192249533057467E-2</v>
      </c>
      <c r="AE147" s="17">
        <f t="shared" ca="1" si="71"/>
        <v>2.3090940137178592E-2</v>
      </c>
    </row>
    <row r="148" spans="1:31">
      <c r="A148" s="15">
        <f t="shared" ca="1" si="72"/>
        <v>44155</v>
      </c>
      <c r="B148" s="14">
        <f t="shared" ca="1" si="54"/>
        <v>7.9679259238906647E-2</v>
      </c>
      <c r="C148" s="14">
        <f t="shared" ca="1" si="55"/>
        <v>1.9717456349912985E-2</v>
      </c>
      <c r="D148" s="14">
        <f t="shared" ca="1" si="56"/>
        <v>7.9679259238906647E-2</v>
      </c>
      <c r="E148" s="14">
        <f t="shared" ca="1" si="57"/>
        <v>3.4557357576769844E-2</v>
      </c>
      <c r="F148" s="14">
        <f t="shared" ca="1" si="58"/>
        <v>4.3212822570909096E-2</v>
      </c>
      <c r="G148" s="14" t="e">
        <f t="shared" ca="1" si="59"/>
        <v>#VALUE!</v>
      </c>
      <c r="H148" s="14">
        <f t="shared" ca="1" si="60"/>
        <v>2.0499420690719496E-2</v>
      </c>
      <c r="I148" s="3">
        <f ca="1"/>
        <v>0.81638175286677483</v>
      </c>
      <c r="J148" s="3">
        <f ca="1"/>
        <v>0.94619880082075258</v>
      </c>
      <c r="K148" s="3">
        <f ca="1"/>
        <v>0.81638175286677483</v>
      </c>
      <c r="L148" s="3">
        <f ca="1"/>
        <v>0.49725002751058456</v>
      </c>
      <c r="M148" s="3">
        <f ca="1"/>
        <v>0.87011456693529643</v>
      </c>
      <c r="N148" s="3" t="e">
        <f ca="1"/>
        <v>#VALUE!</v>
      </c>
      <c r="O148" s="3">
        <f ca="1"/>
        <v>0.93971239760753122</v>
      </c>
      <c r="P148" s="17">
        <f t="shared" ca="1" si="61"/>
        <v>0</v>
      </c>
      <c r="Q148" s="17">
        <f t="shared" ca="1" si="62"/>
        <v>4.5121901662136803E-2</v>
      </c>
      <c r="R148" s="17">
        <f t="shared" ca="1" si="63"/>
        <v>5.9961802888993665E-2</v>
      </c>
      <c r="S148" s="17">
        <f t="shared" ca="1" si="65"/>
        <v>-5.042139213419083</v>
      </c>
      <c r="T148" s="19">
        <f t="shared" ca="1" si="64"/>
        <v>44155</v>
      </c>
      <c r="U148" s="18">
        <f t="shared" ca="1" si="66"/>
        <v>7.2626395801983198E-2</v>
      </c>
      <c r="V148" s="18">
        <f t="shared" ca="1" si="73"/>
        <v>1.9758350039554954E-2</v>
      </c>
      <c r="W148" s="18">
        <f t="shared" ca="1" si="74"/>
        <v>7.2626395801983198E-2</v>
      </c>
      <c r="X148" s="18">
        <f t="shared" ca="1" si="75"/>
        <v>0.2482979054961347</v>
      </c>
      <c r="Y148" s="18">
        <f t="shared" ca="1" si="76"/>
        <v>4.9689408708923397E-2</v>
      </c>
      <c r="Z148" s="18" t="e">
        <f t="shared" ca="1" si="67"/>
        <v>#VALUE!</v>
      </c>
      <c r="AA148" s="18">
        <f t="shared" ca="1" si="68"/>
        <v>2.2205003667792371E-2</v>
      </c>
      <c r="AB148" s="19">
        <f t="shared" ca="1" si="69"/>
        <v>45177</v>
      </c>
      <c r="AC148" s="3">
        <f ca="1">_xll.HLV5r3.Financial.Cache.GetValue(IRCurve1, AB148)</f>
        <v>0.87854067442195494</v>
      </c>
      <c r="AD148" s="17">
        <f t="shared" ca="1" si="70"/>
        <v>3.0192249533057467E-2</v>
      </c>
      <c r="AE148" s="17">
        <f t="shared" ca="1" si="71"/>
        <v>2.3139601153190748E-2</v>
      </c>
    </row>
    <row r="149" spans="1:31">
      <c r="A149" s="15">
        <f t="shared" ca="1" si="72"/>
        <v>44162</v>
      </c>
      <c r="B149" s="14">
        <f t="shared" ca="1" si="54"/>
        <v>7.9808496000560808E-2</v>
      </c>
      <c r="C149" s="14">
        <f t="shared" ca="1" si="55"/>
        <v>1.970957638002218E-2</v>
      </c>
      <c r="D149" s="14">
        <f t="shared" ca="1" si="56"/>
        <v>7.9808496000560808E-2</v>
      </c>
      <c r="E149" s="14">
        <f t="shared" ca="1" si="57"/>
        <v>3.4557357576772738E-2</v>
      </c>
      <c r="F149" s="14">
        <f t="shared" ca="1" si="58"/>
        <v>4.3171636379337977E-2</v>
      </c>
      <c r="G149" s="14" t="e">
        <f t="shared" ca="1" si="59"/>
        <v>#VALUE!</v>
      </c>
      <c r="H149" s="14">
        <f t="shared" ca="1" si="60"/>
        <v>2.0501466133321378E-2</v>
      </c>
      <c r="I149" s="3">
        <f ca="1"/>
        <v>0.81485365748411087</v>
      </c>
      <c r="J149" s="3">
        <f ca="1"/>
        <v>0.9458206578222611</v>
      </c>
      <c r="K149" s="3">
        <f ca="1"/>
        <v>0.81485365748411087</v>
      </c>
      <c r="L149" s="3">
        <f ca="1"/>
        <v>0.49658728366664651</v>
      </c>
      <c r="M149" s="3">
        <f ca="1"/>
        <v>0.86928582787229269</v>
      </c>
      <c r="N149" s="3" t="e">
        <f ca="1"/>
        <v>#VALUE!</v>
      </c>
      <c r="O149" s="3">
        <f ca="1"/>
        <v>0.93931925803264071</v>
      </c>
      <c r="P149" s="17">
        <f t="shared" ca="1" si="61"/>
        <v>0</v>
      </c>
      <c r="Q149" s="17">
        <f t="shared" ca="1" si="62"/>
        <v>4.525113842378807E-2</v>
      </c>
      <c r="R149" s="17">
        <f t="shared" ca="1" si="63"/>
        <v>6.0098919620538628E-2</v>
      </c>
      <c r="S149" s="17">
        <f t="shared" ca="1" si="65"/>
        <v>-5.0595597428097205</v>
      </c>
      <c r="T149" s="19">
        <f t="shared" ca="1" si="64"/>
        <v>44162</v>
      </c>
      <c r="U149" s="18">
        <f t="shared" ca="1" si="66"/>
        <v>7.2798070298878859E-2</v>
      </c>
      <c r="V149" s="18">
        <f t="shared" ca="1" si="73"/>
        <v>1.9765677154356211E-2</v>
      </c>
      <c r="W149" s="18">
        <f t="shared" ca="1" si="74"/>
        <v>7.2798070298878859E-2</v>
      </c>
      <c r="X149" s="18">
        <f t="shared" ca="1" si="75"/>
        <v>0.24709073163051021</v>
      </c>
      <c r="Y149" s="18">
        <f t="shared" ca="1" si="76"/>
        <v>4.9689392463975926E-2</v>
      </c>
      <c r="Z149" s="18" t="e">
        <f t="shared" ca="1" si="67"/>
        <v>#VALUE!</v>
      </c>
      <c r="AA149" s="18">
        <f t="shared" ca="1" si="68"/>
        <v>2.2202472870781653E-2</v>
      </c>
      <c r="AB149" s="19">
        <f t="shared" ca="1" si="69"/>
        <v>45191</v>
      </c>
      <c r="AC149" s="3">
        <f ca="1">_xll.HLV5r3.Financial.Cache.GetValue(IRCurve1, AB149)</f>
        <v>0.87752444943542895</v>
      </c>
      <c r="AD149" s="17">
        <f t="shared" ca="1" si="70"/>
        <v>3.0192249533057467E-2</v>
      </c>
      <c r="AE149" s="17">
        <f t="shared" ca="1" si="71"/>
        <v>2.3187600114563278E-2</v>
      </c>
    </row>
    <row r="150" spans="1:31">
      <c r="A150" s="15">
        <f t="shared" ca="1" si="72"/>
        <v>44169</v>
      </c>
      <c r="B150" s="14">
        <f t="shared" ca="1" si="54"/>
        <v>7.9936425381989612E-2</v>
      </c>
      <c r="C150" s="14">
        <f t="shared" ca="1" si="55"/>
        <v>2.3829890279812541E-2</v>
      </c>
      <c r="D150" s="14">
        <f t="shared" ca="1" si="56"/>
        <v>7.9936425381989612E-2</v>
      </c>
      <c r="E150" s="14">
        <f t="shared" ca="1" si="57"/>
        <v>3.4557357576769844E-2</v>
      </c>
      <c r="F150" s="14">
        <f t="shared" ca="1" si="58"/>
        <v>4.3130489469006154E-2</v>
      </c>
      <c r="G150" s="14" t="e">
        <f t="shared" ca="1" si="59"/>
        <v>#VALUE!</v>
      </c>
      <c r="H150" s="14">
        <f t="shared" ca="1" si="60"/>
        <v>2.3435145747385887E-2</v>
      </c>
      <c r="I150" s="3">
        <f ca="1"/>
        <v>0.81332308358820971</v>
      </c>
      <c r="J150" s="3">
        <f ca="1"/>
        <v>0.94544266594647985</v>
      </c>
      <c r="K150" s="3">
        <f ca="1"/>
        <v>0.81332308358820971</v>
      </c>
      <c r="L150" s="3">
        <f ca="1"/>
        <v>0.4959245398227084</v>
      </c>
      <c r="M150" s="3">
        <f ca="1"/>
        <v>0.86845787868145607</v>
      </c>
      <c r="N150" s="3" t="e">
        <f ca="1"/>
        <v>#VALUE!</v>
      </c>
      <c r="O150" s="3">
        <f ca="1"/>
        <v>0.93892607923008387</v>
      </c>
      <c r="P150" s="17">
        <f t="shared" ca="1" si="61"/>
        <v>0</v>
      </c>
      <c r="Q150" s="17">
        <f t="shared" ca="1" si="62"/>
        <v>4.5379067805219768E-2</v>
      </c>
      <c r="R150" s="17">
        <f t="shared" ca="1" si="63"/>
        <v>5.6106535102177071E-2</v>
      </c>
      <c r="S150" s="17">
        <f t="shared" ca="1" si="65"/>
        <v>-5.0748720769446622</v>
      </c>
      <c r="T150" s="19">
        <f t="shared" ca="1" si="64"/>
        <v>44169</v>
      </c>
      <c r="U150" s="18">
        <f t="shared" ca="1" si="66"/>
        <v>7.2969737428058443E-2</v>
      </c>
      <c r="V150" s="18">
        <f t="shared" ca="1" si="73"/>
        <v>1.9802223630829192E-2</v>
      </c>
      <c r="W150" s="18">
        <f t="shared" ca="1" si="74"/>
        <v>7.2969737428058443E-2</v>
      </c>
      <c r="X150" s="18">
        <f t="shared" ca="1" si="75"/>
        <v>0.24590038642529591</v>
      </c>
      <c r="Y150" s="18">
        <f t="shared" ca="1" si="76"/>
        <v>4.9689376219027519E-2</v>
      </c>
      <c r="Z150" s="18" t="e">
        <f t="shared" ca="1" si="67"/>
        <v>#VALUE!</v>
      </c>
      <c r="AA150" s="18">
        <f t="shared" ca="1" si="68"/>
        <v>2.2221016658611821E-2</v>
      </c>
      <c r="AB150" s="19">
        <f t="shared" ca="1" si="69"/>
        <v>45205</v>
      </c>
      <c r="AC150" s="3">
        <f ca="1">_xll.HLV5r3.Financial.Cache.GetValue(IRCurve1, AB150)</f>
        <v>0.87650939993599564</v>
      </c>
      <c r="AD150" s="17">
        <f t="shared" ca="1" si="70"/>
        <v>3.0192249533057467E-2</v>
      </c>
      <c r="AE150" s="17">
        <f t="shared" ca="1" si="71"/>
        <v>2.3234950441322677E-2</v>
      </c>
    </row>
    <row r="151" spans="1:31">
      <c r="A151" s="15">
        <f t="shared" ca="1" si="72"/>
        <v>44176</v>
      </c>
      <c r="B151" s="14">
        <f t="shared" ca="1" si="54"/>
        <v>8.0063047429238934E-2</v>
      </c>
      <c r="C151" s="14">
        <f t="shared" ca="1" si="55"/>
        <v>2.3818371298765996E-2</v>
      </c>
      <c r="D151" s="14">
        <f t="shared" ca="1" si="56"/>
        <v>8.0063047429238934E-2</v>
      </c>
      <c r="E151" s="14">
        <f t="shared" ca="1" si="57"/>
        <v>3.4557357576772738E-2</v>
      </c>
      <c r="F151" s="14">
        <f t="shared" ca="1" si="58"/>
        <v>4.3089381802759688E-2</v>
      </c>
      <c r="G151" s="14" t="e">
        <f t="shared" ca="1" si="59"/>
        <v>#VALUE!</v>
      </c>
      <c r="H151" s="14">
        <f t="shared" ca="1" si="60"/>
        <v>2.3471640469684973E-2</v>
      </c>
      <c r="I151" s="3">
        <f ca="1"/>
        <v>0.81179005625211675</v>
      </c>
      <c r="J151" s="3">
        <f ca="1"/>
        <v>0.94498565435207249</v>
      </c>
      <c r="K151" s="3">
        <f ca="1"/>
        <v>0.81179005625211675</v>
      </c>
      <c r="L151" s="3">
        <f ca="1"/>
        <v>0.49526179597877035</v>
      </c>
      <c r="M151" s="3">
        <f ca="1"/>
        <v>0.86763071860944774</v>
      </c>
      <c r="N151" s="3" t="e">
        <f ca="1"/>
        <v>#VALUE!</v>
      </c>
      <c r="O151" s="3">
        <f ca="1"/>
        <v>0.93847663807876414</v>
      </c>
      <c r="P151" s="17">
        <f t="shared" ca="1" si="61"/>
        <v>0</v>
      </c>
      <c r="Q151" s="17">
        <f t="shared" ca="1" si="62"/>
        <v>4.5505689852466197E-2</v>
      </c>
      <c r="R151" s="17">
        <f t="shared" ca="1" si="63"/>
        <v>5.6244676130472938E-2</v>
      </c>
      <c r="S151" s="17">
        <f t="shared" ca="1" si="65"/>
        <v>-5.0901744895513739</v>
      </c>
      <c r="T151" s="19">
        <f t="shared" ca="1" si="64"/>
        <v>44176</v>
      </c>
      <c r="U151" s="18">
        <f t="shared" ca="1" si="66"/>
        <v>7.314139719015339E-2</v>
      </c>
      <c r="V151" s="18">
        <f t="shared" ca="1" si="73"/>
        <v>1.983828282094921E-2</v>
      </c>
      <c r="W151" s="18">
        <f t="shared" ca="1" si="74"/>
        <v>7.314139719015339E-2</v>
      </c>
      <c r="X151" s="18">
        <f t="shared" ca="1" si="75"/>
        <v>0.24472653496991495</v>
      </c>
      <c r="Y151" s="18">
        <f t="shared" ca="1" si="76"/>
        <v>4.9689359974079049E-2</v>
      </c>
      <c r="Z151" s="18" t="e">
        <f t="shared" ca="1" si="67"/>
        <v>#VALUE!</v>
      </c>
      <c r="AA151" s="18">
        <f t="shared" ca="1" si="68"/>
        <v>2.2239652294639652E-2</v>
      </c>
      <c r="AB151" s="19">
        <f t="shared" ca="1" si="69"/>
        <v>45219</v>
      </c>
      <c r="AC151" s="3">
        <f ca="1">_xll.HLV5r3.Financial.Cache.GetValue(IRCurve1, AB151)</f>
        <v>0.87549552456394641</v>
      </c>
      <c r="AD151" s="17">
        <f t="shared" ca="1" si="70"/>
        <v>3.0192249533057467E-2</v>
      </c>
      <c r="AE151" s="17">
        <f t="shared" ca="1" si="71"/>
        <v>2.3281665193226244E-2</v>
      </c>
    </row>
    <row r="152" spans="1:31">
      <c r="A152" s="15">
        <f t="shared" ca="1" si="72"/>
        <v>44183</v>
      </c>
      <c r="B152" s="14">
        <f t="shared" ca="1" si="54"/>
        <v>8.0188362223198736E-2</v>
      </c>
      <c r="C152" s="14">
        <f t="shared" ca="1" si="55"/>
        <v>2.3806857885801551E-2</v>
      </c>
      <c r="D152" s="14">
        <f t="shared" ca="1" si="56"/>
        <v>8.0188362223198736E-2</v>
      </c>
      <c r="E152" s="14">
        <f t="shared" ca="1" si="57"/>
        <v>3.4557357576769844E-2</v>
      </c>
      <c r="F152" s="14">
        <f t="shared" ca="1" si="58"/>
        <v>4.3048313343143629E-2</v>
      </c>
      <c r="G152" s="14" t="e">
        <f t="shared" ca="1" si="59"/>
        <v>#VALUE!</v>
      </c>
      <c r="H152" s="14">
        <f t="shared" ca="1" si="60"/>
        <v>2.3508071450624092E-2</v>
      </c>
      <c r="I152" s="3">
        <f ca="1"/>
        <v>0.81025460054799436</v>
      </c>
      <c r="J152" s="3">
        <f ca="1"/>
        <v>0.9445288636696304</v>
      </c>
      <c r="K152" s="3">
        <f ca="1"/>
        <v>0.81025460054799436</v>
      </c>
      <c r="L152" s="3">
        <f ca="1"/>
        <v>0.49459905213483224</v>
      </c>
      <c r="M152" s="3">
        <f ca="1"/>
        <v>0.86680434690364139</v>
      </c>
      <c r="N152" s="3" t="e">
        <f ca="1"/>
        <v>#VALUE!</v>
      </c>
      <c r="O152" s="3">
        <f ca="1"/>
        <v>0.93802649702866059</v>
      </c>
      <c r="P152" s="17">
        <f t="shared" ca="1" si="61"/>
        <v>0</v>
      </c>
      <c r="Q152" s="17">
        <f t="shared" ca="1" si="62"/>
        <v>4.5631004646428892E-2</v>
      </c>
      <c r="R152" s="17">
        <f t="shared" ca="1" si="63"/>
        <v>5.6381504337397186E-2</v>
      </c>
      <c r="S152" s="17">
        <f t="shared" ca="1" si="65"/>
        <v>-5.1054671634942208</v>
      </c>
      <c r="T152" s="19">
        <f t="shared" ca="1" si="64"/>
        <v>44183</v>
      </c>
      <c r="U152" s="18">
        <f t="shared" ca="1" si="66"/>
        <v>7.3313049585795084E-2</v>
      </c>
      <c r="V152" s="18">
        <f t="shared" ca="1" si="73"/>
        <v>1.9873864405902053E-2</v>
      </c>
      <c r="W152" s="18">
        <f t="shared" ca="1" si="74"/>
        <v>7.3313049585795084E-2</v>
      </c>
      <c r="X152" s="18">
        <f t="shared" ca="1" si="75"/>
        <v>0.24356885123223718</v>
      </c>
      <c r="Y152" s="18">
        <f t="shared" ca="1" si="76"/>
        <v>4.9689343729131377E-2</v>
      </c>
      <c r="Z152" s="18" t="e">
        <f t="shared" ca="1" si="67"/>
        <v>#VALUE!</v>
      </c>
      <c r="AA152" s="18">
        <f t="shared" ca="1" si="68"/>
        <v>2.2258377950852875E-2</v>
      </c>
      <c r="AB152" s="19">
        <f t="shared" ca="1" si="69"/>
        <v>45233</v>
      </c>
      <c r="AC152" s="3">
        <f ca="1">_xll.HLV5r3.Financial.Cache.GetValue(IRCurve1, AB152)</f>
        <v>0.87448282196114557</v>
      </c>
      <c r="AD152" s="17">
        <f t="shared" ca="1" si="70"/>
        <v>3.0192249533057467E-2</v>
      </c>
      <c r="AE152" s="17">
        <f t="shared" ca="1" si="71"/>
        <v>2.3327757081771077E-2</v>
      </c>
    </row>
    <row r="153" spans="1:31">
      <c r="A153" s="15">
        <f t="shared" ca="1" si="72"/>
        <v>44190</v>
      </c>
      <c r="B153" s="14">
        <f t="shared" ca="1" si="54"/>
        <v>8.0312369879522089E-2</v>
      </c>
      <c r="C153" s="14">
        <f t="shared" ca="1" si="55"/>
        <v>2.3795350038238898E-2</v>
      </c>
      <c r="D153" s="14">
        <f t="shared" ca="1" si="56"/>
        <v>8.0312369879522089E-2</v>
      </c>
      <c r="E153" s="14">
        <f t="shared" ca="1" si="57"/>
        <v>3.4557357576769844E-2</v>
      </c>
      <c r="F153" s="14">
        <f t="shared" ca="1" si="58"/>
        <v>4.3007284052401985E-2</v>
      </c>
      <c r="G153" s="14" t="e">
        <f t="shared" ca="1" si="59"/>
        <v>#VALUE!</v>
      </c>
      <c r="H153" s="14">
        <f t="shared" ca="1" si="60"/>
        <v>2.3544438614876505E-2</v>
      </c>
      <c r="I153" s="3">
        <f ca="1"/>
        <v>0.80871674154645357</v>
      </c>
      <c r="J153" s="3">
        <f ca="1"/>
        <v>0.94407229379236846</v>
      </c>
      <c r="K153" s="3">
        <f ca="1"/>
        <v>0.80871674154645357</v>
      </c>
      <c r="L153" s="3">
        <f ca="1"/>
        <v>0.49393630829089419</v>
      </c>
      <c r="M153" s="3">
        <f ca="1"/>
        <v>0.86597876281212904</v>
      </c>
      <c r="N153" s="3" t="e">
        <f ca="1"/>
        <v>#VALUE!</v>
      </c>
      <c r="O153" s="3">
        <f ca="1"/>
        <v>0.93757565730221026</v>
      </c>
      <c r="P153" s="17">
        <f t="shared" ca="1" si="61"/>
        <v>0</v>
      </c>
      <c r="Q153" s="17">
        <f t="shared" ca="1" si="62"/>
        <v>4.5755012302752245E-2</v>
      </c>
      <c r="R153" s="17">
        <f t="shared" ca="1" si="63"/>
        <v>5.6517019841283191E-2</v>
      </c>
      <c r="S153" s="17">
        <f t="shared" ca="1" si="65"/>
        <v>-5.1207502768272697</v>
      </c>
      <c r="T153" s="19">
        <f t="shared" ca="1" si="64"/>
        <v>44190</v>
      </c>
      <c r="U153" s="18">
        <f t="shared" ca="1" si="66"/>
        <v>7.3484694615617505E-2</v>
      </c>
      <c r="V153" s="18">
        <f t="shared" ca="1" si="73"/>
        <v>1.990897781210552E-2</v>
      </c>
      <c r="W153" s="18">
        <f t="shared" ca="1" si="74"/>
        <v>7.3484694615617505E-2</v>
      </c>
      <c r="X153" s="18">
        <f t="shared" ca="1" si="75"/>
        <v>0.24242701776656103</v>
      </c>
      <c r="Y153" s="18">
        <f t="shared" ca="1" si="76"/>
        <v>4.9689327484182776E-2</v>
      </c>
      <c r="Z153" s="18" t="e">
        <f t="shared" ca="1" si="67"/>
        <v>#VALUE!</v>
      </c>
      <c r="AA153" s="18">
        <f t="shared" ca="1" si="68"/>
        <v>2.2277191847344811E-2</v>
      </c>
      <c r="AB153" s="19">
        <f t="shared" ca="1" si="69"/>
        <v>45247</v>
      </c>
      <c r="AC153" s="3">
        <f ca="1">_xll.HLV5r3.Financial.Cache.GetValue(IRCurve1, AB153)</f>
        <v>0.87347129077102803</v>
      </c>
      <c r="AD153" s="17">
        <f t="shared" ca="1" si="70"/>
        <v>3.0192249533057467E-2</v>
      </c>
      <c r="AE153" s="17">
        <f t="shared" ca="1" si="71"/>
        <v>2.3373238481725924E-2</v>
      </c>
    </row>
    <row r="154" spans="1:31">
      <c r="A154" s="15">
        <f t="shared" ca="1" si="72"/>
        <v>44197</v>
      </c>
      <c r="B154" s="14">
        <f t="shared" ca="1" si="54"/>
        <v>8.043507054746149E-2</v>
      </c>
      <c r="C154" s="14">
        <f t="shared" ca="1" si="55"/>
        <v>2.3783847753386142E-2</v>
      </c>
      <c r="D154" s="14">
        <f t="shared" ca="1" si="56"/>
        <v>8.043507054746149E-2</v>
      </c>
      <c r="E154" s="14">
        <f t="shared" ca="1" si="57"/>
        <v>3.4557357576772738E-2</v>
      </c>
      <c r="F154" s="14">
        <f t="shared" ca="1" si="58"/>
        <v>4.2966293893485018E-2</v>
      </c>
      <c r="G154" s="14" t="e">
        <f t="shared" ca="1" si="59"/>
        <v>#VALUE!</v>
      </c>
      <c r="H154" s="14">
        <f t="shared" ca="1" si="60"/>
        <v>2.3580741887428106E-2</v>
      </c>
      <c r="I154" s="3">
        <f ca="1"/>
        <v>0.80717650431588739</v>
      </c>
      <c r="J154" s="3">
        <f ca="1"/>
        <v>0.94361594461355291</v>
      </c>
      <c r="K154" s="3">
        <f ca="1"/>
        <v>0.80717650431588739</v>
      </c>
      <c r="L154" s="3">
        <f ca="1"/>
        <v>0.49327356444695614</v>
      </c>
      <c r="M154" s="3">
        <f ca="1"/>
        <v>0.86515396558372681</v>
      </c>
      <c r="N154" s="3" t="e">
        <f ca="1"/>
        <v>#VALUE!</v>
      </c>
      <c r="O154" s="3">
        <f ca="1"/>
        <v>0.93712412012329482</v>
      </c>
      <c r="P154" s="17">
        <f t="shared" ca="1" si="61"/>
        <v>0</v>
      </c>
      <c r="Q154" s="17">
        <f t="shared" ca="1" si="62"/>
        <v>4.5877712970688753E-2</v>
      </c>
      <c r="R154" s="17">
        <f t="shared" ca="1" si="63"/>
        <v>5.6651222794075348E-2</v>
      </c>
      <c r="S154" s="17">
        <f t="shared" ca="1" si="65"/>
        <v>-5.1360240029508573</v>
      </c>
      <c r="T154" s="19">
        <f t="shared" ca="1" si="64"/>
        <v>44197</v>
      </c>
      <c r="U154" s="18">
        <f t="shared" ca="1" si="66"/>
        <v>7.3656332280251022E-2</v>
      </c>
      <c r="V154" s="18">
        <f t="shared" ca="1" si="73"/>
        <v>1.9943632219535122E-2</v>
      </c>
      <c r="W154" s="18">
        <f t="shared" ca="1" si="74"/>
        <v>7.3656332280251022E-2</v>
      </c>
      <c r="X154" s="18">
        <f t="shared" ca="1" si="75"/>
        <v>0.2413007254330467</v>
      </c>
      <c r="Y154" s="18">
        <f t="shared" ca="1" si="76"/>
        <v>4.9689311239234077E-2</v>
      </c>
      <c r="Z154" s="18" t="e">
        <f t="shared" ca="1" si="67"/>
        <v>#VALUE!</v>
      </c>
      <c r="AA154" s="18">
        <f t="shared" ca="1" si="68"/>
        <v>2.2296092250742451E-2</v>
      </c>
      <c r="AB154" s="19">
        <f t="shared" ca="1" si="69"/>
        <v>45261</v>
      </c>
      <c r="AC154" s="3">
        <f ca="1">_xll.HLV5r3.Financial.Cache.GetValue(IRCurve1, AB154)</f>
        <v>0.87246092963859811</v>
      </c>
      <c r="AD154" s="17">
        <f t="shared" ca="1" si="70"/>
        <v>3.0192249533057467E-2</v>
      </c>
      <c r="AE154" s="17">
        <f t="shared" ca="1" si="71"/>
        <v>2.3418121442207691E-2</v>
      </c>
    </row>
    <row r="155" spans="1:31">
      <c r="A155" s="15">
        <f t="shared" ca="1" si="72"/>
        <v>44204</v>
      </c>
      <c r="B155" s="14">
        <f t="shared" ca="1" si="54"/>
        <v>8.0556464411426179E-2</v>
      </c>
      <c r="C155" s="14">
        <f t="shared" ca="1" si="55"/>
        <v>2.3772351028539807E-2</v>
      </c>
      <c r="D155" s="14">
        <f t="shared" ca="1" si="56"/>
        <v>8.0556464411426179E-2</v>
      </c>
      <c r="E155" s="14">
        <f t="shared" ca="1" si="57"/>
        <v>3.4557357576772738E-2</v>
      </c>
      <c r="F155" s="14">
        <f t="shared" ca="1" si="58"/>
        <v>4.2925342829065141E-2</v>
      </c>
      <c r="G155" s="14" t="e">
        <f t="shared" ca="1" si="59"/>
        <v>#VALUE!</v>
      </c>
      <c r="H155" s="14">
        <f t="shared" ca="1" si="60"/>
        <v>2.3616981193507906E-2</v>
      </c>
      <c r="I155" s="3">
        <f ca="1"/>
        <v>0.80563391392182648</v>
      </c>
      <c r="J155" s="3">
        <f ca="1"/>
        <v>0.94315981602650167</v>
      </c>
      <c r="K155" s="3">
        <f ca="1"/>
        <v>0.80563391392182648</v>
      </c>
      <c r="L155" s="3">
        <f ca="1"/>
        <v>0.49261082060301803</v>
      </c>
      <c r="M155" s="3">
        <f ca="1"/>
        <v>0.86432995446796135</v>
      </c>
      <c r="N155" s="3" t="e">
        <f ca="1"/>
        <v>#VALUE!</v>
      </c>
      <c r="O155" s="3">
        <f ca="1"/>
        <v>0.93667188671723456</v>
      </c>
      <c r="P155" s="17">
        <f t="shared" ca="1" si="61"/>
        <v>0</v>
      </c>
      <c r="Q155" s="17">
        <f t="shared" ca="1" si="62"/>
        <v>4.5999106834653442E-2</v>
      </c>
      <c r="R155" s="17">
        <f t="shared" ca="1" si="63"/>
        <v>5.6784113382886373E-2</v>
      </c>
      <c r="S155" s="17">
        <f t="shared" ca="1" si="65"/>
        <v>-5.1512885107634139</v>
      </c>
      <c r="T155" s="19">
        <f t="shared" ca="1" si="64"/>
        <v>44204</v>
      </c>
      <c r="U155" s="18">
        <f t="shared" ca="1" si="66"/>
        <v>7.3827962580329476E-2</v>
      </c>
      <c r="V155" s="18">
        <f t="shared" ca="1" si="73"/>
        <v>1.9977836569725339E-2</v>
      </c>
      <c r="W155" s="18">
        <f t="shared" ca="1" si="74"/>
        <v>7.3827962580329476E-2</v>
      </c>
      <c r="X155" s="18">
        <f t="shared" ca="1" si="75"/>
        <v>0.24018967312808057</v>
      </c>
      <c r="Y155" s="18">
        <f t="shared" ca="1" si="76"/>
        <v>4.9689294994286259E-2</v>
      </c>
      <c r="Z155" s="18" t="e">
        <f t="shared" ca="1" si="67"/>
        <v>#VALUE!</v>
      </c>
      <c r="AA155" s="18">
        <f t="shared" ca="1" si="68"/>
        <v>2.2315077472695337E-2</v>
      </c>
      <c r="AB155" s="19">
        <f t="shared" ca="1" si="69"/>
        <v>45275</v>
      </c>
      <c r="AC155" s="3">
        <f ca="1">_xll.HLV5r3.Financial.Cache.GetValue(IRCurve1, AB155)</f>
        <v>0.87145173721042768</v>
      </c>
      <c r="AD155" s="17">
        <f t="shared" ca="1" si="70"/>
        <v>3.0192249533057467E-2</v>
      </c>
      <c r="AE155" s="17">
        <f t="shared" ca="1" si="71"/>
        <v>2.3462417697323656E-2</v>
      </c>
    </row>
    <row r="156" spans="1:31">
      <c r="A156" s="15">
        <f t="shared" ca="1" si="72"/>
        <v>44211</v>
      </c>
      <c r="B156" s="14">
        <f t="shared" ca="1" si="54"/>
        <v>8.0676551689262771E-2</v>
      </c>
      <c r="C156" s="14">
        <f t="shared" ca="1" si="55"/>
        <v>2.3760859861031158E-2</v>
      </c>
      <c r="D156" s="14">
        <f t="shared" ca="1" si="56"/>
        <v>8.0676551689262771E-2</v>
      </c>
      <c r="E156" s="14">
        <f t="shared" ca="1" si="57"/>
        <v>3.4557357576772738E-2</v>
      </c>
      <c r="F156" s="14">
        <f t="shared" ca="1" si="58"/>
        <v>4.2884430821455828E-2</v>
      </c>
      <c r="G156" s="14" t="e">
        <f t="shared" ca="1" si="59"/>
        <v>#VALUE!</v>
      </c>
      <c r="H156" s="14">
        <f t="shared" ca="1" si="60"/>
        <v>2.3653156458674891E-2</v>
      </c>
      <c r="I156" s="3">
        <f ca="1"/>
        <v>0.80408899542626489</v>
      </c>
      <c r="J156" s="3">
        <f ca="1"/>
        <v>0.94270390792458447</v>
      </c>
      <c r="K156" s="3">
        <f ca="1"/>
        <v>0.80408899542626489</v>
      </c>
      <c r="L156" s="3">
        <f ca="1"/>
        <v>0.49194807675907992</v>
      </c>
      <c r="M156" s="3">
        <f ca="1"/>
        <v>0.86350672871507517</v>
      </c>
      <c r="N156" s="3" t="e">
        <f ca="1"/>
        <v>#VALUE!</v>
      </c>
      <c r="O156" s="3">
        <f ca="1"/>
        <v>0.93621895831078372</v>
      </c>
      <c r="P156" s="17">
        <f t="shared" ca="1" si="61"/>
        <v>0</v>
      </c>
      <c r="Q156" s="17">
        <f t="shared" ca="1" si="62"/>
        <v>4.6119194112490033E-2</v>
      </c>
      <c r="R156" s="17">
        <f t="shared" ca="1" si="63"/>
        <v>5.6915691828231613E-2</v>
      </c>
      <c r="S156" s="17">
        <f t="shared" ca="1" si="65"/>
        <v>-5.1665439648060394</v>
      </c>
      <c r="T156" s="19">
        <f t="shared" ca="1" si="64"/>
        <v>44211</v>
      </c>
      <c r="U156" s="18">
        <f t="shared" ca="1" si="66"/>
        <v>7.3999585516483918E-2</v>
      </c>
      <c r="V156" s="18">
        <f t="shared" ca="1" si="73"/>
        <v>2.0011599573461505E-2</v>
      </c>
      <c r="W156" s="18">
        <f t="shared" ca="1" si="74"/>
        <v>7.3999585516483918E-2</v>
      </c>
      <c r="X156" s="18">
        <f t="shared" ca="1" si="75"/>
        <v>0.23909356752507741</v>
      </c>
      <c r="Y156" s="18">
        <f t="shared" ca="1" si="76"/>
        <v>4.9689278749337443E-2</v>
      </c>
      <c r="Z156" s="18" t="e">
        <f t="shared" ca="1" si="67"/>
        <v>#VALUE!</v>
      </c>
      <c r="AA156" s="18">
        <f t="shared" ca="1" si="68"/>
        <v>2.2334145868423527E-2</v>
      </c>
      <c r="AB156" s="19">
        <f t="shared" ca="1" si="69"/>
        <v>45289</v>
      </c>
      <c r="AC156" s="3">
        <f ca="1">_xll.HLV5r3.Financial.Cache.GetValue(IRCurve1, AB156)</f>
        <v>0.87044371213465355</v>
      </c>
      <c r="AD156" s="17">
        <f t="shared" ca="1" si="70"/>
        <v>3.0192249533063258E-2</v>
      </c>
      <c r="AE156" s="17">
        <f t="shared" ca="1" si="71"/>
        <v>2.3506138676399196E-2</v>
      </c>
    </row>
    <row r="157" spans="1:31">
      <c r="A157" s="15">
        <f t="shared" ca="1" si="72"/>
        <v>44218</v>
      </c>
      <c r="B157" s="14">
        <f t="shared" ca="1" si="54"/>
        <v>8.0795332633285685E-2</v>
      </c>
      <c r="C157" s="14">
        <f t="shared" ca="1" si="55"/>
        <v>2.3749374248168302E-2</v>
      </c>
      <c r="D157" s="14">
        <f t="shared" ca="1" si="56"/>
        <v>8.0795332633285685E-2</v>
      </c>
      <c r="E157" s="14">
        <f t="shared" ca="1" si="57"/>
        <v>3.4557357576769844E-2</v>
      </c>
      <c r="F157" s="14">
        <f t="shared" ca="1" si="58"/>
        <v>4.2843557833752079E-2</v>
      </c>
      <c r="G157" s="14" t="e">
        <f t="shared" ca="1" si="59"/>
        <v>#VALUE!</v>
      </c>
      <c r="H157" s="14">
        <f t="shared" ca="1" si="60"/>
        <v>2.3689267608754352E-2</v>
      </c>
      <c r="I157" s="3">
        <f ca="1"/>
        <v>0.80254177388701875</v>
      </c>
      <c r="J157" s="3">
        <f ca="1"/>
        <v>0.94224822020122223</v>
      </c>
      <c r="K157" s="3">
        <f ca="1"/>
        <v>0.80254177388701875</v>
      </c>
      <c r="L157" s="3">
        <f ca="1"/>
        <v>0.49128533291514181</v>
      </c>
      <c r="M157" s="3">
        <f ca="1"/>
        <v>0.86268428757603355</v>
      </c>
      <c r="N157" s="3" t="e">
        <f ca="1"/>
        <v>#VALUE!</v>
      </c>
      <c r="O157" s="3">
        <f ca="1"/>
        <v>0.9357653361321242</v>
      </c>
      <c r="P157" s="17">
        <f t="shared" ca="1" si="61"/>
        <v>0</v>
      </c>
      <c r="Q157" s="17">
        <f t="shared" ca="1" si="62"/>
        <v>4.6237975056515841E-2</v>
      </c>
      <c r="R157" s="17">
        <f t="shared" ca="1" si="63"/>
        <v>5.7045958385117383E-2</v>
      </c>
      <c r="S157" s="17">
        <f t="shared" ca="1" si="65"/>
        <v>-5.1817905254024437</v>
      </c>
      <c r="T157" s="19">
        <f t="shared" ca="1" si="64"/>
        <v>44218</v>
      </c>
      <c r="U157" s="18">
        <f t="shared" ca="1" si="66"/>
        <v>7.4171201089345357E-2</v>
      </c>
      <c r="V157" s="18">
        <f t="shared" ca="1" si="73"/>
        <v>2.0044929718175446E-2</v>
      </c>
      <c r="W157" s="18">
        <f t="shared" ca="1" si="74"/>
        <v>7.4171201089345357E-2</v>
      </c>
      <c r="X157" s="18">
        <f t="shared" ca="1" si="75"/>
        <v>0.23801212282525258</v>
      </c>
      <c r="Y157" s="18">
        <f t="shared" ca="1" si="76"/>
        <v>4.9689262504388591E-2</v>
      </c>
      <c r="Z157" s="18" t="e">
        <f t="shared" ca="1" si="67"/>
        <v>#VALUE!</v>
      </c>
      <c r="AA157" s="18">
        <f t="shared" ca="1" si="68"/>
        <v>2.2353295835320922E-2</v>
      </c>
      <c r="AB157" s="19">
        <f t="shared" ca="1" si="69"/>
        <v>45303</v>
      </c>
      <c r="AC157" s="3">
        <f ca="1">_xll.HLV5r3.Financial.Cache.GetValue(IRCurve1, AB157)</f>
        <v>0.86943685306097696</v>
      </c>
      <c r="AD157" s="17">
        <f t="shared" ca="1" si="70"/>
        <v>3.0192249533057467E-2</v>
      </c>
      <c r="AE157" s="17">
        <f t="shared" ca="1" si="71"/>
        <v>2.3549295513809222E-2</v>
      </c>
    </row>
    <row r="158" spans="1:31">
      <c r="A158" s="15">
        <f t="shared" ca="1" si="72"/>
        <v>44225</v>
      </c>
      <c r="B158" s="14">
        <f t="shared" ca="1" si="54"/>
        <v>8.0912807530178807E-2</v>
      </c>
      <c r="C158" s="14">
        <f t="shared" ca="1" si="55"/>
        <v>2.3737894187253548E-2</v>
      </c>
      <c r="D158" s="14">
        <f t="shared" ca="1" si="56"/>
        <v>8.0912807530178807E-2</v>
      </c>
      <c r="E158" s="14">
        <f t="shared" ca="1" si="57"/>
        <v>3.4557357576769844E-2</v>
      </c>
      <c r="F158" s="14">
        <f t="shared" ca="1" si="58"/>
        <v>4.2802723828701539E-2</v>
      </c>
      <c r="G158" s="14" t="e">
        <f t="shared" ca="1" si="59"/>
        <v>#VALUE!</v>
      </c>
      <c r="H158" s="14">
        <f t="shared" ca="1" si="60"/>
        <v>2.3725314569872605E-2</v>
      </c>
      <c r="I158" s="3">
        <f ca="1"/>
        <v>0.80099227435706533</v>
      </c>
      <c r="J158" s="3">
        <f ca="1"/>
        <v>0.9417927527498875</v>
      </c>
      <c r="K158" s="3">
        <f ca="1"/>
        <v>0.80099227435706533</v>
      </c>
      <c r="L158" s="3">
        <f ca="1"/>
        <v>0.49062258907120376</v>
      </c>
      <c r="M158" s="3">
        <f ca="1"/>
        <v>0.86186263030250954</v>
      </c>
      <c r="N158" s="3" t="e">
        <f ca="1"/>
        <v>#VALUE!</v>
      </c>
      <c r="O158" s="3">
        <f ca="1"/>
        <v>0.93531102141086042</v>
      </c>
      <c r="P158" s="17">
        <f t="shared" ca="1" si="61"/>
        <v>0</v>
      </c>
      <c r="Q158" s="17">
        <f t="shared" ca="1" si="62"/>
        <v>4.6355449953408963E-2</v>
      </c>
      <c r="R158" s="17">
        <f t="shared" ca="1" si="63"/>
        <v>5.7174913342925258E-2</v>
      </c>
      <c r="S158" s="17">
        <f t="shared" ca="1" si="65"/>
        <v>-5.1970283487935056</v>
      </c>
      <c r="T158" s="19">
        <f t="shared" ca="1" si="64"/>
        <v>44225</v>
      </c>
      <c r="U158" s="18">
        <f t="shared" ca="1" si="66"/>
        <v>7.4342809299547327E-2</v>
      </c>
      <c r="V158" s="18">
        <f t="shared" ca="1" si="73"/>
        <v>2.0077835275058596E-2</v>
      </c>
      <c r="W158" s="18">
        <f t="shared" ca="1" si="74"/>
        <v>7.4342809299547327E-2</v>
      </c>
      <c r="X158" s="18">
        <f t="shared" ca="1" si="75"/>
        <v>0.23694506051791847</v>
      </c>
      <c r="Y158" s="18">
        <f t="shared" ca="1" si="76"/>
        <v>4.968924625944051E-2</v>
      </c>
      <c r="Z158" s="18" t="e">
        <f t="shared" ca="1" si="67"/>
        <v>#VALUE!</v>
      </c>
      <c r="AA158" s="18">
        <f t="shared" ca="1" si="68"/>
        <v>2.2372525811612264E-2</v>
      </c>
      <c r="AB158" s="19">
        <f t="shared" ca="1" si="69"/>
        <v>45317</v>
      </c>
      <c r="AC158" s="3">
        <f ca="1">_xll.HLV5r3.Financial.Cache.GetValue(IRCurve1, AB158)</f>
        <v>0.86843115864066067</v>
      </c>
      <c r="AD158" s="17">
        <f t="shared" ca="1" si="70"/>
        <v>3.0192249533057467E-2</v>
      </c>
      <c r="AE158" s="17">
        <f t="shared" ca="1" si="71"/>
        <v>2.3591899058431925E-2</v>
      </c>
    </row>
    <row r="159" spans="1:31">
      <c r="A159" s="15">
        <f t="shared" ca="1" si="72"/>
        <v>44232</v>
      </c>
      <c r="B159" s="14">
        <f t="shared" ca="1" si="54"/>
        <v>5.7442718684031349E-2</v>
      </c>
      <c r="C159" s="14">
        <f t="shared" ca="1" si="55"/>
        <v>2.3726419675618171E-2</v>
      </c>
      <c r="D159" s="14">
        <f t="shared" ca="1" si="56"/>
        <v>5.7442718684031349E-2</v>
      </c>
      <c r="E159" s="14">
        <f t="shared" ca="1" si="57"/>
        <v>3.4557357576772738E-2</v>
      </c>
      <c r="F159" s="14">
        <f t="shared" ca="1" si="58"/>
        <v>4.2763753536623206E-2</v>
      </c>
      <c r="G159" s="14" t="e">
        <f t="shared" ca="1" si="59"/>
        <v>#VALUE!</v>
      </c>
      <c r="H159" s="14">
        <f t="shared" ca="1" si="60"/>
        <v>2.3761297268428051E-2</v>
      </c>
      <c r="I159" s="3">
        <f ca="1"/>
        <v>0.79944052188388381</v>
      </c>
      <c r="J159" s="3">
        <f ca="1"/>
        <v>0.94133750546410455</v>
      </c>
      <c r="K159" s="3">
        <f ca="1"/>
        <v>0.79944052188388381</v>
      </c>
      <c r="L159" s="3">
        <f ca="1"/>
        <v>0.48995984522726571</v>
      </c>
      <c r="M159" s="3">
        <f ca="1"/>
        <v>0.8610417561468906</v>
      </c>
      <c r="N159" s="3" t="e">
        <f ca="1"/>
        <v>#VALUE!</v>
      </c>
      <c r="O159" s="3">
        <f ca="1"/>
        <v>0.93485601537801355</v>
      </c>
      <c r="P159" s="17">
        <f t="shared" ca="1" si="61"/>
        <v>0</v>
      </c>
      <c r="Q159" s="17">
        <f t="shared" ca="1" si="62"/>
        <v>2.2885361107258612E-2</v>
      </c>
      <c r="R159" s="17">
        <f t="shared" ca="1" si="63"/>
        <v>3.3716299008413178E-2</v>
      </c>
      <c r="S159" s="17">
        <f t="shared" ca="1" si="65"/>
        <v>-5.1935534473690135</v>
      </c>
      <c r="T159" s="19">
        <f t="shared" ca="1" si="64"/>
        <v>44232</v>
      </c>
      <c r="U159" s="18">
        <f t="shared" ca="1" si="66"/>
        <v>7.4327368748751038E-2</v>
      </c>
      <c r="V159" s="18">
        <f t="shared" ca="1" si="73"/>
        <v>2.0110324305905251E-2</v>
      </c>
      <c r="W159" s="18">
        <f t="shared" ca="1" si="74"/>
        <v>7.4327368748751038E-2</v>
      </c>
      <c r="X159" s="18">
        <f t="shared" ca="1" si="75"/>
        <v>0.23589210914988382</v>
      </c>
      <c r="Y159" s="18">
        <f t="shared" ca="1" si="76"/>
        <v>4.9689243440291429E-2</v>
      </c>
      <c r="Z159" s="18" t="e">
        <f t="shared" ca="1" si="67"/>
        <v>#VALUE!</v>
      </c>
      <c r="AA159" s="18">
        <f t="shared" ca="1" si="68"/>
        <v>2.2391834275060904E-2</v>
      </c>
      <c r="AB159" s="19">
        <f t="shared" ca="1" si="69"/>
        <v>45331</v>
      </c>
      <c r="AC159" s="3">
        <f ca="1">_xll.HLV5r3.Financial.Cache.GetValue(IRCurve1, AB159)</f>
        <v>0.86742662752652744</v>
      </c>
      <c r="AD159" s="17">
        <f t="shared" ca="1" si="70"/>
        <v>3.0192249533063258E-2</v>
      </c>
      <c r="AE159" s="17">
        <f t="shared" ca="1" si="71"/>
        <v>2.3633959882740987E-2</v>
      </c>
    </row>
    <row r="160" spans="1:31">
      <c r="A160" s="15">
        <f t="shared" ca="1" si="72"/>
        <v>44239</v>
      </c>
      <c r="B160" s="14">
        <f t="shared" ca="1" si="54"/>
        <v>5.7338934571727659E-2</v>
      </c>
      <c r="C160" s="14">
        <f t="shared" ca="1" si="55"/>
        <v>2.3714950710576055E-2</v>
      </c>
      <c r="D160" s="14">
        <f t="shared" ca="1" si="56"/>
        <v>5.7338934571727659E-2</v>
      </c>
      <c r="E160" s="14">
        <f t="shared" ca="1" si="57"/>
        <v>3.4557357576769844E-2</v>
      </c>
      <c r="F160" s="14">
        <f t="shared" ca="1" si="58"/>
        <v>4.2724392911398193E-2</v>
      </c>
      <c r="G160" s="14" t="e">
        <f t="shared" ca="1" si="59"/>
        <v>#VALUE!</v>
      </c>
      <c r="H160" s="14">
        <f t="shared" ca="1" si="60"/>
        <v>2.3797215631114317E-2</v>
      </c>
      <c r="I160" s="3">
        <f ca="1"/>
        <v>0.79833888070364212</v>
      </c>
      <c r="J160" s="3">
        <f ca="1"/>
        <v>0.94088247823744886</v>
      </c>
      <c r="K160" s="3">
        <f ca="1"/>
        <v>0.79833888070364212</v>
      </c>
      <c r="L160" s="3">
        <f ca="1"/>
        <v>0.4892971013833276</v>
      </c>
      <c r="M160" s="3">
        <f ca="1"/>
        <v>0.86022162936673618</v>
      </c>
      <c r="N160" s="3" t="e">
        <f ca="1"/>
        <v>#VALUE!</v>
      </c>
      <c r="O160" s="3">
        <f ca="1"/>
        <v>0.9344003192660163</v>
      </c>
      <c r="P160" s="17">
        <f t="shared" ca="1" si="61"/>
        <v>0</v>
      </c>
      <c r="Q160" s="17">
        <f t="shared" ca="1" si="62"/>
        <v>2.2781576994957815E-2</v>
      </c>
      <c r="R160" s="17">
        <f t="shared" ca="1" si="63"/>
        <v>3.3623983861151605E-2</v>
      </c>
      <c r="S160" s="17">
        <f t="shared" ca="1" si="65"/>
        <v>-5.1900708396627193</v>
      </c>
      <c r="T160" s="19">
        <f t="shared" ca="1" si="64"/>
        <v>44239</v>
      </c>
      <c r="U160" s="18">
        <f t="shared" ca="1" si="66"/>
        <v>7.431192813835269E-2</v>
      </c>
      <c r="V160" s="18">
        <f t="shared" ca="1" si="73"/>
        <v>2.0142404669697231E-2</v>
      </c>
      <c r="W160" s="18">
        <f t="shared" ca="1" si="74"/>
        <v>7.431192813835269E-2</v>
      </c>
      <c r="X160" s="18">
        <f t="shared" ca="1" si="75"/>
        <v>0.23485300410355561</v>
      </c>
      <c r="Y160" s="18">
        <f t="shared" ca="1" si="76"/>
        <v>4.9689250690493861E-2</v>
      </c>
      <c r="Z160" s="18" t="e">
        <f t="shared" ca="1" si="67"/>
        <v>#VALUE!</v>
      </c>
      <c r="AA160" s="18">
        <f t="shared" ca="1" si="68"/>
        <v>2.2411219741725493E-2</v>
      </c>
      <c r="AB160" s="19">
        <f t="shared" ca="1" si="69"/>
        <v>45345</v>
      </c>
      <c r="AC160" s="3">
        <f ca="1">_xll.HLV5r3.Financial.Cache.GetValue(IRCurve1, AB160)</f>
        <v>0.86642325837295875</v>
      </c>
      <c r="AD160" s="17">
        <f t="shared" ca="1" si="70"/>
        <v>3.0192249533057467E-2</v>
      </c>
      <c r="AE160" s="17">
        <f t="shared" ca="1" si="71"/>
        <v>2.367548829155245E-2</v>
      </c>
    </row>
    <row r="161" spans="1:31">
      <c r="A161" s="15">
        <f t="shared" ca="1" si="72"/>
        <v>44246</v>
      </c>
      <c r="B161" s="14">
        <f t="shared" ca="1" si="54"/>
        <v>5.7235361162410139E-2</v>
      </c>
      <c r="C161" s="14">
        <f t="shared" ca="1" si="55"/>
        <v>2.3703487289446885E-2</v>
      </c>
      <c r="D161" s="14">
        <f t="shared" ca="1" si="56"/>
        <v>5.7235361162410139E-2</v>
      </c>
      <c r="E161" s="14">
        <f t="shared" ca="1" si="57"/>
        <v>3.4557357576769844E-2</v>
      </c>
      <c r="F161" s="14">
        <f t="shared" ca="1" si="58"/>
        <v>4.2683709839588961E-2</v>
      </c>
      <c r="G161" s="14" t="e">
        <f t="shared" ca="1" si="59"/>
        <v>#VALUE!</v>
      </c>
      <c r="H161" s="14">
        <f t="shared" ca="1" si="60"/>
        <v>2.3833069584926085E-2</v>
      </c>
      <c r="I161" s="3">
        <f ca="1"/>
        <v>0.79723922990363638</v>
      </c>
      <c r="J161" s="3">
        <f ca="1"/>
        <v>0.9404276709635474</v>
      </c>
      <c r="K161" s="3">
        <f ca="1"/>
        <v>0.79723922990363638</v>
      </c>
      <c r="L161" s="3">
        <f ca="1"/>
        <v>0.48863435753938955</v>
      </c>
      <c r="M161" s="3">
        <f ca="1"/>
        <v>0.85940225744788745</v>
      </c>
      <c r="N161" s="3" t="e">
        <f ca="1"/>
        <v>#VALUE!</v>
      </c>
      <c r="O161" s="3">
        <f ca="1"/>
        <v>0.93394393430870726</v>
      </c>
      <c r="P161" s="17">
        <f t="shared" ca="1" si="61"/>
        <v>0</v>
      </c>
      <c r="Q161" s="17">
        <f t="shared" ca="1" si="62"/>
        <v>2.2678003585640295E-2</v>
      </c>
      <c r="R161" s="17">
        <f t="shared" ca="1" si="63"/>
        <v>3.3531873872963254E-2</v>
      </c>
      <c r="S161" s="17">
        <f t="shared" ca="1" si="65"/>
        <v>-5.1865806703586816</v>
      </c>
      <c r="T161" s="19">
        <f t="shared" ca="1" si="64"/>
        <v>44246</v>
      </c>
      <c r="U161" s="18">
        <f t="shared" ca="1" si="66"/>
        <v>7.4296487468350159E-2</v>
      </c>
      <c r="V161" s="18">
        <f t="shared" ca="1" si="73"/>
        <v>2.017408402894183E-2</v>
      </c>
      <c r="W161" s="18">
        <f t="shared" ca="1" si="74"/>
        <v>7.4296487468350159E-2</v>
      </c>
      <c r="X161" s="18">
        <f t="shared" ca="1" si="75"/>
        <v>0.23382748738336201</v>
      </c>
      <c r="Y161" s="18">
        <f t="shared" ca="1" si="76"/>
        <v>4.9689257940695314E-2</v>
      </c>
      <c r="Z161" s="18" t="e">
        <f t="shared" ca="1" si="67"/>
        <v>#VALUE!</v>
      </c>
      <c r="AA161" s="18">
        <f t="shared" ca="1" si="68"/>
        <v>2.2430680764763344E-2</v>
      </c>
      <c r="AB161" s="19">
        <f t="shared" ca="1" si="69"/>
        <v>45359</v>
      </c>
      <c r="AC161" s="3">
        <f ca="1">_xll.HLV5r3.Financial.Cache.GetValue(IRCurve1, AB161)</f>
        <v>0.86542104983589219</v>
      </c>
      <c r="AD161" s="17">
        <f t="shared" ca="1" si="70"/>
        <v>3.0192249533057467E-2</v>
      </c>
      <c r="AE161" s="17">
        <f t="shared" ca="1" si="71"/>
        <v>2.3716494330441762E-2</v>
      </c>
    </row>
    <row r="162" spans="1:31">
      <c r="A162" s="15">
        <f t="shared" ca="1" si="72"/>
        <v>44253</v>
      </c>
      <c r="B162" s="14">
        <f t="shared" ca="1" si="54"/>
        <v>5.7131997982866931E-2</v>
      </c>
      <c r="C162" s="14">
        <f t="shared" ca="1" si="55"/>
        <v>2.3692029409544561E-2</v>
      </c>
      <c r="D162" s="14">
        <f t="shared" ca="1" si="56"/>
        <v>5.7131997982866931E-2</v>
      </c>
      <c r="E162" s="14">
        <f t="shared" ca="1" si="57"/>
        <v>3.4557357576772738E-2</v>
      </c>
      <c r="F162" s="14">
        <f t="shared" ca="1" si="58"/>
        <v>4.264306549533977E-2</v>
      </c>
      <c r="G162" s="14" t="e">
        <f t="shared" ca="1" si="59"/>
        <v>#VALUE!</v>
      </c>
      <c r="H162" s="14">
        <f t="shared" ca="1" si="60"/>
        <v>2.3868859057124311E-2</v>
      </c>
      <c r="I162" s="3">
        <f ca="1"/>
        <v>0.79614156544298742</v>
      </c>
      <c r="J162" s="3">
        <f ca="1"/>
        <v>0.93997308353607856</v>
      </c>
      <c r="K162" s="3">
        <f ca="1"/>
        <v>0.79614156544298742</v>
      </c>
      <c r="L162" s="3">
        <f ca="1"/>
        <v>0.4879716136954515</v>
      </c>
      <c r="M162" s="3">
        <f ca="1"/>
        <v>0.85858366575233369</v>
      </c>
      <c r="N162" s="3" t="e">
        <f ca="1"/>
        <v>#VALUE!</v>
      </c>
      <c r="O162" s="3">
        <f ca="1"/>
        <v>0.93348686174132511</v>
      </c>
      <c r="P162" s="17">
        <f t="shared" ca="1" si="61"/>
        <v>0</v>
      </c>
      <c r="Q162" s="17">
        <f t="shared" ca="1" si="62"/>
        <v>2.2574640406094193E-2</v>
      </c>
      <c r="R162" s="17">
        <f t="shared" ca="1" si="63"/>
        <v>3.3439968573322369E-2</v>
      </c>
      <c r="S162" s="17">
        <f t="shared" ca="1" si="65"/>
        <v>-5.1830830805465702</v>
      </c>
      <c r="T162" s="19">
        <f t="shared" ca="1" si="64"/>
        <v>44253</v>
      </c>
      <c r="U162" s="18">
        <f t="shared" ca="1" si="66"/>
        <v>7.4281046738743833E-2</v>
      </c>
      <c r="V162" s="18">
        <f t="shared" ca="1" si="73"/>
        <v>2.0205369855773436E-2</v>
      </c>
      <c r="W162" s="18">
        <f t="shared" ca="1" si="74"/>
        <v>7.4281046738743833E-2</v>
      </c>
      <c r="X162" s="18">
        <f t="shared" ca="1" si="75"/>
        <v>0.23281530741013526</v>
      </c>
      <c r="Y162" s="18">
        <f t="shared" ca="1" si="76"/>
        <v>4.9689265190896829E-2</v>
      </c>
      <c r="Z162" s="18" t="e">
        <f t="shared" ca="1" si="67"/>
        <v>#VALUE!</v>
      </c>
      <c r="AA162" s="18">
        <f t="shared" ca="1" si="68"/>
        <v>2.2450215933278131E-2</v>
      </c>
      <c r="AB162" s="19">
        <f t="shared" ca="1" si="69"/>
        <v>45373</v>
      </c>
      <c r="AC162" s="3">
        <f ca="1">_xll.HLV5r3.Financial.Cache.GetValue(IRCurve1, AB162)</f>
        <v>0.8644200005728202</v>
      </c>
      <c r="AD162" s="17">
        <f t="shared" ca="1" si="70"/>
        <v>3.0192249533057467E-2</v>
      </c>
      <c r="AE162" s="17">
        <f t="shared" ca="1" si="71"/>
        <v>2.3756987793844969E-2</v>
      </c>
    </row>
    <row r="163" spans="1:31">
      <c r="A163" s="15">
        <f t="shared" ca="1" si="72"/>
        <v>44260</v>
      </c>
      <c r="B163" s="14">
        <f t="shared" ca="1" si="54"/>
        <v>5.7028844560609776E-2</v>
      </c>
      <c r="C163" s="14">
        <f t="shared" ca="1" si="55"/>
        <v>2.3680577068194548E-2</v>
      </c>
      <c r="D163" s="14">
        <f t="shared" ca="1" si="56"/>
        <v>5.7028844560609776E-2</v>
      </c>
      <c r="E163" s="14">
        <f t="shared" ca="1" si="57"/>
        <v>3.4557357576769844E-2</v>
      </c>
      <c r="F163" s="14">
        <f t="shared" ca="1" si="58"/>
        <v>4.2602459841762995E-2</v>
      </c>
      <c r="G163" s="14" t="e">
        <f t="shared" ca="1" si="59"/>
        <v>#VALUE!</v>
      </c>
      <c r="H163" s="14">
        <f t="shared" ca="1" si="60"/>
        <v>2.3904583975282563E-2</v>
      </c>
      <c r="I163" s="3">
        <f ca="1"/>
        <v>0.79504588328989134</v>
      </c>
      <c r="J163" s="3">
        <f ca="1"/>
        <v>0.93951871584877222</v>
      </c>
      <c r="K163" s="3">
        <f ca="1"/>
        <v>0.79504588328989134</v>
      </c>
      <c r="L163" s="3">
        <f ca="1"/>
        <v>0.48730886985151339</v>
      </c>
      <c r="M163" s="3">
        <f ca="1"/>
        <v>0.85776585353735457</v>
      </c>
      <c r="N163" s="3" t="e">
        <f ca="1"/>
        <v>#VALUE!</v>
      </c>
      <c r="O163" s="3">
        <f ca="1"/>
        <v>0.93302910280050355</v>
      </c>
      <c r="P163" s="17">
        <f t="shared" ca="1" si="61"/>
        <v>0</v>
      </c>
      <c r="Q163" s="17">
        <f t="shared" ca="1" si="62"/>
        <v>2.2471486983839932E-2</v>
      </c>
      <c r="R163" s="17">
        <f t="shared" ca="1" si="63"/>
        <v>3.3348267492415228E-2</v>
      </c>
      <c r="S163" s="17">
        <f t="shared" ca="1" si="65"/>
        <v>-5.179578207832261</v>
      </c>
      <c r="T163" s="19">
        <f t="shared" ca="1" si="64"/>
        <v>44260</v>
      </c>
      <c r="U163" s="18">
        <f t="shared" ca="1" si="66"/>
        <v>7.4265605949533228E-2</v>
      </c>
      <c r="V163" s="18">
        <f t="shared" ca="1" si="73"/>
        <v>2.023626943782933E-2</v>
      </c>
      <c r="W163" s="18">
        <f t="shared" ca="1" si="74"/>
        <v>7.4265605949533228E-2</v>
      </c>
      <c r="X163" s="18">
        <f t="shared" ca="1" si="75"/>
        <v>0.23181621882311004</v>
      </c>
      <c r="Y163" s="18">
        <f t="shared" ca="1" si="76"/>
        <v>4.9689272441099178E-2</v>
      </c>
      <c r="Z163" s="18" t="e">
        <f t="shared" ca="1" si="67"/>
        <v>#VALUE!</v>
      </c>
      <c r="AA163" s="18">
        <f t="shared" ca="1" si="68"/>
        <v>2.2469823871210614E-2</v>
      </c>
      <c r="AB163" s="19">
        <f t="shared" ref="AB163:AB199" ca="1" si="77">AB162+14</f>
        <v>45387</v>
      </c>
      <c r="AC163" s="3">
        <f ca="1">_xll.HLV5r3.Financial.Cache.GetValue(IRCurve1, AB163)</f>
        <v>0.86342010924278823</v>
      </c>
      <c r="AD163" s="17">
        <f t="shared" ca="1" si="70"/>
        <v>3.0192249533057467E-2</v>
      </c>
      <c r="AE163" s="17">
        <f t="shared" ca="1" si="71"/>
        <v>2.3796978232858066E-2</v>
      </c>
    </row>
    <row r="164" spans="1:31">
      <c r="A164" s="15">
        <f t="shared" ca="1" si="72"/>
        <v>44267</v>
      </c>
      <c r="B164" s="14">
        <f t="shared" ca="1" si="54"/>
        <v>5.6925900424516659E-2</v>
      </c>
      <c r="C164" s="14">
        <f t="shared" ca="1" si="55"/>
        <v>2.3669130262728114E-2</v>
      </c>
      <c r="D164" s="14">
        <f t="shared" ca="1" si="56"/>
        <v>5.6925900424516659E-2</v>
      </c>
      <c r="E164" s="14">
        <f t="shared" ca="1" si="57"/>
        <v>3.4557357576775631E-2</v>
      </c>
      <c r="F164" s="14">
        <f t="shared" ca="1" si="58"/>
        <v>4.2561892841693129E-2</v>
      </c>
      <c r="G164" s="14" t="e">
        <f t="shared" ca="1" si="59"/>
        <v>#VALUE!</v>
      </c>
      <c r="H164" s="14">
        <f t="shared" ca="1" si="60"/>
        <v>2.3940244267240715E-2</v>
      </c>
      <c r="I164" s="3">
        <f ca="1"/>
        <v>0.79395217942160567</v>
      </c>
      <c r="J164" s="3">
        <f ca="1"/>
        <v>0.93906456779540959</v>
      </c>
      <c r="K164" s="3">
        <f ca="1"/>
        <v>0.79395217942160567</v>
      </c>
      <c r="L164" s="3">
        <f ca="1"/>
        <v>0.48664612600757534</v>
      </c>
      <c r="M164" s="3">
        <f ca="1"/>
        <v>0.8569488200609372</v>
      </c>
      <c r="N164" s="3" t="e">
        <f ca="1"/>
        <v>#VALUE!</v>
      </c>
      <c r="O164" s="3">
        <f ca="1"/>
        <v>0.93257065872426526</v>
      </c>
      <c r="P164" s="17">
        <f t="shared" ca="1" si="61"/>
        <v>0</v>
      </c>
      <c r="Q164" s="17">
        <f t="shared" ca="1" si="62"/>
        <v>2.2368542847741028E-2</v>
      </c>
      <c r="R164" s="17">
        <f t="shared" ca="1" si="63"/>
        <v>3.3256770161788546E-2</v>
      </c>
      <c r="S164" s="17">
        <f t="shared" ca="1" si="65"/>
        <v>-5.1760661864448956</v>
      </c>
      <c r="T164" s="19">
        <f t="shared" ca="1" si="64"/>
        <v>44267</v>
      </c>
      <c r="U164" s="18">
        <f t="shared" ca="1" si="66"/>
        <v>7.4250165100718815E-2</v>
      </c>
      <c r="V164" s="18">
        <f t="shared" ca="1" si="73"/>
        <v>2.026678988390912E-2</v>
      </c>
      <c r="W164" s="18">
        <f t="shared" ca="1" si="74"/>
        <v>7.4250165100718815E-2</v>
      </c>
      <c r="X164" s="18">
        <f t="shared" ca="1" si="75"/>
        <v>0.23082998228921048</v>
      </c>
      <c r="Y164" s="18">
        <f t="shared" ca="1" si="76"/>
        <v>4.9689279691300624E-2</v>
      </c>
      <c r="Z164" s="18" t="e">
        <f t="shared" ca="1" si="67"/>
        <v>#VALUE!</v>
      </c>
      <c r="AA164" s="18">
        <f t="shared" ca="1" si="68"/>
        <v>2.2489503236269855E-2</v>
      </c>
      <c r="AB164" s="19">
        <f t="shared" ca="1" si="77"/>
        <v>45401</v>
      </c>
      <c r="AC164" s="3">
        <f ca="1">_xll.HLV5r3.Financial.Cache.GetValue(IRCurve1, AB164)</f>
        <v>0.86242137450639278</v>
      </c>
      <c r="AD164" s="17">
        <f t="shared" ca="1" si="70"/>
        <v>3.0192249533057467E-2</v>
      </c>
      <c r="AE164" s="17">
        <f t="shared" ca="1" si="71"/>
        <v>2.3836474962747527E-2</v>
      </c>
    </row>
    <row r="165" spans="1:31">
      <c r="A165" s="15">
        <f t="shared" ca="1" si="72"/>
        <v>44274</v>
      </c>
      <c r="B165" s="14">
        <f t="shared" ca="1" si="54"/>
        <v>5.6823165104148657E-2</v>
      </c>
      <c r="C165" s="14">
        <f t="shared" ca="1" si="55"/>
        <v>2.3657688990453361E-2</v>
      </c>
      <c r="D165" s="14">
        <f t="shared" ca="1" si="56"/>
        <v>5.6823165104148657E-2</v>
      </c>
      <c r="E165" s="14">
        <f t="shared" ca="1" si="57"/>
        <v>3.4557357576769844E-2</v>
      </c>
      <c r="F165" s="14">
        <f t="shared" ca="1" si="58"/>
        <v>4.2521364458711429E-2</v>
      </c>
      <c r="G165" s="14" t="e">
        <f t="shared" ca="1" si="59"/>
        <v>#VALUE!</v>
      </c>
      <c r="H165" s="14">
        <f t="shared" ca="1" si="60"/>
        <v>2.3975839861145438E-2</v>
      </c>
      <c r="I165" s="3">
        <f ca="1"/>
        <v>0.79286044982442316</v>
      </c>
      <c r="J165" s="3">
        <f ca="1"/>
        <v>0.93861063926982302</v>
      </c>
      <c r="K165" s="3">
        <f ca="1"/>
        <v>0.79286044982442316</v>
      </c>
      <c r="L165" s="3">
        <f ca="1"/>
        <v>0.48598338216363718</v>
      </c>
      <c r="M165" s="3">
        <f ca="1"/>
        <v>0.85613256458178144</v>
      </c>
      <c r="N165" s="3" t="e">
        <f ca="1"/>
        <v>#VALUE!</v>
      </c>
      <c r="O165" s="3">
        <f ca="1"/>
        <v>0.9321115307520168</v>
      </c>
      <c r="P165" s="17">
        <f t="shared" ca="1" si="61"/>
        <v>0</v>
      </c>
      <c r="Q165" s="17">
        <f t="shared" ca="1" si="62"/>
        <v>2.2265807527378813E-2</v>
      </c>
      <c r="R165" s="17">
        <f t="shared" ca="1" si="63"/>
        <v>3.3165476113695296E-2</v>
      </c>
      <c r="S165" s="17">
        <f t="shared" ca="1" si="65"/>
        <v>-5.1725471473394515</v>
      </c>
      <c r="T165" s="19">
        <f t="shared" ca="1" si="64"/>
        <v>44274</v>
      </c>
      <c r="U165" s="18">
        <f t="shared" ca="1" si="66"/>
        <v>7.4234724192298304E-2</v>
      </c>
      <c r="V165" s="18">
        <f t="shared" ca="1" si="73"/>
        <v>2.0296938129426949E-2</v>
      </c>
      <c r="W165" s="18">
        <f t="shared" ca="1" si="74"/>
        <v>7.4234724192298304E-2</v>
      </c>
      <c r="X165" s="18">
        <f t="shared" ca="1" si="75"/>
        <v>0.22985636431931458</v>
      </c>
      <c r="Y165" s="18">
        <f t="shared" ca="1" si="76"/>
        <v>4.9689286941502084E-2</v>
      </c>
      <c r="Z165" s="18" t="e">
        <f t="shared" ca="1" si="67"/>
        <v>#VALUE!</v>
      </c>
      <c r="AA165" s="18">
        <f t="shared" ca="1" si="68"/>
        <v>2.2509252718903795E-2</v>
      </c>
      <c r="AB165" s="19">
        <f t="shared" ca="1" si="77"/>
        <v>45415</v>
      </c>
      <c r="AC165" s="3">
        <f ca="1">_xll.HLV5r3.Financial.Cache.GetValue(IRCurve1, AB165)</f>
        <v>0.86142379502577948</v>
      </c>
      <c r="AD165" s="17">
        <f t="shared" ca="1" si="70"/>
        <v>3.0192249533057467E-2</v>
      </c>
      <c r="AE165" s="17">
        <f t="shared" ca="1" si="71"/>
        <v>2.3875487070184373E-2</v>
      </c>
    </row>
    <row r="166" spans="1:31">
      <c r="A166" s="15">
        <f t="shared" ca="1" si="72"/>
        <v>44281</v>
      </c>
      <c r="B166" s="14">
        <f t="shared" ca="1" si="54"/>
        <v>5.6720638130890372E-2</v>
      </c>
      <c r="C166" s="14">
        <f t="shared" ca="1" si="55"/>
        <v>2.3646253248701558E-2</v>
      </c>
      <c r="D166" s="14">
        <f t="shared" ca="1" si="56"/>
        <v>5.6720638130890372E-2</v>
      </c>
      <c r="E166" s="14">
        <f t="shared" ca="1" si="57"/>
        <v>3.4557357576769844E-2</v>
      </c>
      <c r="F166" s="14">
        <f t="shared" ca="1" si="58"/>
        <v>4.2480874656057641E-2</v>
      </c>
      <c r="G166" s="14" t="e">
        <f t="shared" ca="1" si="59"/>
        <v>#VALUE!</v>
      </c>
      <c r="H166" s="14">
        <f t="shared" ca="1" si="60"/>
        <v>2.4011370685432874E-2</v>
      </c>
      <c r="I166" s="3">
        <f ca="1"/>
        <v>0.79177069049365867</v>
      </c>
      <c r="J166" s="3">
        <f ca="1"/>
        <v>0.93815693016589652</v>
      </c>
      <c r="K166" s="3">
        <f ca="1"/>
        <v>0.79177069049365867</v>
      </c>
      <c r="L166" s="3">
        <f ca="1"/>
        <v>0.48532063831969913</v>
      </c>
      <c r="M166" s="3">
        <f ca="1"/>
        <v>0.85531708635928561</v>
      </c>
      <c r="N166" s="3" t="e">
        <f ca="1"/>
        <v>#VALUE!</v>
      </c>
      <c r="O166" s="3">
        <f ca="1"/>
        <v>0.93165172012454278</v>
      </c>
      <c r="P166" s="17">
        <f t="shared" ca="1" si="61"/>
        <v>0</v>
      </c>
      <c r="Q166" s="17">
        <f t="shared" ca="1" si="62"/>
        <v>2.2163280554120528E-2</v>
      </c>
      <c r="R166" s="17">
        <f t="shared" ca="1" si="63"/>
        <v>3.3074384882188813E-2</v>
      </c>
      <c r="S166" s="17">
        <f t="shared" ca="1" si="65"/>
        <v>-5.1690212182964963</v>
      </c>
      <c r="T166" s="19">
        <f t="shared" ca="1" si="64"/>
        <v>44281</v>
      </c>
      <c r="U166" s="18">
        <f t="shared" ca="1" si="66"/>
        <v>7.421928322427214E-2</v>
      </c>
      <c r="V166" s="18">
        <f t="shared" ca="1" si="73"/>
        <v>2.0326720941665748E-2</v>
      </c>
      <c r="W166" s="18">
        <f t="shared" ca="1" si="74"/>
        <v>7.421928322427214E-2</v>
      </c>
      <c r="X166" s="18">
        <f t="shared" ca="1" si="75"/>
        <v>0.22889513709120085</v>
      </c>
      <c r="Y166" s="18">
        <f t="shared" ca="1" si="76"/>
        <v>4.9689294191704377E-2</v>
      </c>
      <c r="Z166" s="18" t="e">
        <f t="shared" ca="1" si="67"/>
        <v>#VALUE!</v>
      </c>
      <c r="AA166" s="18">
        <f t="shared" ca="1" si="68"/>
        <v>2.2529071041307181E-2</v>
      </c>
      <c r="AB166" s="19">
        <f t="shared" ca="1" si="77"/>
        <v>45429</v>
      </c>
      <c r="AC166" s="3">
        <f ca="1">_xll.HLV5r3.Financial.Cache.GetValue(IRCurve1, AB166)</f>
        <v>0.8604273694646416</v>
      </c>
      <c r="AD166" s="17">
        <f t="shared" ca="1" si="70"/>
        <v>3.0192249533063258E-2</v>
      </c>
      <c r="AE166" s="17">
        <f t="shared" ca="1" si="71"/>
        <v>2.3914023420213468E-2</v>
      </c>
    </row>
    <row r="167" spans="1:31">
      <c r="A167" s="15">
        <f t="shared" ca="1" si="72"/>
        <v>44288</v>
      </c>
      <c r="B167" s="14">
        <f t="shared" ca="1" si="54"/>
        <v>5.6618319036815329E-2</v>
      </c>
      <c r="C167" s="14">
        <f t="shared" ca="1" si="55"/>
        <v>2.3634823034803958E-2</v>
      </c>
      <c r="D167" s="14">
        <f t="shared" ca="1" si="56"/>
        <v>5.6618319036815329E-2</v>
      </c>
      <c r="E167" s="14">
        <f t="shared" ca="1" si="57"/>
        <v>3.4557357576772738E-2</v>
      </c>
      <c r="F167" s="14">
        <f t="shared" ca="1" si="58"/>
        <v>4.244042339666465E-2</v>
      </c>
      <c r="G167" s="14" t="e">
        <f t="shared" ca="1" si="59"/>
        <v>#VALUE!</v>
      </c>
      <c r="H167" s="14">
        <f t="shared" ca="1" si="60"/>
        <v>2.4046836668955969E-2</v>
      </c>
      <c r="I167" s="3">
        <f ca="1"/>
        <v>0.7906828974336142</v>
      </c>
      <c r="J167" s="3">
        <f ca="1"/>
        <v>0.93770344037756526</v>
      </c>
      <c r="K167" s="3">
        <f ca="1"/>
        <v>0.7906828974336142</v>
      </c>
      <c r="L167" s="3">
        <f ca="1"/>
        <v>0.48465789447576108</v>
      </c>
      <c r="M167" s="3">
        <f ca="1"/>
        <v>0.85450238465355299</v>
      </c>
      <c r="N167" s="3" t="e">
        <f ca="1"/>
        <v>#VALUE!</v>
      </c>
      <c r="O167" s="3">
        <f ca="1"/>
        <v>0.93119122808400023</v>
      </c>
      <c r="P167" s="17">
        <f t="shared" ca="1" si="61"/>
        <v>0</v>
      </c>
      <c r="Q167" s="17">
        <f t="shared" ca="1" si="62"/>
        <v>2.2060961460042591E-2</v>
      </c>
      <c r="R167" s="17">
        <f t="shared" ca="1" si="63"/>
        <v>3.2983496002011371E-2</v>
      </c>
      <c r="S167" s="17">
        <f t="shared" ca="1" si="65"/>
        <v>-5.1654885240173716</v>
      </c>
      <c r="T167" s="19">
        <f t="shared" ca="1" si="64"/>
        <v>44288</v>
      </c>
      <c r="U167" s="18">
        <f t="shared" ca="1" si="66"/>
        <v>7.4203842196639891E-2</v>
      </c>
      <c r="V167" s="18">
        <f t="shared" ca="1" si="73"/>
        <v>2.0356144924841429E-2</v>
      </c>
      <c r="W167" s="18">
        <f t="shared" ca="1" si="74"/>
        <v>7.4203842196639891E-2</v>
      </c>
      <c r="X167" s="18">
        <f t="shared" ca="1" si="75"/>
        <v>0.22794607827889374</v>
      </c>
      <c r="Y167" s="18">
        <f t="shared" ca="1" si="76"/>
        <v>4.9689301441905823E-2</v>
      </c>
      <c r="Z167" s="18" t="e">
        <f t="shared" ca="1" si="67"/>
        <v>#VALUE!</v>
      </c>
      <c r="AA167" s="18">
        <f t="shared" ca="1" si="68"/>
        <v>2.2548956956466172E-2</v>
      </c>
      <c r="AB167" s="19">
        <f t="shared" ca="1" si="77"/>
        <v>45443</v>
      </c>
      <c r="AC167" s="3">
        <f ca="1">_xll.HLV5r3.Financial.Cache.GetValue(IRCurve1, AB167)</f>
        <v>0.85943209648821839</v>
      </c>
      <c r="AD167" s="17">
        <f t="shared" ca="1" si="70"/>
        <v>3.0192249533057467E-2</v>
      </c>
      <c r="AE167" s="17">
        <f t="shared" ca="1" si="71"/>
        <v>2.3952092662969458E-2</v>
      </c>
    </row>
    <row r="168" spans="1:31">
      <c r="A168" s="15">
        <f t="shared" ca="1" si="72"/>
        <v>44295</v>
      </c>
      <c r="B168" s="14">
        <f t="shared" ca="1" si="54"/>
        <v>5.6516207355340062E-2</v>
      </c>
      <c r="C168" s="14">
        <f t="shared" ca="1" si="55"/>
        <v>2.3623398346091826E-2</v>
      </c>
      <c r="D168" s="14">
        <f t="shared" ca="1" si="56"/>
        <v>5.6516207355340062E-2</v>
      </c>
      <c r="E168" s="14">
        <f t="shared" ca="1" si="57"/>
        <v>3.4557357576769844E-2</v>
      </c>
      <c r="F168" s="14">
        <f t="shared" ca="1" si="58"/>
        <v>4.2400010644200577E-2</v>
      </c>
      <c r="G168" s="14" t="e">
        <f t="shared" ca="1" si="59"/>
        <v>#VALUE!</v>
      </c>
      <c r="H168" s="14">
        <f t="shared" ca="1" si="60"/>
        <v>2.4082237740301368E-2</v>
      </c>
      <c r="I168" s="3">
        <f ca="1"/>
        <v>0.78959706665756568</v>
      </c>
      <c r="J168" s="3">
        <f ca="1"/>
        <v>0.93725016979881559</v>
      </c>
      <c r="K168" s="3">
        <f ca="1"/>
        <v>0.78959706665756568</v>
      </c>
      <c r="L168" s="3">
        <f ca="1"/>
        <v>0.48399515063182297</v>
      </c>
      <c r="M168" s="3">
        <f ca="1"/>
        <v>0.85368845872539778</v>
      </c>
      <c r="N168" s="3" t="e">
        <f ca="1"/>
        <v>#VALUE!</v>
      </c>
      <c r="O168" s="3">
        <f ca="1"/>
        <v>0.93073005587391067</v>
      </c>
      <c r="P168" s="17">
        <f t="shared" ca="1" si="61"/>
        <v>0</v>
      </c>
      <c r="Q168" s="17">
        <f t="shared" ca="1" si="62"/>
        <v>2.1958849778570218E-2</v>
      </c>
      <c r="R168" s="17">
        <f t="shared" ca="1" si="63"/>
        <v>3.2892809009248236E-2</v>
      </c>
      <c r="S168" s="17">
        <f t="shared" ca="1" si="65"/>
        <v>-5.1619491862169138</v>
      </c>
      <c r="T168" s="19">
        <f t="shared" ca="1" si="64"/>
        <v>44295</v>
      </c>
      <c r="U168" s="18">
        <f t="shared" ca="1" si="66"/>
        <v>7.4188401109401961E-2</v>
      </c>
      <c r="V168" s="18">
        <f t="shared" ca="1" si="73"/>
        <v>2.0385216524985095E-2</v>
      </c>
      <c r="W168" s="18">
        <f t="shared" ca="1" si="74"/>
        <v>7.4188401109401961E-2</v>
      </c>
      <c r="X168" s="18">
        <f t="shared" ca="1" si="75"/>
        <v>0.22700897088814129</v>
      </c>
      <c r="Y168" s="18">
        <f t="shared" ca="1" si="76"/>
        <v>4.9689308692107192E-2</v>
      </c>
      <c r="Z168" s="18" t="e">
        <f t="shared" ca="1" si="67"/>
        <v>#VALUE!</v>
      </c>
      <c r="AA168" s="18">
        <f t="shared" ca="1" si="68"/>
        <v>2.2568909247232823E-2</v>
      </c>
      <c r="AB168" s="19">
        <f t="shared" ca="1" si="77"/>
        <v>45457</v>
      </c>
      <c r="AC168" s="3">
        <f ca="1">_xll.HLV5r3.Financial.Cache.GetValue(IRCurve1, AB168)</f>
        <v>0.85843797476329264</v>
      </c>
      <c r="AD168" s="17">
        <f t="shared" ca="1" si="70"/>
        <v>3.0192249533057467E-2</v>
      </c>
      <c r="AE168" s="17">
        <f t="shared" ca="1" si="71"/>
        <v>2.3989703240150081E-2</v>
      </c>
    </row>
    <row r="169" spans="1:31">
      <c r="A169" s="15">
        <f t="shared" ca="1" si="72"/>
        <v>44302</v>
      </c>
      <c r="B169" s="14">
        <f t="shared" ca="1" si="54"/>
        <v>5.6414302620564266E-2</v>
      </c>
      <c r="C169" s="14">
        <f t="shared" ca="1" si="55"/>
        <v>2.3611979179879054E-2</v>
      </c>
      <c r="D169" s="14">
        <f t="shared" ca="1" si="56"/>
        <v>5.6414302620564266E-2</v>
      </c>
      <c r="E169" s="14">
        <f t="shared" ca="1" si="57"/>
        <v>3.4557357576772738E-2</v>
      </c>
      <c r="F169" s="14">
        <f t="shared" ca="1" si="58"/>
        <v>4.2359636362049868E-2</v>
      </c>
      <c r="G169" s="14" t="e">
        <f t="shared" ca="1" si="59"/>
        <v>#VALUE!</v>
      </c>
      <c r="H169" s="14">
        <f t="shared" ca="1" si="60"/>
        <v>2.411757382920194E-2</v>
      </c>
      <c r="I169" s="3">
        <f ca="1"/>
        <v>0.78851319418773724</v>
      </c>
      <c r="J169" s="3">
        <f ca="1"/>
        <v>0.93679711832368506</v>
      </c>
      <c r="K169" s="3">
        <f ca="1"/>
        <v>0.78851319418773724</v>
      </c>
      <c r="L169" s="3">
        <f ca="1"/>
        <v>0.48333240678788492</v>
      </c>
      <c r="M169" s="3">
        <f ca="1"/>
        <v>0.85287530783633092</v>
      </c>
      <c r="N169" s="3" t="e">
        <f ca="1"/>
        <v>#VALUE!</v>
      </c>
      <c r="O169" s="3">
        <f ca="1"/>
        <v>0.93026820473916516</v>
      </c>
      <c r="P169" s="17">
        <f t="shared" ca="1" si="61"/>
        <v>0</v>
      </c>
      <c r="Q169" s="17">
        <f t="shared" ca="1" si="62"/>
        <v>2.1856945043791529E-2</v>
      </c>
      <c r="R169" s="17">
        <f t="shared" ca="1" si="63"/>
        <v>3.2802323440685212E-2</v>
      </c>
      <c r="S169" s="17">
        <f t="shared" ca="1" si="65"/>
        <v>-5.1584033237114388</v>
      </c>
      <c r="T169" s="19">
        <f t="shared" ca="1" si="64"/>
        <v>44302</v>
      </c>
      <c r="U169" s="18">
        <f t="shared" ca="1" si="66"/>
        <v>7.4172959962556115E-2</v>
      </c>
      <c r="V169" s="18">
        <f t="shared" ca="1" si="73"/>
        <v>2.0413942034650839E-2</v>
      </c>
      <c r="W169" s="18">
        <f t="shared" ca="1" si="74"/>
        <v>7.4172959962556115E-2</v>
      </c>
      <c r="X169" s="18">
        <f t="shared" ca="1" si="75"/>
        <v>0.22608360309776862</v>
      </c>
      <c r="Y169" s="18">
        <f t="shared" ca="1" si="76"/>
        <v>4.9689315942309485E-2</v>
      </c>
      <c r="Z169" s="18" t="e">
        <f t="shared" ca="1" si="67"/>
        <v>#VALUE!</v>
      </c>
      <c r="AA169" s="18">
        <f t="shared" ca="1" si="68"/>
        <v>2.2588926725441723E-2</v>
      </c>
      <c r="AB169" s="19">
        <f t="shared" ca="1" si="77"/>
        <v>45471</v>
      </c>
      <c r="AC169" s="3">
        <f ca="1">_xll.HLV5r3.Financial.Cache.GetValue(IRCurve1, AB169)</f>
        <v>0.85744500295818959</v>
      </c>
      <c r="AD169" s="17">
        <f t="shared" ca="1" si="70"/>
        <v>3.0192249533057467E-2</v>
      </c>
      <c r="AE169" s="17">
        <f t="shared" ca="1" si="71"/>
        <v>2.4026863391256682E-2</v>
      </c>
    </row>
    <row r="170" spans="1:31">
      <c r="A170" s="15">
        <f t="shared" ca="1" si="72"/>
        <v>44309</v>
      </c>
      <c r="B170" s="14">
        <f t="shared" ca="1" si="54"/>
        <v>5.6312604368411137E-2</v>
      </c>
      <c r="C170" s="14">
        <f t="shared" ca="1" si="55"/>
        <v>2.3600565533508484E-2</v>
      </c>
      <c r="D170" s="14">
        <f t="shared" ca="1" si="56"/>
        <v>5.6312604368411137E-2</v>
      </c>
      <c r="E170" s="14">
        <f t="shared" ca="1" si="57"/>
        <v>3.4557357576769844E-2</v>
      </c>
      <c r="F170" s="14">
        <f t="shared" ca="1" si="58"/>
        <v>4.2319300513203317E-2</v>
      </c>
      <c r="G170" s="14" t="e">
        <f t="shared" ca="1" si="59"/>
        <v>#VALUE!</v>
      </c>
      <c r="H170" s="14">
        <f t="shared" ca="1" si="60"/>
        <v>2.4152844865089541E-2</v>
      </c>
      <c r="I170" s="3">
        <f ca="1"/>
        <v>0.78743127605528807</v>
      </c>
      <c r="J170" s="3">
        <f ca="1"/>
        <v>0.93634428584626272</v>
      </c>
      <c r="K170" s="3">
        <f ca="1"/>
        <v>0.78743127605528807</v>
      </c>
      <c r="L170" s="3">
        <f ca="1"/>
        <v>0.48266966294394681</v>
      </c>
      <c r="M170" s="3">
        <f ca="1"/>
        <v>0.85206293124856558</v>
      </c>
      <c r="N170" s="3" t="e">
        <f ca="1"/>
        <v>#VALUE!</v>
      </c>
      <c r="O170" s="3">
        <f ca="1"/>
        <v>0.92980567592600238</v>
      </c>
      <c r="P170" s="17">
        <f t="shared" ca="1" si="61"/>
        <v>0</v>
      </c>
      <c r="Q170" s="17">
        <f t="shared" ca="1" si="62"/>
        <v>2.1755246791641293E-2</v>
      </c>
      <c r="R170" s="17">
        <f t="shared" ca="1" si="63"/>
        <v>3.2712038834902653E-2</v>
      </c>
      <c r="S170" s="17">
        <f t="shared" ca="1" si="65"/>
        <v>-5.1548510525054052</v>
      </c>
      <c r="T170" s="19">
        <f t="shared" ca="1" si="64"/>
        <v>44309</v>
      </c>
      <c r="U170" s="18">
        <f t="shared" ca="1" si="66"/>
        <v>7.4157518756102811E-2</v>
      </c>
      <c r="V170" s="18">
        <f t="shared" ca="1" si="73"/>
        <v>2.0442327597456626E-2</v>
      </c>
      <c r="W170" s="18">
        <f t="shared" ca="1" si="74"/>
        <v>7.4157518756102811E-2</v>
      </c>
      <c r="X170" s="18">
        <f t="shared" ca="1" si="75"/>
        <v>0.22516976810666395</v>
      </c>
      <c r="Y170" s="18">
        <f t="shared" ca="1" si="76"/>
        <v>4.9689323192510862E-2</v>
      </c>
      <c r="Z170" s="18" t="e">
        <f t="shared" ca="1" si="67"/>
        <v>#VALUE!</v>
      </c>
      <c r="AA170" s="18">
        <f t="shared" ca="1" si="68"/>
        <v>2.2609008231048756E-2</v>
      </c>
      <c r="AB170" s="19">
        <f t="shared" ca="1" si="77"/>
        <v>45485</v>
      </c>
      <c r="AC170" s="3">
        <f ca="1">_xll.HLV5r3.Financial.Cache.GetValue(IRCurve1, AB170)</f>
        <v>0.85645317974277457</v>
      </c>
      <c r="AD170" s="17">
        <f t="shared" ca="1" si="70"/>
        <v>3.0192249533063258E-2</v>
      </c>
      <c r="AE170" s="17">
        <f t="shared" ca="1" si="71"/>
        <v>2.4063581159612032E-2</v>
      </c>
    </row>
    <row r="171" spans="1:31">
      <c r="A171" s="15">
        <f t="shared" ca="1" si="72"/>
        <v>44316</v>
      </c>
      <c r="B171" s="14">
        <f t="shared" ca="1" si="54"/>
        <v>5.621111213556225E-2</v>
      </c>
      <c r="C171" s="14">
        <f t="shared" ca="1" si="55"/>
        <v>2.358915740431717E-2</v>
      </c>
      <c r="D171" s="14">
        <f t="shared" ca="1" si="56"/>
        <v>5.621111213556225E-2</v>
      </c>
      <c r="E171" s="14">
        <f t="shared" ca="1" si="57"/>
        <v>3.4557357576769844E-2</v>
      </c>
      <c r="F171" s="14">
        <f t="shared" ca="1" si="58"/>
        <v>4.2279003061473759E-2</v>
      </c>
      <c r="G171" s="14" t="e">
        <f t="shared" ca="1" si="59"/>
        <v>#VALUE!</v>
      </c>
      <c r="H171" s="14">
        <f t="shared" ca="1" si="60"/>
        <v>2.4188050777876495E-2</v>
      </c>
      <c r="I171" s="3">
        <f ca="1"/>
        <v>0.78635130830027744</v>
      </c>
      <c r="J171" s="3">
        <f ca="1"/>
        <v>0.93589167226068859</v>
      </c>
      <c r="K171" s="3">
        <f ca="1"/>
        <v>0.78635130830027744</v>
      </c>
      <c r="L171" s="3">
        <f ca="1"/>
        <v>0.48200691910000876</v>
      </c>
      <c r="M171" s="3">
        <f ca="1"/>
        <v>0.85125132822502469</v>
      </c>
      <c r="N171" s="3" t="e">
        <f ca="1"/>
        <v>#VALUE!</v>
      </c>
      <c r="O171" s="3">
        <f ca="1"/>
        <v>0.92934247068201437</v>
      </c>
      <c r="P171" s="17">
        <f t="shared" ca="1" si="61"/>
        <v>0</v>
      </c>
      <c r="Q171" s="17">
        <f t="shared" ca="1" si="62"/>
        <v>2.1653754558792405E-2</v>
      </c>
      <c r="R171" s="17">
        <f t="shared" ca="1" si="63"/>
        <v>3.262195473124508E-2</v>
      </c>
      <c r="S171" s="17">
        <f t="shared" ca="1" si="65"/>
        <v>-5.1512924858737197</v>
      </c>
      <c r="T171" s="19">
        <f t="shared" ca="1" si="64"/>
        <v>44316</v>
      </c>
      <c r="U171" s="18">
        <f t="shared" ca="1" si="66"/>
        <v>7.4142077490042396E-2</v>
      </c>
      <c r="V171" s="18">
        <f t="shared" ca="1" si="73"/>
        <v>2.0470379212464748E-2</v>
      </c>
      <c r="W171" s="18">
        <f t="shared" ca="1" si="74"/>
        <v>7.4142077490042396E-2</v>
      </c>
      <c r="X171" s="18">
        <f t="shared" ca="1" si="75"/>
        <v>0.22426726398616575</v>
      </c>
      <c r="Y171" s="18">
        <f t="shared" ca="1" si="76"/>
        <v>4.9689330442712225E-2</v>
      </c>
      <c r="Z171" s="18" t="e">
        <f t="shared" ca="1" si="67"/>
        <v>#VALUE!</v>
      </c>
      <c r="AA171" s="18">
        <f t="shared" ca="1" si="68"/>
        <v>2.2629152631305202E-2</v>
      </c>
      <c r="AB171" s="19">
        <f t="shared" ca="1" si="77"/>
        <v>45499</v>
      </c>
      <c r="AC171" s="3">
        <f ca="1">_xll.HLV5r3.Financial.Cache.GetValue(IRCurve1, AB171)</f>
        <v>0.8554625037884519</v>
      </c>
      <c r="AD171" s="17">
        <f t="shared" ca="1" si="70"/>
        <v>3.0192249533057467E-2</v>
      </c>
      <c r="AE171" s="17">
        <f t="shared" ca="1" si="71"/>
        <v>2.4099864398164347E-2</v>
      </c>
    </row>
    <row r="172" spans="1:31">
      <c r="A172" s="15">
        <f t="shared" ca="1" si="72"/>
        <v>44323</v>
      </c>
      <c r="B172" s="14">
        <f t="shared" ca="1" si="54"/>
        <v>5.6109825459492252E-2</v>
      </c>
      <c r="C172" s="14">
        <f t="shared" ca="1" si="55"/>
        <v>2.3577754789613214E-2</v>
      </c>
      <c r="D172" s="14">
        <f t="shared" ca="1" si="56"/>
        <v>5.6109825459492252E-2</v>
      </c>
      <c r="E172" s="14">
        <f t="shared" ca="1" si="57"/>
        <v>3.4557357576772738E-2</v>
      </c>
      <c r="F172" s="14">
        <f t="shared" ca="1" si="58"/>
        <v>4.2238743970193546E-2</v>
      </c>
      <c r="G172" s="14" t="e">
        <f t="shared" ca="1" si="59"/>
        <v>#VALUE!</v>
      </c>
      <c r="H172" s="14">
        <f t="shared" ca="1" si="60"/>
        <v>2.42231914977067E-2</v>
      </c>
      <c r="I172" s="3">
        <f ca="1"/>
        <v>0.78527328697165022</v>
      </c>
      <c r="J172" s="3">
        <f ca="1"/>
        <v>0.93543927746115374</v>
      </c>
      <c r="K172" s="3">
        <f ca="1"/>
        <v>0.78527328697165022</v>
      </c>
      <c r="L172" s="3">
        <f ca="1"/>
        <v>0.48134417525607071</v>
      </c>
      <c r="M172" s="3">
        <f ca="1"/>
        <v>0.8504404980293252</v>
      </c>
      <c r="N172" s="3" t="e">
        <f ca="1"/>
        <v>#VALUE!</v>
      </c>
      <c r="O172" s="3">
        <f ca="1"/>
        <v>0.92887859025613728</v>
      </c>
      <c r="P172" s="17">
        <f t="shared" ca="1" si="61"/>
        <v>0</v>
      </c>
      <c r="Q172" s="17">
        <f t="shared" ca="1" si="62"/>
        <v>2.1552467882719514E-2</v>
      </c>
      <c r="R172" s="17">
        <f t="shared" ca="1" si="63"/>
        <v>3.2532070669879037E-2</v>
      </c>
      <c r="S172" s="17">
        <f t="shared" ca="1" si="65"/>
        <v>-5.1477277344413475</v>
      </c>
      <c r="T172" s="19">
        <f t="shared" ca="1" si="64"/>
        <v>44323</v>
      </c>
      <c r="U172" s="18">
        <f t="shared" ca="1" si="66"/>
        <v>7.412663616437272E-2</v>
      </c>
      <c r="V172" s="18">
        <f t="shared" ca="1" si="73"/>
        <v>2.0498102738408391E-2</v>
      </c>
      <c r="W172" s="18">
        <f t="shared" ca="1" si="74"/>
        <v>7.412663616437272E-2</v>
      </c>
      <c r="X172" s="18">
        <f t="shared" ca="1" si="75"/>
        <v>0.22337589353762907</v>
      </c>
      <c r="Y172" s="18">
        <f t="shared" ca="1" si="76"/>
        <v>4.9689337692913574E-2</v>
      </c>
      <c r="Z172" s="18" t="e">
        <f t="shared" ca="1" si="67"/>
        <v>#VALUE!</v>
      </c>
      <c r="AA172" s="18">
        <f t="shared" ca="1" si="68"/>
        <v>2.2649358819959244E-2</v>
      </c>
      <c r="AB172" s="19">
        <f t="shared" ca="1" si="77"/>
        <v>45513</v>
      </c>
      <c r="AC172" s="3">
        <f ca="1">_xll.HLV5r3.Financial.Cache.GetValue(IRCurve1, AB172)</f>
        <v>0.85447297376816234</v>
      </c>
      <c r="AD172" s="17">
        <f t="shared" ca="1" si="70"/>
        <v>3.0192249533057467E-2</v>
      </c>
      <c r="AE172" s="17">
        <f t="shared" ca="1" si="71"/>
        <v>2.4135720775086633E-2</v>
      </c>
    </row>
    <row r="173" spans="1:31">
      <c r="A173" s="15">
        <f t="shared" ca="1" si="72"/>
        <v>44330</v>
      </c>
      <c r="B173" s="14">
        <f t="shared" ca="1" si="54"/>
        <v>5.6008743879481987E-2</v>
      </c>
      <c r="C173" s="14">
        <f t="shared" ca="1" si="55"/>
        <v>2.3566357686762615E-2</v>
      </c>
      <c r="D173" s="14">
        <f t="shared" ca="1" si="56"/>
        <v>5.6008743879481987E-2</v>
      </c>
      <c r="E173" s="14">
        <f t="shared" ca="1" si="57"/>
        <v>3.4557357576772738E-2</v>
      </c>
      <c r="F173" s="14">
        <f t="shared" ca="1" si="58"/>
        <v>4.2198523202984464E-2</v>
      </c>
      <c r="G173" s="14" t="e">
        <f t="shared" ca="1" si="59"/>
        <v>#VALUE!</v>
      </c>
      <c r="H173" s="14">
        <f t="shared" ca="1" si="60"/>
        <v>2.4258266955054029E-2</v>
      </c>
      <c r="I173" s="3">
        <f ca="1"/>
        <v>0.7841972081272216</v>
      </c>
      <c r="J173" s="3">
        <f ca="1"/>
        <v>0.93498710134190088</v>
      </c>
      <c r="K173" s="3">
        <f ca="1"/>
        <v>0.7841972081272216</v>
      </c>
      <c r="L173" s="3">
        <f ca="1"/>
        <v>0.4806814314121326</v>
      </c>
      <c r="M173" s="3">
        <f ca="1"/>
        <v>0.84963043992578724</v>
      </c>
      <c r="N173" s="3" t="e">
        <f ca="1"/>
        <v>#VALUE!</v>
      </c>
      <c r="O173" s="3">
        <f ca="1"/>
        <v>0.92841403589864702</v>
      </c>
      <c r="P173" s="17">
        <f t="shared" ca="1" si="61"/>
        <v>0</v>
      </c>
      <c r="Q173" s="17">
        <f t="shared" ca="1" si="62"/>
        <v>2.1451386302709249E-2</v>
      </c>
      <c r="R173" s="17">
        <f t="shared" ca="1" si="63"/>
        <v>3.2442386192719372E-2</v>
      </c>
      <c r="S173" s="17">
        <f t="shared" ca="1" si="65"/>
        <v>-5.1441569062608199</v>
      </c>
      <c r="T173" s="19">
        <f t="shared" ca="1" si="64"/>
        <v>44330</v>
      </c>
      <c r="U173" s="18">
        <f t="shared" ca="1" si="66"/>
        <v>7.4111194779094183E-2</v>
      </c>
      <c r="V173" s="18">
        <f t="shared" ca="1" si="73"/>
        <v>2.0525503897771337E-2</v>
      </c>
      <c r="W173" s="18">
        <f t="shared" ca="1" si="74"/>
        <v>7.4111194779094183E-2</v>
      </c>
      <c r="X173" s="18">
        <f t="shared" ca="1" si="75"/>
        <v>0.22249546415496094</v>
      </c>
      <c r="Y173" s="18">
        <f t="shared" ca="1" si="76"/>
        <v>4.9689344943115776E-2</v>
      </c>
      <c r="Z173" s="18" t="e">
        <f t="shared" ca="1" si="67"/>
        <v>#VALUE!</v>
      </c>
      <c r="AA173" s="18">
        <f t="shared" ca="1" si="68"/>
        <v>2.2669625716485977E-2</v>
      </c>
      <c r="AB173" s="19">
        <f t="shared" ca="1" si="77"/>
        <v>45527</v>
      </c>
      <c r="AC173" s="3">
        <f ca="1">_xll.HLV5r3.Financial.Cache.GetValue(IRCurve1, AB173)</f>
        <v>0.85348458835638197</v>
      </c>
      <c r="AD173" s="17">
        <f t="shared" ca="1" si="70"/>
        <v>3.0192249533057467E-2</v>
      </c>
      <c r="AE173" s="17">
        <f t="shared" ca="1" si="71"/>
        <v>2.4171157779179411E-2</v>
      </c>
    </row>
    <row r="174" spans="1:31">
      <c r="A174" s="15">
        <f t="shared" ca="1" si="72"/>
        <v>44337</v>
      </c>
      <c r="B174" s="14">
        <f t="shared" ca="1" si="54"/>
        <v>5.5907866935466469E-2</v>
      </c>
      <c r="C174" s="14">
        <f t="shared" ca="1" si="55"/>
        <v>2.3554966093073469E-2</v>
      </c>
      <c r="D174" s="14">
        <f t="shared" ca="1" si="56"/>
        <v>5.5907866935466469E-2</v>
      </c>
      <c r="E174" s="14">
        <f t="shared" ca="1" si="57"/>
        <v>3.4557357576772738E-2</v>
      </c>
      <c r="F174" s="14">
        <f t="shared" ca="1" si="58"/>
        <v>4.2158340722993626E-2</v>
      </c>
      <c r="G174" s="14" t="e">
        <f t="shared" ca="1" si="59"/>
        <v>#VALUE!</v>
      </c>
      <c r="H174" s="14">
        <f t="shared" ca="1" si="60"/>
        <v>2.4293277080681804E-2</v>
      </c>
      <c r="I174" s="3">
        <f ca="1"/>
        <v>0.78312306783364249</v>
      </c>
      <c r="J174" s="3">
        <f ca="1"/>
        <v>0.93453514379722324</v>
      </c>
      <c r="K174" s="3">
        <f ca="1"/>
        <v>0.78312306783364249</v>
      </c>
      <c r="L174" s="3">
        <f ca="1"/>
        <v>0.48001868756819449</v>
      </c>
      <c r="M174" s="3">
        <f ca="1"/>
        <v>0.84882115317942863</v>
      </c>
      <c r="N174" s="3" t="e">
        <f ca="1"/>
        <v>#VALUE!</v>
      </c>
      <c r="O174" s="3">
        <f ca="1"/>
        <v>0.92794880886115283</v>
      </c>
      <c r="P174" s="17">
        <f t="shared" ca="1" si="61"/>
        <v>0</v>
      </c>
      <c r="Q174" s="17">
        <f t="shared" ca="1" si="62"/>
        <v>2.1350509358693731E-2</v>
      </c>
      <c r="R174" s="17">
        <f t="shared" ca="1" si="63"/>
        <v>3.2352900842393E-2</v>
      </c>
      <c r="S174" s="17">
        <f t="shared" ca="1" si="65"/>
        <v>-5.1405801068862544</v>
      </c>
      <c r="T174" s="19">
        <f t="shared" ca="1" si="64"/>
        <v>44337</v>
      </c>
      <c r="U174" s="18">
        <f t="shared" ca="1" si="66"/>
        <v>7.4095753334206357E-2</v>
      </c>
      <c r="V174" s="18">
        <f t="shared" ca="1" si="73"/>
        <v>2.0552588280725419E-2</v>
      </c>
      <c r="W174" s="18">
        <f t="shared" ca="1" si="74"/>
        <v>7.4095753334206357E-2</v>
      </c>
      <c r="X174" s="18">
        <f t="shared" ca="1" si="75"/>
        <v>0.22162578769192354</v>
      </c>
      <c r="Y174" s="18">
        <f t="shared" ca="1" si="76"/>
        <v>4.9689352193317098E-2</v>
      </c>
      <c r="Z174" s="18" t="e">
        <f t="shared" ca="1" si="67"/>
        <v>#VALUE!</v>
      </c>
      <c r="AA174" s="18">
        <f t="shared" ca="1" si="68"/>
        <v>2.2689952265343812E-2</v>
      </c>
      <c r="AB174" s="19">
        <f t="shared" ca="1" si="77"/>
        <v>45541</v>
      </c>
      <c r="AC174" s="3">
        <f ca="1">_xll.HLV5r3.Financial.Cache.GetValue(IRCurve1, AB174)</f>
        <v>0.85249734622911977</v>
      </c>
      <c r="AD174" s="17">
        <f t="shared" ca="1" si="70"/>
        <v>3.0192249533063258E-2</v>
      </c>
      <c r="AE174" s="17">
        <f t="shared" ca="1" si="71"/>
        <v>2.4206182725085089E-2</v>
      </c>
    </row>
    <row r="175" spans="1:31">
      <c r="A175" s="15">
        <f t="shared" ca="1" si="72"/>
        <v>44344</v>
      </c>
      <c r="B175" s="14">
        <f t="shared" ca="1" si="54"/>
        <v>5.580719416871216E-2</v>
      </c>
      <c r="C175" s="14">
        <f t="shared" ca="1" si="55"/>
        <v>2.3543580005905999E-2</v>
      </c>
      <c r="D175" s="14">
        <f t="shared" ca="1" si="56"/>
        <v>5.580719416871216E-2</v>
      </c>
      <c r="E175" s="14">
        <f t="shared" ca="1" si="57"/>
        <v>3.4557357576769844E-2</v>
      </c>
      <c r="F175" s="14">
        <f t="shared" ca="1" si="58"/>
        <v>4.2118196494172797E-2</v>
      </c>
      <c r="G175" s="14" t="e">
        <f t="shared" ca="1" si="59"/>
        <v>#VALUE!</v>
      </c>
      <c r="H175" s="14">
        <f t="shared" ca="1" si="60"/>
        <v>2.4328221805631212E-2</v>
      </c>
      <c r="I175" s="3">
        <f ca="1"/>
        <v>0.78205086216638697</v>
      </c>
      <c r="J175" s="3">
        <f ca="1"/>
        <v>0.93408340472146567</v>
      </c>
      <c r="K175" s="3">
        <f ca="1"/>
        <v>0.78205086216638697</v>
      </c>
      <c r="L175" s="3">
        <f ca="1"/>
        <v>0.47935594372425638</v>
      </c>
      <c r="M175" s="3">
        <f ca="1"/>
        <v>0.84801263705597396</v>
      </c>
      <c r="N175" s="3" t="e">
        <f ca="1"/>
        <v>#VALUE!</v>
      </c>
      <c r="O175" s="3">
        <f ca="1"/>
        <v>0.92748291039659181</v>
      </c>
      <c r="P175" s="17">
        <f t="shared" ca="1" si="61"/>
        <v>0</v>
      </c>
      <c r="Q175" s="17">
        <f t="shared" ca="1" si="62"/>
        <v>2.1249836591942316E-2</v>
      </c>
      <c r="R175" s="17">
        <f t="shared" ca="1" si="63"/>
        <v>3.226361416280616E-2</v>
      </c>
      <c r="S175" s="17">
        <f t="shared" ca="1" si="65"/>
        <v>-5.1369974394453068</v>
      </c>
      <c r="T175" s="19">
        <f t="shared" ca="1" si="64"/>
        <v>44344</v>
      </c>
      <c r="U175" s="18">
        <f t="shared" ca="1" si="66"/>
        <v>7.4080311829709575E-2</v>
      </c>
      <c r="V175" s="18">
        <f t="shared" ca="1" si="73"/>
        <v>2.0579361348932929E-2</v>
      </c>
      <c r="W175" s="18">
        <f t="shared" ca="1" si="74"/>
        <v>7.4080311829709575E-2</v>
      </c>
      <c r="X175" s="18">
        <f t="shared" ca="1" si="75"/>
        <v>0.22076668033401364</v>
      </c>
      <c r="Y175" s="18">
        <f t="shared" ca="1" si="76"/>
        <v>4.9689359443518447E-2</v>
      </c>
      <c r="Z175" s="18" t="e">
        <f t="shared" ca="1" si="67"/>
        <v>#VALUE!</v>
      </c>
      <c r="AA175" s="18">
        <f t="shared" ca="1" si="68"/>
        <v>2.2710337435256512E-2</v>
      </c>
      <c r="AB175" s="19">
        <f t="shared" ca="1" si="77"/>
        <v>45555</v>
      </c>
      <c r="AC175" s="3">
        <f ca="1">_xll.HLV5r3.Financial.Cache.GetValue(IRCurve1, AB175)</f>
        <v>0.8515112460639167</v>
      </c>
      <c r="AD175" s="17">
        <f t="shared" ca="1" si="70"/>
        <v>3.0192249533057467E-2</v>
      </c>
      <c r="AE175" s="17">
        <f t="shared" ca="1" si="71"/>
        <v>2.4240802758321304E-2</v>
      </c>
    </row>
    <row r="176" spans="1:31">
      <c r="A176" s="15">
        <f t="shared" ca="1" si="72"/>
        <v>44351</v>
      </c>
      <c r="B176" s="14">
        <f t="shared" ca="1" si="54"/>
        <v>5.5706725121151268E-2</v>
      </c>
      <c r="C176" s="14">
        <f t="shared" ca="1" si="55"/>
        <v>2.3532199422579878E-2</v>
      </c>
      <c r="D176" s="14">
        <f t="shared" ca="1" si="56"/>
        <v>5.5706725121151268E-2</v>
      </c>
      <c r="E176" s="14">
        <f t="shared" ca="1" si="57"/>
        <v>3.4557357576769844E-2</v>
      </c>
      <c r="F176" s="14">
        <f t="shared" ca="1" si="58"/>
        <v>4.2078090480103247E-2</v>
      </c>
      <c r="G176" s="14" t="e">
        <f t="shared" ca="1" si="59"/>
        <v>#VALUE!</v>
      </c>
      <c r="H176" s="14">
        <f t="shared" ca="1" si="60"/>
        <v>2.4363101061232899E-2</v>
      </c>
      <c r="I176" s="3">
        <f ca="1"/>
        <v>0.78098058720972674</v>
      </c>
      <c r="J176" s="3">
        <f ca="1"/>
        <v>0.93363188400902364</v>
      </c>
      <c r="K176" s="3">
        <f ca="1"/>
        <v>0.78098058720972674</v>
      </c>
      <c r="L176" s="3">
        <f ca="1"/>
        <v>0.47869319988031833</v>
      </c>
      <c r="M176" s="3">
        <f ca="1"/>
        <v>0.84720489082183914</v>
      </c>
      <c r="N176" s="3" t="e">
        <f ca="1"/>
        <v>#VALUE!</v>
      </c>
      <c r="O176" s="3">
        <f ca="1"/>
        <v>0.92701634175922354</v>
      </c>
      <c r="P176" s="17">
        <f t="shared" ca="1" si="61"/>
        <v>0</v>
      </c>
      <c r="Q176" s="17">
        <f t="shared" ca="1" si="62"/>
        <v>2.1149367544381424E-2</v>
      </c>
      <c r="R176" s="17">
        <f t="shared" ca="1" si="63"/>
        <v>3.2174525698571391E-2</v>
      </c>
      <c r="S176" s="17">
        <f t="shared" ca="1" si="65"/>
        <v>-5.1334090047081826</v>
      </c>
      <c r="T176" s="19">
        <f t="shared" ca="1" si="64"/>
        <v>44351</v>
      </c>
      <c r="U176" s="18">
        <f t="shared" ca="1" si="66"/>
        <v>7.4064870265601671E-2</v>
      </c>
      <c r="V176" s="18">
        <f t="shared" ca="1" si="73"/>
        <v>2.0605828439218047E-2</v>
      </c>
      <c r="W176" s="18">
        <f t="shared" ca="1" si="74"/>
        <v>7.4064870265601671E-2</v>
      </c>
      <c r="X176" s="18">
        <f t="shared" ca="1" si="75"/>
        <v>0.21991796247473452</v>
      </c>
      <c r="Y176" s="18">
        <f t="shared" ca="1" si="76"/>
        <v>4.9689366693720607E-2</v>
      </c>
      <c r="Z176" s="18" t="e">
        <f t="shared" ca="1" si="67"/>
        <v>#VALUE!</v>
      </c>
      <c r="AA176" s="18">
        <f t="shared" ca="1" si="68"/>
        <v>2.2730780218519851E-2</v>
      </c>
      <c r="AB176" s="19">
        <f t="shared" ca="1" si="77"/>
        <v>45569</v>
      </c>
      <c r="AC176" s="3">
        <f ca="1">_xll.HLV5r3.Financial.Cache.GetValue(IRCurve1, AB176)</f>
        <v>0.85052628653984297</v>
      </c>
      <c r="AD176" s="17">
        <f t="shared" ca="1" si="70"/>
        <v>3.0192249533057467E-2</v>
      </c>
      <c r="AE176" s="17">
        <f t="shared" ca="1" si="71"/>
        <v>2.4275024860141031E-2</v>
      </c>
    </row>
    <row r="177" spans="1:31">
      <c r="A177" s="15">
        <f t="shared" ca="1" si="72"/>
        <v>44358</v>
      </c>
      <c r="B177" s="14">
        <f t="shared" ca="1" si="54"/>
        <v>5.5606459336504807E-2</v>
      </c>
      <c r="C177" s="14">
        <f t="shared" ca="1" si="55"/>
        <v>2.3520824340449518E-2</v>
      </c>
      <c r="D177" s="14">
        <f t="shared" ca="1" si="56"/>
        <v>5.5606459336504807E-2</v>
      </c>
      <c r="E177" s="14">
        <f t="shared" ca="1" si="57"/>
        <v>3.4557357576772738E-2</v>
      </c>
      <c r="F177" s="14">
        <f t="shared" ca="1" si="58"/>
        <v>4.2038022644059439E-2</v>
      </c>
      <c r="G177" s="14" t="e">
        <f t="shared" ca="1" si="59"/>
        <v>#VALUE!</v>
      </c>
      <c r="H177" s="14">
        <f t="shared" ca="1" si="60"/>
        <v>2.4397914779124327E-2</v>
      </c>
      <c r="I177" s="3">
        <f ca="1"/>
        <v>0.77991223905671836</v>
      </c>
      <c r="J177" s="3">
        <f ca="1"/>
        <v>0.93318058155434402</v>
      </c>
      <c r="K177" s="3">
        <f ca="1"/>
        <v>0.77991223905671836</v>
      </c>
      <c r="L177" s="3">
        <f ca="1"/>
        <v>0.47803045603638028</v>
      </c>
      <c r="M177" s="3">
        <f ca="1"/>
        <v>0.84639791374413853</v>
      </c>
      <c r="N177" s="3" t="e">
        <f ca="1"/>
        <v>#VALUE!</v>
      </c>
      <c r="O177" s="3">
        <f ca="1"/>
        <v>0.92654910420462455</v>
      </c>
      <c r="P177" s="17">
        <f t="shared" ca="1" si="61"/>
        <v>0</v>
      </c>
      <c r="Q177" s="17">
        <f t="shared" ca="1" si="62"/>
        <v>2.104910175973207E-2</v>
      </c>
      <c r="R177" s="17">
        <f t="shared" ca="1" si="63"/>
        <v>3.2085634996055289E-2</v>
      </c>
      <c r="S177" s="17">
        <f t="shared" ca="1" si="65"/>
        <v>-5.1298149011550978</v>
      </c>
      <c r="T177" s="19">
        <f t="shared" ca="1" si="64"/>
        <v>44358</v>
      </c>
      <c r="U177" s="18">
        <f t="shared" ca="1" si="66"/>
        <v>7.4049428641883061E-2</v>
      </c>
      <c r="V177" s="18">
        <f t="shared" ca="1" si="73"/>
        <v>2.0631994767113585E-2</v>
      </c>
      <c r="W177" s="18">
        <f t="shared" ca="1" si="74"/>
        <v>7.4049428641883061E-2</v>
      </c>
      <c r="X177" s="18">
        <f t="shared" ca="1" si="75"/>
        <v>0.21907945859608643</v>
      </c>
      <c r="Y177" s="18">
        <f t="shared" ca="1" si="76"/>
        <v>4.9689373943921908E-2</v>
      </c>
      <c r="Z177" s="18" t="e">
        <f t="shared" ca="1" si="67"/>
        <v>#VALUE!</v>
      </c>
      <c r="AA177" s="18">
        <f t="shared" ca="1" si="68"/>
        <v>2.2751279630332084E-2</v>
      </c>
      <c r="AB177" s="19">
        <f t="shared" ca="1" si="77"/>
        <v>45583</v>
      </c>
      <c r="AC177" s="3">
        <f ca="1">_xll.HLV5r3.Financial.Cache.GetValue(IRCurve1, AB177)</f>
        <v>0.84954246633749697</v>
      </c>
      <c r="AD177" s="17">
        <f t="shared" ca="1" si="70"/>
        <v>3.0192249533057467E-2</v>
      </c>
      <c r="AE177" s="17">
        <f t="shared" ca="1" si="71"/>
        <v>2.4308855852225673E-2</v>
      </c>
    </row>
    <row r="178" spans="1:31">
      <c r="A178" s="15">
        <f t="shared" ca="1" si="72"/>
        <v>44365</v>
      </c>
      <c r="B178" s="14">
        <f t="shared" ca="1" si="54"/>
        <v>5.5506396359147975E-2</v>
      </c>
      <c r="C178" s="14">
        <f t="shared" ca="1" si="55"/>
        <v>2.3509454756846196E-2</v>
      </c>
      <c r="D178" s="14">
        <f t="shared" ca="1" si="56"/>
        <v>5.5506396359147975E-2</v>
      </c>
      <c r="E178" s="14">
        <f t="shared" ca="1" si="57"/>
        <v>3.4557357576769844E-2</v>
      </c>
      <c r="F178" s="14">
        <f t="shared" ca="1" si="58"/>
        <v>4.1997992950074191E-2</v>
      </c>
      <c r="G178" s="14" t="e">
        <f t="shared" ca="1" si="59"/>
        <v>#VALUE!</v>
      </c>
      <c r="H178" s="14">
        <f t="shared" ca="1" si="60"/>
        <v>2.4432662891232408E-2</v>
      </c>
      <c r="I178" s="3">
        <f ca="1"/>
        <v>0.77884581380916895</v>
      </c>
      <c r="J178" s="3">
        <f ca="1"/>
        <v>0.93272949725192444</v>
      </c>
      <c r="K178" s="3">
        <f ca="1"/>
        <v>0.77884581380916895</v>
      </c>
      <c r="L178" s="3">
        <f ca="1"/>
        <v>0.47736771219244217</v>
      </c>
      <c r="M178" s="3">
        <f ca="1"/>
        <v>0.84559170509069082</v>
      </c>
      <c r="N178" s="3" t="e">
        <f ca="1"/>
        <v>#VALUE!</v>
      </c>
      <c r="O178" s="3">
        <f ca="1"/>
        <v>0.92608119898968244</v>
      </c>
      <c r="P178" s="17">
        <f t="shared" ca="1" si="61"/>
        <v>0</v>
      </c>
      <c r="Q178" s="17">
        <f t="shared" ca="1" si="62"/>
        <v>2.0949038782378131E-2</v>
      </c>
      <c r="R178" s="17">
        <f t="shared" ca="1" si="63"/>
        <v>3.1996941602301779E-2</v>
      </c>
      <c r="S178" s="17">
        <f t="shared" ca="1" si="65"/>
        <v>-5.1262152250406379</v>
      </c>
      <c r="T178" s="19">
        <f t="shared" ca="1" si="64"/>
        <v>44365</v>
      </c>
      <c r="U178" s="18">
        <f t="shared" ca="1" si="66"/>
        <v>7.4033986958553316E-2</v>
      </c>
      <c r="V178" s="18">
        <f t="shared" ca="1" si="73"/>
        <v>2.0657865430287144E-2</v>
      </c>
      <c r="W178" s="18">
        <f t="shared" ca="1" si="74"/>
        <v>7.4033986958553316E-2</v>
      </c>
      <c r="X178" s="18">
        <f t="shared" ca="1" si="75"/>
        <v>0.21825099715310856</v>
      </c>
      <c r="Y178" s="18">
        <f t="shared" ca="1" si="76"/>
        <v>4.9689381194123194E-2</v>
      </c>
      <c r="Z178" s="18" t="e">
        <f t="shared" ca="1" si="67"/>
        <v>#VALUE!</v>
      </c>
      <c r="AA178" s="18">
        <f t="shared" ca="1" si="68"/>
        <v>2.2771834708146938E-2</v>
      </c>
      <c r="AB178" s="19">
        <f t="shared" ca="1" si="77"/>
        <v>45597</v>
      </c>
      <c r="AC178" s="3">
        <f ca="1">_xll.HLV5r3.Financial.Cache.GetValue(IRCurve1, AB178)</f>
        <v>0.84855978413900324</v>
      </c>
      <c r="AD178" s="17">
        <f t="shared" ca="1" si="70"/>
        <v>3.0192249533057467E-2</v>
      </c>
      <c r="AE178" s="17">
        <f t="shared" ca="1" si="71"/>
        <v>2.4342302401218447E-2</v>
      </c>
    </row>
    <row r="179" spans="1:31">
      <c r="A179" s="15">
        <f t="shared" ca="1" si="72"/>
        <v>44372</v>
      </c>
      <c r="B179" s="14">
        <f t="shared" ca="1" si="54"/>
        <v>5.5406535734764242E-2</v>
      </c>
      <c r="C179" s="14">
        <f t="shared" ca="1" si="55"/>
        <v>2.3498090669112744E-2</v>
      </c>
      <c r="D179" s="14">
        <f t="shared" ca="1" si="56"/>
        <v>5.5406535734764242E-2</v>
      </c>
      <c r="E179" s="14">
        <f t="shared" ca="1" si="57"/>
        <v>3.4557357576769844E-2</v>
      </c>
      <c r="F179" s="14">
        <f t="shared" ca="1" si="58"/>
        <v>4.1958001361856137E-2</v>
      </c>
      <c r="G179" s="14" t="e">
        <f t="shared" ca="1" si="59"/>
        <v>#VALUE!</v>
      </c>
      <c r="H179" s="14">
        <f t="shared" ca="1" si="60"/>
        <v>2.4467345329756141E-2</v>
      </c>
      <c r="I179" s="3">
        <f ca="1"/>
        <v>0.77778130757762365</v>
      </c>
      <c r="J179" s="3">
        <f ca="1"/>
        <v>0.9322786309963137</v>
      </c>
      <c r="K179" s="3">
        <f ca="1"/>
        <v>0.77778130757762365</v>
      </c>
      <c r="L179" s="3">
        <f ca="1"/>
        <v>0.47670496834850412</v>
      </c>
      <c r="M179" s="3">
        <f ca="1"/>
        <v>0.84478626413000446</v>
      </c>
      <c r="N179" s="3" t="e">
        <f ca="1"/>
        <v>#VALUE!</v>
      </c>
      <c r="O179" s="3">
        <f ca="1"/>
        <v>0.92561262737259031</v>
      </c>
      <c r="P179" s="17">
        <f t="shared" ca="1" si="61"/>
        <v>0</v>
      </c>
      <c r="Q179" s="17">
        <f t="shared" ca="1" si="62"/>
        <v>2.0849178157994398E-2</v>
      </c>
      <c r="R179" s="17">
        <f t="shared" ca="1" si="63"/>
        <v>3.1908445065651499E-2</v>
      </c>
      <c r="S179" s="17">
        <f t="shared" ca="1" si="65"/>
        <v>-5.1226100704564432</v>
      </c>
      <c r="T179" s="19">
        <f t="shared" ca="1" si="64"/>
        <v>44372</v>
      </c>
      <c r="U179" s="18">
        <f t="shared" ca="1" si="66"/>
        <v>7.4018545215612783E-2</v>
      </c>
      <c r="V179" s="18">
        <f t="shared" ca="1" si="73"/>
        <v>2.0683445411852006E-2</v>
      </c>
      <c r="W179" s="18">
        <f t="shared" ca="1" si="74"/>
        <v>7.4018545215612783E-2</v>
      </c>
      <c r="X179" s="18">
        <f t="shared" ca="1" si="75"/>
        <v>0.21743241046231263</v>
      </c>
      <c r="Y179" s="18">
        <f t="shared" ca="1" si="76"/>
        <v>4.96893884443253E-2</v>
      </c>
      <c r="Z179" s="18" t="e">
        <f t="shared" ca="1" si="67"/>
        <v>#VALUE!</v>
      </c>
      <c r="AA179" s="18">
        <f t="shared" ca="1" si="68"/>
        <v>2.2792444511048351E-2</v>
      </c>
      <c r="AB179" s="19">
        <f t="shared" ca="1" si="77"/>
        <v>45611</v>
      </c>
      <c r="AC179" s="3">
        <f ca="1">_xll.HLV5r3.Financial.Cache.GetValue(IRCurve1, AB179)</f>
        <v>0.84757823862801074</v>
      </c>
      <c r="AD179" s="17">
        <f t="shared" ca="1" si="70"/>
        <v>3.0192249533057467E-2</v>
      </c>
      <c r="AE179" s="17">
        <f t="shared" ca="1" si="71"/>
        <v>2.4375371023103953E-2</v>
      </c>
    </row>
    <row r="180" spans="1:31">
      <c r="A180" s="15">
        <f t="shared" ca="1" si="72"/>
        <v>44379</v>
      </c>
      <c r="B180" s="14">
        <f t="shared" ca="1" si="54"/>
        <v>5.5306877009697053E-2</v>
      </c>
      <c r="C180" s="14">
        <f t="shared" ca="1" si="55"/>
        <v>2.3486732074592002E-2</v>
      </c>
      <c r="D180" s="14">
        <f t="shared" ca="1" si="56"/>
        <v>5.5306877009697053E-2</v>
      </c>
      <c r="E180" s="14">
        <f t="shared" ca="1" si="57"/>
        <v>3.4557357576772738E-2</v>
      </c>
      <c r="F180" s="14">
        <f t="shared" ca="1" si="58"/>
        <v>4.1918047842760778E-2</v>
      </c>
      <c r="G180" s="14" t="e">
        <f t="shared" ca="1" si="59"/>
        <v>#VALUE!</v>
      </c>
      <c r="H180" s="14">
        <f t="shared" ca="1" si="60"/>
        <v>2.4501962027224496E-2</v>
      </c>
      <c r="I180" s="3">
        <f ca="1"/>
        <v>0.7767187164813405</v>
      </c>
      <c r="J180" s="3">
        <f ca="1"/>
        <v>0.93182798268211153</v>
      </c>
      <c r="K180" s="3">
        <f ca="1"/>
        <v>0.7767187164813405</v>
      </c>
      <c r="L180" s="3">
        <f ca="1"/>
        <v>0.47604222450456607</v>
      </c>
      <c r="M180" s="3">
        <f ca="1"/>
        <v>0.84398159013128393</v>
      </c>
      <c r="N180" s="3" t="e">
        <f ca="1"/>
        <v>#VALUE!</v>
      </c>
      <c r="O180" s="3">
        <f ca="1"/>
        <v>0.92514339061284157</v>
      </c>
      <c r="P180" s="17">
        <f t="shared" ca="1" si="61"/>
        <v>0</v>
      </c>
      <c r="Q180" s="17">
        <f t="shared" ca="1" si="62"/>
        <v>2.0749519432924315E-2</v>
      </c>
      <c r="R180" s="17">
        <f t="shared" ca="1" si="63"/>
        <v>3.1820144935105051E-2</v>
      </c>
      <c r="S180" s="17">
        <f t="shared" ca="1" si="65"/>
        <v>-5.1189995293912824</v>
      </c>
      <c r="T180" s="19">
        <f t="shared" ca="1" si="64"/>
        <v>44379</v>
      </c>
      <c r="U180" s="18">
        <f t="shared" ca="1" si="66"/>
        <v>7.400310341305931E-2</v>
      </c>
      <c r="V180" s="18">
        <f t="shared" ca="1" si="73"/>
        <v>2.0708739583566959E-2</v>
      </c>
      <c r="W180" s="18">
        <f t="shared" ca="1" si="74"/>
        <v>7.400310341305931E-2</v>
      </c>
      <c r="X180" s="18">
        <f t="shared" ca="1" si="75"/>
        <v>0.21662353459385708</v>
      </c>
      <c r="Y180" s="18">
        <f t="shared" ca="1" si="76"/>
        <v>4.9689395694526545E-2</v>
      </c>
      <c r="Z180" s="18" t="e">
        <f t="shared" ca="1" si="67"/>
        <v>#VALUE!</v>
      </c>
      <c r="AA180" s="18">
        <f t="shared" ca="1" si="68"/>
        <v>2.2813108119146486E-2</v>
      </c>
      <c r="AB180" s="19">
        <f t="shared" ca="1" si="77"/>
        <v>45625</v>
      </c>
      <c r="AC180" s="3">
        <f ca="1">_xll.HLV5r3.Financial.Cache.GetValue(IRCurve1, AB180)</f>
        <v>0.84659782848969101</v>
      </c>
      <c r="AD180" s="17">
        <f t="shared" ca="1" si="70"/>
        <v>3.0192249533057467E-2</v>
      </c>
      <c r="AE180" s="17">
        <f t="shared" ca="1" si="71"/>
        <v>2.4408068087440192E-2</v>
      </c>
    </row>
    <row r="181" spans="1:31">
      <c r="A181" s="15">
        <f t="shared" ca="1" si="72"/>
        <v>44386</v>
      </c>
      <c r="B181" s="14">
        <f t="shared" ca="1" si="54"/>
        <v>5.5207419732072882E-2</v>
      </c>
      <c r="C181" s="14">
        <f t="shared" ca="1" si="55"/>
        <v>2.34753789706326E-2</v>
      </c>
      <c r="D181" s="14">
        <f t="shared" ca="1" si="56"/>
        <v>5.5207419732072882E-2</v>
      </c>
      <c r="E181" s="14">
        <f t="shared" ca="1" si="57"/>
        <v>3.4557357576769844E-2</v>
      </c>
      <c r="F181" s="14">
        <f t="shared" ca="1" si="58"/>
        <v>4.1878132356942502E-2</v>
      </c>
      <c r="G181" s="14" t="e">
        <f t="shared" ca="1" si="59"/>
        <v>#VALUE!</v>
      </c>
      <c r="H181" s="14">
        <f t="shared" ca="1" si="60"/>
        <v>2.4536512916409584E-2</v>
      </c>
      <c r="I181" s="3">
        <f ca="1"/>
        <v>0.77565803664827782</v>
      </c>
      <c r="J181" s="3">
        <f ca="1"/>
        <v>0.93137755220396867</v>
      </c>
      <c r="K181" s="3">
        <f ca="1"/>
        <v>0.77565803664827782</v>
      </c>
      <c r="L181" s="3">
        <f ca="1"/>
        <v>0.47537948066062796</v>
      </c>
      <c r="M181" s="3">
        <f ca="1"/>
        <v>0.84317768236443646</v>
      </c>
      <c r="N181" s="3" t="e">
        <f ca="1"/>
        <v>#VALUE!</v>
      </c>
      <c r="O181" s="3">
        <f ca="1"/>
        <v>0.92467348997122356</v>
      </c>
      <c r="P181" s="17">
        <f t="shared" ca="1" si="61"/>
        <v>0</v>
      </c>
      <c r="Q181" s="17">
        <f t="shared" ca="1" si="62"/>
        <v>2.0650062155303038E-2</v>
      </c>
      <c r="R181" s="17">
        <f t="shared" ca="1" si="63"/>
        <v>3.1732040761440282E-2</v>
      </c>
      <c r="S181" s="17">
        <f t="shared" ca="1" si="65"/>
        <v>-5.115383691789992</v>
      </c>
      <c r="T181" s="19">
        <f t="shared" ca="1" si="64"/>
        <v>44386</v>
      </c>
      <c r="U181" s="18">
        <f t="shared" ca="1" si="66"/>
        <v>7.3987661550893313E-2</v>
      </c>
      <c r="V181" s="18">
        <f t="shared" ca="1" si="73"/>
        <v>2.0733752708929524E-2</v>
      </c>
      <c r="W181" s="18">
        <f t="shared" ca="1" si="74"/>
        <v>7.3987661550893313E-2</v>
      </c>
      <c r="X181" s="18">
        <f t="shared" ca="1" si="75"/>
        <v>0.21582420926731508</v>
      </c>
      <c r="Y181" s="18">
        <f t="shared" ca="1" si="76"/>
        <v>4.968940294472779E-2</v>
      </c>
      <c r="Z181" s="18" t="e">
        <f t="shared" ca="1" si="67"/>
        <v>#VALUE!</v>
      </c>
      <c r="AA181" s="18">
        <f t="shared" ca="1" si="68"/>
        <v>2.28338246329934E-2</v>
      </c>
      <c r="AB181" s="19">
        <f t="shared" ca="1" si="77"/>
        <v>45639</v>
      </c>
      <c r="AC181" s="3">
        <f ca="1">_xll.HLV5r3.Financial.Cache.GetValue(IRCurve1, AB181)</f>
        <v>0.84561855241073658</v>
      </c>
      <c r="AD181" s="17">
        <f t="shared" ca="1" si="70"/>
        <v>3.0192249533057467E-2</v>
      </c>
      <c r="AE181" s="17">
        <f t="shared" ca="1" si="71"/>
        <v>2.4440399821448647E-2</v>
      </c>
    </row>
    <row r="182" spans="1:31">
      <c r="A182" s="15">
        <f t="shared" ca="1" si="72"/>
        <v>44393</v>
      </c>
      <c r="B182" s="14">
        <f t="shared" ca="1" si="54"/>
        <v>5.5108163450631825E-2</v>
      </c>
      <c r="C182" s="14">
        <f t="shared" ca="1" si="55"/>
        <v>2.3464031354583158E-2</v>
      </c>
      <c r="D182" s="14">
        <f t="shared" ca="1" si="56"/>
        <v>5.5108163450631825E-2</v>
      </c>
      <c r="E182" s="14">
        <f t="shared" ca="1" si="57"/>
        <v>3.4557357576772738E-2</v>
      </c>
      <c r="F182" s="14">
        <f t="shared" ca="1" si="58"/>
        <v>4.1838254868208358E-2</v>
      </c>
      <c r="G182" s="14" t="e">
        <f t="shared" ca="1" si="59"/>
        <v>#VALUE!</v>
      </c>
      <c r="H182" s="14">
        <f t="shared" ca="1" si="60"/>
        <v>2.4570997930425068E-2</v>
      </c>
      <c r="I182" s="3">
        <f ca="1"/>
        <v>0.77459926421505998</v>
      </c>
      <c r="J182" s="3">
        <f ca="1"/>
        <v>0.93092733945658668</v>
      </c>
      <c r="K182" s="3">
        <f ca="1"/>
        <v>0.77459926421505998</v>
      </c>
      <c r="L182" s="3">
        <f ca="1"/>
        <v>0.47471673681668991</v>
      </c>
      <c r="M182" s="3">
        <f ca="1"/>
        <v>0.84237454010005675</v>
      </c>
      <c r="N182" s="3" t="e">
        <f ca="1"/>
        <v>#VALUE!</v>
      </c>
      <c r="O182" s="3">
        <f ca="1"/>
        <v>0.92420292670981297</v>
      </c>
      <c r="P182" s="17">
        <f t="shared" ca="1" si="61"/>
        <v>0</v>
      </c>
      <c r="Q182" s="17">
        <f t="shared" ca="1" si="62"/>
        <v>2.0550805873859088E-2</v>
      </c>
      <c r="R182" s="17">
        <f t="shared" ca="1" si="63"/>
        <v>3.1644132096048667E-2</v>
      </c>
      <c r="S182" s="17">
        <f t="shared" ca="1" si="65"/>
        <v>-5.1117626456095664</v>
      </c>
      <c r="T182" s="19">
        <f t="shared" ca="1" si="64"/>
        <v>44393</v>
      </c>
      <c r="U182" s="18">
        <f t="shared" ca="1" si="66"/>
        <v>7.3972219629114294E-2</v>
      </c>
      <c r="V182" s="18">
        <f t="shared" ca="1" si="73"/>
        <v>2.075848944616655E-2</v>
      </c>
      <c r="W182" s="18">
        <f t="shared" ca="1" si="74"/>
        <v>7.3972219629114294E-2</v>
      </c>
      <c r="X182" s="18">
        <f t="shared" ca="1" si="75"/>
        <v>0.21503427775089839</v>
      </c>
      <c r="Y182" s="18">
        <f t="shared" ca="1" si="76"/>
        <v>4.9689410194929874E-2</v>
      </c>
      <c r="Z182" s="18" t="e">
        <f t="shared" ca="1" si="67"/>
        <v>#VALUE!</v>
      </c>
      <c r="AA182" s="18">
        <f t="shared" ca="1" si="68"/>
        <v>2.2854593173018634E-2</v>
      </c>
      <c r="AB182" s="19">
        <f t="shared" ca="1" si="77"/>
        <v>45653</v>
      </c>
      <c r="AC182" s="3">
        <f ca="1">_xll.HLV5r3.Financial.Cache.GetValue(IRCurve1, AB182)</f>
        <v>0.84464040907935911</v>
      </c>
      <c r="AD182" s="17">
        <f t="shared" ca="1" si="70"/>
        <v>3.0192249533057467E-2</v>
      </c>
      <c r="AE182" s="17">
        <f t="shared" ca="1" si="71"/>
        <v>2.4472372313968104E-2</v>
      </c>
    </row>
    <row r="183" spans="1:31">
      <c r="A183" s="15">
        <f t="shared" ca="1" si="72"/>
        <v>44400</v>
      </c>
      <c r="B183" s="14">
        <f t="shared" ca="1" si="54"/>
        <v>5.5009107715462816E-2</v>
      </c>
      <c r="C183" s="14">
        <f t="shared" ca="1" si="55"/>
        <v>2.345268922378653E-2</v>
      </c>
      <c r="D183" s="14">
        <f t="shared" ca="1" si="56"/>
        <v>5.5009107715462816E-2</v>
      </c>
      <c r="E183" s="14">
        <f t="shared" ca="1" si="57"/>
        <v>3.4557357576772738E-2</v>
      </c>
      <c r="F183" s="14">
        <f t="shared" ca="1" si="58"/>
        <v>4.179841534001226E-2</v>
      </c>
      <c r="G183" s="14" t="e">
        <f t="shared" ca="1" si="59"/>
        <v>#VALUE!</v>
      </c>
      <c r="H183" s="14">
        <f t="shared" ca="1" si="60"/>
        <v>2.4605417002650905E-2</v>
      </c>
      <c r="I183" s="3">
        <f ca="1"/>
        <v>0.77354239532696567</v>
      </c>
      <c r="J183" s="3">
        <f ca="1"/>
        <v>0.93047734433471796</v>
      </c>
      <c r="K183" s="3">
        <f ca="1"/>
        <v>0.77354239532696567</v>
      </c>
      <c r="L183" s="3">
        <f ca="1"/>
        <v>0.4740539929727518</v>
      </c>
      <c r="M183" s="3">
        <f ca="1"/>
        <v>0.84157216260943357</v>
      </c>
      <c r="N183" s="3" t="e">
        <f ca="1"/>
        <v>#VALUE!</v>
      </c>
      <c r="O183" s="3">
        <f ca="1"/>
        <v>0.9237317020919692</v>
      </c>
      <c r="P183" s="17">
        <f t="shared" ca="1" si="61"/>
        <v>0</v>
      </c>
      <c r="Q183" s="17">
        <f t="shared" ca="1" si="62"/>
        <v>2.0451750138690078E-2</v>
      </c>
      <c r="R183" s="17">
        <f t="shared" ca="1" si="63"/>
        <v>3.1556418491676286E-2</v>
      </c>
      <c r="S183" s="17">
        <f t="shared" ca="1" si="65"/>
        <v>-5.1081364768739688</v>
      </c>
      <c r="T183" s="19">
        <f t="shared" ca="1" si="64"/>
        <v>44400</v>
      </c>
      <c r="U183" s="18">
        <f t="shared" ca="1" si="66"/>
        <v>7.3956777647722641E-2</v>
      </c>
      <c r="V183" s="18">
        <f t="shared" ca="1" si="73"/>
        <v>2.0782954351126259E-2</v>
      </c>
      <c r="W183" s="18">
        <f t="shared" ca="1" si="74"/>
        <v>7.3956777647722641E-2</v>
      </c>
      <c r="X183" s="18">
        <f t="shared" ca="1" si="75"/>
        <v>0.21425358676400366</v>
      </c>
      <c r="Y183" s="18">
        <f t="shared" ca="1" si="76"/>
        <v>4.9689417445131112E-2</v>
      </c>
      <c r="Z183" s="18" t="e">
        <f t="shared" ca="1" si="67"/>
        <v>#VALUE!</v>
      </c>
      <c r="AA183" s="18">
        <f t="shared" ca="1" si="68"/>
        <v>2.287541287898295E-2</v>
      </c>
      <c r="AB183" s="19">
        <f t="shared" ca="1" si="77"/>
        <v>45667</v>
      </c>
      <c r="AC183" s="3">
        <f ca="1">_xll.HLV5r3.Financial.Cache.GetValue(IRCurve1, AB183)</f>
        <v>0.84366339718528738</v>
      </c>
      <c r="AD183" s="17">
        <f t="shared" ca="1" si="70"/>
        <v>3.0192249533057467E-2</v>
      </c>
      <c r="AE183" s="17">
        <f t="shared" ca="1" si="71"/>
        <v>2.4503991519277422E-2</v>
      </c>
    </row>
    <row r="184" spans="1:31">
      <c r="A184" s="15">
        <f t="shared" ca="1" si="72"/>
        <v>44407</v>
      </c>
      <c r="B184" s="14">
        <f t="shared" ca="1" si="54"/>
        <v>5.4910252077256846E-2</v>
      </c>
      <c r="C184" s="14">
        <f t="shared" ca="1" si="55"/>
        <v>2.344135257558555E-2</v>
      </c>
      <c r="D184" s="14">
        <f t="shared" ca="1" si="56"/>
        <v>5.4910252077256846E-2</v>
      </c>
      <c r="E184" s="14">
        <f t="shared" ca="1" si="57"/>
        <v>3.4557357576769844E-2</v>
      </c>
      <c r="F184" s="14">
        <f t="shared" ca="1" si="58"/>
        <v>4.1758613736607005E-2</v>
      </c>
      <c r="G184" s="14" t="e">
        <f t="shared" ca="1" si="59"/>
        <v>#VALUE!</v>
      </c>
      <c r="H184" s="14">
        <f t="shared" ca="1" si="60"/>
        <v>2.4639770066756501E-2</v>
      </c>
      <c r="I184" s="3">
        <f ca="1"/>
        <v>0.772487426137902</v>
      </c>
      <c r="J184" s="3">
        <f ca="1"/>
        <v>0.93002756673316589</v>
      </c>
      <c r="K184" s="3">
        <f ca="1"/>
        <v>0.772487426137902</v>
      </c>
      <c r="L184" s="3">
        <f ca="1"/>
        <v>0.4733912491288137</v>
      </c>
      <c r="M184" s="3">
        <f ca="1"/>
        <v>0.84077054916455662</v>
      </c>
      <c r="N184" s="3" t="e">
        <f ca="1"/>
        <v>#VALUE!</v>
      </c>
      <c r="O184" s="3">
        <f ca="1"/>
        <v>0.92325981738232932</v>
      </c>
      <c r="P184" s="17">
        <f t="shared" ca="1" si="61"/>
        <v>0</v>
      </c>
      <c r="Q184" s="17">
        <f t="shared" ca="1" si="62"/>
        <v>2.0352894500487002E-2</v>
      </c>
      <c r="R184" s="17">
        <f t="shared" ca="1" si="63"/>
        <v>3.1468899501671296E-2</v>
      </c>
      <c r="S184" s="17">
        <f t="shared" ca="1" si="65"/>
        <v>-5.1045052697266069</v>
      </c>
      <c r="T184" s="19">
        <f t="shared" ca="1" si="64"/>
        <v>44407</v>
      </c>
      <c r="U184" s="18">
        <f t="shared" ca="1" si="66"/>
        <v>7.394133560671623E-2</v>
      </c>
      <c r="V184" s="18">
        <f t="shared" ca="1" si="73"/>
        <v>2.0807151880075463E-2</v>
      </c>
      <c r="W184" s="18">
        <f t="shared" ca="1" si="74"/>
        <v>7.394133560671623E-2</v>
      </c>
      <c r="X184" s="18">
        <f t="shared" ca="1" si="75"/>
        <v>0.2134819863829539</v>
      </c>
      <c r="Y184" s="18">
        <f t="shared" ca="1" si="76"/>
        <v>4.9689424695332315E-2</v>
      </c>
      <c r="Z184" s="18" t="e">
        <f t="shared" ca="1" si="67"/>
        <v>#VALUE!</v>
      </c>
      <c r="AA184" s="18">
        <f t="shared" ca="1" si="68"/>
        <v>2.2896282909450155E-2</v>
      </c>
      <c r="AB184" s="19">
        <f t="shared" ca="1" si="77"/>
        <v>45681</v>
      </c>
      <c r="AC184" s="3">
        <f ca="1">_xll.HLV5r3.Financial.Cache.GetValue(IRCurve1, AB184)</f>
        <v>0.84268751541976616</v>
      </c>
      <c r="AD184" s="17">
        <f t="shared" ca="1" si="70"/>
        <v>3.0192249533057467E-2</v>
      </c>
      <c r="AE184" s="17">
        <f t="shared" ca="1" si="71"/>
        <v>2.4535263260792119E-2</v>
      </c>
    </row>
    <row r="185" spans="1:31">
      <c r="A185" s="15">
        <f t="shared" ca="1" si="72"/>
        <v>44414</v>
      </c>
      <c r="B185" s="14">
        <f t="shared" ca="1" si="54"/>
        <v>5.481159608849373E-2</v>
      </c>
      <c r="C185" s="14">
        <f t="shared" ca="1" si="55"/>
        <v>2.3430021407340421E-2</v>
      </c>
      <c r="D185" s="14">
        <f t="shared" ca="1" si="56"/>
        <v>5.481159608849373E-2</v>
      </c>
      <c r="E185" s="14">
        <f t="shared" ca="1" si="57"/>
        <v>3.4557357576772738E-2</v>
      </c>
      <c r="F185" s="14">
        <f t="shared" ca="1" si="58"/>
        <v>4.1718850021921217E-2</v>
      </c>
      <c r="G185" s="14" t="e">
        <f t="shared" ca="1" si="59"/>
        <v>#VALUE!</v>
      </c>
      <c r="H185" s="14">
        <f t="shared" ca="1" si="60"/>
        <v>2.4674057056712294E-2</v>
      </c>
      <c r="I185" s="3">
        <f ca="1"/>
        <v>0.77143435281039296</v>
      </c>
      <c r="J185" s="3">
        <f ca="1"/>
        <v>0.9295780065467848</v>
      </c>
      <c r="K185" s="3">
        <f ca="1"/>
        <v>0.77143435281039296</v>
      </c>
      <c r="L185" s="3">
        <f ca="1"/>
        <v>0.47272850528487564</v>
      </c>
      <c r="M185" s="3">
        <f ca="1"/>
        <v>0.83996969903810115</v>
      </c>
      <c r="N185" s="3" t="e">
        <f ca="1"/>
        <v>#VALUE!</v>
      </c>
      <c r="O185" s="3">
        <f ca="1"/>
        <v>0.92278727384680248</v>
      </c>
      <c r="P185" s="17">
        <f t="shared" ca="1" si="61"/>
        <v>0</v>
      </c>
      <c r="Q185" s="17">
        <f t="shared" ca="1" si="62"/>
        <v>2.0254238511720993E-2</v>
      </c>
      <c r="R185" s="17">
        <f t="shared" ca="1" si="63"/>
        <v>3.138157468115331E-2</v>
      </c>
      <c r="S185" s="17">
        <f t="shared" ca="1" si="65"/>
        <v>-5.100869106481924</v>
      </c>
      <c r="T185" s="19">
        <f t="shared" ca="1" si="64"/>
        <v>44414</v>
      </c>
      <c r="U185" s="18">
        <f t="shared" ca="1" si="66"/>
        <v>7.3925893506095436E-2</v>
      </c>
      <c r="V185" s="18">
        <f t="shared" ca="1" si="73"/>
        <v>2.0831086392405669E-2</v>
      </c>
      <c r="W185" s="18">
        <f t="shared" ca="1" si="74"/>
        <v>7.3925893506095436E-2</v>
      </c>
      <c r="X185" s="18">
        <f t="shared" ca="1" si="75"/>
        <v>0.21271932994981455</v>
      </c>
      <c r="Y185" s="18">
        <f t="shared" ca="1" si="76"/>
        <v>4.9689431945534379E-2</v>
      </c>
      <c r="Z185" s="18" t="e">
        <f t="shared" ca="1" si="67"/>
        <v>#VALUE!</v>
      </c>
      <c r="AA185" s="18">
        <f t="shared" ca="1" si="68"/>
        <v>2.2917202441276194E-2</v>
      </c>
      <c r="AB185" s="19">
        <f t="shared" ca="1" si="77"/>
        <v>45695</v>
      </c>
      <c r="AC185" s="3">
        <f ca="1">_xll.HLV5r3.Financial.Cache.GetValue(IRCurve1, AB185)</f>
        <v>0.84171276247555382</v>
      </c>
      <c r="AD185" s="17">
        <f t="shared" ca="1" si="70"/>
        <v>3.0192249533057467E-2</v>
      </c>
      <c r="AE185" s="17">
        <f t="shared" ca="1" si="71"/>
        <v>2.4566193234639995E-2</v>
      </c>
    </row>
    <row r="186" spans="1:31">
      <c r="A186" s="15">
        <f t="shared" ca="1" si="72"/>
        <v>44421</v>
      </c>
      <c r="B186" s="14">
        <f t="shared" ca="1" si="54"/>
        <v>5.4713139302388483E-2</v>
      </c>
      <c r="C186" s="14">
        <f t="shared" ca="1" si="55"/>
        <v>2.3418695716393989E-2</v>
      </c>
      <c r="D186" s="14">
        <f t="shared" ca="1" si="56"/>
        <v>5.4713139302388483E-2</v>
      </c>
      <c r="E186" s="14">
        <f t="shared" ca="1" si="57"/>
        <v>3.4557357576769844E-2</v>
      </c>
      <c r="F186" s="14">
        <f t="shared" ca="1" si="58"/>
        <v>4.1679124159484063E-2</v>
      </c>
      <c r="G186" s="14" t="e">
        <f t="shared" ca="1" si="59"/>
        <v>#VALUE!</v>
      </c>
      <c r="H186" s="14">
        <f t="shared" ca="1" si="60"/>
        <v>2.4708277906801336E-2</v>
      </c>
      <c r="I186" s="3">
        <f ca="1"/>
        <v>0.77038317151554514</v>
      </c>
      <c r="J186" s="3">
        <f ca="1"/>
        <v>0.92912866367047964</v>
      </c>
      <c r="K186" s="3">
        <f ca="1"/>
        <v>0.77038317151554514</v>
      </c>
      <c r="L186" s="3">
        <f ca="1"/>
        <v>0.47206576144093754</v>
      </c>
      <c r="M186" s="3">
        <f ca="1"/>
        <v>0.83916961150343417</v>
      </c>
      <c r="N186" s="3" t="e">
        <f ca="1"/>
        <v>#VALUE!</v>
      </c>
      <c r="O186" s="3">
        <f ca="1"/>
        <v>0.92231407275256416</v>
      </c>
      <c r="P186" s="17">
        <f t="shared" ca="1" si="61"/>
        <v>0</v>
      </c>
      <c r="Q186" s="17">
        <f t="shared" ca="1" si="62"/>
        <v>2.0155781725618639E-2</v>
      </c>
      <c r="R186" s="17">
        <f t="shared" ca="1" si="63"/>
        <v>3.1294443585994494E-2</v>
      </c>
      <c r="S186" s="17">
        <f t="shared" ca="1" si="65"/>
        <v>-5.0972280676745791</v>
      </c>
      <c r="T186" s="19">
        <f t="shared" ca="1" si="64"/>
        <v>44421</v>
      </c>
      <c r="U186" s="18">
        <f t="shared" ca="1" si="66"/>
        <v>7.3910451345860662E-2</v>
      </c>
      <c r="V186" s="18">
        <f t="shared" ca="1" si="73"/>
        <v>2.0854762153251209E-2</v>
      </c>
      <c r="W186" s="18">
        <f t="shared" ca="1" si="74"/>
        <v>7.3910451345860662E-2</v>
      </c>
      <c r="X186" s="18">
        <f t="shared" ca="1" si="75"/>
        <v>0.21196547398416618</v>
      </c>
      <c r="Y186" s="18">
        <f t="shared" ca="1" si="76"/>
        <v>4.9689439195735534E-2</v>
      </c>
      <c r="Z186" s="18" t="e">
        <f t="shared" ca="1" si="67"/>
        <v>#VALUE!</v>
      </c>
      <c r="AA186" s="18">
        <f t="shared" ca="1" si="68"/>
        <v>2.2938170669114868E-2</v>
      </c>
      <c r="AB186" s="19">
        <f t="shared" ca="1" si="77"/>
        <v>45709</v>
      </c>
      <c r="AC186" s="3">
        <f ca="1">_xll.HLV5r3.Financial.Cache.GetValue(IRCurve1, AB186)</f>
        <v>0.84073913704692094</v>
      </c>
      <c r="AD186" s="17">
        <f t="shared" ca="1" si="70"/>
        <v>3.0192249533057467E-2</v>
      </c>
      <c r="AE186" s="17">
        <f t="shared" ca="1" si="71"/>
        <v>2.4596787013119955E-2</v>
      </c>
    </row>
    <row r="187" spans="1:31">
      <c r="A187" s="15">
        <f t="shared" ca="1" si="72"/>
        <v>44428</v>
      </c>
      <c r="B187" s="14">
        <f t="shared" ca="1" si="54"/>
        <v>5.4614881272862362E-2</v>
      </c>
      <c r="C187" s="14">
        <f t="shared" ca="1" si="55"/>
        <v>2.340737550010067E-2</v>
      </c>
      <c r="D187" s="14">
        <f t="shared" ca="1" si="56"/>
        <v>5.4614881272862362E-2</v>
      </c>
      <c r="E187" s="14">
        <f t="shared" ca="1" si="57"/>
        <v>3.4557357576772738E-2</v>
      </c>
      <c r="F187" s="14">
        <f t="shared" ca="1" si="58"/>
        <v>4.1639436113687291E-2</v>
      </c>
      <c r="G187" s="14" t="e">
        <f t="shared" ca="1" si="59"/>
        <v>#VALUE!</v>
      </c>
      <c r="H187" s="14">
        <f t="shared" ca="1" si="60"/>
        <v>2.4742432551555581E-2</v>
      </c>
      <c r="I187" s="3">
        <f ca="1"/>
        <v>0.76933387843303358</v>
      </c>
      <c r="J187" s="3">
        <f ca="1"/>
        <v>0.92867953799920633</v>
      </c>
      <c r="K187" s="3">
        <f ca="1"/>
        <v>0.76933387843303358</v>
      </c>
      <c r="L187" s="3">
        <f ca="1"/>
        <v>0.47140301759699949</v>
      </c>
      <c r="M187" s="3">
        <f ca="1"/>
        <v>0.83837028583462214</v>
      </c>
      <c r="N187" s="3" t="e">
        <f ca="1"/>
        <v>#VALUE!</v>
      </c>
      <c r="O187" s="3">
        <f ca="1"/>
        <v>0.92184021536805016</v>
      </c>
      <c r="P187" s="17">
        <f t="shared" ca="1" si="61"/>
        <v>0</v>
      </c>
      <c r="Q187" s="17">
        <f t="shared" ca="1" si="62"/>
        <v>2.0057523696089624E-2</v>
      </c>
      <c r="R187" s="17">
        <f t="shared" ca="1" si="63"/>
        <v>3.1207505772761691E-2</v>
      </c>
      <c r="S187" s="17">
        <f t="shared" ca="1" si="65"/>
        <v>-5.0935822321070505</v>
      </c>
      <c r="T187" s="19">
        <f t="shared" ca="1" si="64"/>
        <v>44428</v>
      </c>
      <c r="U187" s="18">
        <f t="shared" ca="1" si="66"/>
        <v>7.3895009126009659E-2</v>
      </c>
      <c r="V187" s="18">
        <f t="shared" ca="1" si="73"/>
        <v>2.0878183336023124E-2</v>
      </c>
      <c r="W187" s="18">
        <f t="shared" ca="1" si="74"/>
        <v>7.3895009126009659E-2</v>
      </c>
      <c r="X187" s="18">
        <f t="shared" ca="1" si="75"/>
        <v>0.21122027809772437</v>
      </c>
      <c r="Y187" s="18">
        <f t="shared" ca="1" si="76"/>
        <v>4.9689446445936696E-2</v>
      </c>
      <c r="Z187" s="18" t="e">
        <f t="shared" ca="1" si="67"/>
        <v>#VALUE!</v>
      </c>
      <c r="AA187" s="18">
        <f t="shared" ca="1" si="68"/>
        <v>2.2959186804939156E-2</v>
      </c>
      <c r="AB187" s="19">
        <f t="shared" ca="1" si="77"/>
        <v>45723</v>
      </c>
      <c r="AC187" s="3">
        <f ca="1">_xll.HLV5r3.Financial.Cache.GetValue(IRCurve1, AB187)</f>
        <v>0.83976663782964844</v>
      </c>
      <c r="AD187" s="17">
        <f t="shared" ca="1" si="70"/>
        <v>3.0192249533057467E-2</v>
      </c>
      <c r="AE187" s="17">
        <f t="shared" ca="1" si="71"/>
        <v>2.4627050048048781E-2</v>
      </c>
    </row>
    <row r="188" spans="1:31">
      <c r="A188" s="15">
        <f t="shared" ca="1" si="72"/>
        <v>44435</v>
      </c>
      <c r="B188" s="14">
        <f t="shared" ca="1" si="54"/>
        <v>5.4516821555665965E-2</v>
      </c>
      <c r="C188" s="14">
        <f t="shared" ca="1" si="55"/>
        <v>2.3396060755826453E-2</v>
      </c>
      <c r="D188" s="14">
        <f t="shared" ca="1" si="56"/>
        <v>5.4516821555665965E-2</v>
      </c>
      <c r="E188" s="14">
        <f t="shared" ca="1" si="57"/>
        <v>3.4557357576769844E-2</v>
      </c>
      <c r="F188" s="14">
        <f t="shared" ca="1" si="58"/>
        <v>4.1599785848401613E-2</v>
      </c>
      <c r="G188" s="14" t="e">
        <f t="shared" ca="1" si="59"/>
        <v>#VALUE!</v>
      </c>
      <c r="H188" s="14">
        <f t="shared" ca="1" si="60"/>
        <v>2.4776520925848575E-2</v>
      </c>
      <c r="I188" s="3">
        <f ca="1"/>
        <v>0.76828646975108827</v>
      </c>
      <c r="J188" s="3">
        <f ca="1"/>
        <v>0.92823062942797152</v>
      </c>
      <c r="K188" s="3">
        <f ca="1"/>
        <v>0.76828646975108827</v>
      </c>
      <c r="L188" s="3">
        <f ca="1"/>
        <v>0.47074027375306138</v>
      </c>
      <c r="M188" s="3">
        <f ca="1"/>
        <v>0.83757172130641444</v>
      </c>
      <c r="N188" s="3" t="e">
        <f ca="1"/>
        <v>#VALUE!</v>
      </c>
      <c r="O188" s="3">
        <f ca="1"/>
        <v>0.92136570296295184</v>
      </c>
      <c r="P188" s="17">
        <f t="shared" ca="1" si="61"/>
        <v>0</v>
      </c>
      <c r="Q188" s="17">
        <f t="shared" ca="1" si="62"/>
        <v>1.9959463978896121E-2</v>
      </c>
      <c r="R188" s="17">
        <f t="shared" ca="1" si="63"/>
        <v>3.1120760799839511E-2</v>
      </c>
      <c r="S188" s="17">
        <f t="shared" ca="1" si="65"/>
        <v>-5.0899316768964571</v>
      </c>
      <c r="T188" s="19">
        <f t="shared" ca="1" si="64"/>
        <v>44435</v>
      </c>
      <c r="U188" s="18">
        <f t="shared" ca="1" si="66"/>
        <v>7.3879566846542954E-2</v>
      </c>
      <c r="V188" s="18">
        <f t="shared" ca="1" si="73"/>
        <v>2.0901354024861693E-2</v>
      </c>
      <c r="W188" s="18">
        <f t="shared" ca="1" si="74"/>
        <v>7.3879566846542954E-2</v>
      </c>
      <c r="X188" s="18">
        <f t="shared" ca="1" si="75"/>
        <v>0.21048360491169876</v>
      </c>
      <c r="Y188" s="18">
        <f t="shared" ca="1" si="76"/>
        <v>4.9689453696137843E-2</v>
      </c>
      <c r="Z188" s="18" t="e">
        <f t="shared" ca="1" si="67"/>
        <v>#VALUE!</v>
      </c>
      <c r="AA188" s="18">
        <f t="shared" ca="1" si="68"/>
        <v>2.2980250077578385E-2</v>
      </c>
      <c r="AB188" s="19">
        <f t="shared" ca="1" si="77"/>
        <v>45737</v>
      </c>
      <c r="AC188" s="3">
        <f ca="1">_xll.HLV5r3.Financial.Cache.GetValue(IRCurve1, AB188)</f>
        <v>0.83879526352102585</v>
      </c>
      <c r="AD188" s="17">
        <f t="shared" ca="1" si="70"/>
        <v>3.0192249533057467E-2</v>
      </c>
      <c r="AE188" s="17">
        <f t="shared" ca="1" si="71"/>
        <v>2.4656987673999885E-2</v>
      </c>
    </row>
    <row r="189" spans="1:31">
      <c r="A189" s="15">
        <f t="shared" ca="1" si="72"/>
        <v>44442</v>
      </c>
      <c r="B189" s="14">
        <f t="shared" ca="1" si="54"/>
        <v>5.4418959707082507E-2</v>
      </c>
      <c r="C189" s="14">
        <f t="shared" ca="1" si="55"/>
        <v>2.3384751480902612E-2</v>
      </c>
      <c r="D189" s="14">
        <f t="shared" ca="1" si="56"/>
        <v>5.4418959707082507E-2</v>
      </c>
      <c r="E189" s="14">
        <f t="shared" ca="1" si="57"/>
        <v>3.4557357576769844E-2</v>
      </c>
      <c r="F189" s="14">
        <f t="shared" ca="1" si="58"/>
        <v>4.1560173327810368E-2</v>
      </c>
      <c r="G189" s="14" t="e">
        <f t="shared" ca="1" si="59"/>
        <v>#VALUE!</v>
      </c>
      <c r="H189" s="14">
        <f t="shared" ca="1" si="60"/>
        <v>2.4810542964814331E-2</v>
      </c>
      <c r="I189" s="3">
        <f ca="1"/>
        <v>0.76724094166645906</v>
      </c>
      <c r="J189" s="3">
        <f ca="1"/>
        <v>0.92778193785183238</v>
      </c>
      <c r="K189" s="3">
        <f ca="1"/>
        <v>0.76724094166645906</v>
      </c>
      <c r="L189" s="3">
        <f ca="1"/>
        <v>0.47007752990912333</v>
      </c>
      <c r="M189" s="3">
        <f ca="1"/>
        <v>0.83677391719425331</v>
      </c>
      <c r="N189" s="3" t="e">
        <f ca="1"/>
        <v>#VALUE!</v>
      </c>
      <c r="O189" s="3">
        <f ca="1"/>
        <v>0.92089053680820954</v>
      </c>
      <c r="P189" s="17">
        <f t="shared" ca="1" si="61"/>
        <v>0</v>
      </c>
      <c r="Q189" s="17">
        <f t="shared" ca="1" si="62"/>
        <v>1.9861602130312662E-2</v>
      </c>
      <c r="R189" s="17">
        <f t="shared" ca="1" si="63"/>
        <v>3.1034208226179895E-2</v>
      </c>
      <c r="S189" s="17">
        <f t="shared" ca="1" si="65"/>
        <v>-5.0862764775190179</v>
      </c>
      <c r="T189" s="19">
        <f t="shared" ca="1" si="64"/>
        <v>44442</v>
      </c>
      <c r="U189" s="18">
        <f t="shared" ca="1" si="66"/>
        <v>7.3864124507459952E-2</v>
      </c>
      <c r="V189" s="18">
        <f t="shared" ca="1" si="73"/>
        <v>2.0924278217010463E-2</v>
      </c>
      <c r="W189" s="18">
        <f t="shared" ca="1" si="74"/>
        <v>7.3864124507459952E-2</v>
      </c>
      <c r="X189" s="18">
        <f t="shared" ca="1" si="75"/>
        <v>0.20975531997678995</v>
      </c>
      <c r="Y189" s="18">
        <f t="shared" ca="1" si="76"/>
        <v>4.9689460946339845E-2</v>
      </c>
      <c r="Z189" s="18" t="e">
        <f t="shared" ca="1" si="67"/>
        <v>#VALUE!</v>
      </c>
      <c r="AA189" s="18">
        <f t="shared" ca="1" si="68"/>
        <v>2.3001359732269768E-2</v>
      </c>
      <c r="AB189" s="19">
        <f t="shared" ca="1" si="77"/>
        <v>45751</v>
      </c>
      <c r="AC189" s="3">
        <f ca="1">_xll.HLV5r3.Financial.Cache.GetValue(IRCurve1, AB189)</f>
        <v>0.83782501281984956</v>
      </c>
      <c r="AD189" s="17">
        <f t="shared" ca="1" si="70"/>
        <v>3.0192249533057467E-2</v>
      </c>
      <c r="AE189" s="17">
        <f t="shared" ca="1" si="71"/>
        <v>2.4686605111438144E-2</v>
      </c>
    </row>
    <row r="190" spans="1:31">
      <c r="A190" s="15">
        <f t="shared" ca="1" si="72"/>
        <v>44449</v>
      </c>
      <c r="B190" s="14">
        <f t="shared" ca="1" si="54"/>
        <v>5.4321295284784507E-2</v>
      </c>
      <c r="C190" s="14">
        <f t="shared" ca="1" si="55"/>
        <v>2.3373447672706708E-2</v>
      </c>
      <c r="D190" s="14">
        <f t="shared" ca="1" si="56"/>
        <v>5.4321295284784507E-2</v>
      </c>
      <c r="E190" s="14">
        <f t="shared" ca="1" si="57"/>
        <v>3.4557357576772738E-2</v>
      </c>
      <c r="F190" s="14">
        <f t="shared" ca="1" si="58"/>
        <v>4.1520598515581666E-2</v>
      </c>
      <c r="G190" s="14" t="e">
        <f t="shared" ca="1" si="59"/>
        <v>#VALUE!</v>
      </c>
      <c r="H190" s="14">
        <f t="shared" ca="1" si="60"/>
        <v>2.4844498603887918E-2</v>
      </c>
      <c r="I190" s="3">
        <f ca="1"/>
        <v>0.76619729038440543</v>
      </c>
      <c r="J190" s="3">
        <f ca="1"/>
        <v>0.92733346316589726</v>
      </c>
      <c r="K190" s="3">
        <f ca="1"/>
        <v>0.76619729038440543</v>
      </c>
      <c r="L190" s="3">
        <f ca="1"/>
        <v>0.46941478606518527</v>
      </c>
      <c r="M190" s="3">
        <f ca="1"/>
        <v>0.83597687277426791</v>
      </c>
      <c r="N190" s="3" t="e">
        <f ca="1"/>
        <v>#VALUE!</v>
      </c>
      <c r="O190" s="3">
        <f ca="1"/>
        <v>0.92041471817600762</v>
      </c>
      <c r="P190" s="17">
        <f t="shared" ca="1" si="61"/>
        <v>0</v>
      </c>
      <c r="Q190" s="17">
        <f t="shared" ca="1" si="62"/>
        <v>1.976393770801177E-2</v>
      </c>
      <c r="R190" s="17">
        <f t="shared" ca="1" si="63"/>
        <v>3.0947847612077799E-2</v>
      </c>
      <c r="S190" s="17">
        <f t="shared" ca="1" si="65"/>
        <v>-5.0826167078536848</v>
      </c>
      <c r="T190" s="19">
        <f t="shared" ca="1" si="64"/>
        <v>44449</v>
      </c>
      <c r="U190" s="18">
        <f t="shared" ca="1" si="66"/>
        <v>7.3848682108761193E-2</v>
      </c>
      <c r="V190" s="18">
        <f t="shared" ca="1" si="73"/>
        <v>2.0946959825115345E-2</v>
      </c>
      <c r="W190" s="18">
        <f t="shared" ca="1" si="74"/>
        <v>7.3848682108761193E-2</v>
      </c>
      <c r="X190" s="18">
        <f t="shared" ca="1" si="75"/>
        <v>0.20903529169572668</v>
      </c>
      <c r="Y190" s="18">
        <f t="shared" ca="1" si="76"/>
        <v>4.9689468196540944E-2</v>
      </c>
      <c r="Z190" s="18" t="e">
        <f t="shared" ca="1" si="67"/>
        <v>#VALUE!</v>
      </c>
      <c r="AA190" s="18">
        <f t="shared" ca="1" si="68"/>
        <v>2.3022515030224341E-2</v>
      </c>
      <c r="AB190" s="19">
        <f t="shared" ca="1" si="77"/>
        <v>45765</v>
      </c>
      <c r="AC190" s="3">
        <f ca="1">_xll.HLV5r3.Financial.Cache.GetValue(IRCurve1, AB190)</f>
        <v>0.83685588442642123</v>
      </c>
      <c r="AD190" s="17">
        <f t="shared" ca="1" si="70"/>
        <v>3.0192249533057467E-2</v>
      </c>
      <c r="AE190" s="17">
        <f t="shared" ca="1" si="71"/>
        <v>2.471590746975471E-2</v>
      </c>
    </row>
    <row r="191" spans="1:31">
      <c r="A191" s="15">
        <f t="shared" ca="1" si="72"/>
        <v>44456</v>
      </c>
      <c r="B191" s="14">
        <f t="shared" ca="1" si="54"/>
        <v>5.4223827846942421E-2</v>
      </c>
      <c r="C191" s="14">
        <f t="shared" ca="1" si="55"/>
        <v>2.3362149328581591E-2</v>
      </c>
      <c r="D191" s="14">
        <f t="shared" ca="1" si="56"/>
        <v>5.4223827846942421E-2</v>
      </c>
      <c r="E191" s="14">
        <f t="shared" ca="1" si="57"/>
        <v>3.4557357576769844E-2</v>
      </c>
      <c r="F191" s="14">
        <f t="shared" ca="1" si="58"/>
        <v>4.1481061376251974E-2</v>
      </c>
      <c r="G191" s="14" t="e">
        <f t="shared" ca="1" si="59"/>
        <v>#VALUE!</v>
      </c>
      <c r="H191" s="14">
        <f t="shared" ca="1" si="60"/>
        <v>2.4878387778811205E-2</v>
      </c>
      <c r="I191" s="3">
        <f ca="1"/>
        <v>0.76515551211866983</v>
      </c>
      <c r="J191" s="3">
        <f ca="1"/>
        <v>0.92688520526532481</v>
      </c>
      <c r="K191" s="3">
        <f ca="1"/>
        <v>0.76515551211866983</v>
      </c>
      <c r="L191" s="3">
        <f ca="1"/>
        <v>0.46875204222124717</v>
      </c>
      <c r="M191" s="3">
        <f ca="1"/>
        <v>0.83518058732328415</v>
      </c>
      <c r="N191" s="3" t="e">
        <f ca="1"/>
        <v>#VALUE!</v>
      </c>
      <c r="O191" s="3">
        <f ca="1"/>
        <v>0.91993824833976867</v>
      </c>
      <c r="P191" s="17">
        <f t="shared" ca="1" si="61"/>
        <v>0</v>
      </c>
      <c r="Q191" s="17">
        <f t="shared" ca="1" si="62"/>
        <v>1.9666470270172577E-2</v>
      </c>
      <c r="R191" s="17">
        <f t="shared" ca="1" si="63"/>
        <v>3.086167851836083E-2</v>
      </c>
      <c r="S191" s="17">
        <f t="shared" ca="1" si="65"/>
        <v>-5.0789524402237722</v>
      </c>
      <c r="T191" s="19">
        <f t="shared" ca="1" si="64"/>
        <v>44456</v>
      </c>
      <c r="U191" s="18">
        <f t="shared" ca="1" si="66"/>
        <v>7.3833239650444402E-2</v>
      </c>
      <c r="V191" s="18">
        <f t="shared" ca="1" si="73"/>
        <v>2.0969402679450681E-2</v>
      </c>
      <c r="W191" s="18">
        <f t="shared" ca="1" si="74"/>
        <v>7.3833239650444402E-2</v>
      </c>
      <c r="X191" s="18">
        <f t="shared" ca="1" si="75"/>
        <v>0.20832339124824917</v>
      </c>
      <c r="Y191" s="18">
        <f t="shared" ca="1" si="76"/>
        <v>4.9689475446742064E-2</v>
      </c>
      <c r="Z191" s="18" t="e">
        <f t="shared" ca="1" si="67"/>
        <v>#VALUE!</v>
      </c>
      <c r="AA191" s="18">
        <f t="shared" ca="1" si="68"/>
        <v>2.3043715248206677E-2</v>
      </c>
      <c r="AB191" s="19">
        <f t="shared" ca="1" si="77"/>
        <v>45779</v>
      </c>
      <c r="AC191" s="3">
        <f ca="1">_xll.HLV5r3.Financial.Cache.GetValue(IRCurve1, AB191)</f>
        <v>0.83588787704254564</v>
      </c>
      <c r="AD191" s="17">
        <f t="shared" ca="1" si="70"/>
        <v>3.0192249533057467E-2</v>
      </c>
      <c r="AE191" s="17">
        <f t="shared" ca="1" si="71"/>
        <v>2.4744899750205503E-2</v>
      </c>
    </row>
    <row r="192" spans="1:31">
      <c r="A192" s="15">
        <f t="shared" ca="1" si="72"/>
        <v>44463</v>
      </c>
      <c r="B192" s="14">
        <f t="shared" ca="1" si="54"/>
        <v>5.4126556953584898E-2</v>
      </c>
      <c r="C192" s="14">
        <f t="shared" ca="1" si="55"/>
        <v>2.3350856445899036E-2</v>
      </c>
      <c r="D192" s="14">
        <f t="shared" ca="1" si="56"/>
        <v>5.4126556953584898E-2</v>
      </c>
      <c r="E192" s="14">
        <f t="shared" ca="1" si="57"/>
        <v>3.4557357576775631E-2</v>
      </c>
      <c r="F192" s="14">
        <f t="shared" ca="1" si="58"/>
        <v>4.144156187395831E-2</v>
      </c>
      <c r="G192" s="14" t="e">
        <f t="shared" ca="1" si="59"/>
        <v>#VALUE!</v>
      </c>
      <c r="H192" s="14">
        <f t="shared" ca="1" si="60"/>
        <v>2.4912210425609746E-2</v>
      </c>
      <c r="I192" s="3">
        <f ca="1"/>
        <v>0.7641156030914682</v>
      </c>
      <c r="J192" s="3">
        <f ca="1"/>
        <v>0.92643716404532461</v>
      </c>
      <c r="K192" s="3">
        <f ca="1"/>
        <v>0.7641156030914682</v>
      </c>
      <c r="L192" s="3">
        <f ca="1"/>
        <v>0.46808929837730912</v>
      </c>
      <c r="M192" s="3">
        <f ca="1"/>
        <v>0.83438506011880809</v>
      </c>
      <c r="N192" s="3" t="e">
        <f ca="1"/>
        <v>#VALUE!</v>
      </c>
      <c r="O192" s="3">
        <f ca="1"/>
        <v>0.91946112857414763</v>
      </c>
      <c r="P192" s="17">
        <f t="shared" ca="1" si="61"/>
        <v>0</v>
      </c>
      <c r="Q192" s="17">
        <f t="shared" ca="1" si="62"/>
        <v>1.9569199376809267E-2</v>
      </c>
      <c r="R192" s="17">
        <f t="shared" ca="1" si="63"/>
        <v>3.0775700507685862E-2</v>
      </c>
      <c r="S192" s="17">
        <f t="shared" ca="1" si="65"/>
        <v>-5.0752837454382282</v>
      </c>
      <c r="T192" s="19">
        <f t="shared" ca="1" si="64"/>
        <v>44463</v>
      </c>
      <c r="U192" s="18">
        <f t="shared" ca="1" si="66"/>
        <v>7.3817797132509966E-2</v>
      </c>
      <c r="V192" s="18">
        <f t="shared" ca="1" si="73"/>
        <v>2.0991610530075727E-2</v>
      </c>
      <c r="W192" s="18">
        <f t="shared" ca="1" si="74"/>
        <v>7.3817797132509966E-2</v>
      </c>
      <c r="X192" s="18">
        <f t="shared" ca="1" si="75"/>
        <v>0.20761949251844924</v>
      </c>
      <c r="Y192" s="18">
        <f t="shared" ca="1" si="76"/>
        <v>4.968948269694403E-2</v>
      </c>
      <c r="Z192" s="18" t="e">
        <f t="shared" ca="1" si="67"/>
        <v>#VALUE!</v>
      </c>
      <c r="AA192" s="18">
        <f t="shared" ca="1" si="68"/>
        <v>2.3064959678127682E-2</v>
      </c>
      <c r="AB192" s="19">
        <f t="shared" ca="1" si="77"/>
        <v>45793</v>
      </c>
      <c r="AC192" s="3">
        <f ca="1">_xll.HLV5r3.Financial.Cache.GetValue(IRCurve1, AB192)</f>
        <v>0.83492098937152948</v>
      </c>
      <c r="AD192" s="17">
        <f t="shared" ca="1" si="70"/>
        <v>3.0192249533057467E-2</v>
      </c>
      <c r="AE192" s="17">
        <f t="shared" ca="1" si="71"/>
        <v>2.4773586848756801E-2</v>
      </c>
    </row>
    <row r="193" spans="1:31">
      <c r="A193" s="15">
        <f t="shared" ca="1" si="72"/>
        <v>44470</v>
      </c>
      <c r="B193" s="14">
        <f t="shared" ca="1" si="54"/>
        <v>5.4029482165296377E-2</v>
      </c>
      <c r="C193" s="14">
        <f t="shared" ca="1" si="55"/>
        <v>2.3339569022001898E-2</v>
      </c>
      <c r="D193" s="14">
        <f t="shared" ca="1" si="56"/>
        <v>5.4029482165296377E-2</v>
      </c>
      <c r="E193" s="14">
        <f t="shared" ca="1" si="57"/>
        <v>3.4557357576769844E-2</v>
      </c>
      <c r="F193" s="14">
        <f t="shared" ca="1" si="58"/>
        <v>4.1402099972472982E-2</v>
      </c>
      <c r="G193" s="14" t="e">
        <f t="shared" ca="1" si="59"/>
        <v>#VALUE!</v>
      </c>
      <c r="H193" s="14">
        <f t="shared" ca="1" si="60"/>
        <v>2.4945966480610093E-2</v>
      </c>
      <c r="I193" s="3">
        <f ca="1"/>
        <v>0.76307755953345424</v>
      </c>
      <c r="J193" s="3">
        <f ca="1"/>
        <v>0.92598933940115669</v>
      </c>
      <c r="K193" s="3">
        <f ca="1"/>
        <v>0.76307755953345424</v>
      </c>
      <c r="L193" s="3">
        <f ca="1"/>
        <v>0.46742655453337095</v>
      </c>
      <c r="M193" s="3">
        <f ca="1"/>
        <v>0.83359029043903354</v>
      </c>
      <c r="N193" s="3" t="e">
        <f ca="1"/>
        <v>#VALUE!</v>
      </c>
      <c r="O193" s="3">
        <f ca="1"/>
        <v>0.91898336015502635</v>
      </c>
      <c r="P193" s="17">
        <f t="shared" ca="1" si="61"/>
        <v>0</v>
      </c>
      <c r="Q193" s="17">
        <f t="shared" ca="1" si="62"/>
        <v>1.9472124588526533E-2</v>
      </c>
      <c r="R193" s="17">
        <f t="shared" ca="1" si="63"/>
        <v>3.068991314329448E-2</v>
      </c>
      <c r="S193" s="17">
        <f t="shared" ca="1" si="65"/>
        <v>-5.071610692830733</v>
      </c>
      <c r="T193" s="19">
        <f t="shared" ca="1" si="64"/>
        <v>44470</v>
      </c>
      <c r="U193" s="18">
        <f t="shared" ca="1" si="66"/>
        <v>7.3802354554957511E-2</v>
      </c>
      <c r="V193" s="18">
        <f t="shared" ca="1" si="73"/>
        <v>2.1013587048923393E-2</v>
      </c>
      <c r="W193" s="18">
        <f t="shared" ca="1" si="74"/>
        <v>7.3802354554957511E-2</v>
      </c>
      <c r="X193" s="18">
        <f t="shared" ca="1" si="75"/>
        <v>0.20692347202438169</v>
      </c>
      <c r="Y193" s="18">
        <f t="shared" ca="1" si="76"/>
        <v>4.9689489947145109E-2</v>
      </c>
      <c r="Z193" s="18" t="e">
        <f t="shared" ca="1" si="67"/>
        <v>#VALUE!</v>
      </c>
      <c r="AA193" s="18">
        <f t="shared" ca="1" si="68"/>
        <v>2.308624762665018E-2</v>
      </c>
      <c r="AB193" s="19">
        <f t="shared" ca="1" si="77"/>
        <v>45807</v>
      </c>
      <c r="AC193" s="3">
        <f ca="1">_xll.HLV5r3.Financial.Cache.GetValue(IRCurve1, AB193)</f>
        <v>0.83395522011817913</v>
      </c>
      <c r="AD193" s="17">
        <f t="shared" ca="1" si="70"/>
        <v>3.0192249533057467E-2</v>
      </c>
      <c r="AE193" s="17">
        <f t="shared" ca="1" si="71"/>
        <v>2.4801973558841603E-2</v>
      </c>
    </row>
    <row r="194" spans="1:31">
      <c r="A194" s="15">
        <f t="shared" ca="1" si="72"/>
        <v>44477</v>
      </c>
      <c r="B194" s="14">
        <f t="shared" ref="B194:B257" ca="1" si="78">(I194-I195)/($A195-$A194)*365</f>
        <v>5.3932603043952268E-2</v>
      </c>
      <c r="C194" s="14">
        <f t="shared" ref="C194:C257" ca="1" si="79">(J194-J195)/($A195-$A194)*365</f>
        <v>2.3328287054273526E-2</v>
      </c>
      <c r="D194" s="14">
        <f t="shared" ref="D194:D257" ca="1" si="80">(K194-K195)/($A195-$A194)*365</f>
        <v>5.3932603043952268E-2</v>
      </c>
      <c r="E194" s="14">
        <f t="shared" ref="E194:E257" ca="1" si="81">(L194-L195)/($A195-$A194)*365</f>
        <v>3.4557357576769844E-2</v>
      </c>
      <c r="F194" s="14">
        <f t="shared" ref="F194:F257" ca="1" si="82">(M194-M195)/($A195-$A194)*365</f>
        <v>4.1362675636430875E-2</v>
      </c>
      <c r="G194" s="14" t="e">
        <f t="shared" ref="G194:G257" ca="1" si="83">(N194-N195)/($A195-$A194)*365</f>
        <v>#VALUE!</v>
      </c>
      <c r="H194" s="14">
        <f t="shared" ref="H194:H257" ca="1" si="84">(O194-O195)/($A195-$A194)*365</f>
        <v>2.4979655880422488E-2</v>
      </c>
      <c r="I194" s="3">
        <f ca="1"/>
        <v>0.76204137768370883</v>
      </c>
      <c r="J194" s="3">
        <f ca="1"/>
        <v>0.92554173122813199</v>
      </c>
      <c r="K194" s="3">
        <f ca="1"/>
        <v>0.76204137768370883</v>
      </c>
      <c r="L194" s="3">
        <f ca="1"/>
        <v>0.4667638106894329</v>
      </c>
      <c r="M194" s="3">
        <f ca="1"/>
        <v>0.83279627756284913</v>
      </c>
      <c r="N194" s="3" t="e">
        <f ca="1"/>
        <v>#VALUE!</v>
      </c>
      <c r="O194" s="3">
        <f ca="1"/>
        <v>0.9185049443595078</v>
      </c>
      <c r="P194" s="17">
        <f t="shared" ref="P194:P257" ca="1" si="85">D194-B194</f>
        <v>0</v>
      </c>
      <c r="Q194" s="17">
        <f t="shared" ref="Q194:Q257" ca="1" si="86">B194-E194</f>
        <v>1.9375245467182424E-2</v>
      </c>
      <c r="R194" s="17">
        <f t="shared" ref="R194:R257" ca="1" si="87">B194-C194</f>
        <v>3.0604315989678742E-2</v>
      </c>
      <c r="S194" s="17">
        <f t="shared" ca="1" si="65"/>
        <v>-5.0679333502980661</v>
      </c>
      <c r="T194" s="19">
        <f t="shared" ref="T194:T257" ca="1" si="88">A194</f>
        <v>44477</v>
      </c>
      <c r="U194" s="18">
        <f t="shared" ca="1" si="66"/>
        <v>7.3786911917787357E-2</v>
      </c>
      <c r="V194" s="18">
        <f t="shared" ca="1" si="73"/>
        <v>2.1035335831824483E-2</v>
      </c>
      <c r="W194" s="18">
        <f t="shared" ca="1" si="74"/>
        <v>7.3786911917787357E-2</v>
      </c>
      <c r="X194" s="18">
        <f t="shared" ca="1" si="75"/>
        <v>0.20623520884986382</v>
      </c>
      <c r="Y194" s="18">
        <f t="shared" ca="1" si="76"/>
        <v>4.9689497197346187E-2</v>
      </c>
      <c r="Z194" s="18" t="e">
        <f t="shared" ca="1" si="67"/>
        <v>#VALUE!</v>
      </c>
      <c r="AA194" s="18">
        <f t="shared" ca="1" si="68"/>
        <v>2.3107578414806689E-2</v>
      </c>
      <c r="AB194" s="19">
        <f t="shared" ca="1" si="77"/>
        <v>45821</v>
      </c>
      <c r="AC194" s="3">
        <f ca="1">_xll.HLV5r3.Financial.Cache.GetValue(IRCurve1, AB194)</f>
        <v>0.83299056798879934</v>
      </c>
      <c r="AD194" s="17">
        <f t="shared" ca="1" si="70"/>
        <v>3.0192249533057467E-2</v>
      </c>
      <c r="AE194" s="17">
        <f t="shared" ca="1" si="71"/>
        <v>2.4830064574029684E-2</v>
      </c>
    </row>
    <row r="195" spans="1:31">
      <c r="A195" s="15">
        <f t="shared" ca="1" si="72"/>
        <v>44484</v>
      </c>
      <c r="B195" s="14">
        <f t="shared" ca="1" si="78"/>
        <v>5.3835919152001033E-2</v>
      </c>
      <c r="C195" s="14">
        <f t="shared" ca="1" si="79"/>
        <v>2.3317010540056762E-2</v>
      </c>
      <c r="D195" s="14">
        <f t="shared" ca="1" si="80"/>
        <v>5.3835919152001033E-2</v>
      </c>
      <c r="E195" s="14">
        <f t="shared" ca="1" si="81"/>
        <v>3.4557357576772738E-2</v>
      </c>
      <c r="F195" s="14">
        <f t="shared" ca="1" si="82"/>
        <v>4.1323288830078998E-2</v>
      </c>
      <c r="G195" s="14" t="e">
        <f t="shared" ca="1" si="83"/>
        <v>#VALUE!</v>
      </c>
      <c r="H195" s="14">
        <f t="shared" ca="1" si="84"/>
        <v>2.5013278561958181E-2</v>
      </c>
      <c r="I195" s="3">
        <f ca="1"/>
        <v>0.76100705378971523</v>
      </c>
      <c r="J195" s="3">
        <f ca="1"/>
        <v>0.92509433942161168</v>
      </c>
      <c r="K195" s="3">
        <f ca="1"/>
        <v>0.76100705378971523</v>
      </c>
      <c r="L195" s="3">
        <f ca="1"/>
        <v>0.46610106684549485</v>
      </c>
      <c r="M195" s="3">
        <f ca="1"/>
        <v>0.83200302076982169</v>
      </c>
      <c r="N195" s="3" t="e">
        <f ca="1"/>
        <v>#VALUE!</v>
      </c>
      <c r="O195" s="3">
        <f ca="1"/>
        <v>0.91802588246591066</v>
      </c>
      <c r="P195" s="17">
        <f t="shared" ca="1" si="85"/>
        <v>0</v>
      </c>
      <c r="Q195" s="17">
        <f t="shared" ca="1" si="86"/>
        <v>1.9278561575228295E-2</v>
      </c>
      <c r="R195" s="17">
        <f t="shared" ca="1" si="87"/>
        <v>3.051890861194427E-2</v>
      </c>
      <c r="S195" s="17">
        <f t="shared" ref="S195:S258" ca="1" si="89">(AA195-U195)*100</f>
        <v>-5.0642517843368262</v>
      </c>
      <c r="T195" s="19">
        <f t="shared" ca="1" si="88"/>
        <v>44484</v>
      </c>
      <c r="U195" s="18">
        <f t="shared" ref="U195:U258" ca="1" si="90">-LN(I196)*365/($A196-$A$2)</f>
        <v>7.3771469220997352E-2</v>
      </c>
      <c r="V195" s="18">
        <f t="shared" ca="1" si="73"/>
        <v>2.1056860400468849E-2</v>
      </c>
      <c r="W195" s="18">
        <f t="shared" ca="1" si="74"/>
        <v>7.3771469220997352E-2</v>
      </c>
      <c r="X195" s="18">
        <f t="shared" ca="1" si="75"/>
        <v>0.20555458457838452</v>
      </c>
      <c r="Y195" s="18">
        <f t="shared" ca="1" si="76"/>
        <v>4.9689504447548084E-2</v>
      </c>
      <c r="Z195" s="18" t="e">
        <f t="shared" ref="Z195:Z258" ca="1" si="91">-LN(N196)*365/($A196-$A$2)</f>
        <v>#VALUE!</v>
      </c>
      <c r="AA195" s="18">
        <f t="shared" ref="AA195:AA258" ca="1" si="92">-LN(O196)*365/($A196-$A$2)</f>
        <v>2.3128951377629089E-2</v>
      </c>
      <c r="AB195" s="19">
        <f t="shared" ca="1" si="77"/>
        <v>45835</v>
      </c>
      <c r="AC195" s="3">
        <f ca="1">_xll.HLV5r3.Financial.Cache.GetValue(IRCurve1, AB195)</f>
        <v>0.83202703169119119</v>
      </c>
      <c r="AD195" s="17">
        <f t="shared" ref="AD195:AD258" ca="1" si="93">(AC194/AC195-1)*365/(AB195-AB194)</f>
        <v>3.0192249533057467E-2</v>
      </c>
      <c r="AE195" s="17">
        <f t="shared" ref="AE195:AE258" ca="1" si="94">-LN(AC195)/(AB195-$AB$2)*365.25</f>
        <v>2.4857864490614771E-2</v>
      </c>
    </row>
    <row r="196" spans="1:31">
      <c r="A196" s="15">
        <f t="shared" ref="A196:A259" ca="1" si="95">A195+7</f>
        <v>44491</v>
      </c>
      <c r="B196" s="14">
        <f t="shared" ca="1" si="78"/>
        <v>5.3739430053697371E-2</v>
      </c>
      <c r="C196" s="14">
        <f t="shared" ca="1" si="79"/>
        <v>2.3305739476723396E-2</v>
      </c>
      <c r="D196" s="14">
        <f t="shared" ca="1" si="80"/>
        <v>5.3739430053697371E-2</v>
      </c>
      <c r="E196" s="14">
        <f t="shared" ca="1" si="81"/>
        <v>3.4557357576769844E-2</v>
      </c>
      <c r="F196" s="14">
        <f t="shared" ca="1" si="82"/>
        <v>4.1283939517293859E-2</v>
      </c>
      <c r="G196" s="14" t="e">
        <f t="shared" ca="1" si="83"/>
        <v>#VALUE!</v>
      </c>
      <c r="H196" s="14">
        <f t="shared" ca="1" si="84"/>
        <v>2.5046834462429467E-2</v>
      </c>
      <c r="I196" s="3">
        <f ca="1"/>
        <v>0.75997458410734808</v>
      </c>
      <c r="J196" s="3">
        <f ca="1"/>
        <v>0.92464716387700785</v>
      </c>
      <c r="K196" s="3">
        <f ca="1"/>
        <v>0.75997458410734808</v>
      </c>
      <c r="L196" s="3">
        <f ca="1"/>
        <v>0.46543832300155674</v>
      </c>
      <c r="M196" s="3">
        <f ca="1"/>
        <v>0.83121051934020374</v>
      </c>
      <c r="N196" s="3" t="e">
        <f ca="1"/>
        <v>#VALUE!</v>
      </c>
      <c r="O196" s="3">
        <f ca="1"/>
        <v>0.91754617575376352</v>
      </c>
      <c r="P196" s="17">
        <f t="shared" ca="1" si="85"/>
        <v>0</v>
      </c>
      <c r="Q196" s="17">
        <f t="shared" ca="1" si="86"/>
        <v>1.9182072476927527E-2</v>
      </c>
      <c r="R196" s="17">
        <f t="shared" ca="1" si="87"/>
        <v>3.0433690576973975E-2</v>
      </c>
      <c r="S196" s="17">
        <f t="shared" ca="1" si="89"/>
        <v>-5.0605660600798172</v>
      </c>
      <c r="T196" s="19">
        <f t="shared" ca="1" si="88"/>
        <v>44491</v>
      </c>
      <c r="U196" s="18">
        <f t="shared" ca="1" si="90"/>
        <v>7.3756026464587884E-2</v>
      </c>
      <c r="V196" s="18">
        <f t="shared" ca="1" si="73"/>
        <v>2.1078164204306592E-2</v>
      </c>
      <c r="W196" s="18">
        <f t="shared" ca="1" si="74"/>
        <v>7.3756026464587884E-2</v>
      </c>
      <c r="X196" s="18">
        <f t="shared" ca="1" si="75"/>
        <v>0.20488148322904748</v>
      </c>
      <c r="Y196" s="18">
        <f t="shared" ca="1" si="76"/>
        <v>4.9689511697749135E-2</v>
      </c>
      <c r="Z196" s="18" t="e">
        <f t="shared" ca="1" si="91"/>
        <v>#VALUE!</v>
      </c>
      <c r="AA196" s="18">
        <f t="shared" ca="1" si="92"/>
        <v>2.3150365863789709E-2</v>
      </c>
      <c r="AB196" s="19">
        <f t="shared" ca="1" si="77"/>
        <v>45849</v>
      </c>
      <c r="AC196" s="3">
        <f ca="1">_xll.HLV5r3.Financial.Cache.GetValue(IRCurve1, AB196)</f>
        <v>0.83106460993465037</v>
      </c>
      <c r="AD196" s="17">
        <f t="shared" ca="1" si="93"/>
        <v>3.0192249533063258E-2</v>
      </c>
      <c r="AE196" s="17">
        <f t="shared" ca="1" si="94"/>
        <v>2.4885377810121682E-2</v>
      </c>
    </row>
    <row r="197" spans="1:31">
      <c r="A197" s="15">
        <f t="shared" ca="1" si="95"/>
        <v>44498</v>
      </c>
      <c r="B197" s="14">
        <f t="shared" ca="1" si="78"/>
        <v>5.3643135313961671E-2</v>
      </c>
      <c r="C197" s="14">
        <f t="shared" ca="1" si="79"/>
        <v>2.3294473861645217E-2</v>
      </c>
      <c r="D197" s="14">
        <f t="shared" ca="1" si="80"/>
        <v>5.3643135313961671E-2</v>
      </c>
      <c r="E197" s="14">
        <f t="shared" ca="1" si="81"/>
        <v>3.4557357576769844E-2</v>
      </c>
      <c r="F197" s="14">
        <f t="shared" ca="1" si="82"/>
        <v>4.1244627662802964E-2</v>
      </c>
      <c r="G197" s="14" t="e">
        <f t="shared" ca="1" si="83"/>
        <v>#VALUE!</v>
      </c>
      <c r="H197" s="14">
        <f t="shared" ca="1" si="84"/>
        <v>2.5080323519332301E-2</v>
      </c>
      <c r="I197" s="3">
        <f ca="1"/>
        <v>0.75894396490083882</v>
      </c>
      <c r="J197" s="3">
        <f ca="1"/>
        <v>0.92420020448978302</v>
      </c>
      <c r="K197" s="3">
        <f ca="1"/>
        <v>0.75894396490083882</v>
      </c>
      <c r="L197" s="3">
        <f ca="1"/>
        <v>0.46477557915761869</v>
      </c>
      <c r="M197" s="3">
        <f ca="1"/>
        <v>0.83041877255494057</v>
      </c>
      <c r="N197" s="3" t="e">
        <f ca="1"/>
        <v>#VALUE!</v>
      </c>
      <c r="O197" s="3">
        <f ca="1"/>
        <v>0.91706582550379911</v>
      </c>
      <c r="P197" s="17">
        <f t="shared" ca="1" si="85"/>
        <v>0</v>
      </c>
      <c r="Q197" s="17">
        <f t="shared" ca="1" si="86"/>
        <v>1.9085777737191827E-2</v>
      </c>
      <c r="R197" s="17">
        <f t="shared" ca="1" si="87"/>
        <v>3.0348661452316454E-2</v>
      </c>
      <c r="S197" s="17">
        <f t="shared" ca="1" si="89"/>
        <v>-5.0568762413306132</v>
      </c>
      <c r="T197" s="19">
        <f t="shared" ca="1" si="88"/>
        <v>44498</v>
      </c>
      <c r="U197" s="18">
        <f t="shared" ca="1" si="90"/>
        <v>7.3740583648559413E-2</v>
      </c>
      <c r="V197" s="18">
        <f t="shared" ca="1" si="73"/>
        <v>2.109925062239091E-2</v>
      </c>
      <c r="W197" s="18">
        <f t="shared" ca="1" si="74"/>
        <v>7.3740583648559413E-2</v>
      </c>
      <c r="X197" s="18">
        <f t="shared" ca="1" si="75"/>
        <v>0.20421579119447536</v>
      </c>
      <c r="Y197" s="18">
        <f t="shared" ca="1" si="76"/>
        <v>4.9689518947950158E-2</v>
      </c>
      <c r="Z197" s="18" t="e">
        <f t="shared" ca="1" si="91"/>
        <v>#VALUE!</v>
      </c>
      <c r="AA197" s="18">
        <f t="shared" ca="1" si="92"/>
        <v>2.3171821235253277E-2</v>
      </c>
      <c r="AB197" s="19">
        <f t="shared" ca="1" si="77"/>
        <v>45863</v>
      </c>
      <c r="AC197" s="3">
        <f ca="1">_xll.HLV5r3.Financial.Cache.GetValue(IRCurve1, AB197)</f>
        <v>0.83010330142996591</v>
      </c>
      <c r="AD197" s="17">
        <f t="shared" ca="1" si="93"/>
        <v>3.0192249533057467E-2</v>
      </c>
      <c r="AE197" s="17">
        <f t="shared" ca="1" si="94"/>
        <v>2.4912608941736195E-2</v>
      </c>
    </row>
    <row r="198" spans="1:31">
      <c r="A198" s="15">
        <f t="shared" ca="1" si="95"/>
        <v>44505</v>
      </c>
      <c r="B198" s="14">
        <f t="shared" ca="1" si="78"/>
        <v>5.3547034498380081E-2</v>
      </c>
      <c r="C198" s="14">
        <f t="shared" ca="1" si="79"/>
        <v>2.3283213692176626E-2</v>
      </c>
      <c r="D198" s="14">
        <f t="shared" ca="1" si="80"/>
        <v>5.3547034498380081E-2</v>
      </c>
      <c r="E198" s="14">
        <f t="shared" ca="1" si="81"/>
        <v>3.4557357576772738E-2</v>
      </c>
      <c r="F198" s="14">
        <f t="shared" ca="1" si="82"/>
        <v>4.1205353230963318E-2</v>
      </c>
      <c r="G198" s="14" t="e">
        <f t="shared" ca="1" si="83"/>
        <v>#VALUE!</v>
      </c>
      <c r="H198" s="14">
        <f t="shared" ca="1" si="84"/>
        <v>2.5113745670469437E-2</v>
      </c>
      <c r="I198" s="3">
        <f ca="1"/>
        <v>0.75791519244276284</v>
      </c>
      <c r="J198" s="3">
        <f ca="1"/>
        <v>0.9237534611554501</v>
      </c>
      <c r="K198" s="3">
        <f ca="1"/>
        <v>0.75791519244276284</v>
      </c>
      <c r="L198" s="3">
        <f ca="1"/>
        <v>0.46411283531368064</v>
      </c>
      <c r="M198" s="3">
        <f ca="1"/>
        <v>0.82962777969565393</v>
      </c>
      <c r="N198" s="3" t="e">
        <f ca="1"/>
        <v>#VALUE!</v>
      </c>
      <c r="O198" s="3">
        <f ca="1"/>
        <v>0.91658483299794891</v>
      </c>
      <c r="P198" s="17">
        <f t="shared" ca="1" si="85"/>
        <v>0</v>
      </c>
      <c r="Q198" s="17">
        <f t="shared" ca="1" si="86"/>
        <v>1.8989676921607343E-2</v>
      </c>
      <c r="R198" s="17">
        <f t="shared" ca="1" si="87"/>
        <v>3.0263820806203455E-2</v>
      </c>
      <c r="S198" s="17">
        <f t="shared" ca="1" si="89"/>
        <v>-5.0531823905969997</v>
      </c>
      <c r="T198" s="19">
        <f t="shared" ca="1" si="88"/>
        <v>44505</v>
      </c>
      <c r="U198" s="18">
        <f t="shared" ca="1" si="90"/>
        <v>7.3725140772909661E-2</v>
      </c>
      <c r="V198" s="18">
        <f t="shared" ca="1" si="73"/>
        <v>2.1120122965164724E-2</v>
      </c>
      <c r="W198" s="18">
        <f t="shared" ca="1" si="74"/>
        <v>7.3725140772909661E-2</v>
      </c>
      <c r="X198" s="18">
        <f t="shared" ca="1" si="75"/>
        <v>0.20355739718060548</v>
      </c>
      <c r="Y198" s="18">
        <f t="shared" ca="1" si="76"/>
        <v>4.9689526198152055E-2</v>
      </c>
      <c r="Z198" s="18" t="e">
        <f t="shared" ca="1" si="91"/>
        <v>#VALUE!</v>
      </c>
      <c r="AA198" s="18">
        <f t="shared" ca="1" si="92"/>
        <v>2.3193316866939661E-2</v>
      </c>
      <c r="AB198" s="19">
        <f t="shared" ca="1" si="77"/>
        <v>45877</v>
      </c>
      <c r="AC198" s="3">
        <f ca="1">_xll.HLV5r3.Financial.Cache.GetValue(IRCurve1, AB198)</f>
        <v>0.82914310488941767</v>
      </c>
      <c r="AD198" s="17">
        <f t="shared" ca="1" si="93"/>
        <v>3.0192249533057467E-2</v>
      </c>
      <c r="AE198" s="17">
        <f t="shared" ca="1" si="94"/>
        <v>2.4939562204660769E-2</v>
      </c>
    </row>
    <row r="199" spans="1:31">
      <c r="A199" s="15">
        <f t="shared" ca="1" si="95"/>
        <v>44512</v>
      </c>
      <c r="B199" s="14">
        <f t="shared" ca="1" si="78"/>
        <v>5.3451127174356516E-2</v>
      </c>
      <c r="C199" s="14">
        <f t="shared" ca="1" si="79"/>
        <v>2.327195896568942E-2</v>
      </c>
      <c r="D199" s="14">
        <f t="shared" ca="1" si="80"/>
        <v>5.3451127174356516E-2</v>
      </c>
      <c r="E199" s="14">
        <f t="shared" ca="1" si="81"/>
        <v>3.4557357576769844E-2</v>
      </c>
      <c r="F199" s="14">
        <f t="shared" ca="1" si="82"/>
        <v>4.1166116185738275E-2</v>
      </c>
      <c r="G199" s="14" t="e">
        <f t="shared" ca="1" si="83"/>
        <v>#VALUE!</v>
      </c>
      <c r="H199" s="14">
        <f t="shared" ca="1" si="84"/>
        <v>2.5147100853927316E-2</v>
      </c>
      <c r="I199" s="3">
        <f ca="1"/>
        <v>0.75688826301402679</v>
      </c>
      <c r="J199" s="3">
        <f ca="1"/>
        <v>0.92330693376957274</v>
      </c>
      <c r="K199" s="3">
        <f ca="1"/>
        <v>0.75688826301402679</v>
      </c>
      <c r="L199" s="3">
        <f ca="1"/>
        <v>0.46345009146974253</v>
      </c>
      <c r="M199" s="3">
        <f ca="1"/>
        <v>0.82883754004464916</v>
      </c>
      <c r="N199" s="3" t="e">
        <f ca="1"/>
        <v>#VALUE!</v>
      </c>
      <c r="O199" s="3">
        <f ca="1"/>
        <v>0.91610319951933716</v>
      </c>
      <c r="P199" s="17">
        <f t="shared" ca="1" si="85"/>
        <v>0</v>
      </c>
      <c r="Q199" s="17">
        <f t="shared" ca="1" si="86"/>
        <v>1.8893769597586672E-2</v>
      </c>
      <c r="R199" s="17">
        <f t="shared" ca="1" si="87"/>
        <v>3.0179168208667097E-2</v>
      </c>
      <c r="S199" s="17">
        <f t="shared" ca="1" si="89"/>
        <v>-5.0494845691242496</v>
      </c>
      <c r="T199" s="19">
        <f t="shared" ca="1" si="88"/>
        <v>44512</v>
      </c>
      <c r="U199" s="18">
        <f t="shared" ca="1" si="90"/>
        <v>7.3709697837639074E-2</v>
      </c>
      <c r="V199" s="18">
        <f t="shared" ca="1" si="73"/>
        <v>2.1140784476193338E-2</v>
      </c>
      <c r="W199" s="18">
        <f t="shared" ca="1" si="74"/>
        <v>7.3709697837639074E-2</v>
      </c>
      <c r="X199" s="18">
        <f t="shared" ca="1" si="75"/>
        <v>0.20290619214830991</v>
      </c>
      <c r="Y199" s="18">
        <f t="shared" ca="1" si="76"/>
        <v>4.9689533448353036E-2</v>
      </c>
      <c r="Z199" s="18" t="e">
        <f t="shared" ca="1" si="91"/>
        <v>#VALUE!</v>
      </c>
      <c r="AA199" s="18">
        <f t="shared" ca="1" si="92"/>
        <v>2.3214852146396577E-2</v>
      </c>
      <c r="AB199" s="19">
        <f t="shared" ca="1" si="77"/>
        <v>45891</v>
      </c>
      <c r="AC199" s="3">
        <f ca="1">_xll.HLV5r3.Financial.Cache.GetValue(IRCurve1, AB199)</f>
        <v>0.8281840190267753</v>
      </c>
      <c r="AD199" s="17">
        <f t="shared" ca="1" si="93"/>
        <v>3.0192249533057467E-2</v>
      </c>
      <c r="AE199" s="17">
        <f t="shared" ca="1" si="94"/>
        <v>2.4966241830398292E-2</v>
      </c>
    </row>
    <row r="200" spans="1:31">
      <c r="A200" s="15">
        <f t="shared" ca="1" si="95"/>
        <v>44519</v>
      </c>
      <c r="B200" s="14">
        <f t="shared" ca="1" si="78"/>
        <v>5.3355412909833241E-2</v>
      </c>
      <c r="C200" s="14">
        <f t="shared" ca="1" si="79"/>
        <v>2.3260709679555389E-2</v>
      </c>
      <c r="D200" s="14">
        <f t="shared" ca="1" si="80"/>
        <v>5.3355412909833241E-2</v>
      </c>
      <c r="E200" s="14">
        <f t="shared" ca="1" si="81"/>
        <v>3.4557357576772738E-2</v>
      </c>
      <c r="F200" s="14">
        <f t="shared" ca="1" si="82"/>
        <v>4.1126916491976896E-2</v>
      </c>
      <c r="G200" s="14" t="e">
        <f t="shared" ca="1" si="83"/>
        <v>#VALUE!</v>
      </c>
      <c r="H200" s="14">
        <f t="shared" ca="1" si="84"/>
        <v>2.5180389008093398E-2</v>
      </c>
      <c r="I200" s="3">
        <f ca="1"/>
        <v>0.75586317290383365</v>
      </c>
      <c r="J200" s="3">
        <f ca="1"/>
        <v>0.92286062222776499</v>
      </c>
      <c r="K200" s="3">
        <f ca="1"/>
        <v>0.75586317290383365</v>
      </c>
      <c r="L200" s="3">
        <f ca="1"/>
        <v>0.46278734762580448</v>
      </c>
      <c r="M200" s="3">
        <f ca="1"/>
        <v>0.82804805288492267</v>
      </c>
      <c r="N200" s="3" t="e">
        <f ca="1"/>
        <v>#VALUE!</v>
      </c>
      <c r="O200" s="3">
        <f ca="1"/>
        <v>0.91562092635227554</v>
      </c>
      <c r="P200" s="17">
        <f t="shared" ca="1" si="85"/>
        <v>0</v>
      </c>
      <c r="Q200" s="17">
        <f t="shared" ca="1" si="86"/>
        <v>1.8798055333060504E-2</v>
      </c>
      <c r="R200" s="17">
        <f t="shared" ca="1" si="87"/>
        <v>3.0094703230277853E-2</v>
      </c>
      <c r="S200" s="17">
        <f t="shared" ca="1" si="89"/>
        <v>-5.045782836926481</v>
      </c>
      <c r="T200" s="19">
        <f t="shared" ca="1" si="88"/>
        <v>44519</v>
      </c>
      <c r="U200" s="18">
        <f t="shared" ca="1" si="90"/>
        <v>7.369425484274722E-2</v>
      </c>
      <c r="V200" s="18">
        <f t="shared" ca="1" si="73"/>
        <v>2.116123833384477E-2</v>
      </c>
      <c r="W200" s="18">
        <f t="shared" ca="1" si="74"/>
        <v>7.369425484274722E-2</v>
      </c>
      <c r="X200" s="18">
        <f t="shared" ca="1" si="75"/>
        <v>0.20226206925677695</v>
      </c>
      <c r="Y200" s="18">
        <f t="shared" ca="1" si="76"/>
        <v>4.9689540698554011E-2</v>
      </c>
      <c r="Z200" s="18" t="e">
        <f t="shared" ca="1" si="91"/>
        <v>#VALUE!</v>
      </c>
      <c r="AA200" s="18">
        <f t="shared" ca="1" si="92"/>
        <v>2.3236426473482414E-2</v>
      </c>
      <c r="AB200" s="19">
        <f t="shared" ref="AB200:AB231" ca="1" si="96">AB199+30</f>
        <v>45921</v>
      </c>
      <c r="AC200" s="3">
        <f ca="1">_xll.HLV5r3.Financial.Cache.GetValue(IRCurve1, AB200)</f>
        <v>0.82613256910097899</v>
      </c>
      <c r="AD200" s="17">
        <f t="shared" ca="1" si="93"/>
        <v>3.0212230293356773E-2</v>
      </c>
      <c r="AE200" s="17">
        <f t="shared" ca="1" si="94"/>
        <v>2.5022510194579302E-2</v>
      </c>
    </row>
    <row r="201" spans="1:31">
      <c r="A201" s="15">
        <f t="shared" ca="1" si="95"/>
        <v>44526</v>
      </c>
      <c r="B201" s="14">
        <f t="shared" ca="1" si="78"/>
        <v>5.3259891274031898E-2</v>
      </c>
      <c r="C201" s="14">
        <f t="shared" ca="1" si="79"/>
        <v>2.3249465831146301E-2</v>
      </c>
      <c r="D201" s="14">
        <f t="shared" ca="1" si="80"/>
        <v>5.3259891274031898E-2</v>
      </c>
      <c r="E201" s="14">
        <f t="shared" ca="1" si="81"/>
        <v>3.4557357576769844E-2</v>
      </c>
      <c r="F201" s="14">
        <f t="shared" ca="1" si="82"/>
        <v>4.108775411398987E-2</v>
      </c>
      <c r="G201" s="14" t="e">
        <f t="shared" ca="1" si="83"/>
        <v>#VALUE!</v>
      </c>
      <c r="H201" s="14">
        <f t="shared" ca="1" si="84"/>
        <v>2.5213610071661959E-2</v>
      </c>
      <c r="I201" s="3">
        <f ca="1"/>
        <v>0.75483991840967246</v>
      </c>
      <c r="J201" s="3">
        <f ca="1"/>
        <v>0.92241452642569133</v>
      </c>
      <c r="K201" s="3">
        <f ca="1"/>
        <v>0.75483991840967246</v>
      </c>
      <c r="L201" s="3">
        <f ca="1"/>
        <v>0.46212460378186637</v>
      </c>
      <c r="M201" s="3">
        <f ca="1"/>
        <v>0.82725931750014503</v>
      </c>
      <c r="N201" s="3" t="e">
        <f ca="1"/>
        <v>#VALUE!</v>
      </c>
      <c r="O201" s="3">
        <f ca="1"/>
        <v>0.91513801478225731</v>
      </c>
      <c r="P201" s="17">
        <f t="shared" ca="1" si="85"/>
        <v>0</v>
      </c>
      <c r="Q201" s="17">
        <f t="shared" ca="1" si="86"/>
        <v>1.8702533697262054E-2</v>
      </c>
      <c r="R201" s="17">
        <f t="shared" ca="1" si="87"/>
        <v>3.0010425442885597E-2</v>
      </c>
      <c r="S201" s="17">
        <f t="shared" ca="1" si="89"/>
        <v>-5.0420772528176023</v>
      </c>
      <c r="T201" s="19">
        <f t="shared" ca="1" si="88"/>
        <v>44526</v>
      </c>
      <c r="U201" s="18">
        <f t="shared" ca="1" si="90"/>
        <v>7.3678811788234488E-2</v>
      </c>
      <c r="V201" s="18">
        <f t="shared" ca="1" si="73"/>
        <v>2.1181487652919703E-2</v>
      </c>
      <c r="W201" s="18">
        <f t="shared" ca="1" si="74"/>
        <v>7.3678811788234488E-2</v>
      </c>
      <c r="X201" s="18">
        <f t="shared" ca="1" si="75"/>
        <v>0.2016249238085901</v>
      </c>
      <c r="Y201" s="18">
        <f t="shared" ca="1" si="76"/>
        <v>4.9689547948754999E-2</v>
      </c>
      <c r="Z201" s="18" t="e">
        <f t="shared" ca="1" si="91"/>
        <v>#VALUE!</v>
      </c>
      <c r="AA201" s="18">
        <f t="shared" ca="1" si="92"/>
        <v>2.3258039260058469E-2</v>
      </c>
      <c r="AB201" s="19">
        <f t="shared" ca="1" si="96"/>
        <v>45951</v>
      </c>
      <c r="AC201" s="3">
        <f ca="1">_xll.HLV5r3.Financial.Cache.GetValue(IRCurve1, AB201)</f>
        <v>0.82408620071105076</v>
      </c>
      <c r="AD201" s="17">
        <f t="shared" ca="1" si="93"/>
        <v>3.0212230293356773E-2</v>
      </c>
      <c r="AE201" s="17">
        <f t="shared" ca="1" si="94"/>
        <v>2.5077580509842327E-2</v>
      </c>
    </row>
    <row r="202" spans="1:31">
      <c r="A202" s="15">
        <f t="shared" ca="1" si="95"/>
        <v>44533</v>
      </c>
      <c r="B202" s="14">
        <f t="shared" ca="1" si="78"/>
        <v>5.3164561836700958E-2</v>
      </c>
      <c r="C202" s="14">
        <f t="shared" ca="1" si="79"/>
        <v>2.3238227417828168E-2</v>
      </c>
      <c r="D202" s="14">
        <f t="shared" ca="1" si="80"/>
        <v>5.3164561836700958E-2</v>
      </c>
      <c r="E202" s="14">
        <f t="shared" ca="1" si="81"/>
        <v>3.4557357576772738E-2</v>
      </c>
      <c r="F202" s="14">
        <f t="shared" ca="1" si="82"/>
        <v>4.1048629016406303E-2</v>
      </c>
      <c r="G202" s="14" t="e">
        <f t="shared" ca="1" si="83"/>
        <v>#VALUE!</v>
      </c>
      <c r="H202" s="14">
        <f t="shared" ca="1" si="84"/>
        <v>2.5246763983593566E-2</v>
      </c>
      <c r="I202" s="3">
        <f ca="1"/>
        <v>0.75381849583729377</v>
      </c>
      <c r="J202" s="3">
        <f ca="1"/>
        <v>0.9219686462590666</v>
      </c>
      <c r="K202" s="3">
        <f ca="1"/>
        <v>0.75381849583729377</v>
      </c>
      <c r="L202" s="3">
        <f ca="1"/>
        <v>0.46146185993792832</v>
      </c>
      <c r="M202" s="3">
        <f ca="1"/>
        <v>0.82647133317467125</v>
      </c>
      <c r="N202" s="3" t="e">
        <f ca="1"/>
        <v>#VALUE!</v>
      </c>
      <c r="O202" s="3">
        <f ca="1"/>
        <v>0.91465446609595147</v>
      </c>
      <c r="P202" s="17">
        <f t="shared" ca="1" si="85"/>
        <v>0</v>
      </c>
      <c r="Q202" s="17">
        <f t="shared" ca="1" si="86"/>
        <v>1.860720425992822E-2</v>
      </c>
      <c r="R202" s="17">
        <f t="shared" ca="1" si="87"/>
        <v>2.992633441887279E-2</v>
      </c>
      <c r="S202" s="17">
        <f t="shared" ca="1" si="89"/>
        <v>-5.0383678744408407</v>
      </c>
      <c r="T202" s="19">
        <f t="shared" ca="1" si="88"/>
        <v>44533</v>
      </c>
      <c r="U202" s="18">
        <f t="shared" ca="1" si="90"/>
        <v>7.3663368674098659E-2</v>
      </c>
      <c r="V202" s="18">
        <f t="shared" ca="1" si="73"/>
        <v>2.12015354862327E-2</v>
      </c>
      <c r="W202" s="18">
        <f t="shared" ca="1" si="74"/>
        <v>7.3663368674098659E-2</v>
      </c>
      <c r="X202" s="18">
        <f t="shared" ca="1" si="75"/>
        <v>0.20099465319644771</v>
      </c>
      <c r="Y202" s="18">
        <f t="shared" ca="1" si="76"/>
        <v>4.9689555198956827E-2</v>
      </c>
      <c r="Z202" s="18" t="e">
        <f t="shared" ca="1" si="91"/>
        <v>#VALUE!</v>
      </c>
      <c r="AA202" s="18">
        <f t="shared" ca="1" si="92"/>
        <v>2.3279689929690244E-2</v>
      </c>
      <c r="AB202" s="19">
        <f t="shared" ca="1" si="96"/>
        <v>45981</v>
      </c>
      <c r="AC202" s="3">
        <f ca="1">_xll.HLV5r3.Financial.Cache.GetValue(IRCurve1, AB202)</f>
        <v>0.82204490126979235</v>
      </c>
      <c r="AD202" s="17">
        <f t="shared" ca="1" si="93"/>
        <v>3.0212230293359472E-2</v>
      </c>
      <c r="AE202" s="17">
        <f t="shared" ca="1" si="94"/>
        <v>2.5131490635879324E-2</v>
      </c>
    </row>
    <row r="203" spans="1:31">
      <c r="A203" s="15">
        <f t="shared" ca="1" si="95"/>
        <v>44540</v>
      </c>
      <c r="B203" s="14">
        <f t="shared" ca="1" si="78"/>
        <v>5.3069424169406618E-2</v>
      </c>
      <c r="C203" s="14">
        <f t="shared" ca="1" si="79"/>
        <v>2.3226994436972771E-2</v>
      </c>
      <c r="D203" s="14">
        <f t="shared" ca="1" si="80"/>
        <v>5.3069424169406618E-2</v>
      </c>
      <c r="E203" s="14">
        <f t="shared" ca="1" si="81"/>
        <v>3.4557357576772738E-2</v>
      </c>
      <c r="F203" s="14">
        <f t="shared" ca="1" si="82"/>
        <v>4.1009541163322671E-2</v>
      </c>
      <c r="G203" s="14" t="e">
        <f t="shared" ca="1" si="83"/>
        <v>#VALUE!</v>
      </c>
      <c r="H203" s="14">
        <f t="shared" ca="1" si="84"/>
        <v>2.5279850683352444E-2</v>
      </c>
      <c r="I203" s="3">
        <f ca="1"/>
        <v>0.7527989015006995</v>
      </c>
      <c r="J203" s="3">
        <f ca="1"/>
        <v>0.9215229816236562</v>
      </c>
      <c r="K203" s="3">
        <f ca="1"/>
        <v>0.7527989015006995</v>
      </c>
      <c r="L203" s="3">
        <f ca="1"/>
        <v>0.46079911609399021</v>
      </c>
      <c r="M203" s="3">
        <f ca="1"/>
        <v>0.82568409919353469</v>
      </c>
      <c r="N203" s="3" t="e">
        <f ca="1"/>
        <v>#VALUE!</v>
      </c>
      <c r="O203" s="3">
        <f ca="1"/>
        <v>0.91417028158119762</v>
      </c>
      <c r="P203" s="17">
        <f t="shared" ca="1" si="85"/>
        <v>0</v>
      </c>
      <c r="Q203" s="17">
        <f t="shared" ca="1" si="86"/>
        <v>1.851206659263388E-2</v>
      </c>
      <c r="R203" s="17">
        <f t="shared" ca="1" si="87"/>
        <v>2.9842429732433846E-2</v>
      </c>
      <c r="S203" s="17">
        <f t="shared" ca="1" si="89"/>
        <v>-5.0346547582981307</v>
      </c>
      <c r="T203" s="19">
        <f t="shared" ca="1" si="88"/>
        <v>44540</v>
      </c>
      <c r="U203" s="18">
        <f t="shared" ca="1" si="90"/>
        <v>7.3647925500340161E-2</v>
      </c>
      <c r="V203" s="18">
        <f t="shared" ca="1" si="73"/>
        <v>2.1221384826146539E-2</v>
      </c>
      <c r="W203" s="18">
        <f t="shared" ca="1" si="74"/>
        <v>7.3647925500340161E-2</v>
      </c>
      <c r="X203" s="18">
        <f t="shared" ca="1" si="75"/>
        <v>0.20037115685146534</v>
      </c>
      <c r="Y203" s="18">
        <f t="shared" ca="1" si="76"/>
        <v>4.9689562449157787E-2</v>
      </c>
      <c r="Z203" s="18" t="e">
        <f t="shared" ca="1" si="91"/>
        <v>#VALUE!</v>
      </c>
      <c r="AA203" s="18">
        <f t="shared" ca="1" si="92"/>
        <v>2.330137791735885E-2</v>
      </c>
      <c r="AB203" s="19">
        <f t="shared" ca="1" si="96"/>
        <v>46011</v>
      </c>
      <c r="AC203" s="3">
        <f ca="1">_xll.HLV5r3.Financial.Cache.GetValue(IRCurve1, AB203)</f>
        <v>0.82000865822118474</v>
      </c>
      <c r="AD203" s="17">
        <f t="shared" ca="1" si="93"/>
        <v>3.0212230293356773E-2</v>
      </c>
      <c r="AE203" s="17">
        <f t="shared" ca="1" si="94"/>
        <v>2.5184276853798794E-2</v>
      </c>
    </row>
    <row r="204" spans="1:31">
      <c r="A204" s="15">
        <f t="shared" ca="1" si="95"/>
        <v>44547</v>
      </c>
      <c r="B204" s="14">
        <f t="shared" ca="1" si="78"/>
        <v>5.2974477844230289E-2</v>
      </c>
      <c r="C204" s="14">
        <f t="shared" ca="1" si="79"/>
        <v>2.3215766885963461E-2</v>
      </c>
      <c r="D204" s="14">
        <f t="shared" ca="1" si="80"/>
        <v>5.2974477844230289E-2</v>
      </c>
      <c r="E204" s="14">
        <f t="shared" ca="1" si="81"/>
        <v>3.4557357576769844E-2</v>
      </c>
      <c r="F204" s="14">
        <f t="shared" ca="1" si="82"/>
        <v>4.0970490519721202E-2</v>
      </c>
      <c r="G204" s="14" t="e">
        <f t="shared" ca="1" si="83"/>
        <v>#VALUE!</v>
      </c>
      <c r="H204" s="14">
        <f t="shared" ca="1" si="84"/>
        <v>2.5312870109991788E-2</v>
      </c>
      <c r="I204" s="3">
        <f ca="1"/>
        <v>0.75178113172210814</v>
      </c>
      <c r="J204" s="3">
        <f ca="1"/>
        <v>0.9210775324152759</v>
      </c>
      <c r="K204" s="3">
        <f ca="1"/>
        <v>0.75178113172210814</v>
      </c>
      <c r="L204" s="3">
        <f ca="1"/>
        <v>0.46013637225005211</v>
      </c>
      <c r="M204" s="3">
        <f ca="1"/>
        <v>0.82489761484245727</v>
      </c>
      <c r="N204" s="3" t="e">
        <f ca="1"/>
        <v>#VALUE!</v>
      </c>
      <c r="O204" s="3">
        <f ca="1"/>
        <v>0.91368546252699634</v>
      </c>
      <c r="P204" s="17">
        <f t="shared" ca="1" si="85"/>
        <v>0</v>
      </c>
      <c r="Q204" s="17">
        <f t="shared" ca="1" si="86"/>
        <v>1.8417120267460445E-2</v>
      </c>
      <c r="R204" s="17">
        <f t="shared" ca="1" si="87"/>
        <v>2.9758710958266828E-2</v>
      </c>
      <c r="S204" s="17">
        <f t="shared" ca="1" si="89"/>
        <v>-5.0309379597782504</v>
      </c>
      <c r="T204" s="19">
        <f t="shared" ca="1" si="88"/>
        <v>44547</v>
      </c>
      <c r="U204" s="18">
        <f t="shared" ca="1" si="90"/>
        <v>7.3632482266958538E-2</v>
      </c>
      <c r="V204" s="18">
        <f t="shared" ca="1" si="73"/>
        <v>2.1241038606061243E-2</v>
      </c>
      <c r="W204" s="18">
        <f t="shared" ca="1" si="74"/>
        <v>7.3632482266958538E-2</v>
      </c>
      <c r="X204" s="18">
        <f t="shared" ca="1" si="75"/>
        <v>0.19975433619300578</v>
      </c>
      <c r="Y204" s="18">
        <f t="shared" ca="1" si="76"/>
        <v>4.9689569699358734E-2</v>
      </c>
      <c r="Z204" s="18" t="e">
        <f t="shared" ca="1" si="91"/>
        <v>#VALUE!</v>
      </c>
      <c r="AA204" s="18">
        <f t="shared" ca="1" si="92"/>
        <v>2.3323102669176029E-2</v>
      </c>
      <c r="AB204" s="19">
        <f t="shared" ca="1" si="96"/>
        <v>46041</v>
      </c>
      <c r="AC204" s="3">
        <f ca="1">_xll.HLV5r3.Financial.Cache.GetValue(IRCurve1, AB204)</f>
        <v>0.81797745904031072</v>
      </c>
      <c r="AD204" s="17">
        <f t="shared" ca="1" si="93"/>
        <v>3.0212230293356773E-2</v>
      </c>
      <c r="AE204" s="17">
        <f t="shared" ca="1" si="94"/>
        <v>2.5235973947552098E-2</v>
      </c>
    </row>
    <row r="205" spans="1:31">
      <c r="A205" s="15">
        <f t="shared" ca="1" si="95"/>
        <v>44554</v>
      </c>
      <c r="B205" s="14">
        <f t="shared" ca="1" si="78"/>
        <v>5.2879722434532789E-2</v>
      </c>
      <c r="C205" s="14">
        <f t="shared" ca="1" si="79"/>
        <v>2.3204544762172041E-2</v>
      </c>
      <c r="D205" s="14">
        <f t="shared" ca="1" si="80"/>
        <v>5.2879722434532789E-2</v>
      </c>
      <c r="E205" s="14">
        <f t="shared" ca="1" si="81"/>
        <v>3.4557357576772738E-2</v>
      </c>
      <c r="F205" s="14">
        <f t="shared" ca="1" si="82"/>
        <v>4.0931477050190464E-2</v>
      </c>
      <c r="G205" s="14" t="e">
        <f t="shared" ca="1" si="83"/>
        <v>#VALUE!</v>
      </c>
      <c r="H205" s="14">
        <f t="shared" ca="1" si="84"/>
        <v>2.5345822203878897E-2</v>
      </c>
      <c r="I205" s="3">
        <f ca="1"/>
        <v>0.75076518283194482</v>
      </c>
      <c r="J205" s="3">
        <f ca="1"/>
        <v>0.92063229852979167</v>
      </c>
      <c r="K205" s="3">
        <f ca="1"/>
        <v>0.75076518283194482</v>
      </c>
      <c r="L205" s="3">
        <f ca="1"/>
        <v>0.45947362840611405</v>
      </c>
      <c r="M205" s="3">
        <f ca="1"/>
        <v>0.82411187940783248</v>
      </c>
      <c r="N205" s="3" t="e">
        <f ca="1"/>
        <v>#VALUE!</v>
      </c>
      <c r="O205" s="3">
        <f ca="1"/>
        <v>0.91320001022351704</v>
      </c>
      <c r="P205" s="17">
        <f t="shared" ca="1" si="85"/>
        <v>0</v>
      </c>
      <c r="Q205" s="17">
        <f t="shared" ca="1" si="86"/>
        <v>1.8322364857760051E-2</v>
      </c>
      <c r="R205" s="17">
        <f t="shared" ca="1" si="87"/>
        <v>2.9675177672360747E-2</v>
      </c>
      <c r="S205" s="17">
        <f t="shared" ca="1" si="89"/>
        <v>-5.0272175331837383</v>
      </c>
      <c r="T205" s="19">
        <f t="shared" ca="1" si="88"/>
        <v>44554</v>
      </c>
      <c r="U205" s="18">
        <f t="shared" ca="1" si="90"/>
        <v>7.3617038973954163E-2</v>
      </c>
      <c r="V205" s="18">
        <f t="shared" ca="1" si="73"/>
        <v>2.1260499701859163E-2</v>
      </c>
      <c r="W205" s="18">
        <f t="shared" ca="1" si="74"/>
        <v>7.3617038973954163E-2</v>
      </c>
      <c r="X205" s="18">
        <f t="shared" ca="1" si="75"/>
        <v>0.19914409457998586</v>
      </c>
      <c r="Y205" s="18">
        <f t="shared" ca="1" si="76"/>
        <v>4.9689576949560499E-2</v>
      </c>
      <c r="Z205" s="18" t="e">
        <f t="shared" ca="1" si="91"/>
        <v>#VALUE!</v>
      </c>
      <c r="AA205" s="18">
        <f t="shared" ca="1" si="92"/>
        <v>2.3344863642116784E-2</v>
      </c>
      <c r="AB205" s="19">
        <f t="shared" ca="1" si="96"/>
        <v>46071</v>
      </c>
      <c r="AC205" s="3">
        <f ca="1">_xll.HLV5r3.Financial.Cache.GetValue(IRCurve1, AB205)</f>
        <v>0.8159512912332777</v>
      </c>
      <c r="AD205" s="17">
        <f t="shared" ca="1" si="93"/>
        <v>3.0212230293356773E-2</v>
      </c>
      <c r="AE205" s="17">
        <f t="shared" ca="1" si="94"/>
        <v>2.528661528037103E-2</v>
      </c>
    </row>
    <row r="206" spans="1:31">
      <c r="A206" s="15">
        <f t="shared" ca="1" si="95"/>
        <v>44561</v>
      </c>
      <c r="B206" s="14">
        <f t="shared" ca="1" si="78"/>
        <v>5.2785157514184347E-2</v>
      </c>
      <c r="C206" s="14">
        <f t="shared" ca="1" si="79"/>
        <v>2.3193328062958707E-2</v>
      </c>
      <c r="D206" s="14">
        <f t="shared" ca="1" si="80"/>
        <v>5.2785157514184347E-2</v>
      </c>
      <c r="E206" s="14">
        <f t="shared" ca="1" si="81"/>
        <v>3.4557357576769844E-2</v>
      </c>
      <c r="F206" s="14">
        <f t="shared" ca="1" si="82"/>
        <v>4.0892500718931149E-2</v>
      </c>
      <c r="G206" s="14" t="e">
        <f t="shared" ca="1" si="83"/>
        <v>#VALUE!</v>
      </c>
      <c r="H206" s="14">
        <f t="shared" ca="1" si="84"/>
        <v>2.5378706905027956E-2</v>
      </c>
      <c r="I206" s="3">
        <f ca="1"/>
        <v>0.7497510511688168</v>
      </c>
      <c r="J206" s="3">
        <f ca="1"/>
        <v>0.92018727986311988</v>
      </c>
      <c r="K206" s="3">
        <f ca="1"/>
        <v>0.7497510511688168</v>
      </c>
      <c r="L206" s="3">
        <f ca="1"/>
        <v>0.45881088456217595</v>
      </c>
      <c r="M206" s="3">
        <f ca="1"/>
        <v>0.82332689217673294</v>
      </c>
      <c r="N206" s="3" t="e">
        <f ca="1"/>
        <v>#VALUE!</v>
      </c>
      <c r="O206" s="3">
        <f ca="1"/>
        <v>0.91271392596207279</v>
      </c>
      <c r="P206" s="17">
        <f t="shared" ca="1" si="85"/>
        <v>0</v>
      </c>
      <c r="Q206" s="17">
        <f t="shared" ca="1" si="86"/>
        <v>1.8227799937414503E-2</v>
      </c>
      <c r="R206" s="17">
        <f t="shared" ca="1" si="87"/>
        <v>2.959182945122564E-2</v>
      </c>
      <c r="S206" s="17">
        <f t="shared" ca="1" si="89"/>
        <v>-5.0234935317573877</v>
      </c>
      <c r="T206" s="19">
        <f t="shared" ca="1" si="88"/>
        <v>44561</v>
      </c>
      <c r="U206" s="18">
        <f t="shared" ca="1" si="90"/>
        <v>7.3601595621324872E-2</v>
      </c>
      <c r="V206" s="18">
        <f t="shared" ca="1" si="73"/>
        <v>2.1279770933307789E-2</v>
      </c>
      <c r="W206" s="18">
        <f t="shared" ca="1" si="74"/>
        <v>7.3601595621324872E-2</v>
      </c>
      <c r="X206" s="18">
        <f t="shared" ca="1" si="75"/>
        <v>0.19854033726360795</v>
      </c>
      <c r="Y206" s="18">
        <f t="shared" ca="1" si="76"/>
        <v>4.9689584199761404E-2</v>
      </c>
      <c r="Z206" s="18" t="e">
        <f t="shared" ca="1" si="91"/>
        <v>#VALUE!</v>
      </c>
      <c r="AA206" s="18">
        <f t="shared" ca="1" si="92"/>
        <v>2.3366660303750991E-2</v>
      </c>
      <c r="AB206" s="19">
        <f t="shared" ca="1" si="96"/>
        <v>46101</v>
      </c>
      <c r="AC206" s="3">
        <f ca="1">_xll.HLV5r3.Financial.Cache.GetValue(IRCurve1, AB206)</f>
        <v>0.81393014233714112</v>
      </c>
      <c r="AD206" s="17">
        <f t="shared" ca="1" si="93"/>
        <v>3.0212230293356773E-2</v>
      </c>
      <c r="AE206" s="17">
        <f t="shared" ca="1" si="94"/>
        <v>2.5336232866569643E-2</v>
      </c>
    </row>
    <row r="207" spans="1:31">
      <c r="A207" s="15">
        <f t="shared" ca="1" si="95"/>
        <v>44568</v>
      </c>
      <c r="B207" s="14">
        <f t="shared" ca="1" si="78"/>
        <v>5.2690782658867161E-2</v>
      </c>
      <c r="C207" s="14">
        <f t="shared" ca="1" si="79"/>
        <v>2.3182116785729977E-2</v>
      </c>
      <c r="D207" s="14">
        <f t="shared" ca="1" si="80"/>
        <v>5.2690782658867161E-2</v>
      </c>
      <c r="E207" s="14">
        <f t="shared" ca="1" si="81"/>
        <v>3.4557357576769844E-2</v>
      </c>
      <c r="F207" s="14">
        <f t="shared" ca="1" si="82"/>
        <v>4.0853561491023892E-2</v>
      </c>
      <c r="G207" s="14" t="e">
        <f t="shared" ca="1" si="83"/>
        <v>#VALUE!</v>
      </c>
      <c r="H207" s="14">
        <f t="shared" ca="1" si="84"/>
        <v>2.5411524153875722E-2</v>
      </c>
      <c r="I207" s="3">
        <f ca="1"/>
        <v>0.74873873307950367</v>
      </c>
      <c r="J207" s="3">
        <f ca="1"/>
        <v>0.91974247631122752</v>
      </c>
      <c r="K207" s="3">
        <f ca="1"/>
        <v>0.74873873307950367</v>
      </c>
      <c r="L207" s="3">
        <f ca="1"/>
        <v>0.4581481407182379</v>
      </c>
      <c r="M207" s="3">
        <f ca="1"/>
        <v>0.82254265243691782</v>
      </c>
      <c r="N207" s="3" t="e">
        <f ca="1"/>
        <v>#VALUE!</v>
      </c>
      <c r="O207" s="3">
        <f ca="1"/>
        <v>0.91222721103512705</v>
      </c>
      <c r="P207" s="17">
        <f t="shared" ca="1" si="85"/>
        <v>0</v>
      </c>
      <c r="Q207" s="17">
        <f t="shared" ca="1" si="86"/>
        <v>1.8133425082097317E-2</v>
      </c>
      <c r="R207" s="17">
        <f t="shared" ca="1" si="87"/>
        <v>2.9508665873137184E-2</v>
      </c>
      <c r="S207" s="17">
        <f t="shared" ca="1" si="89"/>
        <v>-5.0197660077084194</v>
      </c>
      <c r="T207" s="19">
        <f t="shared" ca="1" si="88"/>
        <v>44568</v>
      </c>
      <c r="U207" s="18">
        <f t="shared" ca="1" si="90"/>
        <v>7.3586152209071068E-2</v>
      </c>
      <c r="V207" s="18">
        <f t="shared" ca="1" si="73"/>
        <v>2.1298855065421993E-2</v>
      </c>
      <c r="W207" s="18">
        <f t="shared" ca="1" si="74"/>
        <v>7.3586152209071068E-2</v>
      </c>
      <c r="X207" s="18">
        <f t="shared" ca="1" si="75"/>
        <v>0.19794297134146893</v>
      </c>
      <c r="Y207" s="18">
        <f t="shared" ca="1" si="76"/>
        <v>4.9689591449962302E-2</v>
      </c>
      <c r="Z207" s="18" t="e">
        <f t="shared" ca="1" si="91"/>
        <v>#VALUE!</v>
      </c>
      <c r="AA207" s="18">
        <f t="shared" ca="1" si="92"/>
        <v>2.3388492131986877E-2</v>
      </c>
      <c r="AB207" s="19">
        <f t="shared" ca="1" si="96"/>
        <v>46131</v>
      </c>
      <c r="AC207" s="3">
        <f ca="1">_xll.HLV5r3.Financial.Cache.GetValue(IRCurve1, AB207)</f>
        <v>0.81191399991982771</v>
      </c>
      <c r="AD207" s="17">
        <f t="shared" ca="1" si="93"/>
        <v>3.0212230293359472E-2</v>
      </c>
      <c r="AE207" s="17">
        <f t="shared" ca="1" si="94"/>
        <v>2.5384857439035131E-2</v>
      </c>
    </row>
    <row r="208" spans="1:31">
      <c r="A208" s="15">
        <f t="shared" ca="1" si="95"/>
        <v>44575</v>
      </c>
      <c r="B208" s="14">
        <f t="shared" ca="1" si="78"/>
        <v>5.2596597444761278E-2</v>
      </c>
      <c r="C208" s="14">
        <f t="shared" ca="1" si="79"/>
        <v>2.317091092784028E-2</v>
      </c>
      <c r="D208" s="14">
        <f t="shared" ca="1" si="80"/>
        <v>5.2596597444761278E-2</v>
      </c>
      <c r="E208" s="14">
        <f t="shared" ca="1" si="81"/>
        <v>3.4557357576772738E-2</v>
      </c>
      <c r="F208" s="14">
        <f t="shared" ca="1" si="82"/>
        <v>4.0814659331173044E-2</v>
      </c>
      <c r="G208" s="14" t="e">
        <f t="shared" ca="1" si="83"/>
        <v>#VALUE!</v>
      </c>
      <c r="H208" s="14">
        <f t="shared" ca="1" si="84"/>
        <v>2.5444273891200533E-2</v>
      </c>
      <c r="I208" s="3">
        <f ca="1"/>
        <v>0.74772822491892266</v>
      </c>
      <c r="J208" s="3">
        <f ca="1"/>
        <v>0.91929788777013133</v>
      </c>
      <c r="K208" s="3">
        <f ca="1"/>
        <v>0.74772822491892266</v>
      </c>
      <c r="L208" s="3">
        <f ca="1"/>
        <v>0.45748539687429984</v>
      </c>
      <c r="M208" s="3">
        <f ca="1"/>
        <v>0.82175915947681599</v>
      </c>
      <c r="N208" s="3" t="e">
        <f ca="1"/>
        <v>#VALUE!</v>
      </c>
      <c r="O208" s="3">
        <f ca="1"/>
        <v>0.9117398667362856</v>
      </c>
      <c r="P208" s="17">
        <f t="shared" ca="1" si="85"/>
        <v>0</v>
      </c>
      <c r="Q208" s="17">
        <f t="shared" ca="1" si="86"/>
        <v>1.8039239867988541E-2</v>
      </c>
      <c r="R208" s="17">
        <f t="shared" ca="1" si="87"/>
        <v>2.9425686516920999E-2</v>
      </c>
      <c r="S208" s="17">
        <f t="shared" ca="1" si="89"/>
        <v>-5.0160350122370705</v>
      </c>
      <c r="T208" s="19">
        <f t="shared" ca="1" si="88"/>
        <v>44575</v>
      </c>
      <c r="U208" s="18">
        <f t="shared" ca="1" si="90"/>
        <v>7.3570708737192264E-2</v>
      </c>
      <c r="V208" s="18">
        <f t="shared" ca="1" si="73"/>
        <v>2.1317754809786284E-2</v>
      </c>
      <c r="W208" s="18">
        <f t="shared" ca="1" si="74"/>
        <v>7.3570708737192264E-2</v>
      </c>
      <c r="X208" s="18">
        <f t="shared" ca="1" si="75"/>
        <v>0.19735190571299938</v>
      </c>
      <c r="Y208" s="18">
        <f t="shared" ca="1" si="76"/>
        <v>4.9689598700164088E-2</v>
      </c>
      <c r="Z208" s="18" t="e">
        <f t="shared" ca="1" si="91"/>
        <v>#VALUE!</v>
      </c>
      <c r="AA208" s="18">
        <f t="shared" ca="1" si="92"/>
        <v>2.3410358614821561E-2</v>
      </c>
      <c r="AB208" s="19">
        <f t="shared" ca="1" si="96"/>
        <v>46161</v>
      </c>
      <c r="AC208" s="3">
        <f ca="1">_xll.HLV5r3.Financial.Cache.GetValue(IRCurve1, AB208)</f>
        <v>0.80990285158005926</v>
      </c>
      <c r="AD208" s="17">
        <f t="shared" ca="1" si="93"/>
        <v>3.0212230293356773E-2</v>
      </c>
      <c r="AE208" s="17">
        <f t="shared" ca="1" si="94"/>
        <v>2.5432518512706698E-2</v>
      </c>
    </row>
    <row r="209" spans="1:31">
      <c r="A209" s="15">
        <f t="shared" ca="1" si="95"/>
        <v>44582</v>
      </c>
      <c r="B209" s="14">
        <f t="shared" ca="1" si="78"/>
        <v>5.2502601449331915E-2</v>
      </c>
      <c r="C209" s="14">
        <f t="shared" ca="1" si="79"/>
        <v>2.315971048668454E-2</v>
      </c>
      <c r="D209" s="14">
        <f t="shared" ca="1" si="80"/>
        <v>5.2502601449331915E-2</v>
      </c>
      <c r="E209" s="14">
        <f t="shared" ca="1" si="81"/>
        <v>3.4557357576769844E-2</v>
      </c>
      <c r="F209" s="14">
        <f t="shared" ca="1" si="82"/>
        <v>4.0775794203637181E-2</v>
      </c>
      <c r="G209" s="14" t="e">
        <f t="shared" ca="1" si="83"/>
        <v>#VALUE!</v>
      </c>
      <c r="H209" s="14">
        <f t="shared" ca="1" si="84"/>
        <v>2.5476956058035426E-2</v>
      </c>
      <c r="I209" s="3">
        <f ca="1"/>
        <v>0.74671952305011902</v>
      </c>
      <c r="J209" s="3">
        <f ca="1"/>
        <v>0.91885351413589877</v>
      </c>
      <c r="K209" s="3">
        <f ca="1"/>
        <v>0.74671952305011902</v>
      </c>
      <c r="L209" s="3">
        <f ca="1"/>
        <v>0.45682265303036174</v>
      </c>
      <c r="M209" s="3">
        <f ca="1"/>
        <v>0.82097641258553322</v>
      </c>
      <c r="N209" s="3" t="e">
        <f ca="1"/>
        <v>#VALUE!</v>
      </c>
      <c r="O209" s="3">
        <f ca="1"/>
        <v>0.91125189436028997</v>
      </c>
      <c r="P209" s="17">
        <f t="shared" ca="1" si="85"/>
        <v>0</v>
      </c>
      <c r="Q209" s="17">
        <f t="shared" ca="1" si="86"/>
        <v>1.7945243872562071E-2</v>
      </c>
      <c r="R209" s="17">
        <f t="shared" ca="1" si="87"/>
        <v>2.9342890962647375E-2</v>
      </c>
      <c r="S209" s="17">
        <f t="shared" ca="1" si="89"/>
        <v>-5.0123005955590658</v>
      </c>
      <c r="T209" s="19">
        <f t="shared" ca="1" si="88"/>
        <v>44582</v>
      </c>
      <c r="U209" s="18">
        <f t="shared" ca="1" si="90"/>
        <v>7.3555265205688947E-2</v>
      </c>
      <c r="V209" s="18">
        <f t="shared" ca="1" si="73"/>
        <v>2.1336472825839389E-2</v>
      </c>
      <c r="W209" s="18">
        <f t="shared" ca="1" si="74"/>
        <v>7.3555265205688947E-2</v>
      </c>
      <c r="X209" s="18">
        <f t="shared" ca="1" si="75"/>
        <v>0.1967670510361883</v>
      </c>
      <c r="Y209" s="18">
        <f t="shared" ca="1" si="76"/>
        <v>4.968960595036493E-2</v>
      </c>
      <c r="Z209" s="18" t="e">
        <f t="shared" ca="1" si="91"/>
        <v>#VALUE!</v>
      </c>
      <c r="AA209" s="18">
        <f t="shared" ca="1" si="92"/>
        <v>2.343225925009829E-2</v>
      </c>
      <c r="AB209" s="19">
        <f t="shared" ca="1" si="96"/>
        <v>46191</v>
      </c>
      <c r="AC209" s="3">
        <f ca="1">_xll.HLV5r3.Financial.Cache.GetValue(IRCurve1, AB209)</f>
        <v>0.80789668494727562</v>
      </c>
      <c r="AD209" s="17">
        <f t="shared" ca="1" si="93"/>
        <v>3.0212230293356773E-2</v>
      </c>
      <c r="AE209" s="17">
        <f t="shared" ca="1" si="94"/>
        <v>2.5479244444318018E-2</v>
      </c>
    </row>
    <row r="210" spans="1:31">
      <c r="A210" s="15">
        <f t="shared" ca="1" si="95"/>
        <v>44589</v>
      </c>
      <c r="B210" s="14">
        <f t="shared" ca="1" si="78"/>
        <v>5.2408794250507401E-2</v>
      </c>
      <c r="C210" s="14">
        <f t="shared" ca="1" si="79"/>
        <v>2.3148515459634554E-2</v>
      </c>
      <c r="D210" s="14">
        <f t="shared" ca="1" si="80"/>
        <v>5.2408794250507401E-2</v>
      </c>
      <c r="E210" s="14">
        <f t="shared" ca="1" si="81"/>
        <v>3.4557357576769844E-2</v>
      </c>
      <c r="F210" s="14">
        <f t="shared" ca="1" si="82"/>
        <v>4.0736966073647456E-2</v>
      </c>
      <c r="G210" s="14" t="e">
        <f t="shared" ca="1" si="83"/>
        <v>#VALUE!</v>
      </c>
      <c r="H210" s="14">
        <f t="shared" ca="1" si="84"/>
        <v>2.5509570595749209E-2</v>
      </c>
      <c r="I210" s="3">
        <f ca="1"/>
        <v>0.74571262384424142</v>
      </c>
      <c r="J210" s="3">
        <f ca="1"/>
        <v>0.91840935530464729</v>
      </c>
      <c r="K210" s="3">
        <f ca="1"/>
        <v>0.74571262384424142</v>
      </c>
      <c r="L210" s="3">
        <f ca="1"/>
        <v>0.45615990918642368</v>
      </c>
      <c r="M210" s="3">
        <f ca="1"/>
        <v>0.82019441105286073</v>
      </c>
      <c r="N210" s="3" t="e">
        <f ca="1"/>
        <v>#VALUE!</v>
      </c>
      <c r="O210" s="3">
        <f ca="1"/>
        <v>0.91076329520301258</v>
      </c>
      <c r="P210" s="17">
        <f t="shared" ca="1" si="85"/>
        <v>0</v>
      </c>
      <c r="Q210" s="17">
        <f t="shared" ca="1" si="86"/>
        <v>1.7851436673737557E-2</v>
      </c>
      <c r="R210" s="17">
        <f t="shared" ca="1" si="87"/>
        <v>2.9260278790872847E-2</v>
      </c>
      <c r="S210" s="17">
        <f t="shared" ca="1" si="89"/>
        <v>-5.0085628069287704</v>
      </c>
      <c r="T210" s="19">
        <f t="shared" ca="1" si="88"/>
        <v>44589</v>
      </c>
      <c r="U210" s="18">
        <f t="shared" ca="1" si="90"/>
        <v>7.353982161455884E-2</v>
      </c>
      <c r="V210" s="18">
        <f t="shared" ref="V210:V273" ca="1" si="97">-LN(J211)*365/($A211-$A$2)</f>
        <v>2.1355011722121627E-2</v>
      </c>
      <c r="W210" s="18">
        <f t="shared" ref="W210:W273" ca="1" si="98">-LN(K211)*365/($A211-$A$2)</f>
        <v>7.353982161455884E-2</v>
      </c>
      <c r="X210" s="18">
        <f t="shared" ref="X210:X273" ca="1" si="99">-LN(L211)*365/($A211-$A$2)</f>
        <v>0.19618831968555117</v>
      </c>
      <c r="Y210" s="18">
        <f t="shared" ref="Y210:Y273" ca="1" si="100">-LN(M211)*365/($A211-$A$2)</f>
        <v>4.9689613200565801E-2</v>
      </c>
      <c r="Z210" s="18" t="e">
        <f t="shared" ca="1" si="91"/>
        <v>#VALUE!</v>
      </c>
      <c r="AA210" s="18">
        <f t="shared" ca="1" si="92"/>
        <v>2.3454193545271132E-2</v>
      </c>
      <c r="AB210" s="19">
        <f t="shared" ca="1" si="96"/>
        <v>46221</v>
      </c>
      <c r="AC210" s="3">
        <f ca="1">_xll.HLV5r3.Financial.Cache.GetValue(IRCurve1, AB210)</f>
        <v>0.8058954876815595</v>
      </c>
      <c r="AD210" s="17">
        <f t="shared" ca="1" si="93"/>
        <v>3.0212230293356773E-2</v>
      </c>
      <c r="AE210" s="17">
        <f t="shared" ca="1" si="94"/>
        <v>2.5525062488657092E-2</v>
      </c>
    </row>
    <row r="211" spans="1:31">
      <c r="A211" s="15">
        <f t="shared" ca="1" si="95"/>
        <v>44596</v>
      </c>
      <c r="B211" s="14">
        <f t="shared" ca="1" si="78"/>
        <v>5.3562240491110538E-2</v>
      </c>
      <c r="C211" s="14">
        <f t="shared" ca="1" si="79"/>
        <v>2.3137325844091054E-2</v>
      </c>
      <c r="D211" s="14">
        <f t="shared" ca="1" si="80"/>
        <v>5.3562240491110538E-2</v>
      </c>
      <c r="E211" s="14">
        <f t="shared" ca="1" si="81"/>
        <v>3.4557357576775631E-2</v>
      </c>
      <c r="F211" s="14">
        <f t="shared" ca="1" si="82"/>
        <v>4.0697902679416705E-2</v>
      </c>
      <c r="G211" s="14" t="e">
        <f t="shared" ca="1" si="83"/>
        <v>#VALUE!</v>
      </c>
      <c r="H211" s="14">
        <f t="shared" ca="1" si="84"/>
        <v>2.5542117445976974E-2</v>
      </c>
      <c r="I211" s="3">
        <f ca="1"/>
        <v>0.74470752368053306</v>
      </c>
      <c r="J211" s="3">
        <f ca="1"/>
        <v>0.91796541117254471</v>
      </c>
      <c r="K211" s="3">
        <f ca="1"/>
        <v>0.74470752368053306</v>
      </c>
      <c r="L211" s="3">
        <f ca="1"/>
        <v>0.45549716534248563</v>
      </c>
      <c r="M211" s="3">
        <f ca="1"/>
        <v>0.81941315416925653</v>
      </c>
      <c r="N211" s="3" t="e">
        <f ca="1"/>
        <v>#VALUE!</v>
      </c>
      <c r="O211" s="3">
        <f ca="1"/>
        <v>0.91027407056145027</v>
      </c>
      <c r="P211" s="17">
        <f t="shared" ca="1" si="85"/>
        <v>0</v>
      </c>
      <c r="Q211" s="17">
        <f t="shared" ca="1" si="86"/>
        <v>1.9004882914334907E-2</v>
      </c>
      <c r="R211" s="17">
        <f t="shared" ca="1" si="87"/>
        <v>3.0424914647019484E-2</v>
      </c>
      <c r="S211" s="17">
        <f t="shared" ca="1" si="89"/>
        <v>-5.0056201976693</v>
      </c>
      <c r="T211" s="19">
        <f t="shared" ca="1" si="88"/>
        <v>44596</v>
      </c>
      <c r="U211" s="18">
        <f t="shared" ca="1" si="90"/>
        <v>7.3532362993868935E-2</v>
      </c>
      <c r="V211" s="18">
        <f t="shared" ca="1" si="97"/>
        <v>2.1373374057486936E-2</v>
      </c>
      <c r="W211" s="18">
        <f t="shared" ca="1" si="98"/>
        <v>7.3532362993868935E-2</v>
      </c>
      <c r="X211" s="18">
        <f t="shared" ca="1" si="99"/>
        <v>0.19561562571129829</v>
      </c>
      <c r="Y211" s="18">
        <f t="shared" ca="1" si="100"/>
        <v>4.9689618867252677E-2</v>
      </c>
      <c r="Z211" s="18" t="e">
        <f t="shared" ca="1" si="91"/>
        <v>#VALUE!</v>
      </c>
      <c r="AA211" s="18">
        <f t="shared" ca="1" si="92"/>
        <v>2.3476161017175937E-2</v>
      </c>
      <c r="AB211" s="19">
        <f t="shared" ca="1" si="96"/>
        <v>46251</v>
      </c>
      <c r="AC211" s="3">
        <f ca="1">_xll.HLV5r3.Financial.Cache.GetValue(IRCurve1, AB211)</f>
        <v>0.80389924747356001</v>
      </c>
      <c r="AD211" s="17">
        <f t="shared" ca="1" si="93"/>
        <v>3.0212230293356773E-2</v>
      </c>
      <c r="AE211" s="17">
        <f t="shared" ca="1" si="94"/>
        <v>2.5569998851578464E-2</v>
      </c>
    </row>
    <row r="212" spans="1:31">
      <c r="A212" s="15">
        <f t="shared" ca="1" si="95"/>
        <v>44603</v>
      </c>
      <c r="B212" s="14">
        <f t="shared" ca="1" si="78"/>
        <v>5.4415708510276592E-2</v>
      </c>
      <c r="C212" s="14">
        <f t="shared" ca="1" si="79"/>
        <v>2.3126141637408448E-2</v>
      </c>
      <c r="D212" s="14">
        <f t="shared" ca="1" si="80"/>
        <v>5.4415708510276592E-2</v>
      </c>
      <c r="E212" s="14">
        <f t="shared" ca="1" si="81"/>
        <v>3.4557357576769844E-2</v>
      </c>
      <c r="F212" s="14">
        <f t="shared" ca="1" si="82"/>
        <v>4.0658941420392121E-2</v>
      </c>
      <c r="G212" s="14" t="e">
        <f t="shared" ca="1" si="83"/>
        <v>#VALUE!</v>
      </c>
      <c r="H212" s="14">
        <f t="shared" ca="1" si="84"/>
        <v>2.5574596550666441E-2</v>
      </c>
      <c r="I212" s="3">
        <f ca="1"/>
        <v>0.74368030263001861</v>
      </c>
      <c r="J212" s="3">
        <f ca="1"/>
        <v>0.91752168163580872</v>
      </c>
      <c r="K212" s="3">
        <f ca="1"/>
        <v>0.74368030263001861</v>
      </c>
      <c r="L212" s="3">
        <f ca="1"/>
        <v>0.45483442149854747</v>
      </c>
      <c r="M212" s="3">
        <f ca="1"/>
        <v>0.81863264644663758</v>
      </c>
      <c r="N212" s="3" t="e">
        <f ca="1"/>
        <v>#VALUE!</v>
      </c>
      <c r="O212" s="3">
        <f ca="1"/>
        <v>0.9097842217337192</v>
      </c>
      <c r="P212" s="17">
        <f t="shared" ca="1" si="85"/>
        <v>0</v>
      </c>
      <c r="Q212" s="17">
        <f t="shared" ca="1" si="86"/>
        <v>1.9858350933506748E-2</v>
      </c>
      <c r="R212" s="17">
        <f t="shared" ca="1" si="87"/>
        <v>3.1289566872868144E-2</v>
      </c>
      <c r="S212" s="17">
        <f t="shared" ca="1" si="89"/>
        <v>-5.003273194071892</v>
      </c>
      <c r="T212" s="19">
        <f t="shared" ca="1" si="88"/>
        <v>44603</v>
      </c>
      <c r="U212" s="18">
        <f t="shared" ca="1" si="90"/>
        <v>7.3530893132527045E-2</v>
      </c>
      <c r="V212" s="18">
        <f t="shared" ca="1" si="97"/>
        <v>2.1391562342280016E-2</v>
      </c>
      <c r="W212" s="18">
        <f t="shared" ca="1" si="98"/>
        <v>7.3530893132527045E-2</v>
      </c>
      <c r="X212" s="18">
        <f t="shared" ca="1" si="99"/>
        <v>0.19504888479966492</v>
      </c>
      <c r="Y212" s="18">
        <f t="shared" ca="1" si="100"/>
        <v>4.9689623346304043E-2</v>
      </c>
      <c r="Z212" s="18" t="e">
        <f t="shared" ca="1" si="91"/>
        <v>#VALUE!</v>
      </c>
      <c r="AA212" s="18">
        <f t="shared" ca="1" si="92"/>
        <v>2.3498161191808128E-2</v>
      </c>
      <c r="AB212" s="19">
        <f t="shared" ca="1" si="96"/>
        <v>46281</v>
      </c>
      <c r="AC212" s="3">
        <f ca="1">_xll.HLV5r3.Financial.Cache.GetValue(IRCurve1, AB212)</f>
        <v>0.80190795204441689</v>
      </c>
      <c r="AD212" s="17">
        <f t="shared" ca="1" si="93"/>
        <v>3.0212230293359472E-2</v>
      </c>
      <c r="AE212" s="17">
        <f t="shared" ca="1" si="94"/>
        <v>2.5614078739984208E-2</v>
      </c>
    </row>
    <row r="213" spans="1:31">
      <c r="A213" s="15">
        <f t="shared" ca="1" si="95"/>
        <v>44610</v>
      </c>
      <c r="B213" s="14">
        <f t="shared" ca="1" si="78"/>
        <v>5.4337168069719902E-2</v>
      </c>
      <c r="C213" s="14">
        <f t="shared" ca="1" si="79"/>
        <v>2.3114962837004836E-2</v>
      </c>
      <c r="D213" s="14">
        <f t="shared" ca="1" si="80"/>
        <v>5.4337168069719902E-2</v>
      </c>
      <c r="E213" s="14">
        <f t="shared" ca="1" si="81"/>
        <v>3.4557357576772738E-2</v>
      </c>
      <c r="F213" s="14">
        <f t="shared" ca="1" si="82"/>
        <v>4.0620220456047011E-2</v>
      </c>
      <c r="G213" s="14" t="e">
        <f t="shared" ca="1" si="83"/>
        <v>#VALUE!</v>
      </c>
      <c r="H213" s="14">
        <f t="shared" ca="1" si="84"/>
        <v>2.5607007852054754E-2</v>
      </c>
      <c r="I213" s="3">
        <f ca="1"/>
        <v>0.74263671369968454</v>
      </c>
      <c r="J213" s="3">
        <f ca="1"/>
        <v>0.91707816659070773</v>
      </c>
      <c r="K213" s="3">
        <f ca="1"/>
        <v>0.74263671369968454</v>
      </c>
      <c r="L213" s="3">
        <f ca="1"/>
        <v>0.45417167765460942</v>
      </c>
      <c r="M213" s="3">
        <f ca="1"/>
        <v>0.8178528859262465</v>
      </c>
      <c r="N213" s="3" t="e">
        <f ca="1"/>
        <v>#VALUE!</v>
      </c>
      <c r="O213" s="3">
        <f ca="1"/>
        <v>0.90929375001904889</v>
      </c>
      <c r="P213" s="17">
        <f t="shared" ca="1" si="85"/>
        <v>0</v>
      </c>
      <c r="Q213" s="17">
        <f t="shared" ca="1" si="86"/>
        <v>1.9779810492947164E-2</v>
      </c>
      <c r="R213" s="17">
        <f t="shared" ca="1" si="87"/>
        <v>3.1222205232715065E-2</v>
      </c>
      <c r="S213" s="17">
        <f t="shared" ca="1" si="89"/>
        <v>-5.0009229666538406</v>
      </c>
      <c r="T213" s="19">
        <f t="shared" ca="1" si="88"/>
        <v>44610</v>
      </c>
      <c r="U213" s="18">
        <f t="shared" ca="1" si="90"/>
        <v>7.3529423270645045E-2</v>
      </c>
      <c r="V213" s="18">
        <f t="shared" ca="1" si="97"/>
        <v>2.140957903948074E-2</v>
      </c>
      <c r="W213" s="18">
        <f t="shared" ca="1" si="98"/>
        <v>7.3529423270645045E-2</v>
      </c>
      <c r="X213" s="18">
        <f t="shared" ca="1" si="99"/>
        <v>0.19448801423436476</v>
      </c>
      <c r="Y213" s="18">
        <f t="shared" ca="1" si="100"/>
        <v>4.9689627825354556E-2</v>
      </c>
      <c r="Z213" s="18" t="e">
        <f t="shared" ca="1" si="91"/>
        <v>#VALUE!</v>
      </c>
      <c r="AA213" s="18">
        <f t="shared" ca="1" si="92"/>
        <v>2.3520193604106635E-2</v>
      </c>
      <c r="AB213" s="19">
        <f t="shared" ca="1" si="96"/>
        <v>46311</v>
      </c>
      <c r="AC213" s="3">
        <f ca="1">_xll.HLV5r3.Financial.Cache.GetValue(IRCurve1, AB213)</f>
        <v>0.79992158914568556</v>
      </c>
      <c r="AD213" s="17">
        <f t="shared" ca="1" si="93"/>
        <v>3.0212230293356773E-2</v>
      </c>
      <c r="AE213" s="17">
        <f t="shared" ca="1" si="94"/>
        <v>2.5657326408973846E-2</v>
      </c>
    </row>
    <row r="214" spans="1:31">
      <c r="A214" s="15">
        <f t="shared" ca="1" si="95"/>
        <v>44617</v>
      </c>
      <c r="B214" s="14">
        <f t="shared" ca="1" si="78"/>
        <v>5.4258743960430136E-2</v>
      </c>
      <c r="C214" s="14">
        <f t="shared" ca="1" si="79"/>
        <v>2.3103789440240434E-2</v>
      </c>
      <c r="D214" s="14">
        <f t="shared" ca="1" si="80"/>
        <v>5.4258743960430136E-2</v>
      </c>
      <c r="E214" s="14">
        <f t="shared" ca="1" si="81"/>
        <v>3.4557357576769844E-2</v>
      </c>
      <c r="F214" s="14">
        <f t="shared" ca="1" si="82"/>
        <v>4.0581536360384453E-2</v>
      </c>
      <c r="G214" s="14" t="e">
        <f t="shared" ca="1" si="83"/>
        <v>#VALUE!</v>
      </c>
      <c r="H214" s="14">
        <f t="shared" ca="1" si="84"/>
        <v>2.5639351292685894E-2</v>
      </c>
      <c r="I214" s="3">
        <f ca="1"/>
        <v>0.74159463102437484</v>
      </c>
      <c r="J214" s="3">
        <f ca="1"/>
        <v>0.91663486593355969</v>
      </c>
      <c r="K214" s="3">
        <f ca="1"/>
        <v>0.74159463102437484</v>
      </c>
      <c r="L214" s="3">
        <f ca="1"/>
        <v>0.45350893381067131</v>
      </c>
      <c r="M214" s="3">
        <f ca="1"/>
        <v>0.81707386799969217</v>
      </c>
      <c r="N214" s="3" t="e">
        <f ca="1"/>
        <v>#VALUE!</v>
      </c>
      <c r="O214" s="3">
        <f ca="1"/>
        <v>0.9088026567177766</v>
      </c>
      <c r="P214" s="17">
        <f t="shared" ca="1" si="85"/>
        <v>0</v>
      </c>
      <c r="Q214" s="17">
        <f t="shared" ca="1" si="86"/>
        <v>1.9701386383660292E-2</v>
      </c>
      <c r="R214" s="17">
        <f t="shared" ca="1" si="87"/>
        <v>3.1154954520189702E-2</v>
      </c>
      <c r="S214" s="17">
        <f t="shared" ca="1" si="89"/>
        <v>-4.9985695610479803</v>
      </c>
      <c r="T214" s="19">
        <f t="shared" ca="1" si="88"/>
        <v>44617</v>
      </c>
      <c r="U214" s="18">
        <f t="shared" ca="1" si="90"/>
        <v>7.3527953408223795E-2</v>
      </c>
      <c r="V214" s="18">
        <f t="shared" ca="1" si="97"/>
        <v>2.1427426565815713E-2</v>
      </c>
      <c r="W214" s="18">
        <f t="shared" ca="1" si="98"/>
        <v>7.3527953408223795E-2</v>
      </c>
      <c r="X214" s="18">
        <f t="shared" ca="1" si="99"/>
        <v>0.19393293285912885</v>
      </c>
      <c r="Y214" s="18">
        <f t="shared" ca="1" si="100"/>
        <v>4.9689632304405949E-2</v>
      </c>
      <c r="Z214" s="18" t="e">
        <f t="shared" ca="1" si="91"/>
        <v>#VALUE!</v>
      </c>
      <c r="AA214" s="18">
        <f t="shared" ca="1" si="92"/>
        <v>2.3542257797743989E-2</v>
      </c>
      <c r="AB214" s="19">
        <f t="shared" ca="1" si="96"/>
        <v>46341</v>
      </c>
      <c r="AC214" s="3">
        <f ca="1">_xll.HLV5r3.Financial.Cache.GetValue(IRCurve1, AB214)</f>
        <v>0.79794014655926115</v>
      </c>
      <c r="AD214" s="17">
        <f t="shared" ca="1" si="93"/>
        <v>3.0212230293356773E-2</v>
      </c>
      <c r="AE214" s="17">
        <f t="shared" ca="1" si="94"/>
        <v>2.5699765206348965E-2</v>
      </c>
    </row>
    <row r="215" spans="1:31">
      <c r="A215" s="15">
        <f t="shared" ca="1" si="95"/>
        <v>44624</v>
      </c>
      <c r="B215" s="14">
        <f t="shared" ca="1" si="78"/>
        <v>5.4180436005494825E-2</v>
      </c>
      <c r="C215" s="14">
        <f t="shared" ca="1" si="79"/>
        <v>2.3092621444521746E-2</v>
      </c>
      <c r="D215" s="14">
        <f t="shared" ca="1" si="80"/>
        <v>5.4180436005494825E-2</v>
      </c>
      <c r="E215" s="14">
        <f t="shared" ca="1" si="81"/>
        <v>3.4557357576769844E-2</v>
      </c>
      <c r="F215" s="14">
        <f t="shared" ca="1" si="82"/>
        <v>4.0542889097859858E-2</v>
      </c>
      <c r="G215" s="14" t="e">
        <f t="shared" ca="1" si="83"/>
        <v>#VALUE!</v>
      </c>
      <c r="H215" s="14">
        <f t="shared" ca="1" si="84"/>
        <v>2.5671626815393291E-2</v>
      </c>
      <c r="I215" s="3">
        <f ca="1"/>
        <v>0.74055405237307892</v>
      </c>
      <c r="J215" s="3">
        <f ca="1"/>
        <v>0.91619177956073317</v>
      </c>
      <c r="K215" s="3">
        <f ca="1"/>
        <v>0.74055405237307892</v>
      </c>
      <c r="L215" s="3">
        <f ca="1"/>
        <v>0.45284618996673326</v>
      </c>
      <c r="M215" s="3">
        <f ca="1"/>
        <v>0.81629559195990398</v>
      </c>
      <c r="N215" s="3" t="e">
        <f ca="1"/>
        <v>#VALUE!</v>
      </c>
      <c r="O215" s="3">
        <f ca="1"/>
        <v>0.90831094313134153</v>
      </c>
      <c r="P215" s="17">
        <f t="shared" ca="1" si="85"/>
        <v>0</v>
      </c>
      <c r="Q215" s="17">
        <f t="shared" ca="1" si="86"/>
        <v>1.9623078428724981E-2</v>
      </c>
      <c r="R215" s="17">
        <f t="shared" ca="1" si="87"/>
        <v>3.1087814560973079E-2</v>
      </c>
      <c r="S215" s="17">
        <f t="shared" ca="1" si="89"/>
        <v>-4.9962130220339267</v>
      </c>
      <c r="T215" s="19">
        <f t="shared" ca="1" si="88"/>
        <v>44624</v>
      </c>
      <c r="U215" s="18">
        <f t="shared" ca="1" si="90"/>
        <v>7.352648354526152E-2</v>
      </c>
      <c r="V215" s="18">
        <f t="shared" ca="1" si="97"/>
        <v>2.1445107292839164E-2</v>
      </c>
      <c r="W215" s="18">
        <f t="shared" ca="1" si="98"/>
        <v>7.352648354526152E-2</v>
      </c>
      <c r="X215" s="18">
        <f t="shared" ca="1" si="99"/>
        <v>0.1933835610412955</v>
      </c>
      <c r="Y215" s="18">
        <f t="shared" ca="1" si="100"/>
        <v>4.9689636783457322E-2</v>
      </c>
      <c r="Z215" s="18" t="e">
        <f t="shared" ca="1" si="91"/>
        <v>#VALUE!</v>
      </c>
      <c r="AA215" s="18">
        <f t="shared" ca="1" si="92"/>
        <v>2.3564353324922249E-2</v>
      </c>
      <c r="AB215" s="19">
        <f t="shared" ca="1" si="96"/>
        <v>46371</v>
      </c>
      <c r="AC215" s="3">
        <f ca="1">_xll.HLV5r3.Financial.Cache.GetValue(IRCurve1, AB215)</f>
        <v>0.7959636120973036</v>
      </c>
      <c r="AD215" s="17">
        <f t="shared" ca="1" si="93"/>
        <v>3.0212230293359472E-2</v>
      </c>
      <c r="AE215" s="17">
        <f t="shared" ca="1" si="94"/>
        <v>2.5741417614643637E-2</v>
      </c>
    </row>
    <row r="216" spans="1:31">
      <c r="A216" s="15">
        <f t="shared" ca="1" si="95"/>
        <v>44631</v>
      </c>
      <c r="B216" s="14">
        <f t="shared" ca="1" si="78"/>
        <v>5.41022440291304E-2</v>
      </c>
      <c r="C216" s="14">
        <f t="shared" ca="1" si="79"/>
        <v>2.3081458847220571E-2</v>
      </c>
      <c r="D216" s="14">
        <f t="shared" ca="1" si="80"/>
        <v>5.41022440291304E-2</v>
      </c>
      <c r="E216" s="14">
        <f t="shared" ca="1" si="81"/>
        <v>3.4557357576772738E-2</v>
      </c>
      <c r="F216" s="14">
        <f t="shared" ca="1" si="82"/>
        <v>4.0504278633403348E-2</v>
      </c>
      <c r="G216" s="14" t="e">
        <f t="shared" ca="1" si="83"/>
        <v>#VALUE!</v>
      </c>
      <c r="H216" s="14">
        <f t="shared" ca="1" si="84"/>
        <v>2.5703834363311397E-2</v>
      </c>
      <c r="I216" s="3">
        <f ca="1"/>
        <v>0.73951497551817902</v>
      </c>
      <c r="J216" s="3">
        <f ca="1"/>
        <v>0.91574890736864645</v>
      </c>
      <c r="K216" s="3">
        <f ca="1"/>
        <v>0.73951497551817902</v>
      </c>
      <c r="L216" s="3">
        <f ca="1"/>
        <v>0.45218344612279521</v>
      </c>
      <c r="M216" s="3">
        <f ca="1"/>
        <v>0.81551805710049297</v>
      </c>
      <c r="N216" s="3" t="e">
        <f ca="1"/>
        <v>#VALUE!</v>
      </c>
      <c r="O216" s="3">
        <f ca="1"/>
        <v>0.90781861056227919</v>
      </c>
      <c r="P216" s="17">
        <f t="shared" ca="1" si="85"/>
        <v>0</v>
      </c>
      <c r="Q216" s="17">
        <f t="shared" ca="1" si="86"/>
        <v>1.9544886452357663E-2</v>
      </c>
      <c r="R216" s="17">
        <f t="shared" ca="1" si="87"/>
        <v>3.102078518190983E-2</v>
      </c>
      <c r="S216" s="17">
        <f t="shared" ca="1" si="89"/>
        <v>-4.9938533935584513</v>
      </c>
      <c r="T216" s="19">
        <f t="shared" ca="1" si="88"/>
        <v>44631</v>
      </c>
      <c r="U216" s="18">
        <f t="shared" ca="1" si="90"/>
        <v>7.3525013681759135E-2</v>
      </c>
      <c r="V216" s="18">
        <f t="shared" ca="1" si="97"/>
        <v>2.1462623547983291E-2</v>
      </c>
      <c r="W216" s="18">
        <f t="shared" ca="1" si="98"/>
        <v>7.3525013681759135E-2</v>
      </c>
      <c r="X216" s="18">
        <f t="shared" ca="1" si="99"/>
        <v>0.19283982063641655</v>
      </c>
      <c r="Y216" s="18">
        <f t="shared" ca="1" si="100"/>
        <v>4.9689641262507814E-2</v>
      </c>
      <c r="Z216" s="18" t="e">
        <f t="shared" ca="1" si="91"/>
        <v>#VALUE!</v>
      </c>
      <c r="AA216" s="18">
        <f t="shared" ca="1" si="92"/>
        <v>2.3586479746174623E-2</v>
      </c>
      <c r="AB216" s="19">
        <f t="shared" ca="1" si="96"/>
        <v>46401</v>
      </c>
      <c r="AC216" s="3">
        <f ca="1">_xll.HLV5r3.Financial.Cache.GetValue(IRCurve1, AB216)</f>
        <v>0.79399197360216289</v>
      </c>
      <c r="AD216" s="17">
        <f t="shared" ca="1" si="93"/>
        <v>3.0212230293356773E-2</v>
      </c>
      <c r="AE216" s="17">
        <f t="shared" ca="1" si="94"/>
        <v>2.5782305290839861E-2</v>
      </c>
    </row>
    <row r="217" spans="1:31">
      <c r="A217" s="15">
        <f t="shared" ca="1" si="95"/>
        <v>44638</v>
      </c>
      <c r="B217" s="14">
        <f t="shared" ca="1" si="78"/>
        <v>5.4024167855252214E-2</v>
      </c>
      <c r="C217" s="14">
        <f t="shared" ca="1" si="79"/>
        <v>2.3070301645749205E-2</v>
      </c>
      <c r="D217" s="14">
        <f t="shared" ca="1" si="80"/>
        <v>5.4024167855252214E-2</v>
      </c>
      <c r="E217" s="14">
        <f t="shared" ca="1" si="81"/>
        <v>3.4557357576769844E-2</v>
      </c>
      <c r="F217" s="14">
        <f t="shared" ca="1" si="82"/>
        <v>4.0465704932442899E-2</v>
      </c>
      <c r="G217" s="14" t="e">
        <f t="shared" ca="1" si="83"/>
        <v>#VALUE!</v>
      </c>
      <c r="H217" s="14">
        <f t="shared" ca="1" si="84"/>
        <v>2.5735973879864114E-2</v>
      </c>
      <c r="I217" s="3">
        <f ca="1"/>
        <v>0.73847739823542857</v>
      </c>
      <c r="J217" s="3">
        <f ca="1"/>
        <v>0.91530624925376824</v>
      </c>
      <c r="K217" s="3">
        <f ca="1"/>
        <v>0.73847739823542857</v>
      </c>
      <c r="L217" s="3">
        <f ca="1"/>
        <v>0.4515207022788571</v>
      </c>
      <c r="M217" s="3">
        <f ca="1"/>
        <v>0.81474126271574276</v>
      </c>
      <c r="N217" s="3" t="e">
        <f ca="1"/>
        <v>#VALUE!</v>
      </c>
      <c r="O217" s="3">
        <f ca="1"/>
        <v>0.90732566031421569</v>
      </c>
      <c r="P217" s="17">
        <f t="shared" ca="1" si="85"/>
        <v>0</v>
      </c>
      <c r="Q217" s="17">
        <f t="shared" ca="1" si="86"/>
        <v>1.946681027848237E-2</v>
      </c>
      <c r="R217" s="17">
        <f t="shared" ca="1" si="87"/>
        <v>3.0953866209503009E-2</v>
      </c>
      <c r="S217" s="17">
        <f t="shared" ca="1" si="89"/>
        <v>-4.9914907187544015</v>
      </c>
      <c r="T217" s="19">
        <f t="shared" ca="1" si="88"/>
        <v>44638</v>
      </c>
      <c r="U217" s="18">
        <f t="shared" ca="1" si="90"/>
        <v>7.3523543817716613E-2</v>
      </c>
      <c r="V217" s="18">
        <f t="shared" ca="1" si="97"/>
        <v>2.1479977615579821E-2</v>
      </c>
      <c r="W217" s="18">
        <f t="shared" ca="1" si="98"/>
        <v>7.3523543817716613E-2</v>
      </c>
      <c r="X217" s="18">
        <f t="shared" ca="1" si="99"/>
        <v>0.19230163495384703</v>
      </c>
      <c r="Y217" s="18">
        <f t="shared" ca="1" si="100"/>
        <v>4.9689645741559159E-2</v>
      </c>
      <c r="Z217" s="18" t="e">
        <f t="shared" ca="1" si="91"/>
        <v>#VALUE!</v>
      </c>
      <c r="AA217" s="18">
        <f t="shared" ca="1" si="92"/>
        <v>2.3608636630172593E-2</v>
      </c>
      <c r="AB217" s="19">
        <f t="shared" ca="1" si="96"/>
        <v>46431</v>
      </c>
      <c r="AC217" s="3">
        <f ca="1">_xll.HLV5r3.Financial.Cache.GetValue(IRCurve1, AB217)</f>
        <v>0.79202521894630384</v>
      </c>
      <c r="AD217" s="17">
        <f t="shared" ca="1" si="93"/>
        <v>3.0212230293356773E-2</v>
      </c>
      <c r="AE217" s="17">
        <f t="shared" ca="1" si="94"/>
        <v>2.5822449103915474E-2</v>
      </c>
    </row>
    <row r="218" spans="1:31">
      <c r="A218" s="15">
        <f t="shared" ca="1" si="95"/>
        <v>44645</v>
      </c>
      <c r="B218" s="14">
        <f t="shared" ca="1" si="78"/>
        <v>5.3946207308337199E-2</v>
      </c>
      <c r="C218" s="14">
        <f t="shared" ca="1" si="79"/>
        <v>2.3059149837479441E-2</v>
      </c>
      <c r="D218" s="14">
        <f t="shared" ca="1" si="80"/>
        <v>5.3946207308337199E-2</v>
      </c>
      <c r="E218" s="14">
        <f t="shared" ca="1" si="81"/>
        <v>3.4557357576772738E-2</v>
      </c>
      <c r="F218" s="14">
        <f t="shared" ca="1" si="82"/>
        <v>4.0427167959538123E-2</v>
      </c>
      <c r="G218" s="14" t="e">
        <f t="shared" ca="1" si="83"/>
        <v>#VALUE!</v>
      </c>
      <c r="H218" s="14">
        <f t="shared" ca="1" si="84"/>
        <v>2.5768045308793765E-2</v>
      </c>
      <c r="I218" s="3">
        <f ca="1"/>
        <v>0.73744131830395798</v>
      </c>
      <c r="J218" s="3">
        <f ca="1"/>
        <v>0.91486380511261689</v>
      </c>
      <c r="K218" s="3">
        <f ca="1"/>
        <v>0.73744131830395798</v>
      </c>
      <c r="L218" s="3">
        <f ca="1"/>
        <v>0.45085795843491905</v>
      </c>
      <c r="M218" s="3">
        <f ca="1"/>
        <v>0.81396520810060002</v>
      </c>
      <c r="N218" s="3" t="e">
        <f ca="1"/>
        <v>#VALUE!</v>
      </c>
      <c r="O218" s="3">
        <f ca="1"/>
        <v>0.90683209369186213</v>
      </c>
      <c r="P218" s="17">
        <f t="shared" ca="1" si="85"/>
        <v>0</v>
      </c>
      <c r="Q218" s="17">
        <f t="shared" ca="1" si="86"/>
        <v>1.9388849731564461E-2</v>
      </c>
      <c r="R218" s="17">
        <f t="shared" ca="1" si="87"/>
        <v>3.0887057470857758E-2</v>
      </c>
      <c r="S218" s="17">
        <f t="shared" ca="1" si="89"/>
        <v>-4.9891250399596281</v>
      </c>
      <c r="T218" s="19">
        <f t="shared" ca="1" si="88"/>
        <v>44645</v>
      </c>
      <c r="U218" s="18">
        <f t="shared" ca="1" si="90"/>
        <v>7.3522073953134814E-2</v>
      </c>
      <c r="V218" s="18">
        <f t="shared" ca="1" si="97"/>
        <v>2.1497171737852865E-2</v>
      </c>
      <c r="W218" s="18">
        <f t="shared" ca="1" si="98"/>
        <v>7.3522073953134814E-2</v>
      </c>
      <c r="X218" s="18">
        <f t="shared" ca="1" si="99"/>
        <v>0.19176892872328646</v>
      </c>
      <c r="Y218" s="18">
        <f t="shared" ca="1" si="100"/>
        <v>4.9689650220610539E-2</v>
      </c>
      <c r="Z218" s="18" t="e">
        <f t="shared" ca="1" si="91"/>
        <v>#VALUE!</v>
      </c>
      <c r="AA218" s="18">
        <f t="shared" ca="1" si="92"/>
        <v>2.363082355353853E-2</v>
      </c>
      <c r="AB218" s="19">
        <f t="shared" ca="1" si="96"/>
        <v>46461</v>
      </c>
      <c r="AC218" s="3">
        <f ca="1">_xll.HLV5r3.Financial.Cache.GetValue(IRCurve1, AB218)</f>
        <v>0.79006333603223167</v>
      </c>
      <c r="AD218" s="17">
        <f t="shared" ca="1" si="93"/>
        <v>3.0212230293359472E-2</v>
      </c>
      <c r="AE218" s="17">
        <f t="shared" ca="1" si="94"/>
        <v>2.5861869170361138E-2</v>
      </c>
    </row>
    <row r="219" spans="1:31">
      <c r="A219" s="15">
        <f t="shared" ca="1" si="95"/>
        <v>44652</v>
      </c>
      <c r="B219" s="14">
        <f t="shared" ca="1" si="78"/>
        <v>5.3868362212584384E-2</v>
      </c>
      <c r="C219" s="14">
        <f t="shared" ca="1" si="79"/>
        <v>2.3048003419817796E-2</v>
      </c>
      <c r="D219" s="14">
        <f t="shared" ca="1" si="80"/>
        <v>5.3868362212584384E-2</v>
      </c>
      <c r="E219" s="14">
        <f t="shared" ca="1" si="81"/>
        <v>3.4557357576769844E-2</v>
      </c>
      <c r="F219" s="14">
        <f t="shared" ca="1" si="82"/>
        <v>4.0388667679694401E-2</v>
      </c>
      <c r="G219" s="14" t="e">
        <f t="shared" ca="1" si="83"/>
        <v>#VALUE!</v>
      </c>
      <c r="H219" s="14">
        <f t="shared" ca="1" si="84"/>
        <v>2.5800048594114715E-2</v>
      </c>
      <c r="I219" s="3">
        <f ca="1"/>
        <v>0.73640673350626384</v>
      </c>
      <c r="J219" s="3">
        <f ca="1"/>
        <v>0.91442157484176112</v>
      </c>
      <c r="K219" s="3">
        <f ca="1"/>
        <v>0.73640673350626384</v>
      </c>
      <c r="L219" s="3">
        <f ca="1"/>
        <v>0.45019521459098094</v>
      </c>
      <c r="M219" s="3">
        <f ca="1"/>
        <v>0.81318989255069107</v>
      </c>
      <c r="N219" s="3" t="e">
        <f ca="1"/>
        <v>#VALUE!</v>
      </c>
      <c r="O219" s="3">
        <f ca="1"/>
        <v>0.90633791200100855</v>
      </c>
      <c r="P219" s="17">
        <f t="shared" ca="1" si="85"/>
        <v>0</v>
      </c>
      <c r="Q219" s="17">
        <f t="shared" ca="1" si="86"/>
        <v>1.931100463581454E-2</v>
      </c>
      <c r="R219" s="17">
        <f t="shared" ca="1" si="87"/>
        <v>3.0820358792766588E-2</v>
      </c>
      <c r="S219" s="17">
        <f t="shared" ca="1" si="89"/>
        <v>-4.9867563987348946</v>
      </c>
      <c r="T219" s="19">
        <f t="shared" ca="1" si="88"/>
        <v>44652</v>
      </c>
      <c r="U219" s="18">
        <f t="shared" ca="1" si="90"/>
        <v>7.3520604088012101E-2</v>
      </c>
      <c r="V219" s="18">
        <f t="shared" ca="1" si="97"/>
        <v>2.1514208115884888E-2</v>
      </c>
      <c r="W219" s="18">
        <f t="shared" ca="1" si="98"/>
        <v>7.3520604088012101E-2</v>
      </c>
      <c r="X219" s="18">
        <f t="shared" ca="1" si="99"/>
        <v>0.19124162806224138</v>
      </c>
      <c r="Y219" s="18">
        <f t="shared" ca="1" si="100"/>
        <v>4.9689654699661003E-2</v>
      </c>
      <c r="Z219" s="18" t="e">
        <f t="shared" ca="1" si="91"/>
        <v>#VALUE!</v>
      </c>
      <c r="AA219" s="18">
        <f t="shared" ca="1" si="92"/>
        <v>2.3653040100663159E-2</v>
      </c>
      <c r="AB219" s="19">
        <f t="shared" ca="1" si="96"/>
        <v>46491</v>
      </c>
      <c r="AC219" s="3">
        <f ca="1">_xll.HLV5r3.Financial.Cache.GetValue(IRCurve1, AB219)</f>
        <v>0.78810631279241794</v>
      </c>
      <c r="AD219" s="17">
        <f t="shared" ca="1" si="93"/>
        <v>3.0212230293356773E-2</v>
      </c>
      <c r="AE219" s="17">
        <f t="shared" ca="1" si="94"/>
        <v>2.5900584887793468E-2</v>
      </c>
    </row>
    <row r="220" spans="1:31">
      <c r="A220" s="15">
        <f t="shared" ca="1" si="95"/>
        <v>44659</v>
      </c>
      <c r="B220" s="14">
        <f t="shared" ca="1" si="78"/>
        <v>5.3790632393263774E-2</v>
      </c>
      <c r="C220" s="14">
        <f t="shared" ca="1" si="79"/>
        <v>2.3036862390141848E-2</v>
      </c>
      <c r="D220" s="14">
        <f t="shared" ca="1" si="80"/>
        <v>5.3790632393263774E-2</v>
      </c>
      <c r="E220" s="14">
        <f t="shared" ca="1" si="81"/>
        <v>3.4557357576772738E-2</v>
      </c>
      <c r="F220" s="14">
        <f t="shared" ca="1" si="82"/>
        <v>4.0350204058467058E-2</v>
      </c>
      <c r="G220" s="14" t="e">
        <f t="shared" ca="1" si="83"/>
        <v>#VALUE!</v>
      </c>
      <c r="H220" s="14">
        <f t="shared" ca="1" si="84"/>
        <v>2.5831983680153971E-2</v>
      </c>
      <c r="I220" s="3">
        <f ca="1"/>
        <v>0.73537364162821428</v>
      </c>
      <c r="J220" s="3">
        <f ca="1"/>
        <v>0.91397955833781941</v>
      </c>
      <c r="K220" s="3">
        <f ca="1"/>
        <v>0.73537364162821428</v>
      </c>
      <c r="L220" s="3">
        <f ca="1"/>
        <v>0.44953247074704289</v>
      </c>
      <c r="M220" s="3">
        <f ca="1"/>
        <v>0.81241531536231337</v>
      </c>
      <c r="N220" s="3" t="e">
        <f ca="1"/>
        <v>#VALUE!</v>
      </c>
      <c r="O220" s="3">
        <f ca="1"/>
        <v>0.90584311654851868</v>
      </c>
      <c r="P220" s="17">
        <f t="shared" ca="1" si="85"/>
        <v>0</v>
      </c>
      <c r="Q220" s="17">
        <f t="shared" ca="1" si="86"/>
        <v>1.9233274816491036E-2</v>
      </c>
      <c r="R220" s="17">
        <f t="shared" ca="1" si="87"/>
        <v>3.0753770003121926E-2</v>
      </c>
      <c r="S220" s="17">
        <f t="shared" ca="1" si="89"/>
        <v>-4.9843848358820901</v>
      </c>
      <c r="T220" s="19">
        <f t="shared" ca="1" si="88"/>
        <v>44659</v>
      </c>
      <c r="U220" s="18">
        <f t="shared" ca="1" si="90"/>
        <v>7.3519134222349194E-2</v>
      </c>
      <c r="V220" s="18">
        <f t="shared" ca="1" si="97"/>
        <v>2.153108891055585E-2</v>
      </c>
      <c r="W220" s="18">
        <f t="shared" ca="1" si="98"/>
        <v>7.3519134222349194E-2</v>
      </c>
      <c r="X220" s="18">
        <f t="shared" ca="1" si="99"/>
        <v>0.1907196604443798</v>
      </c>
      <c r="Y220" s="18">
        <f t="shared" ca="1" si="100"/>
        <v>4.9689659178712361E-2</v>
      </c>
      <c r="Z220" s="18" t="e">
        <f t="shared" ca="1" si="91"/>
        <v>#VALUE!</v>
      </c>
      <c r="AA220" s="18">
        <f t="shared" ca="1" si="92"/>
        <v>2.3675285863528295E-2</v>
      </c>
      <c r="AB220" s="19">
        <f t="shared" ca="1" si="96"/>
        <v>46521</v>
      </c>
      <c r="AC220" s="3">
        <f ca="1">_xll.HLV5r3.Financial.Cache.GetValue(IRCurve1, AB220)</f>
        <v>0.78615413718922589</v>
      </c>
      <c r="AD220" s="17">
        <f t="shared" ca="1" si="93"/>
        <v>3.0212230293356773E-2</v>
      </c>
      <c r="AE220" s="17">
        <f t="shared" ca="1" si="94"/>
        <v>2.5938614966782486E-2</v>
      </c>
    </row>
    <row r="221" spans="1:31">
      <c r="A221" s="15">
        <f t="shared" ca="1" si="95"/>
        <v>44666</v>
      </c>
      <c r="B221" s="14">
        <f t="shared" ca="1" si="78"/>
        <v>5.3713017675413824E-2</v>
      </c>
      <c r="C221" s="14">
        <f t="shared" ca="1" si="79"/>
        <v>2.3025726745875476E-2</v>
      </c>
      <c r="D221" s="14">
        <f t="shared" ca="1" si="80"/>
        <v>5.3713017675413824E-2</v>
      </c>
      <c r="E221" s="14">
        <f t="shared" ca="1" si="81"/>
        <v>3.4557357576772738E-2</v>
      </c>
      <c r="F221" s="14">
        <f t="shared" ca="1" si="82"/>
        <v>4.0311777060485179E-2</v>
      </c>
      <c r="G221" s="14" t="e">
        <f t="shared" ca="1" si="83"/>
        <v>#VALUE!</v>
      </c>
      <c r="H221" s="14">
        <f t="shared" ca="1" si="84"/>
        <v>2.5863850511539548E-2</v>
      </c>
      <c r="I221" s="3">
        <f ca="1"/>
        <v>0.7343420404590284</v>
      </c>
      <c r="J221" s="3">
        <f ca="1"/>
        <v>0.91353775549746052</v>
      </c>
      <c r="K221" s="3">
        <f ca="1"/>
        <v>0.7343420404590284</v>
      </c>
      <c r="L221" s="3">
        <f ca="1"/>
        <v>0.44886972690310478</v>
      </c>
      <c r="M221" s="3">
        <f ca="1"/>
        <v>0.81164147583242496</v>
      </c>
      <c r="N221" s="3" t="e">
        <f ca="1"/>
        <v>#VALUE!</v>
      </c>
      <c r="O221" s="3">
        <f ca="1"/>
        <v>0.90534770864232395</v>
      </c>
      <c r="P221" s="17">
        <f t="shared" ca="1" si="85"/>
        <v>0</v>
      </c>
      <c r="Q221" s="17">
        <f t="shared" ca="1" si="86"/>
        <v>1.9155660098641086E-2</v>
      </c>
      <c r="R221" s="17">
        <f t="shared" ca="1" si="87"/>
        <v>3.0687290929538348E-2</v>
      </c>
      <c r="S221" s="17">
        <f t="shared" ca="1" si="89"/>
        <v>-4.9820103914611842</v>
      </c>
      <c r="T221" s="19">
        <f t="shared" ca="1" si="88"/>
        <v>44666</v>
      </c>
      <c r="U221" s="18">
        <f t="shared" ca="1" si="90"/>
        <v>7.3517664356146178E-2</v>
      </c>
      <c r="V221" s="18">
        <f t="shared" ca="1" si="97"/>
        <v>2.1547816243457127E-2</v>
      </c>
      <c r="W221" s="18">
        <f t="shared" ca="1" si="98"/>
        <v>7.3517664356146178E-2</v>
      </c>
      <c r="X221" s="18">
        <f t="shared" ca="1" si="99"/>
        <v>0.19020295466874859</v>
      </c>
      <c r="Y221" s="18">
        <f t="shared" ca="1" si="100"/>
        <v>4.9689663657763707E-2</v>
      </c>
      <c r="Z221" s="18" t="e">
        <f t="shared" ca="1" si="91"/>
        <v>#VALUE!</v>
      </c>
      <c r="AA221" s="18">
        <f t="shared" ca="1" si="92"/>
        <v>2.3697560441534336E-2</v>
      </c>
      <c r="AB221" s="19">
        <f t="shared" ca="1" si="96"/>
        <v>46551</v>
      </c>
      <c r="AC221" s="3">
        <f ca="1">_xll.HLV5r3.Financial.Cache.GetValue(IRCurve1, AB221)</f>
        <v>0.78420679721483644</v>
      </c>
      <c r="AD221" s="17">
        <f t="shared" ca="1" si="93"/>
        <v>3.0212230293359472E-2</v>
      </c>
      <c r="AE221" s="17">
        <f t="shared" ca="1" si="94"/>
        <v>2.5975977461002837E-2</v>
      </c>
    </row>
    <row r="222" spans="1:31">
      <c r="A222" s="15">
        <f t="shared" ca="1" si="95"/>
        <v>44673</v>
      </c>
      <c r="B222" s="14">
        <f t="shared" ca="1" si="78"/>
        <v>5.3635517884588202E-2</v>
      </c>
      <c r="C222" s="14">
        <f t="shared" ca="1" si="79"/>
        <v>2.3014596484384676E-2</v>
      </c>
      <c r="D222" s="14">
        <f t="shared" ca="1" si="80"/>
        <v>5.3635517884588202E-2</v>
      </c>
      <c r="E222" s="14">
        <f t="shared" ca="1" si="81"/>
        <v>3.4557357576769844E-2</v>
      </c>
      <c r="F222" s="14">
        <f t="shared" ca="1" si="82"/>
        <v>4.0273386650881503E-2</v>
      </c>
      <c r="G222" s="14" t="e">
        <f t="shared" ca="1" si="83"/>
        <v>#VALUE!</v>
      </c>
      <c r="H222" s="14">
        <f t="shared" ca="1" si="84"/>
        <v>2.589564903317735E-2</v>
      </c>
      <c r="I222" s="3">
        <f ca="1"/>
        <v>0.73331192779128074</v>
      </c>
      <c r="J222" s="3">
        <f ca="1"/>
        <v>0.91309616621740264</v>
      </c>
      <c r="K222" s="3">
        <f ca="1"/>
        <v>0.73331192779128074</v>
      </c>
      <c r="L222" s="3">
        <f ca="1"/>
        <v>0.44820698305916667</v>
      </c>
      <c r="M222" s="3">
        <f ca="1"/>
        <v>0.81086837325866223</v>
      </c>
      <c r="N222" s="3" t="e">
        <f ca="1"/>
        <v>#VALUE!</v>
      </c>
      <c r="O222" s="3">
        <f ca="1"/>
        <v>0.90485168959141771</v>
      </c>
      <c r="P222" s="17">
        <f t="shared" ca="1" si="85"/>
        <v>0</v>
      </c>
      <c r="Q222" s="17">
        <f t="shared" ca="1" si="86"/>
        <v>1.9078160307818358E-2</v>
      </c>
      <c r="R222" s="17">
        <f t="shared" ca="1" si="87"/>
        <v>3.0620921400203525E-2</v>
      </c>
      <c r="S222" s="17">
        <f t="shared" ca="1" si="89"/>
        <v>-4.9796331048071591</v>
      </c>
      <c r="T222" s="19">
        <f t="shared" ca="1" si="88"/>
        <v>44673</v>
      </c>
      <c r="U222" s="18">
        <f t="shared" ca="1" si="90"/>
        <v>7.3516194489403913E-2</v>
      </c>
      <c r="V222" s="18">
        <f t="shared" ca="1" si="97"/>
        <v>2.1564392197780093E-2</v>
      </c>
      <c r="W222" s="18">
        <f t="shared" ca="1" si="98"/>
        <v>7.3516194489403913E-2</v>
      </c>
      <c r="X222" s="18">
        <f t="shared" ca="1" si="99"/>
        <v>0.18969144082982728</v>
      </c>
      <c r="Y222" s="18">
        <f t="shared" ca="1" si="100"/>
        <v>4.968966813681415E-2</v>
      </c>
      <c r="Z222" s="18" t="e">
        <f t="shared" ca="1" si="91"/>
        <v>#VALUE!</v>
      </c>
      <c r="AA222" s="18">
        <f t="shared" ca="1" si="92"/>
        <v>2.3719863441332319E-2</v>
      </c>
      <c r="AB222" s="19">
        <f t="shared" ca="1" si="96"/>
        <v>46581</v>
      </c>
      <c r="AC222" s="3">
        <f ca="1">_xll.HLV5r3.Financial.Cache.GetValue(IRCurve1, AB222)</f>
        <v>0.78226428089117472</v>
      </c>
      <c r="AD222" s="17">
        <f t="shared" ca="1" si="93"/>
        <v>3.0212230293356773E-2</v>
      </c>
      <c r="AE222" s="17">
        <f t="shared" ca="1" si="94"/>
        <v>2.6012689795810978E-2</v>
      </c>
    </row>
    <row r="223" spans="1:31">
      <c r="A223" s="15">
        <f t="shared" ca="1" si="95"/>
        <v>44680</v>
      </c>
      <c r="B223" s="14">
        <f t="shared" ca="1" si="78"/>
        <v>5.3558132846051126E-2</v>
      </c>
      <c r="C223" s="14">
        <f t="shared" ca="1" si="79"/>
        <v>2.3003471603081756E-2</v>
      </c>
      <c r="D223" s="14">
        <f t="shared" ca="1" si="80"/>
        <v>5.3558132846051126E-2</v>
      </c>
      <c r="E223" s="14">
        <f t="shared" ca="1" si="81"/>
        <v>3.4557357576772738E-2</v>
      </c>
      <c r="F223" s="14">
        <f t="shared" ca="1" si="82"/>
        <v>4.0235032795303986E-2</v>
      </c>
      <c r="G223" s="14" t="e">
        <f t="shared" ca="1" si="83"/>
        <v>#VALUE!</v>
      </c>
      <c r="H223" s="14">
        <f t="shared" ca="1" si="84"/>
        <v>2.5927379190309026E-2</v>
      </c>
      <c r="I223" s="3">
        <f ca="1"/>
        <v>0.73228330142089137</v>
      </c>
      <c r="J223" s="3">
        <f ca="1"/>
        <v>0.91265479039441444</v>
      </c>
      <c r="K223" s="3">
        <f ca="1"/>
        <v>0.73228330142089137</v>
      </c>
      <c r="L223" s="3">
        <f ca="1"/>
        <v>0.44754423921522862</v>
      </c>
      <c r="M223" s="3">
        <f ca="1"/>
        <v>0.81009600693933026</v>
      </c>
      <c r="N223" s="3" t="e">
        <f ca="1"/>
        <v>#VALUE!</v>
      </c>
      <c r="O223" s="3">
        <f ca="1"/>
        <v>0.90435506070584992</v>
      </c>
      <c r="P223" s="17">
        <f t="shared" ca="1" si="85"/>
        <v>0</v>
      </c>
      <c r="Q223" s="17">
        <f t="shared" ca="1" si="86"/>
        <v>1.9000775269278389E-2</v>
      </c>
      <c r="R223" s="17">
        <f t="shared" ca="1" si="87"/>
        <v>3.0554661242969371E-2</v>
      </c>
      <c r="S223" s="17">
        <f t="shared" ca="1" si="89"/>
        <v>-4.9772530145459823</v>
      </c>
      <c r="T223" s="19">
        <f t="shared" ca="1" si="88"/>
        <v>44680</v>
      </c>
      <c r="U223" s="18">
        <f t="shared" ca="1" si="90"/>
        <v>7.3514724622120609E-2</v>
      </c>
      <c r="V223" s="18">
        <f t="shared" ca="1" si="97"/>
        <v>2.15808188191812E-2</v>
      </c>
      <c r="W223" s="18">
        <f t="shared" ca="1" si="98"/>
        <v>7.3514724622120609E-2</v>
      </c>
      <c r="X223" s="18">
        <f t="shared" ca="1" si="99"/>
        <v>0.1891850502883913</v>
      </c>
      <c r="Y223" s="18">
        <f t="shared" ca="1" si="100"/>
        <v>4.9689672615865495E-2</v>
      </c>
      <c r="Z223" s="18" t="e">
        <f t="shared" ca="1" si="91"/>
        <v>#VALUE!</v>
      </c>
      <c r="AA223" s="18">
        <f t="shared" ca="1" si="92"/>
        <v>2.3742194476660788E-2</v>
      </c>
      <c r="AB223" s="19">
        <f t="shared" ca="1" si="96"/>
        <v>46611</v>
      </c>
      <c r="AC223" s="3">
        <f ca="1">_xll.HLV5r3.Financial.Cache.GetValue(IRCurve1, AB223)</f>
        <v>0.7803265762698357</v>
      </c>
      <c r="AD223" s="17">
        <f t="shared" ca="1" si="93"/>
        <v>3.0212230293356773E-2</v>
      </c>
      <c r="AE223" s="17">
        <f t="shared" ca="1" si="94"/>
        <v>2.6048768795343548E-2</v>
      </c>
    </row>
    <row r="224" spans="1:31">
      <c r="A224" s="15">
        <f t="shared" ca="1" si="95"/>
        <v>44687</v>
      </c>
      <c r="B224" s="14">
        <f t="shared" ca="1" si="78"/>
        <v>5.3480862386207237E-2</v>
      </c>
      <c r="C224" s="14">
        <f t="shared" ca="1" si="79"/>
        <v>2.2992352099373239E-2</v>
      </c>
      <c r="D224" s="14">
        <f t="shared" ca="1" si="80"/>
        <v>5.3480862386207237E-2</v>
      </c>
      <c r="E224" s="14">
        <f t="shared" ca="1" si="81"/>
        <v>3.4557357576769844E-2</v>
      </c>
      <c r="F224" s="14">
        <f t="shared" ca="1" si="82"/>
        <v>4.0196715458468542E-2</v>
      </c>
      <c r="G224" s="14" t="e">
        <f t="shared" ca="1" si="83"/>
        <v>#VALUE!</v>
      </c>
      <c r="H224" s="14">
        <f t="shared" ca="1" si="84"/>
        <v>2.5959040928436754E-2</v>
      </c>
      <c r="I224" s="3">
        <f ca="1"/>
        <v>0.73125615914713149</v>
      </c>
      <c r="J224" s="3">
        <f ca="1"/>
        <v>0.91221362792531424</v>
      </c>
      <c r="K224" s="3">
        <f ca="1"/>
        <v>0.73125615914713149</v>
      </c>
      <c r="L224" s="3">
        <f ca="1"/>
        <v>0.44688149537129052</v>
      </c>
      <c r="M224" s="3">
        <f ca="1"/>
        <v>0.80932437617339292</v>
      </c>
      <c r="N224" s="3" t="e">
        <f ca="1"/>
        <v>#VALUE!</v>
      </c>
      <c r="O224" s="3">
        <f ca="1"/>
        <v>0.90385782329672071</v>
      </c>
      <c r="P224" s="17">
        <f t="shared" ca="1" si="85"/>
        <v>0</v>
      </c>
      <c r="Q224" s="17">
        <f t="shared" ca="1" si="86"/>
        <v>1.8923504809437393E-2</v>
      </c>
      <c r="R224" s="17">
        <f t="shared" ca="1" si="87"/>
        <v>3.0488510286833997E-2</v>
      </c>
      <c r="S224" s="17">
        <f t="shared" ca="1" si="89"/>
        <v>-4.9748701586110515</v>
      </c>
      <c r="T224" s="19">
        <f t="shared" ca="1" si="88"/>
        <v>44687</v>
      </c>
      <c r="U224" s="18">
        <f t="shared" ca="1" si="90"/>
        <v>7.3513254754297236E-2</v>
      </c>
      <c r="V224" s="18">
        <f t="shared" ca="1" si="97"/>
        <v>2.1597098116623588E-2</v>
      </c>
      <c r="W224" s="18">
        <f t="shared" ca="1" si="98"/>
        <v>7.3513254754297236E-2</v>
      </c>
      <c r="X224" s="18">
        <f t="shared" ca="1" si="99"/>
        <v>0.18868371564315942</v>
      </c>
      <c r="Y224" s="18">
        <f t="shared" ca="1" si="100"/>
        <v>4.9689677094916819E-2</v>
      </c>
      <c r="Z224" s="18" t="e">
        <f t="shared" ca="1" si="91"/>
        <v>#VALUE!</v>
      </c>
      <c r="AA224" s="18">
        <f t="shared" ca="1" si="92"/>
        <v>2.3764553168186722E-2</v>
      </c>
      <c r="AB224" s="19">
        <f t="shared" ca="1" si="96"/>
        <v>46641</v>
      </c>
      <c r="AC224" s="3">
        <f ca="1">_xll.HLV5r3.Financial.Cache.GetValue(IRCurve1, AB224)</f>
        <v>0.77839367143201132</v>
      </c>
      <c r="AD224" s="17">
        <f t="shared" ca="1" si="93"/>
        <v>3.0212230293359472E-2</v>
      </c>
      <c r="AE224" s="17">
        <f t="shared" ca="1" si="94"/>
        <v>2.6084230708225055E-2</v>
      </c>
    </row>
    <row r="225" spans="1:31">
      <c r="A225" s="15">
        <f t="shared" ca="1" si="95"/>
        <v>44694</v>
      </c>
      <c r="B225" s="14">
        <f t="shared" ca="1" si="78"/>
        <v>5.3403706331131243E-2</v>
      </c>
      <c r="C225" s="14">
        <f t="shared" ca="1" si="79"/>
        <v>2.2981237970648279E-2</v>
      </c>
      <c r="D225" s="14">
        <f t="shared" ca="1" si="80"/>
        <v>5.3403706331131243E-2</v>
      </c>
      <c r="E225" s="14">
        <f t="shared" ca="1" si="81"/>
        <v>3.4557357576769844E-2</v>
      </c>
      <c r="F225" s="14">
        <f t="shared" ca="1" si="82"/>
        <v>4.015843460562369E-2</v>
      </c>
      <c r="G225" s="14" t="e">
        <f t="shared" ca="1" si="83"/>
        <v>#VALUE!</v>
      </c>
      <c r="H225" s="14">
        <f t="shared" ca="1" si="84"/>
        <v>2.5990634193369506E-2</v>
      </c>
      <c r="I225" s="3">
        <f ca="1"/>
        <v>0.73023049877260149</v>
      </c>
      <c r="J225" s="3">
        <f ca="1"/>
        <v>0.9117726787069701</v>
      </c>
      <c r="K225" s="3">
        <f ca="1"/>
        <v>0.73023049877260149</v>
      </c>
      <c r="L225" s="3">
        <f ca="1"/>
        <v>0.44621875152735246</v>
      </c>
      <c r="M225" s="3">
        <f ca="1"/>
        <v>0.80855348026049079</v>
      </c>
      <c r="N225" s="3" t="e">
        <f ca="1"/>
        <v>#VALUE!</v>
      </c>
      <c r="O225" s="3">
        <f ca="1"/>
        <v>0.90335997867617535</v>
      </c>
      <c r="P225" s="17">
        <f t="shared" ca="1" si="85"/>
        <v>0</v>
      </c>
      <c r="Q225" s="17">
        <f t="shared" ca="1" si="86"/>
        <v>1.8846348754361399E-2</v>
      </c>
      <c r="R225" s="17">
        <f t="shared" ca="1" si="87"/>
        <v>3.0422468360482964E-2</v>
      </c>
      <c r="S225" s="17">
        <f t="shared" ca="1" si="89"/>
        <v>-4.9724845742582851</v>
      </c>
      <c r="T225" s="19">
        <f t="shared" ca="1" si="88"/>
        <v>44694</v>
      </c>
      <c r="U225" s="18">
        <f t="shared" ca="1" si="90"/>
        <v>7.351178488593374E-2</v>
      </c>
      <c r="V225" s="18">
        <f t="shared" ca="1" si="97"/>
        <v>2.1613232063195948E-2</v>
      </c>
      <c r="W225" s="18">
        <f t="shared" ca="1" si="98"/>
        <v>7.351178488593374E-2</v>
      </c>
      <c r="X225" s="18">
        <f t="shared" ca="1" si="99"/>
        <v>0.1881873707032013</v>
      </c>
      <c r="Y225" s="18">
        <f t="shared" ca="1" si="100"/>
        <v>4.9689681573967269E-2</v>
      </c>
      <c r="Z225" s="18" t="e">
        <f t="shared" ca="1" si="91"/>
        <v>#VALUE!</v>
      </c>
      <c r="AA225" s="18">
        <f t="shared" ca="1" si="92"/>
        <v>2.3786939143350894E-2</v>
      </c>
      <c r="AB225" s="19">
        <f t="shared" ca="1" si="96"/>
        <v>46671</v>
      </c>
      <c r="AC225" s="3">
        <f ca="1">_xll.HLV5r3.Financial.Cache.GetValue(IRCurve1, AB225)</f>
        <v>0.77646555448841714</v>
      </c>
      <c r="AD225" s="17">
        <f t="shared" ca="1" si="93"/>
        <v>3.0212230293356773E-2</v>
      </c>
      <c r="AE225" s="17">
        <f t="shared" ca="1" si="94"/>
        <v>2.6119091231967789E-2</v>
      </c>
    </row>
    <row r="226" spans="1:31">
      <c r="A226" s="15">
        <f t="shared" ca="1" si="95"/>
        <v>44701</v>
      </c>
      <c r="B226" s="14">
        <f t="shared" ca="1" si="78"/>
        <v>5.3326664507320404E-2</v>
      </c>
      <c r="C226" s="14">
        <f t="shared" ca="1" si="79"/>
        <v>2.2970129214307598E-2</v>
      </c>
      <c r="D226" s="14">
        <f t="shared" ca="1" si="80"/>
        <v>5.3326664507320404E-2</v>
      </c>
      <c r="E226" s="14">
        <f t="shared" ca="1" si="81"/>
        <v>3.4557357576772738E-2</v>
      </c>
      <c r="F226" s="14">
        <f t="shared" ca="1" si="82"/>
        <v>4.0120190202504222E-2</v>
      </c>
      <c r="G226" s="14" t="e">
        <f t="shared" ca="1" si="83"/>
        <v>#VALUE!</v>
      </c>
      <c r="H226" s="14">
        <f t="shared" ca="1" si="84"/>
        <v>2.6022158931234669E-2</v>
      </c>
      <c r="I226" s="3">
        <f ca="1"/>
        <v>0.72920631810323733</v>
      </c>
      <c r="J226" s="3">
        <f ca="1"/>
        <v>0.91133194263630013</v>
      </c>
      <c r="K226" s="3">
        <f ca="1"/>
        <v>0.72920631810323733</v>
      </c>
      <c r="L226" s="3">
        <f ca="1"/>
        <v>0.44555600768341441</v>
      </c>
      <c r="M226" s="3">
        <f ca="1"/>
        <v>0.80778331850093088</v>
      </c>
      <c r="N226" s="3" t="e">
        <f ca="1"/>
        <v>#VALUE!</v>
      </c>
      <c r="O226" s="3">
        <f ca="1"/>
        <v>0.9028615281573984</v>
      </c>
      <c r="P226" s="17">
        <f t="shared" ca="1" si="85"/>
        <v>0</v>
      </c>
      <c r="Q226" s="17">
        <f t="shared" ca="1" si="86"/>
        <v>1.8769306930547666E-2</v>
      </c>
      <c r="R226" s="17">
        <f t="shared" ca="1" si="87"/>
        <v>3.0356535293012805E-2</v>
      </c>
      <c r="S226" s="17">
        <f t="shared" ca="1" si="89"/>
        <v>-4.97009629808126</v>
      </c>
      <c r="T226" s="19">
        <f t="shared" ca="1" si="88"/>
        <v>44701</v>
      </c>
      <c r="U226" s="18">
        <f t="shared" ca="1" si="90"/>
        <v>7.3510315017030065E-2</v>
      </c>
      <c r="V226" s="18">
        <f t="shared" ca="1" si="97"/>
        <v>2.1629222596909869E-2</v>
      </c>
      <c r="W226" s="18">
        <f t="shared" ca="1" si="98"/>
        <v>7.3510315017030065E-2</v>
      </c>
      <c r="X226" s="18">
        <f t="shared" ca="1" si="99"/>
        <v>0.18769595046108045</v>
      </c>
      <c r="Y226" s="18">
        <f t="shared" ca="1" si="100"/>
        <v>4.96896860530186E-2</v>
      </c>
      <c r="Z226" s="18" t="e">
        <f t="shared" ca="1" si="91"/>
        <v>#VALUE!</v>
      </c>
      <c r="AA226" s="18">
        <f t="shared" ca="1" si="92"/>
        <v>2.3809352036217469E-2</v>
      </c>
      <c r="AB226" s="19">
        <f t="shared" ca="1" si="96"/>
        <v>46701</v>
      </c>
      <c r="AC226" s="3">
        <f ca="1">_xll.HLV5r3.Financial.Cache.GetValue(IRCurve1, AB226)</f>
        <v>0.7745422135792186</v>
      </c>
      <c r="AD226" s="17">
        <f t="shared" ca="1" si="93"/>
        <v>3.0212230293356773E-2</v>
      </c>
      <c r="AE226" s="17">
        <f t="shared" ca="1" si="94"/>
        <v>2.6153365536140873E-2</v>
      </c>
    </row>
    <row r="227" spans="1:31">
      <c r="A227" s="15">
        <f t="shared" ca="1" si="95"/>
        <v>44708</v>
      </c>
      <c r="B227" s="14">
        <f t="shared" ca="1" si="78"/>
        <v>5.3249736741711975E-2</v>
      </c>
      <c r="C227" s="14">
        <f t="shared" ca="1" si="79"/>
        <v>2.2959025827763511E-2</v>
      </c>
      <c r="D227" s="14">
        <f t="shared" ca="1" si="80"/>
        <v>5.3249736741711975E-2</v>
      </c>
      <c r="E227" s="14">
        <f t="shared" ca="1" si="81"/>
        <v>3.4557357576769844E-2</v>
      </c>
      <c r="F227" s="14">
        <f t="shared" ca="1" si="82"/>
        <v>4.0081982213930258E-2</v>
      </c>
      <c r="G227" s="14" t="e">
        <f t="shared" ca="1" si="83"/>
        <v>#VALUE!</v>
      </c>
      <c r="H227" s="14">
        <f t="shared" ca="1" si="84"/>
        <v>2.6053615088437496E-2</v>
      </c>
      <c r="I227" s="3">
        <f ca="1"/>
        <v>0.72818361494830242</v>
      </c>
      <c r="J227" s="3">
        <f ca="1"/>
        <v>0.91089141961027231</v>
      </c>
      <c r="K227" s="3">
        <f ca="1"/>
        <v>0.72818361494830242</v>
      </c>
      <c r="L227" s="3">
        <f ca="1"/>
        <v>0.44489326383947631</v>
      </c>
      <c r="M227" s="3">
        <f ca="1"/>
        <v>0.80701389019567737</v>
      </c>
      <c r="N227" s="3" t="e">
        <f ca="1"/>
        <v>#VALUE!</v>
      </c>
      <c r="O227" s="3">
        <f ca="1"/>
        <v>0.90236247305460759</v>
      </c>
      <c r="P227" s="17">
        <f t="shared" ca="1" si="85"/>
        <v>0</v>
      </c>
      <c r="Q227" s="17">
        <f t="shared" ca="1" si="86"/>
        <v>1.8692379164942131E-2</v>
      </c>
      <c r="R227" s="17">
        <f t="shared" ca="1" si="87"/>
        <v>3.0290710913948464E-2</v>
      </c>
      <c r="S227" s="17">
        <f t="shared" ca="1" si="89"/>
        <v>-4.967705366025978</v>
      </c>
      <c r="T227" s="19">
        <f t="shared" ca="1" si="88"/>
        <v>44708</v>
      </c>
      <c r="U227" s="18">
        <f t="shared" ca="1" si="90"/>
        <v>7.3508845147587126E-2</v>
      </c>
      <c r="V227" s="18">
        <f t="shared" ca="1" si="97"/>
        <v>2.164507162147589E-2</v>
      </c>
      <c r="W227" s="18">
        <f t="shared" ca="1" si="98"/>
        <v>7.3508845147587126E-2</v>
      </c>
      <c r="X227" s="18">
        <f t="shared" ca="1" si="99"/>
        <v>0.18720939106671128</v>
      </c>
      <c r="Y227" s="18">
        <f t="shared" ca="1" si="100"/>
        <v>4.968969053206989E-2</v>
      </c>
      <c r="Z227" s="18" t="e">
        <f t="shared" ca="1" si="91"/>
        <v>#VALUE!</v>
      </c>
      <c r="AA227" s="18">
        <f t="shared" ca="1" si="92"/>
        <v>2.3831791487327343E-2</v>
      </c>
      <c r="AB227" s="19">
        <f t="shared" ca="1" si="96"/>
        <v>46731</v>
      </c>
      <c r="AC227" s="3">
        <f ca="1">_xll.HLV5r3.Financial.Cache.GetValue(IRCurve1, AB227)</f>
        <v>0.77259183152745503</v>
      </c>
      <c r="AD227" s="17">
        <f t="shared" ca="1" si="93"/>
        <v>3.0714340131633506E-2</v>
      </c>
      <c r="AE227" s="17">
        <f t="shared" ca="1" si="94"/>
        <v>2.6191247262965546E-2</v>
      </c>
    </row>
    <row r="228" spans="1:31">
      <c r="A228" s="15">
        <f t="shared" ca="1" si="95"/>
        <v>44715</v>
      </c>
      <c r="B228" s="14">
        <f t="shared" ca="1" si="78"/>
        <v>5.317292286090744E-2</v>
      </c>
      <c r="C228" s="14">
        <f t="shared" ca="1" si="79"/>
        <v>2.294792780841675E-2</v>
      </c>
      <c r="D228" s="14">
        <f t="shared" ca="1" si="80"/>
        <v>5.317292286090744E-2</v>
      </c>
      <c r="E228" s="14">
        <f t="shared" ca="1" si="81"/>
        <v>3.4557357576769844E-2</v>
      </c>
      <c r="F228" s="14">
        <f t="shared" ca="1" si="82"/>
        <v>4.0043810605254512E-2</v>
      </c>
      <c r="G228" s="14" t="e">
        <f t="shared" ca="1" si="83"/>
        <v>#VALUE!</v>
      </c>
      <c r="H228" s="14">
        <f t="shared" ca="1" si="84"/>
        <v>2.6085002611701623E-2</v>
      </c>
      <c r="I228" s="3">
        <f ca="1"/>
        <v>0.72716238712037917</v>
      </c>
      <c r="J228" s="3">
        <f ca="1"/>
        <v>0.91045110952590425</v>
      </c>
      <c r="K228" s="3">
        <f ca="1"/>
        <v>0.72716238712037917</v>
      </c>
      <c r="L228" s="3">
        <f ca="1"/>
        <v>0.44423051999553825</v>
      </c>
      <c r="M228" s="3">
        <f ca="1"/>
        <v>0.80624519464636912</v>
      </c>
      <c r="N228" s="3" t="e">
        <f ca="1"/>
        <v>#VALUE!</v>
      </c>
      <c r="O228" s="3">
        <f ca="1"/>
        <v>0.90186281468304852</v>
      </c>
      <c r="P228" s="17">
        <f t="shared" ca="1" si="85"/>
        <v>0</v>
      </c>
      <c r="Q228" s="17">
        <f t="shared" ca="1" si="86"/>
        <v>1.8615565284137596E-2</v>
      </c>
      <c r="R228" s="17">
        <f t="shared" ca="1" si="87"/>
        <v>3.022499505249069E-2</v>
      </c>
      <c r="S228" s="17">
        <f t="shared" ca="1" si="89"/>
        <v>-4.9653118134047647</v>
      </c>
      <c r="T228" s="19">
        <f t="shared" ca="1" si="88"/>
        <v>44715</v>
      </c>
      <c r="U228" s="18">
        <f t="shared" ca="1" si="90"/>
        <v>7.3507375277603246E-2</v>
      </c>
      <c r="V228" s="18">
        <f t="shared" ca="1" si="97"/>
        <v>2.1660781007058955E-2</v>
      </c>
      <c r="W228" s="18">
        <f t="shared" ca="1" si="98"/>
        <v>7.3507375277603246E-2</v>
      </c>
      <c r="X228" s="18">
        <f t="shared" ca="1" si="99"/>
        <v>0.18672762980190674</v>
      </c>
      <c r="Y228" s="18">
        <f t="shared" ca="1" si="100"/>
        <v>4.9689695011120333E-2</v>
      </c>
      <c r="Z228" s="18" t="e">
        <f t="shared" ca="1" si="91"/>
        <v>#VALUE!</v>
      </c>
      <c r="AA228" s="18">
        <f t="shared" ca="1" si="92"/>
        <v>2.3854257143555595E-2</v>
      </c>
      <c r="AB228" s="19">
        <f t="shared" ca="1" si="96"/>
        <v>46761</v>
      </c>
      <c r="AC228" s="3">
        <f ca="1">_xll.HLV5r3.Financial.Cache.GetValue(IRCurve1, AB228)</f>
        <v>0.77044017841049883</v>
      </c>
      <c r="AD228" s="17">
        <f t="shared" ca="1" si="93"/>
        <v>3.3978557959306634E-2</v>
      </c>
      <c r="AE228" s="17">
        <f t="shared" ca="1" si="94"/>
        <v>2.6255441246838304E-2</v>
      </c>
    </row>
    <row r="229" spans="1:31">
      <c r="A229" s="15">
        <f t="shared" ca="1" si="95"/>
        <v>44722</v>
      </c>
      <c r="B229" s="14">
        <f t="shared" ca="1" si="78"/>
        <v>5.3096222692637127E-2</v>
      </c>
      <c r="C229" s="14">
        <f t="shared" ca="1" si="79"/>
        <v>2.2936835153673826E-2</v>
      </c>
      <c r="D229" s="14">
        <f t="shared" ca="1" si="80"/>
        <v>5.3096222692637127E-2</v>
      </c>
      <c r="E229" s="14">
        <f t="shared" ca="1" si="81"/>
        <v>3.4557357576772738E-2</v>
      </c>
      <c r="F229" s="14">
        <f t="shared" ca="1" si="82"/>
        <v>4.0005675342298611E-2</v>
      </c>
      <c r="G229" s="14" t="e">
        <f t="shared" ca="1" si="83"/>
        <v>#VALUE!</v>
      </c>
      <c r="H229" s="14">
        <f t="shared" ca="1" si="84"/>
        <v>2.611632144801701E-2</v>
      </c>
      <c r="I229" s="3">
        <f ca="1"/>
        <v>0.72614263243537547</v>
      </c>
      <c r="J229" s="3">
        <f ca="1"/>
        <v>0.91001101228026338</v>
      </c>
      <c r="K229" s="3">
        <f ca="1"/>
        <v>0.72614263243537547</v>
      </c>
      <c r="L229" s="3">
        <f ca="1"/>
        <v>0.4435677761516002</v>
      </c>
      <c r="M229" s="3">
        <f ca="1"/>
        <v>0.80547723115530945</v>
      </c>
      <c r="N229" s="3" t="e">
        <f ca="1"/>
        <v>#VALUE!</v>
      </c>
      <c r="O229" s="3">
        <f ca="1"/>
        <v>0.90136255435898849</v>
      </c>
      <c r="P229" s="17">
        <f t="shared" ca="1" si="85"/>
        <v>0</v>
      </c>
      <c r="Q229" s="17">
        <f t="shared" ca="1" si="86"/>
        <v>1.8538865115864389E-2</v>
      </c>
      <c r="R229" s="17">
        <f t="shared" ca="1" si="87"/>
        <v>3.01593875389633E-2</v>
      </c>
      <c r="S229" s="17">
        <f t="shared" ca="1" si="89"/>
        <v>-4.9629156749106782</v>
      </c>
      <c r="T229" s="19">
        <f t="shared" ca="1" si="88"/>
        <v>44722</v>
      </c>
      <c r="U229" s="18">
        <f t="shared" ca="1" si="90"/>
        <v>7.35059054070792E-2</v>
      </c>
      <c r="V229" s="18">
        <f t="shared" ca="1" si="97"/>
        <v>2.1676352591014112E-2</v>
      </c>
      <c r="W229" s="18">
        <f t="shared" ca="1" si="98"/>
        <v>7.35059054070792E-2</v>
      </c>
      <c r="X229" s="18">
        <f t="shared" ca="1" si="99"/>
        <v>0.18625060505559682</v>
      </c>
      <c r="Y229" s="18">
        <f t="shared" ca="1" si="100"/>
        <v>4.9689699490171636E-2</v>
      </c>
      <c r="Z229" s="18" t="e">
        <f t="shared" ca="1" si="91"/>
        <v>#VALUE!</v>
      </c>
      <c r="AA229" s="18">
        <f t="shared" ca="1" si="92"/>
        <v>2.3876748657972416E-2</v>
      </c>
      <c r="AB229" s="19">
        <f t="shared" ca="1" si="96"/>
        <v>46791</v>
      </c>
      <c r="AC229" s="3">
        <f ca="1">_xll.HLV5r3.Financial.Cache.GetValue(IRCurve1, AB229)</f>
        <v>0.76829451760532597</v>
      </c>
      <c r="AD229" s="17">
        <f t="shared" ca="1" si="93"/>
        <v>3.3978557959306634E-2</v>
      </c>
      <c r="AE229" s="17">
        <f t="shared" ca="1" si="94"/>
        <v>2.6318582294944954E-2</v>
      </c>
    </row>
    <row r="230" spans="1:31">
      <c r="A230" s="15">
        <f t="shared" ca="1" si="95"/>
        <v>44729</v>
      </c>
      <c r="B230" s="14">
        <f t="shared" ca="1" si="78"/>
        <v>5.3019636064336143E-2</v>
      </c>
      <c r="C230" s="14">
        <f t="shared" ca="1" si="79"/>
        <v>2.2925747860929678E-2</v>
      </c>
      <c r="D230" s="14">
        <f t="shared" ca="1" si="80"/>
        <v>5.3019636064336143E-2</v>
      </c>
      <c r="E230" s="14">
        <f t="shared" ca="1" si="81"/>
        <v>3.4557357576772738E-2</v>
      </c>
      <c r="F230" s="14">
        <f t="shared" ca="1" si="82"/>
        <v>3.9967576390004256E-2</v>
      </c>
      <c r="G230" s="14" t="e">
        <f t="shared" ca="1" si="83"/>
        <v>#VALUE!</v>
      </c>
      <c r="H230" s="14">
        <f t="shared" ca="1" si="84"/>
        <v>2.6147571544703561E-2</v>
      </c>
      <c r="I230" s="3">
        <f ca="1"/>
        <v>0.72512434871250298</v>
      </c>
      <c r="J230" s="3">
        <f ca="1"/>
        <v>0.90957112777046689</v>
      </c>
      <c r="K230" s="3">
        <f ca="1"/>
        <v>0.72512434871250298</v>
      </c>
      <c r="L230" s="3">
        <f ca="1"/>
        <v>0.44290503230766209</v>
      </c>
      <c r="M230" s="3">
        <f ca="1"/>
        <v>0.80470999902545715</v>
      </c>
      <c r="N230" s="3" t="e">
        <f ca="1"/>
        <v>#VALUE!</v>
      </c>
      <c r="O230" s="3">
        <f ca="1"/>
        <v>0.90086169339971145</v>
      </c>
      <c r="P230" s="17">
        <f t="shared" ca="1" si="85"/>
        <v>0</v>
      </c>
      <c r="Q230" s="17">
        <f t="shared" ca="1" si="86"/>
        <v>1.8462278487563405E-2</v>
      </c>
      <c r="R230" s="17">
        <f t="shared" ca="1" si="87"/>
        <v>3.0093888203406464E-2</v>
      </c>
      <c r="S230" s="17">
        <f t="shared" ca="1" si="89"/>
        <v>-4.9605169846307007</v>
      </c>
      <c r="T230" s="19">
        <f t="shared" ca="1" si="88"/>
        <v>44729</v>
      </c>
      <c r="U230" s="18">
        <f t="shared" ca="1" si="90"/>
        <v>7.3504435536015003E-2</v>
      </c>
      <c r="V230" s="18">
        <f t="shared" ca="1" si="97"/>
        <v>2.1691788178602824E-2</v>
      </c>
      <c r="W230" s="18">
        <f t="shared" ca="1" si="98"/>
        <v>7.3504435536015003E-2</v>
      </c>
      <c r="X230" s="18">
        <f t="shared" ca="1" si="99"/>
        <v>0.1857782562996958</v>
      </c>
      <c r="Y230" s="18">
        <f t="shared" ca="1" si="100"/>
        <v>4.9689703969222933E-2</v>
      </c>
      <c r="Z230" s="18" t="e">
        <f t="shared" ca="1" si="91"/>
        <v>#VALUE!</v>
      </c>
      <c r="AA230" s="18">
        <f t="shared" ca="1" si="92"/>
        <v>2.3899265689707995E-2</v>
      </c>
      <c r="AB230" s="19">
        <f t="shared" ca="1" si="96"/>
        <v>46821</v>
      </c>
      <c r="AC230" s="3">
        <f ca="1">_xll.HLV5r3.Financial.Cache.GetValue(IRCurve1, AB230)</f>
        <v>0.76615483242346538</v>
      </c>
      <c r="AD230" s="17">
        <f t="shared" ca="1" si="93"/>
        <v>3.3978557959306634E-2</v>
      </c>
      <c r="AE230" s="17">
        <f t="shared" ca="1" si="94"/>
        <v>2.6380696102572664E-2</v>
      </c>
    </row>
    <row r="231" spans="1:31">
      <c r="A231" s="15">
        <f t="shared" ca="1" si="95"/>
        <v>44736</v>
      </c>
      <c r="B231" s="14">
        <f t="shared" ca="1" si="78"/>
        <v>5.2943162804006919E-2</v>
      </c>
      <c r="C231" s="14">
        <f t="shared" ca="1" si="79"/>
        <v>2.2914665927613993E-2</v>
      </c>
      <c r="D231" s="14">
        <f t="shared" ca="1" si="80"/>
        <v>5.2943162804006919E-2</v>
      </c>
      <c r="E231" s="14">
        <f t="shared" ca="1" si="81"/>
        <v>3.4557357576772738E-2</v>
      </c>
      <c r="F231" s="14">
        <f t="shared" ca="1" si="82"/>
        <v>3.9929513713787834E-2</v>
      </c>
      <c r="G231" s="14" t="e">
        <f t="shared" ca="1" si="83"/>
        <v>#VALUE!</v>
      </c>
      <c r="H231" s="14">
        <f t="shared" ca="1" si="84"/>
        <v>2.617875284936487E-2</v>
      </c>
      <c r="I231" s="3">
        <f ca="1"/>
        <v>0.72410753377428283</v>
      </c>
      <c r="J231" s="3">
        <f ca="1"/>
        <v>0.90913145589368194</v>
      </c>
      <c r="K231" s="3">
        <f ca="1"/>
        <v>0.72410753377428283</v>
      </c>
      <c r="L231" s="3">
        <f ca="1"/>
        <v>0.44224228846372399</v>
      </c>
      <c r="M231" s="3">
        <f ca="1"/>
        <v>0.80394349756044337</v>
      </c>
      <c r="N231" s="3" t="e">
        <f ca="1"/>
        <v>#VALUE!</v>
      </c>
      <c r="O231" s="3">
        <f ca="1"/>
        <v>0.90036023312351166</v>
      </c>
      <c r="P231" s="17">
        <f t="shared" ca="1" si="85"/>
        <v>0</v>
      </c>
      <c r="Q231" s="17">
        <f t="shared" ca="1" si="86"/>
        <v>1.8385805227234181E-2</v>
      </c>
      <c r="R231" s="17">
        <f t="shared" ca="1" si="87"/>
        <v>3.0028496876392925E-2</v>
      </c>
      <c r="S231" s="17">
        <f t="shared" ca="1" si="89"/>
        <v>-4.9581157760590884</v>
      </c>
      <c r="T231" s="19">
        <f t="shared" ca="1" si="88"/>
        <v>44736</v>
      </c>
      <c r="U231" s="18">
        <f t="shared" ca="1" si="90"/>
        <v>7.3502965664411585E-2</v>
      </c>
      <c r="V231" s="18">
        <f t="shared" ca="1" si="97"/>
        <v>2.1707089543690786E-2</v>
      </c>
      <c r="W231" s="18">
        <f t="shared" ca="1" si="98"/>
        <v>7.3502965664411585E-2</v>
      </c>
      <c r="X231" s="18">
        <f t="shared" ca="1" si="99"/>
        <v>0.18531052406559995</v>
      </c>
      <c r="Y231" s="18">
        <f t="shared" ca="1" si="100"/>
        <v>4.9689708448273362E-2</v>
      </c>
      <c r="Z231" s="18" t="e">
        <f t="shared" ca="1" si="91"/>
        <v>#VALUE!</v>
      </c>
      <c r="AA231" s="18">
        <f t="shared" ca="1" si="92"/>
        <v>2.3921807903820699E-2</v>
      </c>
      <c r="AB231" s="19">
        <f t="shared" ca="1" si="96"/>
        <v>46851</v>
      </c>
      <c r="AC231" s="3">
        <f ca="1">_xll.HLV5r3.Financial.Cache.GetValue(IRCurve1, AB231)</f>
        <v>0.76402110622292319</v>
      </c>
      <c r="AD231" s="17">
        <f t="shared" ca="1" si="93"/>
        <v>3.3978557959306634E-2</v>
      </c>
      <c r="AE231" s="17">
        <f t="shared" ca="1" si="94"/>
        <v>2.6441807535682441E-2</v>
      </c>
    </row>
    <row r="232" spans="1:31">
      <c r="A232" s="15">
        <f t="shared" ca="1" si="95"/>
        <v>44743</v>
      </c>
      <c r="B232" s="14">
        <f t="shared" ca="1" si="78"/>
        <v>5.2866802739310326E-2</v>
      </c>
      <c r="C232" s="14">
        <f t="shared" ca="1" si="79"/>
        <v>2.2903589351115916E-2</v>
      </c>
      <c r="D232" s="14">
        <f t="shared" ca="1" si="80"/>
        <v>5.2866802739310326E-2</v>
      </c>
      <c r="E232" s="14">
        <f t="shared" ca="1" si="81"/>
        <v>3.4557357576769844E-2</v>
      </c>
      <c r="F232" s="14">
        <f t="shared" ca="1" si="82"/>
        <v>3.9891487279604121E-2</v>
      </c>
      <c r="G232" s="14" t="e">
        <f t="shared" ca="1" si="83"/>
        <v>#VALUE!</v>
      </c>
      <c r="H232" s="14">
        <f t="shared" ca="1" si="84"/>
        <v>2.6209865309922899E-2</v>
      </c>
      <c r="I232" s="3">
        <f ca="1"/>
        <v>0.72309218544653475</v>
      </c>
      <c r="J232" s="3">
        <f ca="1"/>
        <v>0.90869199654712496</v>
      </c>
      <c r="K232" s="3">
        <f ca="1"/>
        <v>0.72309218544653475</v>
      </c>
      <c r="L232" s="3">
        <f ca="1"/>
        <v>0.44157954461978588</v>
      </c>
      <c r="M232" s="3">
        <f ca="1"/>
        <v>0.8031777260645625</v>
      </c>
      <c r="N232" s="3" t="e">
        <f ca="1"/>
        <v>#VALUE!</v>
      </c>
      <c r="O232" s="3">
        <f ca="1"/>
        <v>0.89985817484968822</v>
      </c>
      <c r="P232" s="17">
        <f t="shared" ca="1" si="85"/>
        <v>0</v>
      </c>
      <c r="Q232" s="17">
        <f t="shared" ca="1" si="86"/>
        <v>1.8309445162540482E-2</v>
      </c>
      <c r="R232" s="17">
        <f t="shared" ca="1" si="87"/>
        <v>2.996321338819441E-2</v>
      </c>
      <c r="S232" s="17">
        <f t="shared" ca="1" si="89"/>
        <v>-4.9557120821098275</v>
      </c>
      <c r="T232" s="19">
        <f t="shared" ca="1" si="88"/>
        <v>44743</v>
      </c>
      <c r="U232" s="18">
        <f t="shared" ca="1" si="90"/>
        <v>7.3501495792267155E-2</v>
      </c>
      <c r="V232" s="18">
        <f t="shared" ca="1" si="97"/>
        <v>2.1722258429427325E-2</v>
      </c>
      <c r="W232" s="18">
        <f t="shared" ca="1" si="98"/>
        <v>7.3501495792267155E-2</v>
      </c>
      <c r="X232" s="18">
        <f t="shared" ca="1" si="99"/>
        <v>0.18484734992129595</v>
      </c>
      <c r="Y232" s="18">
        <f t="shared" ca="1" si="100"/>
        <v>4.9689712927324638E-2</v>
      </c>
      <c r="Z232" s="18" t="e">
        <f t="shared" ca="1" si="91"/>
        <v>#VALUE!</v>
      </c>
      <c r="AA232" s="18">
        <f t="shared" ca="1" si="92"/>
        <v>2.3944374971168879E-2</v>
      </c>
      <c r="AB232" s="19">
        <f t="shared" ref="AB232:AB263" ca="1" si="101">AB231+30</f>
        <v>46881</v>
      </c>
      <c r="AC232" s="3">
        <f ca="1">_xll.HLV5r3.Financial.Cache.GetValue(IRCurve1, AB232)</f>
        <v>0.7618933224080533</v>
      </c>
      <c r="AD232" s="17">
        <f t="shared" ca="1" si="93"/>
        <v>3.3978557959306634E-2</v>
      </c>
      <c r="AE232" s="17">
        <f t="shared" ca="1" si="94"/>
        <v>2.650194066409995E-2</v>
      </c>
    </row>
    <row r="233" spans="1:31">
      <c r="A233" s="15">
        <f t="shared" ca="1" si="95"/>
        <v>44750</v>
      </c>
      <c r="B233" s="14">
        <f t="shared" ca="1" si="78"/>
        <v>5.2790555699070832E-2</v>
      </c>
      <c r="C233" s="14">
        <f t="shared" ca="1" si="79"/>
        <v>2.2892518128853546E-2</v>
      </c>
      <c r="D233" s="14">
        <f t="shared" ca="1" si="80"/>
        <v>5.2790555699070832E-2</v>
      </c>
      <c r="E233" s="14">
        <f t="shared" ca="1" si="81"/>
        <v>3.4557357576769844E-2</v>
      </c>
      <c r="F233" s="14">
        <f t="shared" ca="1" si="82"/>
        <v>3.9853497052313766E-2</v>
      </c>
      <c r="G233" s="14" t="e">
        <f t="shared" ca="1" si="83"/>
        <v>#VALUE!</v>
      </c>
      <c r="H233" s="14">
        <f t="shared" ca="1" si="84"/>
        <v>2.6240908874560133E-2</v>
      </c>
      <c r="I233" s="3">
        <f ca="1"/>
        <v>0.7220783015583836</v>
      </c>
      <c r="J233" s="3">
        <f ca="1"/>
        <v>0.90825274962806246</v>
      </c>
      <c r="K233" s="3">
        <f ca="1"/>
        <v>0.7220783015583836</v>
      </c>
      <c r="L233" s="3">
        <f ca="1"/>
        <v>0.44091680077584783</v>
      </c>
      <c r="M233" s="3">
        <f ca="1"/>
        <v>0.80241268384276188</v>
      </c>
      <c r="N233" s="3" t="e">
        <f ca="1"/>
        <v>#VALUE!</v>
      </c>
      <c r="O233" s="3">
        <f ca="1"/>
        <v>0.89935551989853901</v>
      </c>
      <c r="P233" s="17">
        <f t="shared" ca="1" si="85"/>
        <v>0</v>
      </c>
      <c r="Q233" s="17">
        <f t="shared" ca="1" si="86"/>
        <v>1.8233198122300988E-2</v>
      </c>
      <c r="R233" s="17">
        <f t="shared" ca="1" si="87"/>
        <v>2.9898037570217285E-2</v>
      </c>
      <c r="S233" s="17">
        <f t="shared" ca="1" si="89"/>
        <v>-4.9533059351296957</v>
      </c>
      <c r="T233" s="19">
        <f t="shared" ca="1" si="88"/>
        <v>44750</v>
      </c>
      <c r="U233" s="18">
        <f t="shared" ca="1" si="90"/>
        <v>7.3500025919582601E-2</v>
      </c>
      <c r="V233" s="18">
        <f t="shared" ca="1" si="97"/>
        <v>2.1737296548907492E-2</v>
      </c>
      <c r="W233" s="18">
        <f t="shared" ca="1" si="98"/>
        <v>7.3500025919582601E-2</v>
      </c>
      <c r="X233" s="18">
        <f t="shared" ca="1" si="99"/>
        <v>0.18438867644906137</v>
      </c>
      <c r="Y233" s="18">
        <f t="shared" ca="1" si="100"/>
        <v>4.9689717406375067E-2</v>
      </c>
      <c r="Z233" s="18" t="e">
        <f t="shared" ca="1" si="91"/>
        <v>#VALUE!</v>
      </c>
      <c r="AA233" s="18">
        <f t="shared" ca="1" si="92"/>
        <v>2.3966966568285644E-2</v>
      </c>
      <c r="AB233" s="19">
        <f t="shared" ca="1" si="101"/>
        <v>46911</v>
      </c>
      <c r="AC233" s="3">
        <f ca="1">_xll.HLV5r3.Financial.Cache.GetValue(IRCurve1, AB233)</f>
        <v>0.75977146442942789</v>
      </c>
      <c r="AD233" s="17">
        <f t="shared" ca="1" si="93"/>
        <v>3.3978557959306634E-2</v>
      </c>
      <c r="AE233" s="17">
        <f t="shared" ca="1" si="94"/>
        <v>2.6561118793124915E-2</v>
      </c>
    </row>
    <row r="234" spans="1:31">
      <c r="A234" s="15">
        <f t="shared" ca="1" si="95"/>
        <v>44757</v>
      </c>
      <c r="B234" s="14">
        <f t="shared" ca="1" si="78"/>
        <v>5.2714421511771331E-2</v>
      </c>
      <c r="C234" s="14">
        <f t="shared" ca="1" si="79"/>
        <v>2.2881452258250765E-2</v>
      </c>
      <c r="D234" s="14">
        <f t="shared" ca="1" si="80"/>
        <v>5.2714421511771331E-2</v>
      </c>
      <c r="E234" s="14">
        <f t="shared" ca="1" si="81"/>
        <v>3.4557357576772738E-2</v>
      </c>
      <c r="F234" s="14">
        <f t="shared" ca="1" si="82"/>
        <v>3.9815542998079941E-2</v>
      </c>
      <c r="G234" s="14" t="e">
        <f t="shared" ca="1" si="83"/>
        <v>#VALUE!</v>
      </c>
      <c r="H234" s="14">
        <f t="shared" ca="1" si="84"/>
        <v>2.6271883491800603E-2</v>
      </c>
      <c r="I234" s="3">
        <f ca="1"/>
        <v>0.72106587994223703</v>
      </c>
      <c r="J234" s="3">
        <f ca="1"/>
        <v>0.90781371503381048</v>
      </c>
      <c r="K234" s="3">
        <f ca="1"/>
        <v>0.72106587994223703</v>
      </c>
      <c r="L234" s="3">
        <f ca="1"/>
        <v>0.44025405693190978</v>
      </c>
      <c r="M234" s="3">
        <f ca="1"/>
        <v>0.80164837020066271</v>
      </c>
      <c r="N234" s="3" t="e">
        <f ca="1"/>
        <v>#VALUE!</v>
      </c>
      <c r="O234" s="3">
        <f ca="1"/>
        <v>0.89885226959135567</v>
      </c>
      <c r="P234" s="17">
        <f t="shared" ca="1" si="85"/>
        <v>0</v>
      </c>
      <c r="Q234" s="17">
        <f t="shared" ca="1" si="86"/>
        <v>1.8157063934998594E-2</v>
      </c>
      <c r="R234" s="17">
        <f t="shared" ca="1" si="87"/>
        <v>2.9832969253520566E-2</v>
      </c>
      <c r="S234" s="17">
        <f t="shared" ca="1" si="89"/>
        <v>-4.9508973669100591</v>
      </c>
      <c r="T234" s="19">
        <f t="shared" ca="1" si="88"/>
        <v>44757</v>
      </c>
      <c r="U234" s="18">
        <f t="shared" ca="1" si="90"/>
        <v>7.349855604635791E-2</v>
      </c>
      <c r="V234" s="18">
        <f t="shared" ca="1" si="97"/>
        <v>2.1752205585817048E-2</v>
      </c>
      <c r="W234" s="18">
        <f t="shared" ca="1" si="98"/>
        <v>7.349855604635791E-2</v>
      </c>
      <c r="X234" s="18">
        <f t="shared" ca="1" si="99"/>
        <v>0.18393444722373978</v>
      </c>
      <c r="Y234" s="18">
        <f t="shared" ca="1" si="100"/>
        <v>4.9689721885426343E-2</v>
      </c>
      <c r="Z234" s="18" t="e">
        <f t="shared" ca="1" si="91"/>
        <v>#VALUE!</v>
      </c>
      <c r="AA234" s="18">
        <f t="shared" ca="1" si="92"/>
        <v>2.3989582377257315E-2</v>
      </c>
      <c r="AB234" s="19">
        <f t="shared" ca="1" si="101"/>
        <v>46941</v>
      </c>
      <c r="AC234" s="3">
        <f ca="1">_xll.HLV5r3.Financial.Cache.GetValue(IRCurve1, AB234)</f>
        <v>0.75765551578370915</v>
      </c>
      <c r="AD234" s="17">
        <f t="shared" ca="1" si="93"/>
        <v>3.3978557959306634E-2</v>
      </c>
      <c r="AE234" s="17">
        <f t="shared" ca="1" si="94"/>
        <v>2.6619364493646325E-2</v>
      </c>
    </row>
    <row r="235" spans="1:31">
      <c r="A235" s="15">
        <f t="shared" ca="1" si="95"/>
        <v>44764</v>
      </c>
      <c r="B235" s="14">
        <f t="shared" ca="1" si="78"/>
        <v>5.2638400006334726E-2</v>
      </c>
      <c r="C235" s="14">
        <f t="shared" ca="1" si="79"/>
        <v>2.2870391736702515E-2</v>
      </c>
      <c r="D235" s="14">
        <f t="shared" ca="1" si="80"/>
        <v>5.2638400006334726E-2</v>
      </c>
      <c r="E235" s="14">
        <f t="shared" ca="1" si="81"/>
        <v>3.4557357576769844E-2</v>
      </c>
      <c r="F235" s="14">
        <f t="shared" ca="1" si="82"/>
        <v>3.9777625081989072E-2</v>
      </c>
      <c r="G235" s="14" t="e">
        <f t="shared" ca="1" si="83"/>
        <v>#VALUE!</v>
      </c>
      <c r="H235" s="14">
        <f t="shared" ca="1" si="84"/>
        <v>2.6302789110440435E-2</v>
      </c>
      <c r="I235" s="3">
        <f ca="1"/>
        <v>0.7200549184337921</v>
      </c>
      <c r="J235" s="3">
        <f ca="1"/>
        <v>0.90737489266173443</v>
      </c>
      <c r="K235" s="3">
        <f ca="1"/>
        <v>0.7200549184337921</v>
      </c>
      <c r="L235" s="3">
        <f ca="1"/>
        <v>0.43959131308797167</v>
      </c>
      <c r="M235" s="3">
        <f ca="1"/>
        <v>0.80088478444453515</v>
      </c>
      <c r="N235" s="3" t="e">
        <f ca="1"/>
        <v>#VALUE!</v>
      </c>
      <c r="O235" s="3">
        <f ca="1"/>
        <v>0.89834842525041703</v>
      </c>
      <c r="P235" s="17">
        <f t="shared" ca="1" si="85"/>
        <v>0</v>
      </c>
      <c r="Q235" s="17">
        <f t="shared" ca="1" si="86"/>
        <v>1.8081042429564882E-2</v>
      </c>
      <c r="R235" s="17">
        <f t="shared" ca="1" si="87"/>
        <v>2.9768008269632211E-2</v>
      </c>
      <c r="S235" s="17">
        <f t="shared" ca="1" si="89"/>
        <v>-4.9484864086988463</v>
      </c>
      <c r="T235" s="19">
        <f t="shared" ca="1" si="88"/>
        <v>44764</v>
      </c>
      <c r="U235" s="18">
        <f t="shared" ca="1" si="90"/>
        <v>7.3497086172593096E-2</v>
      </c>
      <c r="V235" s="18">
        <f t="shared" ca="1" si="97"/>
        <v>2.1766987195060705E-2</v>
      </c>
      <c r="W235" s="18">
        <f t="shared" ca="1" si="98"/>
        <v>7.3497086172593096E-2</v>
      </c>
      <c r="X235" s="18">
        <f t="shared" ca="1" si="99"/>
        <v>0.18348460679157327</v>
      </c>
      <c r="Y235" s="18">
        <f t="shared" ca="1" si="100"/>
        <v>4.9689726364477597E-2</v>
      </c>
      <c r="Z235" s="18" t="e">
        <f t="shared" ca="1" si="91"/>
        <v>#VALUE!</v>
      </c>
      <c r="AA235" s="18">
        <f t="shared" ca="1" si="92"/>
        <v>2.4012222085604631E-2</v>
      </c>
      <c r="AB235" s="19">
        <f t="shared" ca="1" si="101"/>
        <v>46971</v>
      </c>
      <c r="AC235" s="3">
        <f ca="1">_xll.HLV5r3.Financial.Cache.GetValue(IRCurve1, AB235)</f>
        <v>0.75554546001352052</v>
      </c>
      <c r="AD235" s="17">
        <f t="shared" ca="1" si="93"/>
        <v>3.397855795930934E-2</v>
      </c>
      <c r="AE235" s="17">
        <f t="shared" ca="1" si="94"/>
        <v>2.6676699630845378E-2</v>
      </c>
    </row>
    <row r="236" spans="1:31">
      <c r="A236" s="15">
        <f t="shared" ca="1" si="95"/>
        <v>44771</v>
      </c>
      <c r="B236" s="14">
        <f t="shared" ca="1" si="78"/>
        <v>5.2562491012071763E-2</v>
      </c>
      <c r="C236" s="14">
        <f t="shared" ca="1" si="79"/>
        <v>2.2859336561626899E-2</v>
      </c>
      <c r="D236" s="14">
        <f t="shared" ca="1" si="80"/>
        <v>5.2562491012071763E-2</v>
      </c>
      <c r="E236" s="14">
        <f t="shared" ca="1" si="81"/>
        <v>3.4557357576772738E-2</v>
      </c>
      <c r="F236" s="14">
        <f t="shared" ca="1" si="82"/>
        <v>3.9739743269648589E-2</v>
      </c>
      <c r="G236" s="14" t="e">
        <f t="shared" ca="1" si="83"/>
        <v>#VALUE!</v>
      </c>
      <c r="H236" s="14">
        <f t="shared" ca="1" si="84"/>
        <v>2.6333625679576769E-2</v>
      </c>
      <c r="I236" s="3">
        <f ca="1"/>
        <v>0.71904541487202678</v>
      </c>
      <c r="J236" s="3">
        <f ca="1"/>
        <v>0.90693628240924973</v>
      </c>
      <c r="K236" s="3">
        <f ca="1"/>
        <v>0.71904541487202678</v>
      </c>
      <c r="L236" s="3">
        <f ca="1"/>
        <v>0.43892856924403362</v>
      </c>
      <c r="M236" s="3">
        <f ca="1"/>
        <v>0.80012192588131892</v>
      </c>
      <c r="N236" s="3" t="e">
        <f ca="1"/>
        <v>#VALUE!</v>
      </c>
      <c r="O236" s="3">
        <f ca="1"/>
        <v>0.89784398819898392</v>
      </c>
      <c r="P236" s="17">
        <f t="shared" ca="1" si="85"/>
        <v>0</v>
      </c>
      <c r="Q236" s="17">
        <f t="shared" ca="1" si="86"/>
        <v>1.8005133435299026E-2</v>
      </c>
      <c r="R236" s="17">
        <f t="shared" ca="1" si="87"/>
        <v>2.9703154450444864E-2</v>
      </c>
      <c r="S236" s="17">
        <f t="shared" ca="1" si="89"/>
        <v>-4.9460730912121855</v>
      </c>
      <c r="T236" s="19">
        <f t="shared" ca="1" si="88"/>
        <v>44771</v>
      </c>
      <c r="U236" s="18">
        <f t="shared" ca="1" si="90"/>
        <v>7.349561629828899E-2</v>
      </c>
      <c r="V236" s="18">
        <f t="shared" ca="1" si="97"/>
        <v>2.1781643003374616E-2</v>
      </c>
      <c r="W236" s="18">
        <f t="shared" ca="1" si="98"/>
        <v>7.349561629828899E-2</v>
      </c>
      <c r="X236" s="18">
        <f t="shared" ca="1" si="99"/>
        <v>0.18303910064957599</v>
      </c>
      <c r="Y236" s="18">
        <f t="shared" ca="1" si="100"/>
        <v>4.9689730843528006E-2</v>
      </c>
      <c r="Z236" s="18" t="e">
        <f t="shared" ca="1" si="91"/>
        <v>#VALUE!</v>
      </c>
      <c r="AA236" s="18">
        <f t="shared" ca="1" si="92"/>
        <v>2.4034885386167132E-2</v>
      </c>
      <c r="AB236" s="19">
        <f t="shared" ca="1" si="101"/>
        <v>47001</v>
      </c>
      <c r="AC236" s="3">
        <f ca="1">_xll.HLV5r3.Financial.Cache.GetValue(IRCurve1, AB236)</f>
        <v>0.75344128070731942</v>
      </c>
      <c r="AD236" s="17">
        <f t="shared" ca="1" si="93"/>
        <v>3.3978557959303934E-2</v>
      </c>
      <c r="AE236" s="17">
        <f t="shared" ca="1" si="94"/>
        <v>2.6733145391562522E-2</v>
      </c>
    </row>
    <row r="237" spans="1:31">
      <c r="A237" s="15">
        <f t="shared" ca="1" si="95"/>
        <v>44778</v>
      </c>
      <c r="B237" s="14">
        <f t="shared" ca="1" si="78"/>
        <v>5.2486694357992136E-2</v>
      </c>
      <c r="C237" s="14">
        <f t="shared" ca="1" si="79"/>
        <v>2.2848286730447795E-2</v>
      </c>
      <c r="D237" s="14">
        <f t="shared" ca="1" si="80"/>
        <v>5.2486694357992136E-2</v>
      </c>
      <c r="E237" s="14">
        <f t="shared" ca="1" si="81"/>
        <v>3.4557357576769844E-2</v>
      </c>
      <c r="F237" s="14">
        <f t="shared" ca="1" si="82"/>
        <v>3.9701897527152204E-2</v>
      </c>
      <c r="G237" s="14" t="e">
        <f t="shared" ca="1" si="83"/>
        <v>#VALUE!</v>
      </c>
      <c r="H237" s="14">
        <f t="shared" ca="1" si="84"/>
        <v>2.6364393148827769E-2</v>
      </c>
      <c r="I237" s="3">
        <f ca="1"/>
        <v>0.71803736709919253</v>
      </c>
      <c r="J237" s="3">
        <f ca="1"/>
        <v>0.90649788417382127</v>
      </c>
      <c r="K237" s="3">
        <f ca="1"/>
        <v>0.71803736709919253</v>
      </c>
      <c r="L237" s="3">
        <f ca="1"/>
        <v>0.43826582540009551</v>
      </c>
      <c r="M237" s="3">
        <f ca="1"/>
        <v>0.79935979381861333</v>
      </c>
      <c r="N237" s="3" t="e">
        <f ca="1"/>
        <v>#VALUE!</v>
      </c>
      <c r="O237" s="3">
        <f ca="1"/>
        <v>0.89733895976129341</v>
      </c>
      <c r="P237" s="17">
        <f t="shared" ca="1" si="85"/>
        <v>0</v>
      </c>
      <c r="Q237" s="17">
        <f t="shared" ca="1" si="86"/>
        <v>1.7929336781222292E-2</v>
      </c>
      <c r="R237" s="17">
        <f t="shared" ca="1" si="87"/>
        <v>2.9638407627544341E-2</v>
      </c>
      <c r="S237" s="17">
        <f t="shared" ca="1" si="89"/>
        <v>-4.943657444645237</v>
      </c>
      <c r="T237" s="19">
        <f t="shared" ca="1" si="88"/>
        <v>44778</v>
      </c>
      <c r="U237" s="18">
        <f t="shared" ca="1" si="90"/>
        <v>7.3494146423443887E-2</v>
      </c>
      <c r="V237" s="18">
        <f t="shared" ca="1" si="97"/>
        <v>2.1796174609923155E-2</v>
      </c>
      <c r="W237" s="18">
        <f t="shared" ca="1" si="98"/>
        <v>7.3494146423443887E-2</v>
      </c>
      <c r="X237" s="18">
        <f t="shared" ca="1" si="99"/>
        <v>0.18259787522543167</v>
      </c>
      <c r="Y237" s="18">
        <f t="shared" ca="1" si="100"/>
        <v>4.9689735322579233E-2</v>
      </c>
      <c r="Z237" s="18" t="e">
        <f t="shared" ca="1" si="91"/>
        <v>#VALUE!</v>
      </c>
      <c r="AA237" s="18">
        <f t="shared" ca="1" si="92"/>
        <v>2.4057571976991519E-2</v>
      </c>
      <c r="AB237" s="19">
        <f t="shared" ca="1" si="101"/>
        <v>47031</v>
      </c>
      <c r="AC237" s="3">
        <f ca="1">_xll.HLV5r3.Financial.Cache.GetValue(IRCurve1, AB237)</f>
        <v>0.75134296149926838</v>
      </c>
      <c r="AD237" s="17">
        <f t="shared" ca="1" si="93"/>
        <v>3.3978557959306634E-2</v>
      </c>
      <c r="AE237" s="17">
        <f t="shared" ca="1" si="94"/>
        <v>2.6788722310401022E-2</v>
      </c>
    </row>
    <row r="238" spans="1:31">
      <c r="A238" s="15">
        <f t="shared" ca="1" si="95"/>
        <v>44785</v>
      </c>
      <c r="B238" s="14">
        <f t="shared" ca="1" si="78"/>
        <v>5.2411009874234429E-2</v>
      </c>
      <c r="C238" s="14">
        <f t="shared" ca="1" si="79"/>
        <v>2.2837242240577517E-2</v>
      </c>
      <c r="D238" s="14">
        <f t="shared" ca="1" si="80"/>
        <v>5.2411009874234429E-2</v>
      </c>
      <c r="E238" s="14">
        <f t="shared" ca="1" si="81"/>
        <v>3.4557357576769844E-2</v>
      </c>
      <c r="F238" s="14">
        <f t="shared" ca="1" si="82"/>
        <v>3.9664087819702112E-2</v>
      </c>
      <c r="G238" s="14" t="e">
        <f t="shared" ca="1" si="83"/>
        <v>#VALUE!</v>
      </c>
      <c r="H238" s="14">
        <f t="shared" ca="1" si="84"/>
        <v>2.6395091467290577E-2</v>
      </c>
      <c r="I238" s="3">
        <f ca="1"/>
        <v>0.71703077296082007</v>
      </c>
      <c r="J238" s="3">
        <f ca="1"/>
        <v>0.90605969785296336</v>
      </c>
      <c r="K238" s="3">
        <f ca="1"/>
        <v>0.71703077296082007</v>
      </c>
      <c r="L238" s="3">
        <f ca="1"/>
        <v>0.43760308155615746</v>
      </c>
      <c r="M238" s="3">
        <f ca="1"/>
        <v>0.79859838756466794</v>
      </c>
      <c r="N238" s="3" t="e">
        <f ca="1"/>
        <v>#VALUE!</v>
      </c>
      <c r="O238" s="3">
        <f ca="1"/>
        <v>0.89683334126254877</v>
      </c>
      <c r="P238" s="17">
        <f t="shared" ca="1" si="85"/>
        <v>0</v>
      </c>
      <c r="Q238" s="17">
        <f t="shared" ca="1" si="86"/>
        <v>1.7853652297464585E-2</v>
      </c>
      <c r="R238" s="17">
        <f t="shared" ca="1" si="87"/>
        <v>2.9573767633656912E-2</v>
      </c>
      <c r="S238" s="17">
        <f t="shared" ca="1" si="89"/>
        <v>-4.9412394986840731</v>
      </c>
      <c r="T238" s="19">
        <f t="shared" ca="1" si="88"/>
        <v>44785</v>
      </c>
      <c r="U238" s="18">
        <f t="shared" ca="1" si="90"/>
        <v>7.3492676548058661E-2</v>
      </c>
      <c r="V238" s="18">
        <f t="shared" ca="1" si="97"/>
        <v>2.1810583586880577E-2</v>
      </c>
      <c r="W238" s="18">
        <f t="shared" ca="1" si="98"/>
        <v>7.3492676548058661E-2</v>
      </c>
      <c r="X238" s="18">
        <f t="shared" ca="1" si="99"/>
        <v>0.18216087785790117</v>
      </c>
      <c r="Y238" s="18">
        <f t="shared" ca="1" si="100"/>
        <v>4.9689739801630516E-2</v>
      </c>
      <c r="Z238" s="18" t="e">
        <f t="shared" ca="1" si="91"/>
        <v>#VALUE!</v>
      </c>
      <c r="AA238" s="18">
        <f t="shared" ca="1" si="92"/>
        <v>2.4080281561217932E-2</v>
      </c>
      <c r="AB238" s="19">
        <f t="shared" ca="1" si="101"/>
        <v>47061</v>
      </c>
      <c r="AC238" s="3">
        <f ca="1">_xll.HLV5r3.Financial.Cache.GetValue(IRCurve1, AB238)</f>
        <v>0.74925048606910905</v>
      </c>
      <c r="AD238" s="17">
        <f t="shared" ca="1" si="93"/>
        <v>3.3978557959306634E-2</v>
      </c>
      <c r="AE238" s="17">
        <f t="shared" ca="1" si="94"/>
        <v>2.6843450294634041E-2</v>
      </c>
    </row>
    <row r="239" spans="1:31">
      <c r="A239" s="15">
        <f t="shared" ca="1" si="95"/>
        <v>44792</v>
      </c>
      <c r="B239" s="14">
        <f t="shared" ca="1" si="78"/>
        <v>5.2335437390618827E-2</v>
      </c>
      <c r="C239" s="14">
        <f t="shared" ca="1" si="79"/>
        <v>2.2826203089434158E-2</v>
      </c>
      <c r="D239" s="14">
        <f t="shared" ca="1" si="80"/>
        <v>5.2335437390618827E-2</v>
      </c>
      <c r="E239" s="14">
        <f t="shared" ca="1" si="81"/>
        <v>3.4557357576775631E-2</v>
      </c>
      <c r="F239" s="14">
        <f t="shared" ca="1" si="82"/>
        <v>3.9626314112963641E-2</v>
      </c>
      <c r="G239" s="14" t="e">
        <f t="shared" ca="1" si="83"/>
        <v>#VALUE!</v>
      </c>
      <c r="H239" s="14">
        <f t="shared" ca="1" si="84"/>
        <v>2.6425720585561696E-2</v>
      </c>
      <c r="I239" s="3">
        <f ca="1"/>
        <v>0.71602563030569777</v>
      </c>
      <c r="J239" s="3">
        <f ca="1"/>
        <v>0.90562172334423996</v>
      </c>
      <c r="K239" s="3">
        <f ca="1"/>
        <v>0.71602563030569777</v>
      </c>
      <c r="L239" s="3">
        <f ca="1"/>
        <v>0.43694033771221941</v>
      </c>
      <c r="M239" s="3">
        <f ca="1"/>
        <v>0.79783770642839968</v>
      </c>
      <c r="N239" s="3" t="e">
        <f ca="1"/>
        <v>#VALUE!</v>
      </c>
      <c r="O239" s="3">
        <f ca="1"/>
        <v>0.8963271340289295</v>
      </c>
      <c r="P239" s="17">
        <f t="shared" ca="1" si="85"/>
        <v>0</v>
      </c>
      <c r="Q239" s="17">
        <f t="shared" ca="1" si="86"/>
        <v>1.7778079813843196E-2</v>
      </c>
      <c r="R239" s="17">
        <f t="shared" ca="1" si="87"/>
        <v>2.950923430118467E-2</v>
      </c>
      <c r="S239" s="17">
        <f t="shared" ca="1" si="89"/>
        <v>-4.9388192825154738</v>
      </c>
      <c r="T239" s="19">
        <f t="shared" ca="1" si="88"/>
        <v>44792</v>
      </c>
      <c r="U239" s="18">
        <f t="shared" ca="1" si="90"/>
        <v>7.3491206672133311E-2</v>
      </c>
      <c r="V239" s="18">
        <f t="shared" ca="1" si="97"/>
        <v>2.1824871479998023E-2</v>
      </c>
      <c r="W239" s="18">
        <f t="shared" ca="1" si="98"/>
        <v>7.3491206672133311E-2</v>
      </c>
      <c r="X239" s="18">
        <f t="shared" ca="1" si="99"/>
        <v>0.181728056777724</v>
      </c>
      <c r="Y239" s="18">
        <f t="shared" ca="1" si="100"/>
        <v>4.9689744280680875E-2</v>
      </c>
      <c r="Z239" s="18" t="e">
        <f t="shared" ca="1" si="91"/>
        <v>#VALUE!</v>
      </c>
      <c r="AA239" s="18">
        <f t="shared" ca="1" si="92"/>
        <v>2.4103013846978574E-2</v>
      </c>
      <c r="AB239" s="19">
        <f t="shared" ca="1" si="101"/>
        <v>47091</v>
      </c>
      <c r="AC239" s="3">
        <f ca="1">_xll.HLV5r3.Financial.Cache.GetValue(IRCurve1, AB239)</f>
        <v>0.74716383814203446</v>
      </c>
      <c r="AD239" s="17">
        <f t="shared" ca="1" si="93"/>
        <v>3.3978557959306634E-2</v>
      </c>
      <c r="AE239" s="17">
        <f t="shared" ca="1" si="94"/>
        <v>2.6897348647979241E-2</v>
      </c>
    </row>
    <row r="240" spans="1:31">
      <c r="A240" s="15">
        <f t="shared" ca="1" si="95"/>
        <v>44799</v>
      </c>
      <c r="B240" s="14">
        <f t="shared" ca="1" si="78"/>
        <v>5.2259976737521238E-2</v>
      </c>
      <c r="C240" s="14">
        <f t="shared" ca="1" si="79"/>
        <v>2.2815169274435818E-2</v>
      </c>
      <c r="D240" s="14">
        <f t="shared" ca="1" si="80"/>
        <v>5.2259976737521238E-2</v>
      </c>
      <c r="E240" s="14">
        <f t="shared" ca="1" si="81"/>
        <v>3.4557357576769844E-2</v>
      </c>
      <c r="F240" s="14">
        <f t="shared" ca="1" si="82"/>
        <v>3.9588576373181014E-2</v>
      </c>
      <c r="G240" s="14" t="e">
        <f t="shared" ca="1" si="83"/>
        <v>#VALUE!</v>
      </c>
      <c r="H240" s="14">
        <f t="shared" ca="1" si="84"/>
        <v>2.6456280453751355E-2</v>
      </c>
      <c r="I240" s="3">
        <f ca="1"/>
        <v>0.71502193698587768</v>
      </c>
      <c r="J240" s="3">
        <f ca="1"/>
        <v>0.90518396054526451</v>
      </c>
      <c r="K240" s="3">
        <f ca="1"/>
        <v>0.71502193698587768</v>
      </c>
      <c r="L240" s="3">
        <f ca="1"/>
        <v>0.43627759386828124</v>
      </c>
      <c r="M240" s="3">
        <f ca="1"/>
        <v>0.79707774971938394</v>
      </c>
      <c r="N240" s="3" t="e">
        <f ca="1"/>
        <v>#VALUE!</v>
      </c>
      <c r="O240" s="3">
        <f ca="1"/>
        <v>0.89582033938756256</v>
      </c>
      <c r="P240" s="17">
        <f t="shared" ca="1" si="85"/>
        <v>0</v>
      </c>
      <c r="Q240" s="17">
        <f t="shared" ca="1" si="86"/>
        <v>1.7702619160751394E-2</v>
      </c>
      <c r="R240" s="17">
        <f t="shared" ca="1" si="87"/>
        <v>2.9444807463085421E-2</v>
      </c>
      <c r="S240" s="17">
        <f t="shared" ca="1" si="89"/>
        <v>-4.9363968248379058</v>
      </c>
      <c r="T240" s="19">
        <f t="shared" ca="1" si="88"/>
        <v>44799</v>
      </c>
      <c r="U240" s="18">
        <f t="shared" ca="1" si="90"/>
        <v>7.348973679566867E-2</v>
      </c>
      <c r="V240" s="18">
        <f t="shared" ca="1" si="97"/>
        <v>2.1839039809156326E-2</v>
      </c>
      <c r="W240" s="18">
        <f t="shared" ca="1" si="98"/>
        <v>7.348973679566867E-2</v>
      </c>
      <c r="X240" s="18">
        <f t="shared" ca="1" si="99"/>
        <v>0.18129936108899922</v>
      </c>
      <c r="Y240" s="18">
        <f t="shared" ca="1" si="100"/>
        <v>4.968974875973213E-2</v>
      </c>
      <c r="Z240" s="18" t="e">
        <f t="shared" ca="1" si="91"/>
        <v>#VALUE!</v>
      </c>
      <c r="AA240" s="18">
        <f t="shared" ca="1" si="92"/>
        <v>2.4125768547289605E-2</v>
      </c>
      <c r="AB240" s="19">
        <f t="shared" ca="1" si="101"/>
        <v>47121</v>
      </c>
      <c r="AC240" s="3">
        <f ca="1">_xll.HLV5r3.Financial.Cache.GetValue(IRCurve1, AB240)</f>
        <v>0.74508300148856266</v>
      </c>
      <c r="AD240" s="17">
        <f t="shared" ca="1" si="93"/>
        <v>3.3978557959306634E-2</v>
      </c>
      <c r="AE240" s="17">
        <f t="shared" ca="1" si="94"/>
        <v>2.6950436093300192E-2</v>
      </c>
    </row>
    <row r="241" spans="1:31">
      <c r="A241" s="15">
        <f t="shared" ca="1" si="95"/>
        <v>44806</v>
      </c>
      <c r="B241" s="14">
        <f t="shared" ca="1" si="78"/>
        <v>5.2184627745004986E-2</v>
      </c>
      <c r="C241" s="14">
        <f t="shared" ca="1" si="79"/>
        <v>2.2804140793000589E-2</v>
      </c>
      <c r="D241" s="14">
        <f t="shared" ca="1" si="80"/>
        <v>5.2184627745004986E-2</v>
      </c>
      <c r="E241" s="14">
        <f t="shared" ca="1" si="81"/>
        <v>3.4557357576772738E-2</v>
      </c>
      <c r="F241" s="14">
        <f t="shared" ca="1" si="82"/>
        <v>3.9550874565614312E-2</v>
      </c>
      <c r="G241" s="14" t="e">
        <f t="shared" ca="1" si="83"/>
        <v>#VALUE!</v>
      </c>
      <c r="H241" s="14">
        <f t="shared" ca="1" si="84"/>
        <v>2.6486771022450263E-2</v>
      </c>
      <c r="I241" s="3">
        <f ca="1"/>
        <v>0.71401969085666495</v>
      </c>
      <c r="J241" s="3">
        <f ca="1"/>
        <v>0.90474640935369999</v>
      </c>
      <c r="K241" s="3">
        <f ca="1"/>
        <v>0.71401969085666495</v>
      </c>
      <c r="L241" s="3">
        <f ca="1"/>
        <v>0.43561485002434319</v>
      </c>
      <c r="M241" s="3">
        <f ca="1"/>
        <v>0.79631851674784349</v>
      </c>
      <c r="N241" s="3" t="e">
        <f ca="1"/>
        <v>#VALUE!</v>
      </c>
      <c r="O241" s="3">
        <f ca="1"/>
        <v>0.89531295866653171</v>
      </c>
      <c r="P241" s="17">
        <f t="shared" ca="1" si="85"/>
        <v>0</v>
      </c>
      <c r="Q241" s="17">
        <f t="shared" ca="1" si="86"/>
        <v>1.7627270168232248E-2</v>
      </c>
      <c r="R241" s="17">
        <f t="shared" ca="1" si="87"/>
        <v>2.9380486952004396E-2</v>
      </c>
      <c r="S241" s="17">
        <f t="shared" ca="1" si="89"/>
        <v>-4.9339721538712844</v>
      </c>
      <c r="T241" s="19">
        <f t="shared" ca="1" si="88"/>
        <v>44806</v>
      </c>
      <c r="U241" s="18">
        <f t="shared" ca="1" si="90"/>
        <v>7.3488266918663073E-2</v>
      </c>
      <c r="V241" s="18">
        <f t="shared" ca="1" si="97"/>
        <v>2.1853090068904974E-2</v>
      </c>
      <c r="W241" s="18">
        <f t="shared" ca="1" si="98"/>
        <v>7.3488266918663073E-2</v>
      </c>
      <c r="X241" s="18">
        <f t="shared" ca="1" si="99"/>
        <v>0.18087474075103269</v>
      </c>
      <c r="Y241" s="18">
        <f t="shared" ca="1" si="100"/>
        <v>4.9689753238783385E-2</v>
      </c>
      <c r="Z241" s="18" t="e">
        <f t="shared" ca="1" si="91"/>
        <v>#VALUE!</v>
      </c>
      <c r="AA241" s="18">
        <f t="shared" ca="1" si="92"/>
        <v>2.4148545379950231E-2</v>
      </c>
      <c r="AB241" s="19">
        <f t="shared" ca="1" si="101"/>
        <v>47151</v>
      </c>
      <c r="AC241" s="3">
        <f ca="1">_xll.HLV5r3.Financial.Cache.GetValue(IRCurve1, AB241)</f>
        <v>0.7430079599244106</v>
      </c>
      <c r="AD241" s="17">
        <f t="shared" ca="1" si="93"/>
        <v>3.3978557959303934E-2</v>
      </c>
      <c r="AE241" s="17">
        <f t="shared" ca="1" si="94"/>
        <v>2.7002730794290799E-2</v>
      </c>
    </row>
    <row r="242" spans="1:31">
      <c r="A242" s="15">
        <f t="shared" ca="1" si="95"/>
        <v>44813</v>
      </c>
      <c r="B242" s="14">
        <f t="shared" ca="1" si="78"/>
        <v>5.2109390244250667E-2</v>
      </c>
      <c r="C242" s="14">
        <f t="shared" ca="1" si="79"/>
        <v>2.2793117642558154E-2</v>
      </c>
      <c r="D242" s="14">
        <f t="shared" ca="1" si="80"/>
        <v>5.2109390244250667E-2</v>
      </c>
      <c r="E242" s="14">
        <f t="shared" ca="1" si="81"/>
        <v>3.4557357576769844E-2</v>
      </c>
      <c r="F242" s="14">
        <f t="shared" ca="1" si="82"/>
        <v>3.951320865604465E-2</v>
      </c>
      <c r="G242" s="14" t="e">
        <f t="shared" ca="1" si="83"/>
        <v>#VALUE!</v>
      </c>
      <c r="H242" s="14">
        <f t="shared" ca="1" si="84"/>
        <v>2.651719224256753E-2</v>
      </c>
      <c r="I242" s="3">
        <f ca="1"/>
        <v>0.71301888977662375</v>
      </c>
      <c r="J242" s="3">
        <f ca="1"/>
        <v>0.90430906966725888</v>
      </c>
      <c r="K242" s="3">
        <f ca="1"/>
        <v>0.71301888977662375</v>
      </c>
      <c r="L242" s="3">
        <f ca="1"/>
        <v>0.43495210618040508</v>
      </c>
      <c r="M242" s="3">
        <f ca="1"/>
        <v>0.79556000682466732</v>
      </c>
      <c r="N242" s="3" t="e">
        <f ca="1"/>
        <v>#VALUE!</v>
      </c>
      <c r="O242" s="3">
        <f ca="1"/>
        <v>0.89480499319486828</v>
      </c>
      <c r="P242" s="17">
        <f t="shared" ca="1" si="85"/>
        <v>0</v>
      </c>
      <c r="Q242" s="17">
        <f t="shared" ca="1" si="86"/>
        <v>1.7552032667480823E-2</v>
      </c>
      <c r="R242" s="17">
        <f t="shared" ca="1" si="87"/>
        <v>2.9316272601692513E-2</v>
      </c>
      <c r="S242" s="17">
        <f t="shared" ca="1" si="89"/>
        <v>-4.9315452973673732</v>
      </c>
      <c r="T242" s="19">
        <f t="shared" ca="1" si="88"/>
        <v>44813</v>
      </c>
      <c r="U242" s="18">
        <f t="shared" ca="1" si="90"/>
        <v>7.3486797041117297E-2</v>
      </c>
      <c r="V242" s="18">
        <f t="shared" ca="1" si="97"/>
        <v>2.1867023728987661E-2</v>
      </c>
      <c r="W242" s="18">
        <f t="shared" ca="1" si="98"/>
        <v>7.3486797041117297E-2</v>
      </c>
      <c r="X242" s="18">
        <f t="shared" ca="1" si="99"/>
        <v>0.18045414656063641</v>
      </c>
      <c r="Y242" s="18">
        <f t="shared" ca="1" si="100"/>
        <v>4.9689757717833759E-2</v>
      </c>
      <c r="Z242" s="18" t="e">
        <f t="shared" ca="1" si="91"/>
        <v>#VALUE!</v>
      </c>
      <c r="AA242" s="18">
        <f t="shared" ca="1" si="92"/>
        <v>2.4171344067443559E-2</v>
      </c>
      <c r="AB242" s="19">
        <f t="shared" ca="1" si="101"/>
        <v>47181</v>
      </c>
      <c r="AC242" s="3">
        <f ca="1">_xll.HLV5r3.Financial.Cache.GetValue(IRCurve1, AB242)</f>
        <v>0.74093869731036788</v>
      </c>
      <c r="AD242" s="17">
        <f t="shared" ca="1" si="93"/>
        <v>3.3978557959306634E-2</v>
      </c>
      <c r="AE242" s="17">
        <f t="shared" ca="1" si="94"/>
        <v>2.7054250376195584E-2</v>
      </c>
    </row>
    <row r="243" spans="1:31">
      <c r="A243" s="15">
        <f t="shared" ca="1" si="95"/>
        <v>44820</v>
      </c>
      <c r="B243" s="14">
        <f t="shared" ca="1" si="78"/>
        <v>5.203426406614943E-2</v>
      </c>
      <c r="C243" s="14">
        <f t="shared" ca="1" si="79"/>
        <v>2.2782099820520818E-2</v>
      </c>
      <c r="D243" s="14">
        <f t="shared" ca="1" si="80"/>
        <v>5.203426406614943E-2</v>
      </c>
      <c r="E243" s="14">
        <f t="shared" ca="1" si="81"/>
        <v>3.4557357576769844E-2</v>
      </c>
      <c r="F243" s="14">
        <f t="shared" ca="1" si="82"/>
        <v>3.9475578610803086E-2</v>
      </c>
      <c r="G243" s="14" t="e">
        <f t="shared" ca="1" si="83"/>
        <v>#VALUE!</v>
      </c>
      <c r="H243" s="14">
        <f t="shared" ca="1" si="84"/>
        <v>2.6547544065313296E-2</v>
      </c>
      <c r="I243" s="3">
        <f ca="1"/>
        <v>0.71201953160755593</v>
      </c>
      <c r="J243" s="3">
        <f ca="1"/>
        <v>0.90387194138370297</v>
      </c>
      <c r="K243" s="3">
        <f ca="1"/>
        <v>0.71201953160755593</v>
      </c>
      <c r="L243" s="3">
        <f ca="1"/>
        <v>0.43428936233646703</v>
      </c>
      <c r="M243" s="3">
        <f ca="1"/>
        <v>0.79480221926140071</v>
      </c>
      <c r="N243" s="3" t="e">
        <f ca="1"/>
        <v>#VALUE!</v>
      </c>
      <c r="O243" s="3">
        <f ca="1"/>
        <v>0.89429644430254507</v>
      </c>
      <c r="P243" s="17">
        <f t="shared" ca="1" si="85"/>
        <v>0</v>
      </c>
      <c r="Q243" s="17">
        <f t="shared" ca="1" si="86"/>
        <v>1.7476906489379586E-2</v>
      </c>
      <c r="R243" s="17">
        <f t="shared" ca="1" si="87"/>
        <v>2.9252164245628612E-2</v>
      </c>
      <c r="S243" s="17">
        <f t="shared" ca="1" si="89"/>
        <v>-4.9291162826191588</v>
      </c>
      <c r="T243" s="19">
        <f t="shared" ca="1" si="88"/>
        <v>44820</v>
      </c>
      <c r="U243" s="18">
        <f t="shared" ca="1" si="90"/>
        <v>7.3485327163031411E-2</v>
      </c>
      <c r="V243" s="18">
        <f t="shared" ca="1" si="97"/>
        <v>2.1880842234854765E-2</v>
      </c>
      <c r="W243" s="18">
        <f t="shared" ca="1" si="98"/>
        <v>7.3485327163031411E-2</v>
      </c>
      <c r="X243" s="18">
        <f t="shared" ca="1" si="99"/>
        <v>0.18003753013486681</v>
      </c>
      <c r="Y243" s="18">
        <f t="shared" ca="1" si="100"/>
        <v>4.9689762196884965E-2</v>
      </c>
      <c r="Z243" s="18" t="e">
        <f t="shared" ca="1" si="91"/>
        <v>#VALUE!</v>
      </c>
      <c r="AA243" s="18">
        <f t="shared" ca="1" si="92"/>
        <v>2.4194164336839824E-2</v>
      </c>
      <c r="AB243" s="19">
        <f t="shared" ca="1" si="101"/>
        <v>47211</v>
      </c>
      <c r="AC243" s="3">
        <f ca="1">_xll.HLV5r3.Financial.Cache.GetValue(IRCurve1, AB243)</f>
        <v>0.73887519755217157</v>
      </c>
      <c r="AD243" s="17">
        <f t="shared" ca="1" si="93"/>
        <v>3.397855795930934E-2</v>
      </c>
      <c r="AE243" s="17">
        <f t="shared" ca="1" si="94"/>
        <v>2.7105011945615272E-2</v>
      </c>
    </row>
    <row r="244" spans="1:31">
      <c r="A244" s="15">
        <f t="shared" ca="1" si="95"/>
        <v>44827</v>
      </c>
      <c r="B244" s="14">
        <f t="shared" ca="1" si="78"/>
        <v>5.1959249042119224E-2</v>
      </c>
      <c r="C244" s="14">
        <f t="shared" ca="1" si="79"/>
        <v>2.2771087324329829E-2</v>
      </c>
      <c r="D244" s="14">
        <f t="shared" ca="1" si="80"/>
        <v>5.1959249042119224E-2</v>
      </c>
      <c r="E244" s="14">
        <f t="shared" ca="1" si="81"/>
        <v>3.4557357576772738E-2</v>
      </c>
      <c r="F244" s="14">
        <f t="shared" ca="1" si="82"/>
        <v>3.9437984395259695E-2</v>
      </c>
      <c r="G244" s="14" t="e">
        <f t="shared" ca="1" si="83"/>
        <v>#VALUE!</v>
      </c>
      <c r="H244" s="14">
        <f t="shared" ca="1" si="84"/>
        <v>2.6577826442163999E-2</v>
      </c>
      <c r="I244" s="3">
        <f ca="1"/>
        <v>0.71102161421450649</v>
      </c>
      <c r="J244" s="3">
        <f ca="1"/>
        <v>0.90343502440084367</v>
      </c>
      <c r="K244" s="3">
        <f ca="1"/>
        <v>0.71102161421450649</v>
      </c>
      <c r="L244" s="3">
        <f ca="1"/>
        <v>0.43362661849252898</v>
      </c>
      <c r="M244" s="3">
        <f ca="1"/>
        <v>0.79404515337023462</v>
      </c>
      <c r="N244" s="3" t="e">
        <f ca="1"/>
        <v>#VALUE!</v>
      </c>
      <c r="O244" s="3">
        <f ca="1"/>
        <v>0.89378731332047057</v>
      </c>
      <c r="P244" s="17">
        <f t="shared" ca="1" si="85"/>
        <v>0</v>
      </c>
      <c r="Q244" s="17">
        <f t="shared" ca="1" si="86"/>
        <v>1.7401891465346486E-2</v>
      </c>
      <c r="R244" s="17">
        <f t="shared" ca="1" si="87"/>
        <v>2.9188161717789395E-2</v>
      </c>
      <c r="S244" s="17">
        <f t="shared" ca="1" si="89"/>
        <v>-4.9266851364704376</v>
      </c>
      <c r="T244" s="19">
        <f t="shared" ca="1" si="88"/>
        <v>44827</v>
      </c>
      <c r="U244" s="18">
        <f t="shared" ca="1" si="90"/>
        <v>7.3483857284406248E-2</v>
      </c>
      <c r="V244" s="18">
        <f t="shared" ca="1" si="97"/>
        <v>2.1894547008163321E-2</v>
      </c>
      <c r="W244" s="18">
        <f t="shared" ca="1" si="98"/>
        <v>7.3483857284406248E-2</v>
      </c>
      <c r="X244" s="18">
        <f t="shared" ca="1" si="99"/>
        <v>0.17962484389418998</v>
      </c>
      <c r="Y244" s="18">
        <f t="shared" ca="1" si="100"/>
        <v>4.9689766675936192E-2</v>
      </c>
      <c r="Z244" s="18" t="e">
        <f t="shared" ca="1" si="91"/>
        <v>#VALUE!</v>
      </c>
      <c r="AA244" s="18">
        <f t="shared" ca="1" si="92"/>
        <v>2.4217005919701867E-2</v>
      </c>
      <c r="AB244" s="19">
        <f t="shared" ca="1" si="101"/>
        <v>47241</v>
      </c>
      <c r="AC244" s="3">
        <f ca="1">_xll.HLV5r3.Financial.Cache.GetValue(IRCurve1, AB244)</f>
        <v>0.73681744460038123</v>
      </c>
      <c r="AD244" s="17">
        <f t="shared" ca="1" si="93"/>
        <v>3.3978557959306634E-2</v>
      </c>
      <c r="AE244" s="17">
        <f t="shared" ca="1" si="94"/>
        <v>2.7155032109444591E-2</v>
      </c>
    </row>
    <row r="245" spans="1:31">
      <c r="A245" s="15">
        <f t="shared" ca="1" si="95"/>
        <v>44834</v>
      </c>
      <c r="B245" s="14">
        <f t="shared" ca="1" si="78"/>
        <v>5.1884345003259585E-2</v>
      </c>
      <c r="C245" s="14">
        <f t="shared" ca="1" si="79"/>
        <v>2.2760080151391714E-2</v>
      </c>
      <c r="D245" s="14">
        <f t="shared" ca="1" si="80"/>
        <v>5.1884345003259585E-2</v>
      </c>
      <c r="E245" s="14">
        <f t="shared" ca="1" si="81"/>
        <v>3.4557357576769844E-2</v>
      </c>
      <c r="F245" s="14">
        <f t="shared" ca="1" si="82"/>
        <v>3.9400425975288207E-2</v>
      </c>
      <c r="G245" s="14" t="e">
        <f t="shared" ca="1" si="83"/>
        <v>#VALUE!</v>
      </c>
      <c r="H245" s="14">
        <f t="shared" ca="1" si="84"/>
        <v>2.6608039324937618E-2</v>
      </c>
      <c r="I245" s="3">
        <f ca="1"/>
        <v>0.71002513546575352</v>
      </c>
      <c r="J245" s="3">
        <f ca="1"/>
        <v>0.90299831861654145</v>
      </c>
      <c r="K245" s="3">
        <f ca="1"/>
        <v>0.71002513546575352</v>
      </c>
      <c r="L245" s="3">
        <f ca="1"/>
        <v>0.43296387464859087</v>
      </c>
      <c r="M245" s="3">
        <f ca="1"/>
        <v>0.79328880846402416</v>
      </c>
      <c r="N245" s="3" t="e">
        <f ca="1"/>
        <v>#VALUE!</v>
      </c>
      <c r="O245" s="3">
        <f ca="1"/>
        <v>0.89327760158048386</v>
      </c>
      <c r="P245" s="17">
        <f t="shared" ca="1" si="85"/>
        <v>0</v>
      </c>
      <c r="Q245" s="17">
        <f t="shared" ca="1" si="86"/>
        <v>1.7326987426489741E-2</v>
      </c>
      <c r="R245" s="17">
        <f t="shared" ca="1" si="87"/>
        <v>2.9124264851867872E-2</v>
      </c>
      <c r="S245" s="17">
        <f t="shared" ca="1" si="89"/>
        <v>-4.9242518853246837</v>
      </c>
      <c r="T245" s="19">
        <f t="shared" ca="1" si="88"/>
        <v>44834</v>
      </c>
      <c r="U245" s="18">
        <f t="shared" ca="1" si="90"/>
        <v>7.3482387405240074E-2</v>
      </c>
      <c r="V245" s="18">
        <f t="shared" ca="1" si="97"/>
        <v>2.190813944726441E-2</v>
      </c>
      <c r="W245" s="18">
        <f t="shared" ca="1" si="98"/>
        <v>7.3482387405240074E-2</v>
      </c>
      <c r="X245" s="18">
        <f t="shared" ca="1" si="99"/>
        <v>0.17921604104606068</v>
      </c>
      <c r="Y245" s="18">
        <f t="shared" ca="1" si="100"/>
        <v>4.9689771154986531E-2</v>
      </c>
      <c r="Z245" s="18" t="e">
        <f t="shared" ca="1" si="91"/>
        <v>#VALUE!</v>
      </c>
      <c r="AA245" s="18">
        <f t="shared" ca="1" si="92"/>
        <v>2.4239868551993234E-2</v>
      </c>
      <c r="AB245" s="19">
        <f t="shared" ca="1" si="101"/>
        <v>47271</v>
      </c>
      <c r="AC245" s="3">
        <f ca="1">_xll.HLV5r3.Financial.Cache.GetValue(IRCurve1, AB245)</f>
        <v>0.73476542245025345</v>
      </c>
      <c r="AD245" s="17">
        <f t="shared" ca="1" si="93"/>
        <v>3.397855795930934E-2</v>
      </c>
      <c r="AE245" s="17">
        <f t="shared" ca="1" si="94"/>
        <v>2.7204326992986402E-2</v>
      </c>
    </row>
    <row r="246" spans="1:31">
      <c r="A246" s="15">
        <f t="shared" ca="1" si="95"/>
        <v>44841</v>
      </c>
      <c r="B246" s="14">
        <f t="shared" ca="1" si="78"/>
        <v>5.1809551781822102E-2</v>
      </c>
      <c r="C246" s="14">
        <f t="shared" ca="1" si="79"/>
        <v>2.2749078299141932E-2</v>
      </c>
      <c r="D246" s="14">
        <f t="shared" ca="1" si="80"/>
        <v>5.1809551781822102E-2</v>
      </c>
      <c r="E246" s="14">
        <f t="shared" ca="1" si="81"/>
        <v>3.4557357576769844E-2</v>
      </c>
      <c r="F246" s="14">
        <f t="shared" ca="1" si="82"/>
        <v>3.9362903317329674E-2</v>
      </c>
      <c r="G246" s="14" t="e">
        <f t="shared" ca="1" si="83"/>
        <v>#VALUE!</v>
      </c>
      <c r="H246" s="14">
        <f t="shared" ca="1" si="84"/>
        <v>2.6638182665741597E-2</v>
      </c>
      <c r="I246" s="3">
        <f ca="1"/>
        <v>0.7090300932328143</v>
      </c>
      <c r="J246" s="3">
        <f ca="1"/>
        <v>0.90256182392870654</v>
      </c>
      <c r="K246" s="3">
        <f ca="1"/>
        <v>0.7090300932328143</v>
      </c>
      <c r="L246" s="3">
        <f ca="1"/>
        <v>0.43230113080465282</v>
      </c>
      <c r="M246" s="3">
        <f ca="1"/>
        <v>0.79253318385627891</v>
      </c>
      <c r="N246" s="3" t="e">
        <f ca="1"/>
        <v>#VALUE!</v>
      </c>
      <c r="O246" s="3">
        <f ca="1"/>
        <v>0.89276731041534807</v>
      </c>
      <c r="P246" s="17">
        <f t="shared" ca="1" si="85"/>
        <v>0</v>
      </c>
      <c r="Q246" s="17">
        <f t="shared" ca="1" si="86"/>
        <v>1.7252194205052258E-2</v>
      </c>
      <c r="R246" s="17">
        <f t="shared" ca="1" si="87"/>
        <v>2.906047348268017E-2</v>
      </c>
      <c r="S246" s="17">
        <f t="shared" ca="1" si="89"/>
        <v>-4.9218165551545408</v>
      </c>
      <c r="T246" s="19">
        <f t="shared" ca="1" si="88"/>
        <v>44841</v>
      </c>
      <c r="U246" s="18">
        <f t="shared" ca="1" si="90"/>
        <v>7.3480917525533748E-2</v>
      </c>
      <c r="V246" s="18">
        <f t="shared" ca="1" si="97"/>
        <v>2.1921620927678957E-2</v>
      </c>
      <c r="W246" s="18">
        <f t="shared" ca="1" si="98"/>
        <v>7.3480917525533748E-2</v>
      </c>
      <c r="X246" s="18">
        <f t="shared" ca="1" si="99"/>
        <v>0.17881107556890435</v>
      </c>
      <c r="Y246" s="18">
        <f t="shared" ca="1" si="100"/>
        <v>4.9689775634037772E-2</v>
      </c>
      <c r="Z246" s="18" t="e">
        <f t="shared" ca="1" si="91"/>
        <v>#VALUE!</v>
      </c>
      <c r="AA246" s="18">
        <f t="shared" ca="1" si="92"/>
        <v>2.426275197398834E-2</v>
      </c>
      <c r="AB246" s="19">
        <f t="shared" ca="1" si="101"/>
        <v>47301</v>
      </c>
      <c r="AC246" s="3">
        <f ca="1">_xll.HLV5r3.Financial.Cache.GetValue(IRCurve1, AB246)</f>
        <v>0.73271911514161803</v>
      </c>
      <c r="AD246" s="17">
        <f t="shared" ca="1" si="93"/>
        <v>3.3978557959306634E-2</v>
      </c>
      <c r="AE246" s="17">
        <f t="shared" ca="1" si="94"/>
        <v>2.7252912257283358E-2</v>
      </c>
    </row>
    <row r="247" spans="1:31">
      <c r="A247" s="15">
        <f t="shared" ca="1" si="95"/>
        <v>44848</v>
      </c>
      <c r="B247" s="14">
        <f t="shared" ca="1" si="78"/>
        <v>5.1734869209728349E-2</v>
      </c>
      <c r="C247" s="14">
        <f t="shared" ca="1" si="79"/>
        <v>2.2738081765015954E-2</v>
      </c>
      <c r="D247" s="14">
        <f t="shared" ca="1" si="80"/>
        <v>5.1734869209728349E-2</v>
      </c>
      <c r="E247" s="14">
        <f t="shared" ca="1" si="81"/>
        <v>3.4557357576772738E-2</v>
      </c>
      <c r="F247" s="14">
        <f t="shared" ca="1" si="82"/>
        <v>3.9325416386817857E-2</v>
      </c>
      <c r="G247" s="14" t="e">
        <f t="shared" ca="1" si="83"/>
        <v>#VALUE!</v>
      </c>
      <c r="H247" s="14">
        <f t="shared" ca="1" si="84"/>
        <v>2.6668256416967032E-2</v>
      </c>
      <c r="I247" s="3">
        <f ca="1"/>
        <v>0.70803648539042319</v>
      </c>
      <c r="J247" s="3">
        <f ca="1"/>
        <v>0.90212554023529834</v>
      </c>
      <c r="K247" s="3">
        <f ca="1"/>
        <v>0.70803648539042319</v>
      </c>
      <c r="L247" s="3">
        <f ca="1"/>
        <v>0.43163838696071477</v>
      </c>
      <c r="M247" s="3">
        <f ca="1"/>
        <v>0.79177827886115204</v>
      </c>
      <c r="N247" s="3" t="e">
        <f ca="1"/>
        <v>#VALUE!</v>
      </c>
      <c r="O247" s="3">
        <f ca="1"/>
        <v>0.89225644115874481</v>
      </c>
      <c r="P247" s="17">
        <f t="shared" ca="1" si="85"/>
        <v>0</v>
      </c>
      <c r="Q247" s="17">
        <f t="shared" ca="1" si="86"/>
        <v>1.7177511632955611E-2</v>
      </c>
      <c r="R247" s="17">
        <f t="shared" ca="1" si="87"/>
        <v>2.8996787444712395E-2</v>
      </c>
      <c r="S247" s="17">
        <f t="shared" ca="1" si="89"/>
        <v>-4.9193791715102559</v>
      </c>
      <c r="T247" s="19">
        <f t="shared" ca="1" si="88"/>
        <v>44848</v>
      </c>
      <c r="U247" s="18">
        <f t="shared" ca="1" si="90"/>
        <v>7.3479447645287327E-2</v>
      </c>
      <c r="V247" s="18">
        <f t="shared" ca="1" si="97"/>
        <v>2.1934992802561695E-2</v>
      </c>
      <c r="W247" s="18">
        <f t="shared" ca="1" si="98"/>
        <v>7.3479447645287327E-2</v>
      </c>
      <c r="X247" s="18">
        <f t="shared" ca="1" si="99"/>
        <v>0.17840990219648983</v>
      </c>
      <c r="Y247" s="18">
        <f t="shared" ca="1" si="100"/>
        <v>4.9689780113088979E-2</v>
      </c>
      <c r="Z247" s="18" t="e">
        <f t="shared" ca="1" si="91"/>
        <v>#VALUE!</v>
      </c>
      <c r="AA247" s="18">
        <f t="shared" ca="1" si="92"/>
        <v>2.4285655930184762E-2</v>
      </c>
      <c r="AB247" s="19">
        <f t="shared" ca="1" si="101"/>
        <v>47331</v>
      </c>
      <c r="AC247" s="3">
        <f ca="1">_xll.HLV5r3.Financial.Cache.GetValue(IRCurve1, AB247)</f>
        <v>0.73067850675875323</v>
      </c>
      <c r="AD247" s="17">
        <f t="shared" ca="1" si="93"/>
        <v>3.3978557959306634E-2</v>
      </c>
      <c r="AE247" s="17">
        <f t="shared" ca="1" si="94"/>
        <v>2.7300803115706606E-2</v>
      </c>
    </row>
    <row r="248" spans="1:31">
      <c r="A248" s="15">
        <f t="shared" ca="1" si="95"/>
        <v>44855</v>
      </c>
      <c r="B248" s="14">
        <f t="shared" ca="1" si="78"/>
        <v>5.16602971194383E-2</v>
      </c>
      <c r="C248" s="14">
        <f t="shared" ca="1" si="79"/>
        <v>2.2727090546431863E-2</v>
      </c>
      <c r="D248" s="14">
        <f t="shared" ca="1" si="80"/>
        <v>5.16602971194383E-2</v>
      </c>
      <c r="E248" s="14">
        <f t="shared" ca="1" si="81"/>
        <v>3.4557357576772738E-2</v>
      </c>
      <c r="F248" s="14">
        <f t="shared" ca="1" si="82"/>
        <v>3.9287965149753842E-2</v>
      </c>
      <c r="G248" s="14" t="e">
        <f t="shared" ca="1" si="83"/>
        <v>#VALUE!</v>
      </c>
      <c r="H248" s="14">
        <f t="shared" ca="1" si="84"/>
        <v>2.6698260531300262E-2</v>
      </c>
      <c r="I248" s="3">
        <f ca="1"/>
        <v>0.70704430981653799</v>
      </c>
      <c r="J248" s="3">
        <f ca="1"/>
        <v>0.90168946743432543</v>
      </c>
      <c r="K248" s="3">
        <f ca="1"/>
        <v>0.70704430981653799</v>
      </c>
      <c r="L248" s="3">
        <f ca="1"/>
        <v>0.43097564311677666</v>
      </c>
      <c r="M248" s="3">
        <f ca="1"/>
        <v>0.79102409279345964</v>
      </c>
      <c r="N248" s="3" t="e">
        <f ca="1"/>
        <v>#VALUE!</v>
      </c>
      <c r="O248" s="3">
        <f ca="1"/>
        <v>0.89174499514526873</v>
      </c>
      <c r="P248" s="17">
        <f t="shared" ca="1" si="85"/>
        <v>0</v>
      </c>
      <c r="Q248" s="17">
        <f t="shared" ca="1" si="86"/>
        <v>1.7102939542665563E-2</v>
      </c>
      <c r="R248" s="17">
        <f t="shared" ca="1" si="87"/>
        <v>2.8933206573006437E-2</v>
      </c>
      <c r="S248" s="17">
        <f t="shared" ca="1" si="89"/>
        <v>-4.9169397595283852</v>
      </c>
      <c r="T248" s="19">
        <f t="shared" ca="1" si="88"/>
        <v>44855</v>
      </c>
      <c r="U248" s="18">
        <f t="shared" ca="1" si="90"/>
        <v>7.3477977764501601E-2</v>
      </c>
      <c r="V248" s="18">
        <f t="shared" ca="1" si="97"/>
        <v>2.1948256403153888E-2</v>
      </c>
      <c r="W248" s="18">
        <f t="shared" ca="1" si="98"/>
        <v>7.3477977764501601E-2</v>
      </c>
      <c r="X248" s="18">
        <f t="shared" ca="1" si="99"/>
        <v>0.178012476402682</v>
      </c>
      <c r="Y248" s="18">
        <f t="shared" ca="1" si="100"/>
        <v>4.9689784592139324E-2</v>
      </c>
      <c r="Z248" s="18" t="e">
        <f t="shared" ca="1" si="91"/>
        <v>#VALUE!</v>
      </c>
      <c r="AA248" s="18">
        <f t="shared" ca="1" si="92"/>
        <v>2.4308580169217747E-2</v>
      </c>
      <c r="AB248" s="19">
        <f t="shared" ca="1" si="101"/>
        <v>47361</v>
      </c>
      <c r="AC248" s="3">
        <f ca="1">_xll.HLV5r3.Financial.Cache.GetValue(IRCurve1, AB248)</f>
        <v>0.72864358143026242</v>
      </c>
      <c r="AD248" s="17">
        <f t="shared" ca="1" si="93"/>
        <v>3.3978557959306634E-2</v>
      </c>
      <c r="AE248" s="17">
        <f t="shared" ca="1" si="94"/>
        <v>2.7348014349838131E-2</v>
      </c>
    </row>
    <row r="249" spans="1:31">
      <c r="A249" s="15">
        <f t="shared" ca="1" si="95"/>
        <v>44862</v>
      </c>
      <c r="B249" s="14">
        <f t="shared" ca="1" si="78"/>
        <v>5.1585835343099323E-2</v>
      </c>
      <c r="C249" s="14">
        <f t="shared" ca="1" si="79"/>
        <v>2.271610464081935E-2</v>
      </c>
      <c r="D249" s="14">
        <f t="shared" ca="1" si="80"/>
        <v>5.1585835343099323E-2</v>
      </c>
      <c r="E249" s="14">
        <f t="shared" ca="1" si="81"/>
        <v>3.4557357576772738E-2</v>
      </c>
      <c r="F249" s="14">
        <f t="shared" ca="1" si="82"/>
        <v>3.9250549572659721E-2</v>
      </c>
      <c r="G249" s="14" t="e">
        <f t="shared" ca="1" si="83"/>
        <v>#VALUE!</v>
      </c>
      <c r="H249" s="14">
        <f t="shared" ca="1" si="84"/>
        <v>2.6728194961774969E-2</v>
      </c>
      <c r="I249" s="3">
        <f ca="1"/>
        <v>0.70605356439232958</v>
      </c>
      <c r="J249" s="3">
        <f ca="1"/>
        <v>0.90125360542384592</v>
      </c>
      <c r="K249" s="3">
        <f ca="1"/>
        <v>0.70605356439232958</v>
      </c>
      <c r="L249" s="3">
        <f ca="1"/>
        <v>0.43031289927283856</v>
      </c>
      <c r="M249" s="3">
        <f ca="1"/>
        <v>0.79027062496866984</v>
      </c>
      <c r="N249" s="3" t="e">
        <f ca="1"/>
        <v>#VALUE!</v>
      </c>
      <c r="O249" s="3">
        <f ca="1"/>
        <v>0.89123297371042187</v>
      </c>
      <c r="P249" s="17">
        <f t="shared" ca="1" si="85"/>
        <v>0</v>
      </c>
      <c r="Q249" s="17">
        <f t="shared" ca="1" si="86"/>
        <v>1.7028477766326586E-2</v>
      </c>
      <c r="R249" s="17">
        <f t="shared" ca="1" si="87"/>
        <v>2.8869730702279973E-2</v>
      </c>
      <c r="S249" s="17">
        <f t="shared" ca="1" si="89"/>
        <v>-4.9144983439397896</v>
      </c>
      <c r="T249" s="19">
        <f t="shared" ca="1" si="88"/>
        <v>44862</v>
      </c>
      <c r="U249" s="18">
        <f t="shared" ca="1" si="90"/>
        <v>7.3476507883174877E-2</v>
      </c>
      <c r="V249" s="18">
        <f t="shared" ca="1" si="97"/>
        <v>2.1961413039225164E-2</v>
      </c>
      <c r="W249" s="18">
        <f t="shared" ca="1" si="98"/>
        <v>7.3476507883174877E-2</v>
      </c>
      <c r="X249" s="18">
        <f t="shared" ca="1" si="99"/>
        <v>0.17761875438656372</v>
      </c>
      <c r="Y249" s="18">
        <f t="shared" ca="1" si="100"/>
        <v>4.9689789071190517E-2</v>
      </c>
      <c r="Z249" s="18" t="e">
        <f t="shared" ca="1" si="91"/>
        <v>#VALUE!</v>
      </c>
      <c r="AA249" s="18">
        <f t="shared" ca="1" si="92"/>
        <v>2.4331524443776981E-2</v>
      </c>
      <c r="AB249" s="19">
        <f t="shared" ca="1" si="101"/>
        <v>47391</v>
      </c>
      <c r="AC249" s="3">
        <f ca="1">_xll.HLV5r3.Financial.Cache.GetValue(IRCurve1, AB249)</f>
        <v>0.72661432332895048</v>
      </c>
      <c r="AD249" s="17">
        <f t="shared" ca="1" si="93"/>
        <v>3.3978557959306634E-2</v>
      </c>
      <c r="AE249" s="17">
        <f t="shared" ca="1" si="94"/>
        <v>2.7394560324681762E-2</v>
      </c>
    </row>
    <row r="250" spans="1:31">
      <c r="A250" s="15">
        <f t="shared" ca="1" si="95"/>
        <v>44869</v>
      </c>
      <c r="B250" s="14">
        <f t="shared" ca="1" si="78"/>
        <v>5.1511483714005005E-2</v>
      </c>
      <c r="C250" s="14">
        <f t="shared" ca="1" si="79"/>
        <v>2.2705124045619654E-2</v>
      </c>
      <c r="D250" s="14">
        <f t="shared" ca="1" si="80"/>
        <v>5.1511483714005005E-2</v>
      </c>
      <c r="E250" s="14">
        <f t="shared" ca="1" si="81"/>
        <v>3.4557357576769844E-2</v>
      </c>
      <c r="F250" s="14">
        <f t="shared" ca="1" si="82"/>
        <v>3.9213169621085044E-2</v>
      </c>
      <c r="G250" s="14" t="e">
        <f t="shared" ca="1" si="83"/>
        <v>#VALUE!</v>
      </c>
      <c r="H250" s="14">
        <f t="shared" ca="1" si="84"/>
        <v>2.6758059661673758E-2</v>
      </c>
      <c r="I250" s="3">
        <f ca="1"/>
        <v>0.70506424700218795</v>
      </c>
      <c r="J250" s="3">
        <f ca="1"/>
        <v>0.90081795410196719</v>
      </c>
      <c r="K250" s="3">
        <f ca="1"/>
        <v>0.70506424700218795</v>
      </c>
      <c r="L250" s="3">
        <f ca="1"/>
        <v>0.42965015542890045</v>
      </c>
      <c r="M250" s="3">
        <f ca="1"/>
        <v>0.78951787470289281</v>
      </c>
      <c r="N250" s="3" t="e">
        <f ca="1"/>
        <v>#VALUE!</v>
      </c>
      <c r="O250" s="3">
        <f ca="1"/>
        <v>0.89072037819060701</v>
      </c>
      <c r="P250" s="17">
        <f t="shared" ca="1" si="85"/>
        <v>0</v>
      </c>
      <c r="Q250" s="17">
        <f t="shared" ca="1" si="86"/>
        <v>1.6954126137235161E-2</v>
      </c>
      <c r="R250" s="17">
        <f t="shared" ca="1" si="87"/>
        <v>2.8806359668385351E-2</v>
      </c>
      <c r="S250" s="17">
        <f t="shared" ca="1" si="89"/>
        <v>-4.9120549490783096</v>
      </c>
      <c r="T250" s="19">
        <f t="shared" ca="1" si="88"/>
        <v>44869</v>
      </c>
      <c r="U250" s="18">
        <f t="shared" ca="1" si="90"/>
        <v>7.3475038001308057E-2</v>
      </c>
      <c r="V250" s="18">
        <f t="shared" ca="1" si="97"/>
        <v>2.1974463999504708E-2</v>
      </c>
      <c r="W250" s="18">
        <f t="shared" ca="1" si="98"/>
        <v>7.3475038001308057E-2</v>
      </c>
      <c r="X250" s="18">
        <f t="shared" ca="1" si="99"/>
        <v>0.17722869305791675</v>
      </c>
      <c r="Y250" s="18">
        <f t="shared" ca="1" si="100"/>
        <v>4.9689793550241723E-2</v>
      </c>
      <c r="Z250" s="18" t="e">
        <f t="shared" ca="1" si="91"/>
        <v>#VALUE!</v>
      </c>
      <c r="AA250" s="18">
        <f t="shared" ca="1" si="92"/>
        <v>2.435448851052496E-2</v>
      </c>
      <c r="AB250" s="19">
        <f t="shared" ca="1" si="101"/>
        <v>47421</v>
      </c>
      <c r="AC250" s="3">
        <f ca="1">_xll.HLV5r3.Financial.Cache.GetValue(IRCurve1, AB250)</f>
        <v>0.72459071667170072</v>
      </c>
      <c r="AD250" s="17">
        <f t="shared" ca="1" si="93"/>
        <v>3.3978557959306634E-2</v>
      </c>
      <c r="AE250" s="17">
        <f t="shared" ca="1" si="94"/>
        <v>2.7440455003235605E-2</v>
      </c>
    </row>
    <row r="251" spans="1:31">
      <c r="A251" s="15">
        <f t="shared" ca="1" si="95"/>
        <v>44876</v>
      </c>
      <c r="B251" s="14">
        <f t="shared" ca="1" si="78"/>
        <v>5.1437242065095798E-2</v>
      </c>
      <c r="C251" s="14">
        <f t="shared" ca="1" si="79"/>
        <v>2.269414875825667E-2</v>
      </c>
      <c r="D251" s="14">
        <f t="shared" ca="1" si="80"/>
        <v>5.1437242065095798E-2</v>
      </c>
      <c r="E251" s="14">
        <f t="shared" ca="1" si="81"/>
        <v>3.4557357576769844E-2</v>
      </c>
      <c r="F251" s="14">
        <f t="shared" ca="1" si="82"/>
        <v>3.9175825261106141E-2</v>
      </c>
      <c r="G251" s="14" t="e">
        <f t="shared" ca="1" si="83"/>
        <v>#VALUE!</v>
      </c>
      <c r="H251" s="14">
        <f t="shared" ca="1" si="84"/>
        <v>2.678785458459184E-2</v>
      </c>
      <c r="I251" s="3">
        <f ca="1"/>
        <v>0.70407635553370018</v>
      </c>
      <c r="J251" s="3">
        <f ca="1"/>
        <v>0.90038251336684572</v>
      </c>
      <c r="K251" s="3">
        <f ca="1"/>
        <v>0.70407635553370018</v>
      </c>
      <c r="L251" s="3">
        <f ca="1"/>
        <v>0.4289874115849624</v>
      </c>
      <c r="M251" s="3">
        <f ca="1"/>
        <v>0.7887658413128994</v>
      </c>
      <c r="N251" s="3" t="e">
        <f ca="1"/>
        <v>#VALUE!</v>
      </c>
      <c r="O251" s="3">
        <f ca="1"/>
        <v>0.89020720992312286</v>
      </c>
      <c r="P251" s="17">
        <f t="shared" ca="1" si="85"/>
        <v>0</v>
      </c>
      <c r="Q251" s="17">
        <f t="shared" ca="1" si="86"/>
        <v>1.6879884488325954E-2</v>
      </c>
      <c r="R251" s="17">
        <f t="shared" ca="1" si="87"/>
        <v>2.8743093306839128E-2</v>
      </c>
      <c r="S251" s="17">
        <f t="shared" ca="1" si="89"/>
        <v>-4.9096095988883484</v>
      </c>
      <c r="T251" s="19">
        <f t="shared" ca="1" si="88"/>
        <v>44876</v>
      </c>
      <c r="U251" s="18">
        <f t="shared" ca="1" si="90"/>
        <v>7.3473568118901059E-2</v>
      </c>
      <c r="V251" s="18">
        <f t="shared" ca="1" si="97"/>
        <v>2.1987410552102002E-2</v>
      </c>
      <c r="W251" s="18">
        <f t="shared" ca="1" si="98"/>
        <v>7.3473568118901059E-2</v>
      </c>
      <c r="X251" s="18">
        <f t="shared" ca="1" si="99"/>
        <v>0.1768422500230511</v>
      </c>
      <c r="Y251" s="18">
        <f t="shared" ca="1" si="100"/>
        <v>4.9689798029292034E-2</v>
      </c>
      <c r="Z251" s="18" t="e">
        <f t="shared" ca="1" si="91"/>
        <v>#VALUE!</v>
      </c>
      <c r="AA251" s="18">
        <f t="shared" ca="1" si="92"/>
        <v>2.4377472130017574E-2</v>
      </c>
      <c r="AB251" s="19">
        <f t="shared" ca="1" si="101"/>
        <v>47451</v>
      </c>
      <c r="AC251" s="3">
        <f ca="1">_xll.HLV5r3.Financial.Cache.GetValue(IRCurve1, AB251)</f>
        <v>0.72257274571935215</v>
      </c>
      <c r="AD251" s="17">
        <f t="shared" ca="1" si="93"/>
        <v>3.3978557959306634E-2</v>
      </c>
      <c r="AE251" s="17">
        <f t="shared" ca="1" si="94"/>
        <v>2.7485711960457068E-2</v>
      </c>
    </row>
    <row r="252" spans="1:31">
      <c r="A252" s="15">
        <f t="shared" ca="1" si="95"/>
        <v>44883</v>
      </c>
      <c r="B252" s="14">
        <f t="shared" ca="1" si="78"/>
        <v>5.136311022974635E-2</v>
      </c>
      <c r="C252" s="14">
        <f t="shared" ca="1" si="79"/>
        <v>2.268317877617744E-2</v>
      </c>
      <c r="D252" s="14">
        <f t="shared" ca="1" si="80"/>
        <v>5.136311022974635E-2</v>
      </c>
      <c r="E252" s="14">
        <f t="shared" ca="1" si="81"/>
        <v>3.4557357576772738E-2</v>
      </c>
      <c r="F252" s="14">
        <f t="shared" ca="1" si="82"/>
        <v>3.9138516459360902E-2</v>
      </c>
      <c r="G252" s="14" t="e">
        <f t="shared" ca="1" si="83"/>
        <v>#VALUE!</v>
      </c>
      <c r="H252" s="14">
        <f t="shared" ca="1" si="84"/>
        <v>2.6817579684448631E-2</v>
      </c>
      <c r="I252" s="3">
        <f ca="1"/>
        <v>0.70308988787765725</v>
      </c>
      <c r="J252" s="3">
        <f ca="1"/>
        <v>0.89994728311668737</v>
      </c>
      <c r="K252" s="3">
        <f ca="1"/>
        <v>0.70308988787765725</v>
      </c>
      <c r="L252" s="3">
        <f ca="1"/>
        <v>0.42832466774102435</v>
      </c>
      <c r="M252" s="3">
        <f ca="1"/>
        <v>0.78801452411611106</v>
      </c>
      <c r="N252" s="3" t="e">
        <f ca="1"/>
        <v>#VALUE!</v>
      </c>
      <c r="O252" s="3">
        <f ca="1"/>
        <v>0.88969347024615808</v>
      </c>
      <c r="P252" s="17">
        <f t="shared" ca="1" si="85"/>
        <v>0</v>
      </c>
      <c r="Q252" s="17">
        <f t="shared" ca="1" si="86"/>
        <v>1.6805752652973613E-2</v>
      </c>
      <c r="R252" s="17">
        <f t="shared" ca="1" si="87"/>
        <v>2.867993145356891E-2</v>
      </c>
      <c r="S252" s="17">
        <f t="shared" ca="1" si="89"/>
        <v>-4.9071623169327232</v>
      </c>
      <c r="T252" s="19">
        <f t="shared" ca="1" si="88"/>
        <v>44883</v>
      </c>
      <c r="U252" s="18">
        <f t="shared" ca="1" si="90"/>
        <v>7.3472098235953909E-2</v>
      </c>
      <c r="V252" s="18">
        <f t="shared" ca="1" si="97"/>
        <v>2.2000253944917673E-2</v>
      </c>
      <c r="W252" s="18">
        <f t="shared" ca="1" si="98"/>
        <v>7.3472098235953909E-2</v>
      </c>
      <c r="X252" s="18">
        <f t="shared" ca="1" si="99"/>
        <v>0.17645938357097402</v>
      </c>
      <c r="Y252" s="18">
        <f t="shared" ca="1" si="100"/>
        <v>4.9689802508343227E-2</v>
      </c>
      <c r="Z252" s="18" t="e">
        <f t="shared" ca="1" si="91"/>
        <v>#VALUE!</v>
      </c>
      <c r="AA252" s="18">
        <f t="shared" ca="1" si="92"/>
        <v>2.4400475066626674E-2</v>
      </c>
      <c r="AB252" s="19">
        <f t="shared" ca="1" si="101"/>
        <v>47481</v>
      </c>
      <c r="AC252" s="3">
        <f ca="1">_xll.HLV5r3.Financial.Cache.GetValue(IRCurve1, AB252)</f>
        <v>0.72056039477657707</v>
      </c>
      <c r="AD252" s="17">
        <f t="shared" ca="1" si="93"/>
        <v>3.3978557959306634E-2</v>
      </c>
      <c r="AE252" s="17">
        <f t="shared" ca="1" si="94"/>
        <v>2.7530344396649708E-2</v>
      </c>
    </row>
    <row r="253" spans="1:31">
      <c r="A253" s="15">
        <f t="shared" ca="1" si="95"/>
        <v>44890</v>
      </c>
      <c r="B253" s="14">
        <f t="shared" ca="1" si="78"/>
        <v>5.1289088041730727E-2</v>
      </c>
      <c r="C253" s="14">
        <f t="shared" ca="1" si="79"/>
        <v>2.2672214096800057E-2</v>
      </c>
      <c r="D253" s="14">
        <f t="shared" ca="1" si="80"/>
        <v>5.1289088041730727E-2</v>
      </c>
      <c r="E253" s="14">
        <f t="shared" ca="1" si="81"/>
        <v>3.4557357576769844E-2</v>
      </c>
      <c r="F253" s="14">
        <f t="shared" ca="1" si="82"/>
        <v>3.9101243181479908E-2</v>
      </c>
      <c r="G253" s="14" t="e">
        <f t="shared" ca="1" si="83"/>
        <v>#VALUE!</v>
      </c>
      <c r="H253" s="14">
        <f t="shared" ca="1" si="84"/>
        <v>2.68472349154356E-2</v>
      </c>
      <c r="I253" s="3">
        <f ca="1"/>
        <v>0.70210484192804568</v>
      </c>
      <c r="J253" s="3">
        <f ca="1"/>
        <v>0.89951226324974698</v>
      </c>
      <c r="K253" s="3">
        <f ca="1"/>
        <v>0.70210484192804568</v>
      </c>
      <c r="L253" s="3">
        <f ca="1"/>
        <v>0.42766192389708624</v>
      </c>
      <c r="M253" s="3">
        <f ca="1"/>
        <v>0.78726392243058907</v>
      </c>
      <c r="N253" s="3" t="e">
        <f ca="1"/>
        <v>#VALUE!</v>
      </c>
      <c r="O253" s="3">
        <f ca="1"/>
        <v>0.88917916049878509</v>
      </c>
      <c r="P253" s="17">
        <f t="shared" ca="1" si="85"/>
        <v>0</v>
      </c>
      <c r="Q253" s="17">
        <f t="shared" ca="1" si="86"/>
        <v>1.6731730464960883E-2</v>
      </c>
      <c r="R253" s="17">
        <f t="shared" ca="1" si="87"/>
        <v>2.8616873944930669E-2</v>
      </c>
      <c r="S253" s="17">
        <f t="shared" ca="1" si="89"/>
        <v>-4.9047131264003276</v>
      </c>
      <c r="T253" s="19">
        <f t="shared" ca="1" si="88"/>
        <v>44890</v>
      </c>
      <c r="U253" s="18">
        <f t="shared" ca="1" si="90"/>
        <v>7.347062835246751E-2</v>
      </c>
      <c r="V253" s="18">
        <f t="shared" ca="1" si="97"/>
        <v>2.201299540604431E-2</v>
      </c>
      <c r="W253" s="18">
        <f t="shared" ca="1" si="98"/>
        <v>7.347062835246751E-2</v>
      </c>
      <c r="X253" s="18">
        <f t="shared" ca="1" si="99"/>
        <v>0.17608005265988777</v>
      </c>
      <c r="Y253" s="18">
        <f t="shared" ca="1" si="100"/>
        <v>4.9689806987394412E-2</v>
      </c>
      <c r="Z253" s="18" t="e">
        <f t="shared" ca="1" si="91"/>
        <v>#VALUE!</v>
      </c>
      <c r="AA253" s="18">
        <f t="shared" ca="1" si="92"/>
        <v>2.4423497088464231E-2</v>
      </c>
      <c r="AB253" s="19">
        <f t="shared" ca="1" si="101"/>
        <v>47511</v>
      </c>
      <c r="AC253" s="3">
        <f ca="1">_xll.HLV5r3.Financial.Cache.GetValue(IRCurve1, AB253)</f>
        <v>0.71855364819175882</v>
      </c>
      <c r="AD253" s="17">
        <f t="shared" ca="1" si="93"/>
        <v>3.3978557959306634E-2</v>
      </c>
      <c r="AE253" s="17">
        <f t="shared" ca="1" si="94"/>
        <v>2.7574365150299741E-2</v>
      </c>
    </row>
    <row r="254" spans="1:31">
      <c r="A254" s="15">
        <f t="shared" ca="1" si="95"/>
        <v>44897</v>
      </c>
      <c r="B254" s="14">
        <f t="shared" ca="1" si="78"/>
        <v>5.1215175334464097E-2</v>
      </c>
      <c r="C254" s="14">
        <f t="shared" ca="1" si="79"/>
        <v>2.52100850308834E-2</v>
      </c>
      <c r="D254" s="14">
        <f t="shared" ca="1" si="80"/>
        <v>5.1215175334464097E-2</v>
      </c>
      <c r="E254" s="14">
        <f t="shared" ca="1" si="81"/>
        <v>3.4557357576772738E-2</v>
      </c>
      <c r="F254" s="14">
        <f t="shared" ca="1" si="82"/>
        <v>3.9064005393643707E-2</v>
      </c>
      <c r="G254" s="14" t="e">
        <f t="shared" ca="1" si="83"/>
        <v>#VALUE!</v>
      </c>
      <c r="H254" s="14">
        <f t="shared" ca="1" si="84"/>
        <v>2.571896018610869E-2</v>
      </c>
      <c r="I254" s="3">
        <f ca="1"/>
        <v>0.70112121558203988</v>
      </c>
      <c r="J254" s="3">
        <f ca="1"/>
        <v>0.8990774536643289</v>
      </c>
      <c r="K254" s="3">
        <f ca="1"/>
        <v>0.70112121558203988</v>
      </c>
      <c r="L254" s="3">
        <f ca="1"/>
        <v>0.42699918005314819</v>
      </c>
      <c r="M254" s="3">
        <f ca="1"/>
        <v>0.78651403557505384</v>
      </c>
      <c r="N254" s="3" t="e">
        <f ca="1"/>
        <v>#VALUE!</v>
      </c>
      <c r="O254" s="3">
        <f ca="1"/>
        <v>0.88866428202095482</v>
      </c>
      <c r="P254" s="17">
        <f t="shared" ca="1" si="85"/>
        <v>0</v>
      </c>
      <c r="Q254" s="17">
        <f t="shared" ca="1" si="86"/>
        <v>1.6657817757691359E-2</v>
      </c>
      <c r="R254" s="17">
        <f t="shared" ca="1" si="87"/>
        <v>2.6005090303580697E-2</v>
      </c>
      <c r="S254" s="17">
        <f t="shared" ca="1" si="89"/>
        <v>-4.9027773313953364</v>
      </c>
      <c r="T254" s="19">
        <f t="shared" ca="1" si="88"/>
        <v>44897</v>
      </c>
      <c r="U254" s="18">
        <f t="shared" ca="1" si="90"/>
        <v>7.3469158468440127E-2</v>
      </c>
      <c r="V254" s="18">
        <f t="shared" ca="1" si="97"/>
        <v>2.2036847163171145E-2</v>
      </c>
      <c r="W254" s="18">
        <f t="shared" ca="1" si="98"/>
        <v>7.3469158468440127E-2</v>
      </c>
      <c r="X254" s="18">
        <f t="shared" ca="1" si="99"/>
        <v>0.17570421690400903</v>
      </c>
      <c r="Y254" s="18">
        <f t="shared" ca="1" si="100"/>
        <v>4.968981146644471E-2</v>
      </c>
      <c r="Z254" s="18" t="e">
        <f t="shared" ca="1" si="91"/>
        <v>#VALUE!</v>
      </c>
      <c r="AA254" s="18">
        <f t="shared" ca="1" si="92"/>
        <v>2.4441385154486763E-2</v>
      </c>
      <c r="AB254" s="19">
        <f t="shared" ca="1" si="101"/>
        <v>47541</v>
      </c>
      <c r="AC254" s="3">
        <f ca="1">_xll.HLV5r3.Financial.Cache.GetValue(IRCurve1, AB254)</f>
        <v>0.71655249035687041</v>
      </c>
      <c r="AD254" s="17">
        <f t="shared" ca="1" si="93"/>
        <v>3.3978557959306634E-2</v>
      </c>
      <c r="AE254" s="17">
        <f t="shared" ca="1" si="94"/>
        <v>2.7617786710388281E-2</v>
      </c>
    </row>
    <row r="255" spans="1:31">
      <c r="A255" s="15">
        <f t="shared" ca="1" si="95"/>
        <v>44904</v>
      </c>
      <c r="B255" s="14">
        <f t="shared" ca="1" si="78"/>
        <v>5.1141371942531003E-2</v>
      </c>
      <c r="C255" s="14">
        <f t="shared" ca="1" si="79"/>
        <v>2.710703206532724E-2</v>
      </c>
      <c r="D255" s="14">
        <f t="shared" ca="1" si="80"/>
        <v>5.1141371942531003E-2</v>
      </c>
      <c r="E255" s="14">
        <f t="shared" ca="1" si="81"/>
        <v>3.4557357576769844E-2</v>
      </c>
      <c r="F255" s="14">
        <f t="shared" ca="1" si="82"/>
        <v>3.9026803062588593E-2</v>
      </c>
      <c r="G255" s="14" t="e">
        <f t="shared" ca="1" si="83"/>
        <v>#VALUE!</v>
      </c>
      <c r="H255" s="14">
        <f t="shared" ca="1" si="84"/>
        <v>2.4869724319785083E-2</v>
      </c>
      <c r="I255" s="3">
        <f ca="1"/>
        <v>0.70013900674000906</v>
      </c>
      <c r="J255" s="3">
        <f ca="1"/>
        <v>0.89859397258154483</v>
      </c>
      <c r="K255" s="3">
        <f ca="1"/>
        <v>0.70013900674000906</v>
      </c>
      <c r="L255" s="3">
        <f ca="1"/>
        <v>0.42633643620921008</v>
      </c>
      <c r="M255" s="3">
        <f ca="1"/>
        <v>0.78576486286887437</v>
      </c>
      <c r="N255" s="3" t="e">
        <f ca="1"/>
        <v>#VALUE!</v>
      </c>
      <c r="O255" s="3">
        <f ca="1"/>
        <v>0.88817104168861849</v>
      </c>
      <c r="P255" s="17">
        <f t="shared" ca="1" si="85"/>
        <v>0</v>
      </c>
      <c r="Q255" s="17">
        <f t="shared" ca="1" si="86"/>
        <v>1.6584014365761159E-2</v>
      </c>
      <c r="R255" s="17">
        <f t="shared" ca="1" si="87"/>
        <v>2.4034339877203763E-2</v>
      </c>
      <c r="S255" s="17">
        <f t="shared" ca="1" si="89"/>
        <v>-4.9012259378957879</v>
      </c>
      <c r="T255" s="19">
        <f t="shared" ca="1" si="88"/>
        <v>44904</v>
      </c>
      <c r="U255" s="18">
        <f t="shared" ca="1" si="90"/>
        <v>7.3467688583872565E-2</v>
      </c>
      <c r="V255" s="18">
        <f t="shared" ca="1" si="97"/>
        <v>2.2068886272043939E-2</v>
      </c>
      <c r="W255" s="18">
        <f t="shared" ca="1" si="98"/>
        <v>7.3467688583872565E-2</v>
      </c>
      <c r="X255" s="18">
        <f t="shared" ca="1" si="99"/>
        <v>0.17533183656069892</v>
      </c>
      <c r="Y255" s="18">
        <f t="shared" ca="1" si="100"/>
        <v>4.9689815945495874E-2</v>
      </c>
      <c r="Z255" s="18" t="e">
        <f t="shared" ca="1" si="91"/>
        <v>#VALUE!</v>
      </c>
      <c r="AA255" s="18">
        <f t="shared" ca="1" si="92"/>
        <v>2.4455429204914687E-2</v>
      </c>
      <c r="AB255" s="19">
        <f t="shared" ca="1" si="101"/>
        <v>47571</v>
      </c>
      <c r="AC255" s="3">
        <f ca="1">_xll.HLV5r3.Financial.Cache.GetValue(IRCurve1, AB255)</f>
        <v>0.71455690570735253</v>
      </c>
      <c r="AD255" s="17">
        <f t="shared" ca="1" si="93"/>
        <v>3.3978557959306634E-2</v>
      </c>
      <c r="AE255" s="17">
        <f t="shared" ca="1" si="94"/>
        <v>2.7660621228204341E-2</v>
      </c>
    </row>
    <row r="256" spans="1:31">
      <c r="A256" s="15">
        <f t="shared" ca="1" si="95"/>
        <v>44911</v>
      </c>
      <c r="B256" s="14">
        <f t="shared" ca="1" si="78"/>
        <v>5.1067677700180211E-2</v>
      </c>
      <c r="C256" s="14">
        <f t="shared" ca="1" si="79"/>
        <v>2.7091349914970052E-2</v>
      </c>
      <c r="D256" s="14">
        <f t="shared" ca="1" si="80"/>
        <v>5.1067677700180211E-2</v>
      </c>
      <c r="E256" s="14">
        <f t="shared" ca="1" si="81"/>
        <v>3.4557357576769844E-2</v>
      </c>
      <c r="F256" s="14">
        <f t="shared" ca="1" si="82"/>
        <v>3.8989636153864096E-2</v>
      </c>
      <c r="G256" s="14" t="e">
        <f t="shared" ca="1" si="83"/>
        <v>#VALUE!</v>
      </c>
      <c r="H256" s="14">
        <f t="shared" ca="1" si="84"/>
        <v>2.4886014086283721E-2</v>
      </c>
      <c r="I256" s="3">
        <f ca="1"/>
        <v>0.69915821330549477</v>
      </c>
      <c r="J256" s="3">
        <f ca="1"/>
        <v>0.89807411169262075</v>
      </c>
      <c r="K256" s="3">
        <f ca="1"/>
        <v>0.69915821330549477</v>
      </c>
      <c r="L256" s="3">
        <f ca="1"/>
        <v>0.42567369236527203</v>
      </c>
      <c r="M256" s="3">
        <f ca="1"/>
        <v>0.7850164036320576</v>
      </c>
      <c r="N256" s="3" t="e">
        <f ca="1"/>
        <v>#VALUE!</v>
      </c>
      <c r="O256" s="3">
        <f ca="1"/>
        <v>0.88769408807152672</v>
      </c>
      <c r="P256" s="17">
        <f t="shared" ca="1" si="85"/>
        <v>0</v>
      </c>
      <c r="Q256" s="17">
        <f t="shared" ca="1" si="86"/>
        <v>1.6510320123410367E-2</v>
      </c>
      <c r="R256" s="17">
        <f t="shared" ca="1" si="87"/>
        <v>2.3976327785210159E-2</v>
      </c>
      <c r="S256" s="17">
        <f t="shared" ca="1" si="89"/>
        <v>-4.8996724559764022</v>
      </c>
      <c r="T256" s="19">
        <f t="shared" ca="1" si="88"/>
        <v>44911</v>
      </c>
      <c r="U256" s="18">
        <f t="shared" ca="1" si="90"/>
        <v>7.3466218698764837E-2</v>
      </c>
      <c r="V256" s="18">
        <f t="shared" ca="1" si="97"/>
        <v>2.2100674093788304E-2</v>
      </c>
      <c r="W256" s="18">
        <f t="shared" ca="1" si="98"/>
        <v>7.3466218698764837E-2</v>
      </c>
      <c r="X256" s="18">
        <f t="shared" ca="1" si="99"/>
        <v>0.17496287251789713</v>
      </c>
      <c r="Y256" s="18">
        <f t="shared" ca="1" si="100"/>
        <v>4.9689820424546158E-2</v>
      </c>
      <c r="Z256" s="18" t="e">
        <f t="shared" ca="1" si="91"/>
        <v>#VALUE!</v>
      </c>
      <c r="AA256" s="18">
        <f t="shared" ca="1" si="92"/>
        <v>2.4469494139000823E-2</v>
      </c>
      <c r="AB256" s="19">
        <f t="shared" ca="1" si="101"/>
        <v>47601</v>
      </c>
      <c r="AC256" s="3">
        <f ca="1">_xll.HLV5r3.Financial.Cache.GetValue(IRCurve1, AB256)</f>
        <v>0.71256687872199331</v>
      </c>
      <c r="AD256" s="17">
        <f t="shared" ca="1" si="93"/>
        <v>3.3978557959306634E-2</v>
      </c>
      <c r="AE256" s="17">
        <f t="shared" ca="1" si="94"/>
        <v>2.7702880528681775E-2</v>
      </c>
    </row>
    <row r="257" spans="1:31">
      <c r="A257" s="15">
        <f t="shared" ca="1" si="95"/>
        <v>44918</v>
      </c>
      <c r="B257" s="14">
        <f t="shared" ca="1" si="78"/>
        <v>5.0994092442227842E-2</v>
      </c>
      <c r="C257" s="14">
        <f t="shared" ca="1" si="79"/>
        <v>2.7075676837165101E-2</v>
      </c>
      <c r="D257" s="14">
        <f t="shared" ca="1" si="80"/>
        <v>5.0994092442227842E-2</v>
      </c>
      <c r="E257" s="14">
        <f t="shared" ca="1" si="81"/>
        <v>3.4557357576772738E-2</v>
      </c>
      <c r="F257" s="14">
        <f t="shared" ca="1" si="82"/>
        <v>3.8952504634449658E-2</v>
      </c>
      <c r="G257" s="14" t="e">
        <f t="shared" ca="1" si="83"/>
        <v>#VALUE!</v>
      </c>
      <c r="H257" s="14">
        <f t="shared" ca="1" si="84"/>
        <v>2.4902263023350697E-2</v>
      </c>
      <c r="I257" s="3">
        <f ca="1"/>
        <v>0.69817883318521734</v>
      </c>
      <c r="J257" s="3">
        <f ca="1"/>
        <v>0.89755455155726516</v>
      </c>
      <c r="K257" s="3">
        <f ca="1"/>
        <v>0.69817883318521734</v>
      </c>
      <c r="L257" s="3">
        <f ca="1"/>
        <v>0.42501094852133398</v>
      </c>
      <c r="M257" s="3">
        <f ca="1"/>
        <v>0.78426865718527117</v>
      </c>
      <c r="N257" s="3" t="e">
        <f ca="1"/>
        <v>#VALUE!</v>
      </c>
      <c r="O257" s="3">
        <f ca="1"/>
        <v>0.88721682204795416</v>
      </c>
      <c r="P257" s="17">
        <f t="shared" ca="1" si="85"/>
        <v>0</v>
      </c>
      <c r="Q257" s="17">
        <f t="shared" ca="1" si="86"/>
        <v>1.6436734865455105E-2</v>
      </c>
      <c r="R257" s="17">
        <f t="shared" ca="1" si="87"/>
        <v>2.3918415605062741E-2</v>
      </c>
      <c r="S257" s="17">
        <f t="shared" ca="1" si="89"/>
        <v>-4.8981169101921074</v>
      </c>
      <c r="T257" s="19">
        <f t="shared" ca="1" si="88"/>
        <v>44918</v>
      </c>
      <c r="U257" s="18">
        <f t="shared" ca="1" si="90"/>
        <v>7.346474881311793E-2</v>
      </c>
      <c r="V257" s="18">
        <f t="shared" ca="1" si="97"/>
        <v>2.2132213573175297E-2</v>
      </c>
      <c r="W257" s="18">
        <f t="shared" ca="1" si="98"/>
        <v>7.346474881311793E-2</v>
      </c>
      <c r="X257" s="18">
        <f t="shared" ca="1" si="99"/>
        <v>0.17459728628185026</v>
      </c>
      <c r="Y257" s="18">
        <f t="shared" ca="1" si="100"/>
        <v>4.9689824903597322E-2</v>
      </c>
      <c r="Z257" s="18" t="e">
        <f t="shared" ca="1" si="91"/>
        <v>#VALUE!</v>
      </c>
      <c r="AA257" s="18">
        <f t="shared" ca="1" si="92"/>
        <v>2.4483579711196857E-2</v>
      </c>
      <c r="AB257" s="19">
        <f t="shared" ca="1" si="101"/>
        <v>47631</v>
      </c>
      <c r="AC257" s="3">
        <f ca="1">_xll.HLV5r3.Financial.Cache.GetValue(IRCurve1, AB257)</f>
        <v>0.71058239392280675</v>
      </c>
      <c r="AD257" s="17">
        <f t="shared" ca="1" si="93"/>
        <v>3.3978557959306634E-2</v>
      </c>
      <c r="AE257" s="17">
        <f t="shared" ca="1" si="94"/>
        <v>2.7744576121282685E-2</v>
      </c>
    </row>
    <row r="258" spans="1:31">
      <c r="A258" s="15">
        <f t="shared" ca="1" si="95"/>
        <v>44925</v>
      </c>
      <c r="B258" s="14">
        <f t="shared" ref="B258:B321" ca="1" si="102">(I258-I259)/($A259-$A258)*365</f>
        <v>5.0920616003078956E-2</v>
      </c>
      <c r="C258" s="14">
        <f t="shared" ref="C258:C321" ca="1" si="103">(J258-J259)/($A259-$A258)*365</f>
        <v>2.7060012826655946E-2</v>
      </c>
      <c r="D258" s="14">
        <f t="shared" ref="D258:D321" ca="1" si="104">(K258-K259)/($A259-$A258)*365</f>
        <v>5.0920616003078956E-2</v>
      </c>
      <c r="E258" s="14">
        <f t="shared" ref="E258:E321" ca="1" si="105">(L258-L259)/($A259-$A258)*365</f>
        <v>3.4557357576772738E-2</v>
      </c>
      <c r="F258" s="14">
        <f t="shared" ref="F258:F321" ca="1" si="106">(M258-M259)/($A259-$A258)*365</f>
        <v>3.8915408470126374E-2</v>
      </c>
      <c r="G258" s="14" t="e">
        <f t="shared" ref="G258:G321" ca="1" si="107">(N258-N259)/($A259-$A258)*365</f>
        <v>#VALUE!</v>
      </c>
      <c r="H258" s="14">
        <f t="shared" ref="H258:H321" ca="1" si="108">(O258-O259)/($A259-$A258)*365</f>
        <v>2.4918471122007242E-2</v>
      </c>
      <c r="I258" s="3">
        <f ca="1"/>
        <v>0.69720086428906503</v>
      </c>
      <c r="J258" s="3">
        <f ca="1"/>
        <v>0.89703529200148391</v>
      </c>
      <c r="K258" s="3">
        <f ca="1"/>
        <v>0.69720086428906503</v>
      </c>
      <c r="L258" s="3">
        <f ca="1"/>
        <v>0.42434820467739587</v>
      </c>
      <c r="M258" s="3">
        <f ca="1"/>
        <v>0.78352162284981597</v>
      </c>
      <c r="N258" s="3" t="e">
        <f ca="1"/>
        <v>#VALUE!</v>
      </c>
      <c r="O258" s="3">
        <f ca="1"/>
        <v>0.88673924440093099</v>
      </c>
      <c r="P258" s="17">
        <f t="shared" ref="P258:P321" ca="1" si="109">D258-B258</f>
        <v>0</v>
      </c>
      <c r="Q258" s="17">
        <f t="shared" ref="Q258:Q321" ca="1" si="110">B258-E258</f>
        <v>1.6363258426306218E-2</v>
      </c>
      <c r="R258" s="17">
        <f t="shared" ref="R258:R321" ca="1" si="111">B258-C258</f>
        <v>2.3860603176423009E-2</v>
      </c>
      <c r="S258" s="17">
        <f t="shared" ca="1" si="89"/>
        <v>-4.8965593247153762</v>
      </c>
      <c r="T258" s="19">
        <f t="shared" ref="T258:T321" ca="1" si="112">A258</f>
        <v>44925</v>
      </c>
      <c r="U258" s="18">
        <f t="shared" ca="1" si="90"/>
        <v>7.3463278926929929E-2</v>
      </c>
      <c r="V258" s="18">
        <f t="shared" ca="1" si="97"/>
        <v>2.2163507609142933E-2</v>
      </c>
      <c r="W258" s="18">
        <f t="shared" ca="1" si="98"/>
        <v>7.3463278926929929E-2</v>
      </c>
      <c r="X258" s="18">
        <f t="shared" ca="1" si="99"/>
        <v>0.17423503996512721</v>
      </c>
      <c r="Y258" s="18">
        <f t="shared" ca="1" si="100"/>
        <v>4.968982938264848E-2</v>
      </c>
      <c r="Z258" s="18" t="e">
        <f t="shared" ca="1" si="91"/>
        <v>#VALUE!</v>
      </c>
      <c r="AA258" s="18">
        <f t="shared" ca="1" si="92"/>
        <v>2.4497685679776164E-2</v>
      </c>
      <c r="AB258" s="19">
        <f t="shared" ca="1" si="101"/>
        <v>47661</v>
      </c>
      <c r="AC258" s="3">
        <f ca="1">_xll.HLV5r3.Financial.Cache.GetValue(IRCurve1, AB258)</f>
        <v>0.70860343587491315</v>
      </c>
      <c r="AD258" s="17">
        <f t="shared" ca="1" si="93"/>
        <v>3.3978557959306634E-2</v>
      </c>
      <c r="AE258" s="17">
        <f t="shared" ca="1" si="94"/>
        <v>2.7785719210448055E-2</v>
      </c>
    </row>
    <row r="259" spans="1:31">
      <c r="A259" s="15">
        <f t="shared" ca="1" si="95"/>
        <v>44932</v>
      </c>
      <c r="B259" s="14">
        <f t="shared" ca="1" si="102"/>
        <v>5.0847248218400656E-2</v>
      </c>
      <c r="C259" s="14">
        <f t="shared" ca="1" si="103"/>
        <v>2.7044357878203536E-2</v>
      </c>
      <c r="D259" s="14">
        <f t="shared" ca="1" si="104"/>
        <v>5.0847248218400656E-2</v>
      </c>
      <c r="E259" s="14">
        <f t="shared" ca="1" si="105"/>
        <v>3.4557357576772738E-2</v>
      </c>
      <c r="F259" s="14">
        <f t="shared" ca="1" si="106"/>
        <v>3.8878347627236888E-2</v>
      </c>
      <c r="G259" s="14" t="e">
        <f t="shared" ca="1" si="107"/>
        <v>#VALUE!</v>
      </c>
      <c r="H259" s="14">
        <f t="shared" ca="1" si="108"/>
        <v>2.4934638373396156E-2</v>
      </c>
      <c r="I259" s="3">
        <f ca="1"/>
        <v>0.69622430453010187</v>
      </c>
      <c r="J259" s="3">
        <f ca="1"/>
        <v>0.89651633285138366</v>
      </c>
      <c r="K259" s="3">
        <f ca="1"/>
        <v>0.69622430453010187</v>
      </c>
      <c r="L259" s="3">
        <f ca="1"/>
        <v>0.42368546083345776</v>
      </c>
      <c r="M259" s="3">
        <f ca="1"/>
        <v>0.78277529994764916</v>
      </c>
      <c r="N259" s="3" t="e">
        <f ca="1"/>
        <v>#VALUE!</v>
      </c>
      <c r="O259" s="3">
        <f ca="1"/>
        <v>0.88626135591365962</v>
      </c>
      <c r="P259" s="17">
        <f t="shared" ca="1" si="109"/>
        <v>0</v>
      </c>
      <c r="Q259" s="17">
        <f t="shared" ca="1" si="110"/>
        <v>1.6289890641627919E-2</v>
      </c>
      <c r="R259" s="17">
        <f t="shared" ca="1" si="111"/>
        <v>2.3802890340197121E-2</v>
      </c>
      <c r="S259" s="17">
        <f t="shared" ref="S259:S322" ca="1" si="113">(AA259-U259)*100</f>
        <v>-4.8949997233442009</v>
      </c>
      <c r="T259" s="19">
        <f t="shared" ca="1" si="112"/>
        <v>44932</v>
      </c>
      <c r="U259" s="18">
        <f t="shared" ref="U259:U322" ca="1" si="114">-LN(I260)*365/($A260-$A$2)</f>
        <v>7.3461809040201817E-2</v>
      </c>
      <c r="V259" s="18">
        <f t="shared" ca="1" si="97"/>
        <v>2.2194559055684474E-2</v>
      </c>
      <c r="W259" s="18">
        <f t="shared" ca="1" si="98"/>
        <v>7.3461809040201817E-2</v>
      </c>
      <c r="X259" s="18">
        <f t="shared" ca="1" si="99"/>
        <v>0.17387609627491368</v>
      </c>
      <c r="Y259" s="18">
        <f t="shared" ca="1" si="100"/>
        <v>4.9689833861698771E-2</v>
      </c>
      <c r="Z259" s="18" t="e">
        <f t="shared" ref="Z259:Z322" ca="1" si="115">-LN(N260)*365/($A260-$A$2)</f>
        <v>#VALUE!</v>
      </c>
      <c r="AA259" s="18">
        <f t="shared" ref="AA259:AA322" ca="1" si="116">-LN(O260)*365/($A260-$A$2)</f>
        <v>2.451181180675981E-2</v>
      </c>
      <c r="AB259" s="19">
        <f t="shared" ca="1" si="101"/>
        <v>47691</v>
      </c>
      <c r="AC259" s="3">
        <f ca="1">_xll.HLV5r3.Financial.Cache.GetValue(IRCurve1, AB259)</f>
        <v>0.70662998918641817</v>
      </c>
      <c r="AD259" s="17">
        <f t="shared" ref="AD259:AD297" ca="1" si="117">(AC258/AC259-1)*365/(AB259-AB258)</f>
        <v>3.3978557959306634E-2</v>
      </c>
      <c r="AE259" s="17">
        <f t="shared" ref="AE259:AE297" ca="1" si="118">-LN(AC259)/(AB259-$AB$2)*365.25</f>
        <v>2.7826320705635829E-2</v>
      </c>
    </row>
    <row r="260" spans="1:31">
      <c r="A260" s="15">
        <f t="shared" ref="A260:A323" ca="1" si="119">A259+7</f>
        <v>44939</v>
      </c>
      <c r="B260" s="14">
        <f t="shared" ca="1" si="102"/>
        <v>5.0773988923425842E-2</v>
      </c>
      <c r="C260" s="14">
        <f t="shared" ca="1" si="103"/>
        <v>2.7028711986563016E-2</v>
      </c>
      <c r="D260" s="14">
        <f t="shared" ca="1" si="104"/>
        <v>5.0773988923425842E-2</v>
      </c>
      <c r="E260" s="14">
        <f t="shared" ca="1" si="105"/>
        <v>3.4557357576769844E-2</v>
      </c>
      <c r="F260" s="14">
        <f t="shared" ca="1" si="106"/>
        <v>3.8841322072679575E-2</v>
      </c>
      <c r="G260" s="14" t="e">
        <f t="shared" ca="1" si="107"/>
        <v>#VALUE!</v>
      </c>
      <c r="H260" s="14">
        <f t="shared" ca="1" si="108"/>
        <v>2.4950764768793383E-2</v>
      </c>
      <c r="I260" s="3">
        <f ca="1"/>
        <v>0.6952491518245435</v>
      </c>
      <c r="J260" s="3">
        <f ca="1"/>
        <v>0.89599767393317153</v>
      </c>
      <c r="K260" s="3">
        <f ca="1"/>
        <v>0.6952491518245435</v>
      </c>
      <c r="L260" s="3">
        <f ca="1"/>
        <v>0.42302271698951965</v>
      </c>
      <c r="M260" s="3">
        <f ca="1"/>
        <v>0.78202968780137339</v>
      </c>
      <c r="N260" s="3" t="e">
        <f ca="1"/>
        <v>#VALUE!</v>
      </c>
      <c r="O260" s="3">
        <f ca="1"/>
        <v>0.8857831573695123</v>
      </c>
      <c r="P260" s="17">
        <f t="shared" ca="1" si="109"/>
        <v>0</v>
      </c>
      <c r="Q260" s="17">
        <f t="shared" ca="1" si="110"/>
        <v>1.6216631346655998E-2</v>
      </c>
      <c r="R260" s="17">
        <f t="shared" ca="1" si="111"/>
        <v>2.3745276936862826E-2</v>
      </c>
      <c r="S260" s="17">
        <f t="shared" ca="1" si="113"/>
        <v>-4.8934381295089278</v>
      </c>
      <c r="T260" s="19">
        <f t="shared" ca="1" si="112"/>
        <v>44939</v>
      </c>
      <c r="U260" s="18">
        <f t="shared" ca="1" si="114"/>
        <v>7.3460339152933568E-2</v>
      </c>
      <c r="V260" s="18">
        <f t="shared" ca="1" si="97"/>
        <v>2.2225370722716051E-2</v>
      </c>
      <c r="W260" s="18">
        <f t="shared" ca="1" si="98"/>
        <v>7.3460339152933568E-2</v>
      </c>
      <c r="X260" s="18">
        <f t="shared" ca="1" si="99"/>
        <v>0.17352041850157823</v>
      </c>
      <c r="Y260" s="18">
        <f t="shared" ca="1" si="100"/>
        <v>4.9689838340749894E-2</v>
      </c>
      <c r="Z260" s="18" t="e">
        <f t="shared" ca="1" si="115"/>
        <v>#VALUE!</v>
      </c>
      <c r="AA260" s="18">
        <f t="shared" ca="1" si="116"/>
        <v>2.452595785784429E-2</v>
      </c>
      <c r="AB260" s="19">
        <f t="shared" ca="1" si="101"/>
        <v>47721</v>
      </c>
      <c r="AC260" s="3">
        <f ca="1">_xll.HLV5r3.Financial.Cache.GetValue(IRCurve1, AB260)</f>
        <v>0.70466203850829401</v>
      </c>
      <c r="AD260" s="17">
        <f t="shared" ca="1" si="117"/>
        <v>3.3978557959306634E-2</v>
      </c>
      <c r="AE260" s="17">
        <f t="shared" ca="1" si="118"/>
        <v>2.7866391230965005E-2</v>
      </c>
    </row>
    <row r="261" spans="1:31">
      <c r="A261" s="15">
        <f t="shared" ca="1" si="119"/>
        <v>44946</v>
      </c>
      <c r="B261" s="14">
        <f t="shared" ca="1" si="102"/>
        <v>5.0700837953833178E-2</v>
      </c>
      <c r="C261" s="14">
        <f t="shared" ca="1" si="103"/>
        <v>2.7013075146483732E-2</v>
      </c>
      <c r="D261" s="14">
        <f t="shared" ca="1" si="104"/>
        <v>5.0700837953833178E-2</v>
      </c>
      <c r="E261" s="14">
        <f t="shared" ca="1" si="105"/>
        <v>3.4557357576769844E-2</v>
      </c>
      <c r="F261" s="14">
        <f t="shared" ca="1" si="106"/>
        <v>3.8804331772351319E-2</v>
      </c>
      <c r="G261" s="14" t="e">
        <f t="shared" ca="1" si="107"/>
        <v>#VALUE!</v>
      </c>
      <c r="H261" s="14">
        <f t="shared" ca="1" si="108"/>
        <v>2.4966850299550133E-2</v>
      </c>
      <c r="I261" s="3">
        <f ca="1"/>
        <v>0.69427540409176547</v>
      </c>
      <c r="J261" s="3">
        <f ca="1"/>
        <v>0.89547931507315526</v>
      </c>
      <c r="K261" s="3">
        <f ca="1"/>
        <v>0.69427540409176547</v>
      </c>
      <c r="L261" s="3">
        <f ca="1"/>
        <v>0.4223599731455816</v>
      </c>
      <c r="M261" s="3">
        <f ca="1"/>
        <v>0.78128478573422611</v>
      </c>
      <c r="N261" s="3" t="e">
        <f ca="1"/>
        <v>#VALUE!</v>
      </c>
      <c r="O261" s="3">
        <f ca="1"/>
        <v>0.88530464955202859</v>
      </c>
      <c r="P261" s="17">
        <f t="shared" ca="1" si="109"/>
        <v>0</v>
      </c>
      <c r="Q261" s="17">
        <f t="shared" ca="1" si="110"/>
        <v>1.6143480377063334E-2</v>
      </c>
      <c r="R261" s="17">
        <f t="shared" ca="1" si="111"/>
        <v>2.3687762807349445E-2</v>
      </c>
      <c r="S261" s="17">
        <f t="shared" ca="1" si="113"/>
        <v>-4.8918745662794469</v>
      </c>
      <c r="T261" s="19">
        <f t="shared" ca="1" si="112"/>
        <v>44946</v>
      </c>
      <c r="U261" s="18">
        <f t="shared" ca="1" si="114"/>
        <v>7.3458869265125182E-2</v>
      </c>
      <c r="V261" s="18">
        <f t="shared" ca="1" si="97"/>
        <v>2.2255945376924286E-2</v>
      </c>
      <c r="W261" s="18">
        <f t="shared" ca="1" si="98"/>
        <v>7.3458869265125182E-2</v>
      </c>
      <c r="X261" s="18">
        <f t="shared" ca="1" si="99"/>
        <v>0.17316797050750243</v>
      </c>
      <c r="Y261" s="18">
        <f t="shared" ca="1" si="100"/>
        <v>4.9689842819801072E-2</v>
      </c>
      <c r="Z261" s="18" t="e">
        <f t="shared" ca="1" si="115"/>
        <v>#VALUE!</v>
      </c>
      <c r="AA261" s="18">
        <f t="shared" ca="1" si="116"/>
        <v>2.4540123602330714E-2</v>
      </c>
      <c r="AB261" s="19">
        <f t="shared" ca="1" si="101"/>
        <v>47751</v>
      </c>
      <c r="AC261" s="3">
        <f ca="1">_xll.HLV5r3.Financial.Cache.GetValue(IRCurve1, AB261)</f>
        <v>0.70269956853425941</v>
      </c>
      <c r="AD261" s="17">
        <f t="shared" ca="1" si="117"/>
        <v>3.3978557959306634E-2</v>
      </c>
      <c r="AE261" s="17">
        <f t="shared" ca="1" si="118"/>
        <v>2.7905941134483921E-2</v>
      </c>
    </row>
    <row r="262" spans="1:31">
      <c r="A262" s="15">
        <f t="shared" ca="1" si="119"/>
        <v>44953</v>
      </c>
      <c r="B262" s="14">
        <f t="shared" ca="1" si="102"/>
        <v>5.0627795145700788E-2</v>
      </c>
      <c r="C262" s="14">
        <f t="shared" ca="1" si="103"/>
        <v>2.6997447352749795E-2</v>
      </c>
      <c r="D262" s="14">
        <f t="shared" ca="1" si="104"/>
        <v>5.0627795145700788E-2</v>
      </c>
      <c r="E262" s="14">
        <f t="shared" ca="1" si="105"/>
        <v>3.4557357576772738E-2</v>
      </c>
      <c r="F262" s="14">
        <f t="shared" ca="1" si="106"/>
        <v>3.8767376692658444E-2</v>
      </c>
      <c r="G262" s="14" t="e">
        <f t="shared" ca="1" si="107"/>
        <v>#VALUE!</v>
      </c>
      <c r="H262" s="14">
        <f t="shared" ca="1" si="108"/>
        <v>2.498289495694813E-2</v>
      </c>
      <c r="I262" s="3">
        <f ca="1"/>
        <v>0.6933030592542947</v>
      </c>
      <c r="J262" s="3">
        <f ca="1"/>
        <v>0.89496125609774324</v>
      </c>
      <c r="K262" s="3">
        <f ca="1"/>
        <v>0.6933030592542947</v>
      </c>
      <c r="L262" s="3">
        <f ca="1"/>
        <v>0.42169722930164355</v>
      </c>
      <c r="M262" s="3">
        <f ca="1"/>
        <v>0.78054059307009882</v>
      </c>
      <c r="N262" s="3" t="e">
        <f ca="1"/>
        <v>#VALUE!</v>
      </c>
      <c r="O262" s="3">
        <f ca="1"/>
        <v>0.88482583324491393</v>
      </c>
      <c r="P262" s="17">
        <f t="shared" ca="1" si="109"/>
        <v>0</v>
      </c>
      <c r="Q262" s="17">
        <f t="shared" ca="1" si="110"/>
        <v>1.607043756892805E-2</v>
      </c>
      <c r="R262" s="17">
        <f t="shared" ca="1" si="111"/>
        <v>2.3630347792950993E-2</v>
      </c>
      <c r="S262" s="17">
        <f t="shared" ca="1" si="113"/>
        <v>-4.8903090563722502</v>
      </c>
      <c r="T262" s="19">
        <f t="shared" ca="1" si="112"/>
        <v>44953</v>
      </c>
      <c r="U262" s="18">
        <f t="shared" ca="1" si="114"/>
        <v>7.3457399376777477E-2</v>
      </c>
      <c r="V262" s="18">
        <f t="shared" ca="1" si="97"/>
        <v>2.2286285742594548E-2</v>
      </c>
      <c r="W262" s="18">
        <f t="shared" ca="1" si="98"/>
        <v>7.3457399376777477E-2</v>
      </c>
      <c r="X262" s="18">
        <f t="shared" ca="1" si="99"/>
        <v>0.17281871671616814</v>
      </c>
      <c r="Y262" s="18">
        <f t="shared" ca="1" si="100"/>
        <v>4.9689847298851328E-2</v>
      </c>
      <c r="Z262" s="18" t="e">
        <f t="shared" ca="1" si="115"/>
        <v>#VALUE!</v>
      </c>
      <c r="AA262" s="18">
        <f t="shared" ca="1" si="116"/>
        <v>2.4554308813054974E-2</v>
      </c>
      <c r="AB262" s="19">
        <f t="shared" ca="1" si="101"/>
        <v>47781</v>
      </c>
      <c r="AC262" s="3">
        <f ca="1">_xll.HLV5r3.Financial.Cache.GetValue(IRCurve1, AB262)</f>
        <v>0.70074256400066082</v>
      </c>
      <c r="AD262" s="17">
        <f t="shared" ca="1" si="117"/>
        <v>3.3978557959306634E-2</v>
      </c>
      <c r="AE262" s="17">
        <f t="shared" ca="1" si="118"/>
        <v>2.7944980497079618E-2</v>
      </c>
    </row>
    <row r="263" spans="1:31">
      <c r="A263" s="15">
        <f t="shared" ca="1" si="119"/>
        <v>44960</v>
      </c>
      <c r="B263" s="14">
        <f t="shared" ca="1" si="102"/>
        <v>4.7120103129406704E-2</v>
      </c>
      <c r="C263" s="14">
        <f t="shared" ca="1" si="103"/>
        <v>2.6981828600110558E-2</v>
      </c>
      <c r="D263" s="14">
        <f t="shared" ca="1" si="104"/>
        <v>4.7120103129406704E-2</v>
      </c>
      <c r="E263" s="14">
        <f t="shared" ca="1" si="105"/>
        <v>3.4557357576769844E-2</v>
      </c>
      <c r="F263" s="14">
        <f t="shared" ca="1" si="106"/>
        <v>3.8730012882394194E-2</v>
      </c>
      <c r="G263" s="14" t="e">
        <f t="shared" ca="1" si="107"/>
        <v>#VALUE!</v>
      </c>
      <c r="H263" s="14">
        <f t="shared" ca="1" si="108"/>
        <v>2.499889873318379E-2</v>
      </c>
      <c r="I263" s="3">
        <f ca="1"/>
        <v>0.6923321152378018</v>
      </c>
      <c r="J263" s="3">
        <f ca="1"/>
        <v>0.89444349683344393</v>
      </c>
      <c r="K263" s="3">
        <f ca="1"/>
        <v>0.6923321152378018</v>
      </c>
      <c r="L263" s="3">
        <f ca="1"/>
        <v>0.42103448545770544</v>
      </c>
      <c r="M263" s="3">
        <f ca="1"/>
        <v>0.77979710913352729</v>
      </c>
      <c r="N263" s="3" t="e">
        <f ca="1"/>
        <v>#VALUE!</v>
      </c>
      <c r="O263" s="3">
        <f ca="1"/>
        <v>0.88434670923204095</v>
      </c>
      <c r="P263" s="17">
        <f t="shared" ca="1" si="109"/>
        <v>0</v>
      </c>
      <c r="Q263" s="17">
        <f t="shared" ca="1" si="110"/>
        <v>1.256274555263686E-2</v>
      </c>
      <c r="R263" s="17">
        <f t="shared" ca="1" si="111"/>
        <v>2.0138274529296146E-2</v>
      </c>
      <c r="S263" s="17">
        <f t="shared" ca="1" si="113"/>
        <v>-4.8868454917619735</v>
      </c>
      <c r="T263" s="19">
        <f t="shared" ca="1" si="112"/>
        <v>44960</v>
      </c>
      <c r="U263" s="18">
        <f t="shared" ca="1" si="114"/>
        <v>7.3436968183943477E-2</v>
      </c>
      <c r="V263" s="18">
        <f t="shared" ca="1" si="97"/>
        <v>2.2316394502419987E-2</v>
      </c>
      <c r="W263" s="18">
        <f t="shared" ca="1" si="98"/>
        <v>7.3436968183943477E-2</v>
      </c>
      <c r="X263" s="18">
        <f t="shared" ca="1" si="99"/>
        <v>0.17247262210149511</v>
      </c>
      <c r="Y263" s="18">
        <f t="shared" ca="1" si="100"/>
        <v>4.9689849603029253E-2</v>
      </c>
      <c r="Z263" s="18" t="e">
        <f t="shared" ca="1" si="115"/>
        <v>#VALUE!</v>
      </c>
      <c r="AA263" s="18">
        <f t="shared" ca="1" si="116"/>
        <v>2.4568513266323738E-2</v>
      </c>
      <c r="AB263" s="19">
        <f t="shared" ca="1" si="101"/>
        <v>47811</v>
      </c>
      <c r="AC263" s="3">
        <f ca="1">_xll.HLV5r3.Financial.Cache.GetValue(IRCurve1, AB263)</f>
        <v>0.69879100968635355</v>
      </c>
      <c r="AD263" s="17">
        <f t="shared" ca="1" si="117"/>
        <v>3.397855795930934E-2</v>
      </c>
      <c r="AE263" s="17">
        <f t="shared" ca="1" si="118"/>
        <v>2.7983519141044345E-2</v>
      </c>
    </row>
    <row r="264" spans="1:31">
      <c r="A264" s="15">
        <f t="shared" ca="1" si="119"/>
        <v>44967</v>
      </c>
      <c r="B264" s="14">
        <f t="shared" ca="1" si="102"/>
        <v>4.4447597120046499E-2</v>
      </c>
      <c r="C264" s="14">
        <f t="shared" ca="1" si="103"/>
        <v>2.6966218883338534E-2</v>
      </c>
      <c r="D264" s="14">
        <f t="shared" ca="1" si="104"/>
        <v>4.4447597120046499E-2</v>
      </c>
      <c r="E264" s="14">
        <f t="shared" ca="1" si="105"/>
        <v>3.4557357576769844E-2</v>
      </c>
      <c r="F264" s="14">
        <f t="shared" ca="1" si="106"/>
        <v>3.8692791713028404E-2</v>
      </c>
      <c r="G264" s="14" t="e">
        <f t="shared" ca="1" si="107"/>
        <v>#VALUE!</v>
      </c>
      <c r="H264" s="14">
        <f t="shared" ca="1" si="108"/>
        <v>2.5014861619347802E-2</v>
      </c>
      <c r="I264" s="3">
        <f ca="1"/>
        <v>0.69142844202710085</v>
      </c>
      <c r="J264" s="3">
        <f ca="1"/>
        <v>0.89392603710686647</v>
      </c>
      <c r="K264" s="3">
        <f ca="1"/>
        <v>0.69142844202710085</v>
      </c>
      <c r="L264" s="3">
        <f ca="1"/>
        <v>0.42037174161376739</v>
      </c>
      <c r="M264" s="3">
        <f ca="1"/>
        <v>0.77905434176318</v>
      </c>
      <c r="N264" s="3" t="e">
        <f ca="1"/>
        <v>#VALUE!</v>
      </c>
      <c r="O264" s="3">
        <f ca="1"/>
        <v>0.88386727829743195</v>
      </c>
      <c r="P264" s="17">
        <f t="shared" ca="1" si="109"/>
        <v>0</v>
      </c>
      <c r="Q264" s="17">
        <f t="shared" ca="1" si="110"/>
        <v>9.8902395432766549E-3</v>
      </c>
      <c r="R264" s="17">
        <f t="shared" ca="1" si="111"/>
        <v>1.7481378236707965E-2</v>
      </c>
      <c r="S264" s="17">
        <f t="shared" ca="1" si="113"/>
        <v>-4.8819579035324283</v>
      </c>
      <c r="T264" s="19">
        <f t="shared" ca="1" si="112"/>
        <v>44967</v>
      </c>
      <c r="U264" s="18">
        <f t="shared" ca="1" si="114"/>
        <v>7.3402315777167548E-2</v>
      </c>
      <c r="V264" s="18">
        <f t="shared" ca="1" si="97"/>
        <v>2.2346274298292366E-2</v>
      </c>
      <c r="W264" s="18">
        <f t="shared" ca="1" si="98"/>
        <v>7.3402315777167548E-2</v>
      </c>
      <c r="X264" s="18">
        <f t="shared" ca="1" si="99"/>
        <v>0.17212965217742232</v>
      </c>
      <c r="Y264" s="18">
        <f t="shared" ca="1" si="100"/>
        <v>4.9689850276051883E-2</v>
      </c>
      <c r="Z264" s="18" t="e">
        <f t="shared" ca="1" si="115"/>
        <v>#VALUE!</v>
      </c>
      <c r="AA264" s="18">
        <f t="shared" ca="1" si="116"/>
        <v>2.4582736741843268E-2</v>
      </c>
      <c r="AB264" s="19">
        <f t="shared" ref="AB264:AB297" ca="1" si="120">AB263+30</f>
        <v>47841</v>
      </c>
      <c r="AC264" s="3">
        <f ca="1">_xll.HLV5r3.Financial.Cache.GetValue(IRCurve1, AB264)</f>
        <v>0.69684489041258391</v>
      </c>
      <c r="AD264" s="17">
        <f t="shared" ca="1" si="117"/>
        <v>3.3978557959306634E-2</v>
      </c>
      <c r="AE264" s="17">
        <f t="shared" ca="1" si="118"/>
        <v>2.8021566638314517E-2</v>
      </c>
    </row>
    <row r="265" spans="1:31">
      <c r="A265" s="15">
        <f t="shared" ca="1" si="119"/>
        <v>44974</v>
      </c>
      <c r="B265" s="14">
        <f t="shared" ca="1" si="102"/>
        <v>4.4344944473629119E-2</v>
      </c>
      <c r="C265" s="14">
        <f t="shared" ca="1" si="103"/>
        <v>2.6950618197217814E-2</v>
      </c>
      <c r="D265" s="14">
        <f t="shared" ca="1" si="104"/>
        <v>4.4344944473629119E-2</v>
      </c>
      <c r="E265" s="14">
        <f t="shared" ca="1" si="105"/>
        <v>3.4557357576772738E-2</v>
      </c>
      <c r="F265" s="14">
        <f t="shared" ca="1" si="106"/>
        <v>3.8655937663029896E-2</v>
      </c>
      <c r="G265" s="14" t="e">
        <f t="shared" ca="1" si="107"/>
        <v>#VALUE!</v>
      </c>
      <c r="H265" s="14">
        <f t="shared" ca="1" si="108"/>
        <v>2.5030783607445532E-2</v>
      </c>
      <c r="I265" s="3">
        <f ca="1"/>
        <v>0.69057602235630544</v>
      </c>
      <c r="J265" s="3">
        <f ca="1"/>
        <v>0.89340887674472025</v>
      </c>
      <c r="K265" s="3">
        <f ca="1"/>
        <v>0.69057602235630544</v>
      </c>
      <c r="L265" s="3">
        <f ca="1"/>
        <v>0.41970899776982934</v>
      </c>
      <c r="M265" s="3">
        <f ca="1"/>
        <v>0.77831228822347809</v>
      </c>
      <c r="N265" s="3" t="e">
        <f ca="1"/>
        <v>#VALUE!</v>
      </c>
      <c r="O265" s="3">
        <f ca="1"/>
        <v>0.88338754122528007</v>
      </c>
      <c r="P265" s="17">
        <f t="shared" ca="1" si="109"/>
        <v>0</v>
      </c>
      <c r="Q265" s="17">
        <f t="shared" ca="1" si="110"/>
        <v>9.7875868968563817E-3</v>
      </c>
      <c r="R265" s="17">
        <f t="shared" ca="1" si="111"/>
        <v>1.7394326276411305E-2</v>
      </c>
      <c r="S265" s="17">
        <f t="shared" ca="1" si="113"/>
        <v>-4.8770684047532313</v>
      </c>
      <c r="T265" s="19">
        <f t="shared" ca="1" si="112"/>
        <v>44974</v>
      </c>
      <c r="U265" s="18">
        <f t="shared" ca="1" si="114"/>
        <v>7.3367663070190783E-2</v>
      </c>
      <c r="V265" s="18">
        <f t="shared" ca="1" si="97"/>
        <v>2.2375927732074814E-2</v>
      </c>
      <c r="W265" s="18">
        <f t="shared" ca="1" si="98"/>
        <v>7.3367663070190783E-2</v>
      </c>
      <c r="X265" s="18">
        <f t="shared" ca="1" si="99"/>
        <v>0.17178977298772613</v>
      </c>
      <c r="Y265" s="18">
        <f t="shared" ca="1" si="100"/>
        <v>4.9689850949074472E-2</v>
      </c>
      <c r="Z265" s="18" t="e">
        <f t="shared" ca="1" si="115"/>
        <v>#VALUE!</v>
      </c>
      <c r="AA265" s="18">
        <f t="shared" ca="1" si="116"/>
        <v>2.459697902265847E-2</v>
      </c>
      <c r="AB265" s="19">
        <f t="shared" ca="1" si="120"/>
        <v>47871</v>
      </c>
      <c r="AC265" s="3">
        <f ca="1">_xll.HLV5r3.Financial.Cache.GetValue(IRCurve1, AB265)</f>
        <v>0.69490419104287038</v>
      </c>
      <c r="AD265" s="17">
        <f t="shared" ca="1" si="117"/>
        <v>3.3978557959306634E-2</v>
      </c>
      <c r="AE265" s="17">
        <f t="shared" ca="1" si="118"/>
        <v>2.8059132318396796E-2</v>
      </c>
    </row>
    <row r="266" spans="1:31">
      <c r="A266" s="15">
        <f t="shared" ca="1" si="119"/>
        <v>44981</v>
      </c>
      <c r="B266" s="14">
        <f t="shared" ca="1" si="102"/>
        <v>4.4242535566809682E-2</v>
      </c>
      <c r="C266" s="14">
        <f t="shared" ca="1" si="103"/>
        <v>2.6935026536515125E-2</v>
      </c>
      <c r="D266" s="14">
        <f t="shared" ca="1" si="104"/>
        <v>4.4242535566809682E-2</v>
      </c>
      <c r="E266" s="14">
        <f t="shared" ca="1" si="105"/>
        <v>3.4557357576769844E-2</v>
      </c>
      <c r="F266" s="14">
        <f t="shared" ca="1" si="106"/>
        <v>3.8619118714916599E-2</v>
      </c>
      <c r="G266" s="14" t="e">
        <f t="shared" ca="1" si="107"/>
        <v>#VALUE!</v>
      </c>
      <c r="H266" s="14">
        <f t="shared" ca="1" si="108"/>
        <v>2.5046664689389715E-2</v>
      </c>
      <c r="I266" s="3">
        <f ca="1"/>
        <v>0.68972557136640023</v>
      </c>
      <c r="J266" s="3">
        <f ca="1"/>
        <v>0.8928920155738147</v>
      </c>
      <c r="K266" s="3">
        <f ca="1"/>
        <v>0.68972557136640023</v>
      </c>
      <c r="L266" s="3">
        <f ca="1"/>
        <v>0.41904625392589123</v>
      </c>
      <c r="M266" s="3">
        <f ca="1"/>
        <v>0.77757094147377614</v>
      </c>
      <c r="N266" s="3" t="e">
        <f ca="1"/>
        <v>#VALUE!</v>
      </c>
      <c r="O266" s="3">
        <f ca="1"/>
        <v>0.8829074987999318</v>
      </c>
      <c r="P266" s="17">
        <f t="shared" ca="1" si="109"/>
        <v>0</v>
      </c>
      <c r="Q266" s="17">
        <f t="shared" ca="1" si="110"/>
        <v>9.685177990039838E-3</v>
      </c>
      <c r="R266" s="17">
        <f t="shared" ca="1" si="111"/>
        <v>1.7307509030294557E-2</v>
      </c>
      <c r="S266" s="17">
        <f t="shared" ca="1" si="113"/>
        <v>-4.8721770167920759</v>
      </c>
      <c r="T266" s="19">
        <f t="shared" ca="1" si="112"/>
        <v>44981</v>
      </c>
      <c r="U266" s="18">
        <f t="shared" ca="1" si="114"/>
        <v>7.3333010063009796E-2</v>
      </c>
      <c r="V266" s="18">
        <f t="shared" ca="1" si="97"/>
        <v>2.2405357366357039E-2</v>
      </c>
      <c r="W266" s="18">
        <f t="shared" ca="1" si="98"/>
        <v>7.3333010063009796E-2</v>
      </c>
      <c r="X266" s="18">
        <f t="shared" ca="1" si="99"/>
        <v>0.1714529510960697</v>
      </c>
      <c r="Y266" s="18">
        <f t="shared" ca="1" si="100"/>
        <v>4.9689851622097957E-2</v>
      </c>
      <c r="Z266" s="18" t="e">
        <f t="shared" ca="1" si="115"/>
        <v>#VALUE!</v>
      </c>
      <c r="AA266" s="18">
        <f t="shared" ca="1" si="116"/>
        <v>2.4611239895089034E-2</v>
      </c>
      <c r="AB266" s="19">
        <f t="shared" ca="1" si="120"/>
        <v>47901</v>
      </c>
      <c r="AC266" s="3">
        <f ca="1">_xll.HLV5r3.Financial.Cache.GetValue(IRCurve1, AB266)</f>
        <v>0.69296889648288618</v>
      </c>
      <c r="AD266" s="17">
        <f t="shared" ca="1" si="117"/>
        <v>3.3978557959306634E-2</v>
      </c>
      <c r="AE266" s="17">
        <f t="shared" ca="1" si="118"/>
        <v>2.8096225275994834E-2</v>
      </c>
    </row>
    <row r="267" spans="1:31">
      <c r="A267" s="15">
        <f t="shared" ca="1" si="119"/>
        <v>44988</v>
      </c>
      <c r="B267" s="14">
        <f t="shared" ca="1" si="102"/>
        <v>4.4140369692650436E-2</v>
      </c>
      <c r="C267" s="14">
        <f t="shared" ca="1" si="103"/>
        <v>2.6919443896002981E-2</v>
      </c>
      <c r="D267" s="14">
        <f t="shared" ca="1" si="104"/>
        <v>4.4140369692650436E-2</v>
      </c>
      <c r="E267" s="14">
        <f t="shared" ca="1" si="105"/>
        <v>3.4557357576775631E-2</v>
      </c>
      <c r="F267" s="14">
        <f t="shared" ca="1" si="106"/>
        <v>3.8582334834689598E-2</v>
      </c>
      <c r="G267" s="14" t="e">
        <f t="shared" ca="1" si="107"/>
        <v>#VALUE!</v>
      </c>
      <c r="H267" s="14">
        <f t="shared" ca="1" si="108"/>
        <v>2.5062504857214667E-2</v>
      </c>
      <c r="I267" s="3">
        <f ca="1"/>
        <v>0.68887708438292716</v>
      </c>
      <c r="J267" s="3">
        <f ca="1"/>
        <v>0.89237545342105962</v>
      </c>
      <c r="K267" s="3">
        <f ca="1"/>
        <v>0.68887708438292716</v>
      </c>
      <c r="L267" s="3">
        <f ca="1"/>
        <v>0.41838351008195318</v>
      </c>
      <c r="M267" s="3">
        <f ca="1"/>
        <v>0.77683030084088733</v>
      </c>
      <c r="N267" s="3" t="e">
        <f ca="1"/>
        <v>#VALUE!</v>
      </c>
      <c r="O267" s="3">
        <f ca="1"/>
        <v>0.88242715180588871</v>
      </c>
      <c r="P267" s="17">
        <f t="shared" ca="1" si="109"/>
        <v>0</v>
      </c>
      <c r="Q267" s="17">
        <f t="shared" ca="1" si="110"/>
        <v>9.5830121158748047E-3</v>
      </c>
      <c r="R267" s="17">
        <f t="shared" ca="1" si="111"/>
        <v>1.7220925796647454E-2</v>
      </c>
      <c r="S267" s="17">
        <f t="shared" ca="1" si="113"/>
        <v>-4.8672837606949679</v>
      </c>
      <c r="T267" s="19">
        <f t="shared" ca="1" si="112"/>
        <v>44988</v>
      </c>
      <c r="U267" s="18">
        <f t="shared" ca="1" si="114"/>
        <v>7.3298356755617619E-2</v>
      </c>
      <c r="V267" s="18">
        <f t="shared" ca="1" si="97"/>
        <v>2.2434565725193513E-2</v>
      </c>
      <c r="W267" s="18">
        <f t="shared" ca="1" si="98"/>
        <v>7.3298356755617619E-2</v>
      </c>
      <c r="X267" s="18">
        <f t="shared" ca="1" si="99"/>
        <v>0.17111915357627697</v>
      </c>
      <c r="Y267" s="18">
        <f t="shared" ca="1" si="100"/>
        <v>4.968985229512056E-2</v>
      </c>
      <c r="Z267" s="18" t="e">
        <f t="shared" ca="1" si="115"/>
        <v>#VALUE!</v>
      </c>
      <c r="AA267" s="18">
        <f t="shared" ca="1" si="116"/>
        <v>2.4625519148667941E-2</v>
      </c>
      <c r="AB267" s="19">
        <f t="shared" ca="1" si="120"/>
        <v>47931</v>
      </c>
      <c r="AC267" s="3">
        <f ca="1">_xll.HLV5r3.Financial.Cache.GetValue(IRCurve1, AB267)</f>
        <v>0.69103899168034222</v>
      </c>
      <c r="AD267" s="17">
        <f t="shared" ca="1" si="117"/>
        <v>3.3978557959306634E-2</v>
      </c>
      <c r="AE267" s="17">
        <f t="shared" ca="1" si="118"/>
        <v>2.8132854378349868E-2</v>
      </c>
    </row>
    <row r="268" spans="1:31">
      <c r="A268" s="15">
        <f t="shared" ca="1" si="119"/>
        <v>44995</v>
      </c>
      <c r="B268" s="14">
        <f t="shared" ca="1" si="102"/>
        <v>4.4038446147652288E-2</v>
      </c>
      <c r="C268" s="14">
        <f t="shared" ca="1" si="103"/>
        <v>2.6903870270471267E-2</v>
      </c>
      <c r="D268" s="14">
        <f t="shared" ca="1" si="104"/>
        <v>4.4038446147652288E-2</v>
      </c>
      <c r="E268" s="14">
        <f t="shared" ca="1" si="105"/>
        <v>3.4557357576769844E-2</v>
      </c>
      <c r="F268" s="14">
        <f t="shared" ca="1" si="106"/>
        <v>3.8545585989513569E-2</v>
      </c>
      <c r="G268" s="14" t="e">
        <f t="shared" ca="1" si="107"/>
        <v>#VALUE!</v>
      </c>
      <c r="H268" s="14">
        <f t="shared" ca="1" si="108"/>
        <v>2.5078304103041522E-2</v>
      </c>
      <c r="I268" s="3">
        <f ca="1"/>
        <v>0.68803055674498592</v>
      </c>
      <c r="J268" s="3">
        <f ca="1"/>
        <v>0.89185919011346504</v>
      </c>
      <c r="K268" s="3">
        <f ca="1"/>
        <v>0.68803055674498592</v>
      </c>
      <c r="L268" s="3">
        <f ca="1"/>
        <v>0.41772076623801502</v>
      </c>
      <c r="M268" s="3">
        <f ca="1"/>
        <v>0.77609036565227685</v>
      </c>
      <c r="N268" s="3" t="e">
        <f ca="1"/>
        <v>#VALUE!</v>
      </c>
      <c r="O268" s="3">
        <f ca="1"/>
        <v>0.88194650102780514</v>
      </c>
      <c r="P268" s="17">
        <f t="shared" ca="1" si="109"/>
        <v>0</v>
      </c>
      <c r="Q268" s="17">
        <f t="shared" ca="1" si="110"/>
        <v>9.4810885708824441E-3</v>
      </c>
      <c r="R268" s="17">
        <f t="shared" ca="1" si="111"/>
        <v>1.7134575877181021E-2</v>
      </c>
      <c r="S268" s="17">
        <f t="shared" ca="1" si="113"/>
        <v>-4.8623886571929589</v>
      </c>
      <c r="T268" s="19">
        <f t="shared" ca="1" si="112"/>
        <v>44995</v>
      </c>
      <c r="U268" s="18">
        <f t="shared" ca="1" si="114"/>
        <v>7.3263703148010756E-2</v>
      </c>
      <c r="V268" s="18">
        <f t="shared" ca="1" si="97"/>
        <v>2.2463555294825219E-2</v>
      </c>
      <c r="W268" s="18">
        <f t="shared" ca="1" si="98"/>
        <v>7.3263703148010756E-2</v>
      </c>
      <c r="X268" s="18">
        <f t="shared" ca="1" si="99"/>
        <v>0.17078834800282555</v>
      </c>
      <c r="Y268" s="18">
        <f t="shared" ca="1" si="100"/>
        <v>4.9689852968143176E-2</v>
      </c>
      <c r="Z268" s="18" t="e">
        <f t="shared" ca="1" si="115"/>
        <v>#VALUE!</v>
      </c>
      <c r="AA268" s="18">
        <f t="shared" ca="1" si="116"/>
        <v>2.4639816576081171E-2</v>
      </c>
      <c r="AB268" s="19">
        <f t="shared" ca="1" si="120"/>
        <v>47961</v>
      </c>
      <c r="AC268" s="3">
        <f ca="1">_xll.HLV5r3.Financial.Cache.GetValue(IRCurve1, AB268)</f>
        <v>0.68911446162486956</v>
      </c>
      <c r="AD268" s="17">
        <f t="shared" ca="1" si="117"/>
        <v>3.3978557959306634E-2</v>
      </c>
      <c r="AE268" s="17">
        <f t="shared" ca="1" si="118"/>
        <v>2.8169028272307786E-2</v>
      </c>
    </row>
    <row r="269" spans="1:31">
      <c r="A269" s="15">
        <f t="shared" ca="1" si="119"/>
        <v>45002</v>
      </c>
      <c r="B269" s="14">
        <f t="shared" ca="1" si="102"/>
        <v>4.3936764229184515E-2</v>
      </c>
      <c r="C269" s="14">
        <f t="shared" ca="1" si="103"/>
        <v>2.6888305654704077E-2</v>
      </c>
      <c r="D269" s="14">
        <f t="shared" ca="1" si="104"/>
        <v>4.3936764229184515E-2</v>
      </c>
      <c r="E269" s="14">
        <f t="shared" ca="1" si="105"/>
        <v>3.4557357576769844E-2</v>
      </c>
      <c r="F269" s="14">
        <f t="shared" ca="1" si="106"/>
        <v>3.8508872145817982E-2</v>
      </c>
      <c r="G269" s="14" t="e">
        <f t="shared" ca="1" si="107"/>
        <v>#VALUE!</v>
      </c>
      <c r="H269" s="14">
        <f t="shared" ca="1" si="108"/>
        <v>2.509406241913037E-2</v>
      </c>
      <c r="I269" s="3">
        <f ca="1"/>
        <v>0.68718598380516793</v>
      </c>
      <c r="J269" s="3">
        <f ca="1"/>
        <v>0.89134322547814093</v>
      </c>
      <c r="K269" s="3">
        <f ca="1"/>
        <v>0.68718598380516793</v>
      </c>
      <c r="L269" s="3">
        <f ca="1"/>
        <v>0.41705802239407697</v>
      </c>
      <c r="M269" s="3">
        <f ca="1"/>
        <v>0.7753511352360396</v>
      </c>
      <c r="N269" s="3" t="e">
        <f ca="1"/>
        <v>#VALUE!</v>
      </c>
      <c r="O269" s="3">
        <f ca="1"/>
        <v>0.88146554725048654</v>
      </c>
      <c r="P269" s="17">
        <f t="shared" ca="1" si="109"/>
        <v>0</v>
      </c>
      <c r="Q269" s="17">
        <f t="shared" ca="1" si="110"/>
        <v>9.3794066524146708E-3</v>
      </c>
      <c r="R269" s="17">
        <f t="shared" ca="1" si="111"/>
        <v>1.7048458574480438E-2</v>
      </c>
      <c r="S269" s="17">
        <f t="shared" ca="1" si="113"/>
        <v>-4.8574917267073268</v>
      </c>
      <c r="T269" s="19">
        <f t="shared" ca="1" si="112"/>
        <v>45002</v>
      </c>
      <c r="U269" s="18">
        <f t="shared" ca="1" si="114"/>
        <v>7.3229049240182295E-2</v>
      </c>
      <c r="V269" s="18">
        <f t="shared" ca="1" si="97"/>
        <v>2.2492328524385045E-2</v>
      </c>
      <c r="W269" s="18">
        <f t="shared" ca="1" si="98"/>
        <v>7.3229049240182295E-2</v>
      </c>
      <c r="X269" s="18">
        <f t="shared" ca="1" si="99"/>
        <v>0.1704605024415532</v>
      </c>
      <c r="Y269" s="18">
        <f t="shared" ca="1" si="100"/>
        <v>4.9689853641165786E-2</v>
      </c>
      <c r="Z269" s="18" t="e">
        <f t="shared" ca="1" si="115"/>
        <v>#VALUE!</v>
      </c>
      <c r="AA269" s="18">
        <f t="shared" ca="1" si="116"/>
        <v>2.4654131973109027E-2</v>
      </c>
      <c r="AB269" s="19">
        <f t="shared" ca="1" si="120"/>
        <v>47991</v>
      </c>
      <c r="AC269" s="3">
        <f ca="1">_xll.HLV5r3.Financial.Cache.GetValue(IRCurve1, AB269)</f>
        <v>0.68719529134790291</v>
      </c>
      <c r="AD269" s="17">
        <f t="shared" ca="1" si="117"/>
        <v>3.3978557959306634E-2</v>
      </c>
      <c r="AE269" s="17">
        <f t="shared" ca="1" si="118"/>
        <v>2.820475539112419E-2</v>
      </c>
    </row>
    <row r="270" spans="1:31">
      <c r="A270" s="15">
        <f t="shared" ca="1" si="119"/>
        <v>45009</v>
      </c>
      <c r="B270" s="14">
        <f t="shared" ca="1" si="102"/>
        <v>4.3835323238037689E-2</v>
      </c>
      <c r="C270" s="14">
        <f t="shared" ca="1" si="103"/>
        <v>2.6872750043485501E-2</v>
      </c>
      <c r="D270" s="14">
        <f t="shared" ca="1" si="104"/>
        <v>4.3835323238037689E-2</v>
      </c>
      <c r="E270" s="14">
        <f t="shared" ca="1" si="105"/>
        <v>3.4557357576772738E-2</v>
      </c>
      <c r="F270" s="14">
        <f t="shared" ca="1" si="106"/>
        <v>3.8472193270287024E-2</v>
      </c>
      <c r="G270" s="14" t="e">
        <f t="shared" ca="1" si="107"/>
        <v>#VALUE!</v>
      </c>
      <c r="H270" s="14">
        <f t="shared" ca="1" si="108"/>
        <v>2.5109779797833909E-2</v>
      </c>
      <c r="I270" s="3">
        <f ca="1"/>
        <v>0.68634336092953974</v>
      </c>
      <c r="J270" s="3">
        <f ca="1"/>
        <v>0.89082755934229729</v>
      </c>
      <c r="K270" s="3">
        <f ca="1"/>
        <v>0.68634336092953974</v>
      </c>
      <c r="L270" s="3">
        <f ca="1"/>
        <v>0.41639527855013891</v>
      </c>
      <c r="M270" s="3">
        <f ca="1"/>
        <v>0.77461260892091433</v>
      </c>
      <c r="N270" s="3" t="e">
        <f ca="1"/>
        <v>#VALUE!</v>
      </c>
      <c r="O270" s="3">
        <f ca="1"/>
        <v>0.88098429125888678</v>
      </c>
      <c r="P270" s="17">
        <f t="shared" ca="1" si="109"/>
        <v>0</v>
      </c>
      <c r="Q270" s="17">
        <f t="shared" ca="1" si="110"/>
        <v>9.2779656612649516E-3</v>
      </c>
      <c r="R270" s="17">
        <f t="shared" ca="1" si="111"/>
        <v>1.6962573194552188E-2</v>
      </c>
      <c r="S270" s="17">
        <f t="shared" ca="1" si="113"/>
        <v>-4.8525929893560225</v>
      </c>
      <c r="T270" s="19">
        <f t="shared" ca="1" si="112"/>
        <v>45009</v>
      </c>
      <c r="U270" s="18">
        <f t="shared" ca="1" si="114"/>
        <v>7.3194395032128767E-2</v>
      </c>
      <c r="V270" s="18">
        <f t="shared" ca="1" si="97"/>
        <v>2.2520887826587545E-2</v>
      </c>
      <c r="W270" s="18">
        <f t="shared" ca="1" si="98"/>
        <v>7.3194395032128767E-2</v>
      </c>
      <c r="X270" s="18">
        <f t="shared" ca="1" si="99"/>
        <v>0.17013558544057147</v>
      </c>
      <c r="Y270" s="18">
        <f t="shared" ca="1" si="100"/>
        <v>4.9689854314188389E-2</v>
      </c>
      <c r="Z270" s="18" t="e">
        <f t="shared" ca="1" si="115"/>
        <v>#VALUE!</v>
      </c>
      <c r="AA270" s="18">
        <f t="shared" ca="1" si="116"/>
        <v>2.4668465138568539E-2</v>
      </c>
      <c r="AB270" s="19">
        <f t="shared" ca="1" si="120"/>
        <v>48021</v>
      </c>
      <c r="AC270" s="3">
        <f ca="1">_xll.HLV5r3.Financial.Cache.GetValue(IRCurve1, AB270)</f>
        <v>0.68528146592256411</v>
      </c>
      <c r="AD270" s="17">
        <f t="shared" ca="1" si="117"/>
        <v>3.3978557959306634E-2</v>
      </c>
      <c r="AE270" s="17">
        <f t="shared" ca="1" si="118"/>
        <v>2.8240043961018951E-2</v>
      </c>
    </row>
    <row r="271" spans="1:31">
      <c r="A271" s="15">
        <f t="shared" ca="1" si="119"/>
        <v>45016</v>
      </c>
      <c r="B271" s="14">
        <f t="shared" ca="1" si="102"/>
        <v>4.3734122475836017E-2</v>
      </c>
      <c r="C271" s="14">
        <f t="shared" ca="1" si="103"/>
        <v>2.6857203431617002E-2</v>
      </c>
      <c r="D271" s="14">
        <f t="shared" ca="1" si="104"/>
        <v>4.3734122475836017E-2</v>
      </c>
      <c r="E271" s="14">
        <f t="shared" ca="1" si="105"/>
        <v>3.4557357576769844E-2</v>
      </c>
      <c r="F271" s="14">
        <f t="shared" ca="1" si="106"/>
        <v>3.8435549329604898E-2</v>
      </c>
      <c r="G271" s="14" t="e">
        <f t="shared" ca="1" si="107"/>
        <v>#VALUE!</v>
      </c>
      <c r="H271" s="14">
        <f t="shared" ca="1" si="108"/>
        <v>2.5125456231389065E-2</v>
      </c>
      <c r="I271" s="3">
        <f ca="1"/>
        <v>0.68550268349757737</v>
      </c>
      <c r="J271" s="3">
        <f ca="1"/>
        <v>0.89031219153324415</v>
      </c>
      <c r="K271" s="3">
        <f ca="1"/>
        <v>0.68550268349757737</v>
      </c>
      <c r="L271" s="3">
        <f ca="1"/>
        <v>0.41573253470620081</v>
      </c>
      <c r="M271" s="3">
        <f ca="1"/>
        <v>0.77387478603627868</v>
      </c>
      <c r="N271" s="3" t="e">
        <f ca="1"/>
        <v>#VALUE!</v>
      </c>
      <c r="O271" s="3">
        <f ca="1"/>
        <v>0.8805027338381064</v>
      </c>
      <c r="P271" s="17">
        <f t="shared" ca="1" si="109"/>
        <v>0</v>
      </c>
      <c r="Q271" s="17">
        <f t="shared" ca="1" si="110"/>
        <v>9.1767648990661727E-3</v>
      </c>
      <c r="R271" s="17">
        <f t="shared" ca="1" si="111"/>
        <v>1.6876919044219015E-2</v>
      </c>
      <c r="S271" s="17">
        <f t="shared" ca="1" si="113"/>
        <v>-4.8476924649587003</v>
      </c>
      <c r="T271" s="19">
        <f t="shared" ca="1" si="112"/>
        <v>45016</v>
      </c>
      <c r="U271" s="18">
        <f t="shared" ca="1" si="114"/>
        <v>7.3159740523843275E-2</v>
      </c>
      <c r="V271" s="18">
        <f t="shared" ca="1" si="97"/>
        <v>2.2549235578403388E-2</v>
      </c>
      <c r="W271" s="18">
        <f t="shared" ca="1" si="98"/>
        <v>7.3159740523843275E-2</v>
      </c>
      <c r="X271" s="18">
        <f t="shared" ca="1" si="99"/>
        <v>0.16981356602138184</v>
      </c>
      <c r="Y271" s="18">
        <f t="shared" ca="1" si="100"/>
        <v>4.9689854987211013E-2</v>
      </c>
      <c r="Z271" s="18" t="e">
        <f t="shared" ca="1" si="115"/>
        <v>#VALUE!</v>
      </c>
      <c r="AA271" s="18">
        <f t="shared" ca="1" si="116"/>
        <v>2.4682815874256272E-2</v>
      </c>
      <c r="AB271" s="19">
        <f t="shared" ca="1" si="120"/>
        <v>48051</v>
      </c>
      <c r="AC271" s="3">
        <f ca="1">_xll.HLV5r3.Financial.Cache.GetValue(IRCurve1, AB271)</f>
        <v>0.68337297046354617</v>
      </c>
      <c r="AD271" s="17">
        <f t="shared" ca="1" si="117"/>
        <v>3.3978557959306634E-2</v>
      </c>
      <c r="AE271" s="17">
        <f t="shared" ca="1" si="118"/>
        <v>2.8274902007490832E-2</v>
      </c>
    </row>
    <row r="272" spans="1:31">
      <c r="A272" s="15">
        <f t="shared" ca="1" si="119"/>
        <v>45023</v>
      </c>
      <c r="B272" s="14">
        <f t="shared" ca="1" si="102"/>
        <v>4.3633161247601845E-2</v>
      </c>
      <c r="C272" s="14">
        <f t="shared" ca="1" si="103"/>
        <v>2.6841665813871089E-2</v>
      </c>
      <c r="D272" s="14">
        <f t="shared" ca="1" si="104"/>
        <v>4.3633161247601845E-2</v>
      </c>
      <c r="E272" s="14">
        <f t="shared" ca="1" si="105"/>
        <v>3.4557357576772738E-2</v>
      </c>
      <c r="F272" s="14">
        <f t="shared" ca="1" si="106"/>
        <v>3.83989402904963E-2</v>
      </c>
      <c r="G272" s="14" t="e">
        <f t="shared" ca="1" si="107"/>
        <v>#VALUE!</v>
      </c>
      <c r="H272" s="14">
        <f t="shared" ca="1" si="108"/>
        <v>2.5141091713022687E-2</v>
      </c>
      <c r="I272" s="3">
        <f ca="1"/>
        <v>0.68466394690215038</v>
      </c>
      <c r="J272" s="3">
        <f ca="1"/>
        <v>0.88979712187839122</v>
      </c>
      <c r="K272" s="3">
        <f ca="1"/>
        <v>0.68466394690215038</v>
      </c>
      <c r="L272" s="3">
        <f ca="1"/>
        <v>0.41506979086226276</v>
      </c>
      <c r="M272" s="3">
        <f ca="1"/>
        <v>0.77313766591214927</v>
      </c>
      <c r="N272" s="3" t="e">
        <f ca="1"/>
        <v>#VALUE!</v>
      </c>
      <c r="O272" s="3">
        <f ca="1"/>
        <v>0.88002087577339483</v>
      </c>
      <c r="P272" s="17">
        <f t="shared" ca="1" si="109"/>
        <v>0</v>
      </c>
      <c r="Q272" s="17">
        <f t="shared" ca="1" si="110"/>
        <v>9.0758036708291079E-3</v>
      </c>
      <c r="R272" s="17">
        <f t="shared" ca="1" si="111"/>
        <v>1.6791495433730756E-2</v>
      </c>
      <c r="S272" s="17">
        <f t="shared" ca="1" si="113"/>
        <v>-4.8427901730425198</v>
      </c>
      <c r="T272" s="19">
        <f t="shared" ca="1" si="112"/>
        <v>45023</v>
      </c>
      <c r="U272" s="18">
        <f t="shared" ca="1" si="114"/>
        <v>7.3125085715322252E-2</v>
      </c>
      <c r="V272" s="18">
        <f t="shared" ca="1" si="97"/>
        <v>2.2577374121718723E-2</v>
      </c>
      <c r="W272" s="18">
        <f t="shared" ca="1" si="98"/>
        <v>7.3125085715322252E-2</v>
      </c>
      <c r="X272" s="18">
        <f t="shared" ca="1" si="99"/>
        <v>0.16949441367018916</v>
      </c>
      <c r="Y272" s="18">
        <f t="shared" ca="1" si="100"/>
        <v>4.9689855660233623E-2</v>
      </c>
      <c r="Z272" s="18" t="e">
        <f t="shared" ca="1" si="115"/>
        <v>#VALUE!</v>
      </c>
      <c r="AA272" s="18">
        <f t="shared" ca="1" si="116"/>
        <v>2.4697183984897057E-2</v>
      </c>
      <c r="AB272" s="19">
        <f t="shared" ca="1" si="120"/>
        <v>48081</v>
      </c>
      <c r="AC272" s="3">
        <f ca="1">_xll.HLV5r3.Financial.Cache.GetValue(IRCurve1, AB272)</f>
        <v>0.68146979012699704</v>
      </c>
      <c r="AD272" s="17">
        <f t="shared" ca="1" si="117"/>
        <v>3.397855795930934E-2</v>
      </c>
      <c r="AE272" s="17">
        <f t="shared" ca="1" si="118"/>
        <v>2.830933736140244E-2</v>
      </c>
    </row>
    <row r="273" spans="1:31">
      <c r="A273" s="15">
        <f t="shared" ca="1" si="119"/>
        <v>45030</v>
      </c>
      <c r="B273" s="14">
        <f t="shared" ca="1" si="102"/>
        <v>4.3532438859231672E-2</v>
      </c>
      <c r="C273" s="14">
        <f t="shared" ca="1" si="103"/>
        <v>2.6826137185060807E-2</v>
      </c>
      <c r="D273" s="14">
        <f t="shared" ca="1" si="104"/>
        <v>4.3532438859231672E-2</v>
      </c>
      <c r="E273" s="14">
        <f t="shared" ca="1" si="105"/>
        <v>3.4557357576769844E-2</v>
      </c>
      <c r="F273" s="14">
        <f t="shared" ca="1" si="106"/>
        <v>3.8362366119905941E-2</v>
      </c>
      <c r="G273" s="14" t="e">
        <f t="shared" ca="1" si="107"/>
        <v>#VALUE!</v>
      </c>
      <c r="H273" s="14">
        <f t="shared" ca="1" si="108"/>
        <v>2.5156686234774864E-2</v>
      </c>
      <c r="I273" s="3">
        <f ca="1"/>
        <v>0.68382714654945664</v>
      </c>
      <c r="J273" s="3">
        <f ca="1"/>
        <v>0.88928235020524848</v>
      </c>
      <c r="K273" s="3">
        <f ca="1"/>
        <v>0.68382714654945664</v>
      </c>
      <c r="L273" s="3">
        <f ca="1"/>
        <v>0.41440704701832465</v>
      </c>
      <c r="M273" s="3">
        <f ca="1"/>
        <v>0.77240124787918085</v>
      </c>
      <c r="N273" s="3" t="e">
        <f ca="1"/>
        <v>#VALUE!</v>
      </c>
      <c r="O273" s="3">
        <f ca="1"/>
        <v>0.87953871785013138</v>
      </c>
      <c r="P273" s="17">
        <f t="shared" ca="1" si="109"/>
        <v>0</v>
      </c>
      <c r="Q273" s="17">
        <f t="shared" ca="1" si="110"/>
        <v>8.9750812824618276E-3</v>
      </c>
      <c r="R273" s="17">
        <f t="shared" ca="1" si="111"/>
        <v>1.6706301674170865E-2</v>
      </c>
      <c r="S273" s="17">
        <f t="shared" ca="1" si="113"/>
        <v>-4.8378861328474123</v>
      </c>
      <c r="T273" s="19">
        <f t="shared" ca="1" si="112"/>
        <v>45030</v>
      </c>
      <c r="U273" s="18">
        <f t="shared" ca="1" si="114"/>
        <v>7.309043060655887E-2</v>
      </c>
      <c r="V273" s="18">
        <f t="shared" ca="1" si="97"/>
        <v>2.260530576398026E-2</v>
      </c>
      <c r="W273" s="18">
        <f t="shared" ca="1" si="98"/>
        <v>7.309043060655887E-2</v>
      </c>
      <c r="X273" s="18">
        <f t="shared" ca="1" si="99"/>
        <v>0.16917809832940664</v>
      </c>
      <c r="Y273" s="18">
        <f t="shared" ca="1" si="100"/>
        <v>4.9689856333257093E-2</v>
      </c>
      <c r="Z273" s="18" t="e">
        <f t="shared" ca="1" si="115"/>
        <v>#VALUE!</v>
      </c>
      <c r="AA273" s="18">
        <f t="shared" ca="1" si="116"/>
        <v>2.4711569278084745E-2</v>
      </c>
      <c r="AB273" s="19">
        <f t="shared" ca="1" si="120"/>
        <v>48111</v>
      </c>
      <c r="AC273" s="3">
        <f ca="1">_xll.HLV5r3.Financial.Cache.GetValue(IRCurve1, AB273)</f>
        <v>0.67957191011040496</v>
      </c>
      <c r="AD273" s="17">
        <f t="shared" ca="1" si="117"/>
        <v>3.3978557959306634E-2</v>
      </c>
      <c r="AE273" s="17">
        <f t="shared" ca="1" si="118"/>
        <v>2.8343357664845036E-2</v>
      </c>
    </row>
    <row r="274" spans="1:31">
      <c r="A274" s="15">
        <f t="shared" ca="1" si="119"/>
        <v>45037</v>
      </c>
      <c r="B274" s="14">
        <f t="shared" ca="1" si="102"/>
        <v>4.343195461996225E-2</v>
      </c>
      <c r="C274" s="14">
        <f t="shared" ca="1" si="103"/>
        <v>2.6810617539981818E-2</v>
      </c>
      <c r="D274" s="14">
        <f t="shared" ca="1" si="104"/>
        <v>4.343195461996225E-2</v>
      </c>
      <c r="E274" s="14">
        <f t="shared" ca="1" si="105"/>
        <v>3.4557357576769844E-2</v>
      </c>
      <c r="F274" s="14">
        <f t="shared" ca="1" si="106"/>
        <v>3.8325826784083819E-2</v>
      </c>
      <c r="G274" s="14" t="e">
        <f t="shared" ca="1" si="107"/>
        <v>#VALUE!</v>
      </c>
      <c r="H274" s="14">
        <f t="shared" ca="1" si="108"/>
        <v>2.517223978964668E-2</v>
      </c>
      <c r="I274" s="3">
        <f ca="1"/>
        <v>0.68299227785900563</v>
      </c>
      <c r="J274" s="3">
        <f ca="1"/>
        <v>0.8887678763414254</v>
      </c>
      <c r="K274" s="3">
        <f ca="1"/>
        <v>0.68299227785900563</v>
      </c>
      <c r="L274" s="3">
        <f ca="1"/>
        <v>0.4137443031743866</v>
      </c>
      <c r="M274" s="3">
        <f ca="1"/>
        <v>0.77166553126866211</v>
      </c>
      <c r="N274" s="3" t="e">
        <f ca="1"/>
        <v>#VALUE!</v>
      </c>
      <c r="O274" s="3">
        <f ca="1"/>
        <v>0.87905626085384803</v>
      </c>
      <c r="P274" s="17">
        <f t="shared" ca="1" si="109"/>
        <v>0</v>
      </c>
      <c r="Q274" s="17">
        <f t="shared" ca="1" si="110"/>
        <v>8.8745970431924059E-3</v>
      </c>
      <c r="R274" s="17">
        <f t="shared" ca="1" si="111"/>
        <v>1.6621337079980432E-2</v>
      </c>
      <c r="S274" s="17">
        <f t="shared" ca="1" si="113"/>
        <v>-4.8329803633316377</v>
      </c>
      <c r="T274" s="19">
        <f t="shared" ca="1" si="112"/>
        <v>45037</v>
      </c>
      <c r="U274" s="18">
        <f t="shared" ca="1" si="114"/>
        <v>7.3055775197549577E-2</v>
      </c>
      <c r="V274" s="18">
        <f t="shared" ref="V274:V337" ca="1" si="121">-LN(J275)*365/($A275-$A$2)</f>
        <v>2.2633032778825959E-2</v>
      </c>
      <c r="W274" s="18">
        <f t="shared" ref="W274:W337" ca="1" si="122">-LN(K275)*365/($A275-$A$2)</f>
        <v>7.3055775197549577E-2</v>
      </c>
      <c r="X274" s="18">
        <f t="shared" ref="X274:X337" ca="1" si="123">-LN(L275)*365/($A275-$A$2)</f>
        <v>0.16886459038934828</v>
      </c>
      <c r="Y274" s="18">
        <f t="shared" ref="Y274:Y337" ca="1" si="124">-LN(M275)*365/($A275-$A$2)</f>
        <v>4.9689857006279696E-2</v>
      </c>
      <c r="Z274" s="18" t="e">
        <f t="shared" ca="1" si="115"/>
        <v>#VALUE!</v>
      </c>
      <c r="AA274" s="18">
        <f t="shared" ca="1" si="116"/>
        <v>2.4725971564233205E-2</v>
      </c>
      <c r="AB274" s="19">
        <f t="shared" ca="1" si="120"/>
        <v>48141</v>
      </c>
      <c r="AC274" s="3">
        <f ca="1">_xll.HLV5r3.Financial.Cache.GetValue(IRCurve1, AB274)</f>
        <v>0.67767931565248274</v>
      </c>
      <c r="AD274" s="17">
        <f t="shared" ca="1" si="117"/>
        <v>3.3978557959306634E-2</v>
      </c>
      <c r="AE274" s="17">
        <f t="shared" ca="1" si="118"/>
        <v>2.8376970376792706E-2</v>
      </c>
    </row>
    <row r="275" spans="1:31">
      <c r="A275" s="15">
        <f t="shared" ca="1" si="119"/>
        <v>45044</v>
      </c>
      <c r="B275" s="14">
        <f t="shared" ca="1" si="102"/>
        <v>4.3331707839881335E-2</v>
      </c>
      <c r="C275" s="14">
        <f t="shared" ca="1" si="103"/>
        <v>2.6795106873441381E-2</v>
      </c>
      <c r="D275" s="14">
        <f t="shared" ca="1" si="104"/>
        <v>4.3331707839881335E-2</v>
      </c>
      <c r="E275" s="14">
        <f t="shared" ca="1" si="105"/>
        <v>3.4557357576772738E-2</v>
      </c>
      <c r="F275" s="14">
        <f t="shared" ca="1" si="106"/>
        <v>3.8289322250397238E-2</v>
      </c>
      <c r="G275" s="14" t="e">
        <f t="shared" ca="1" si="107"/>
        <v>#VALUE!</v>
      </c>
      <c r="H275" s="14">
        <f t="shared" ca="1" si="108"/>
        <v>2.5187752370540793E-2</v>
      </c>
      <c r="I275" s="3">
        <f ca="1"/>
        <v>0.68215933626355429</v>
      </c>
      <c r="J275" s="3">
        <f ca="1"/>
        <v>0.88825370011463123</v>
      </c>
      <c r="K275" s="3">
        <f ca="1"/>
        <v>0.68215933626355429</v>
      </c>
      <c r="L275" s="3">
        <f ca="1"/>
        <v>0.41308155933044854</v>
      </c>
      <c r="M275" s="3">
        <f ca="1"/>
        <v>0.77093051541252899</v>
      </c>
      <c r="N275" s="3" t="e">
        <f ca="1"/>
        <v>#VALUE!</v>
      </c>
      <c r="O275" s="3">
        <f ca="1"/>
        <v>0.87857350557021097</v>
      </c>
      <c r="P275" s="17">
        <f t="shared" ca="1" si="109"/>
        <v>0</v>
      </c>
      <c r="Q275" s="17">
        <f t="shared" ca="1" si="110"/>
        <v>8.7743502631085976E-3</v>
      </c>
      <c r="R275" s="17">
        <f t="shared" ca="1" si="111"/>
        <v>1.6536600966439954E-2</v>
      </c>
      <c r="S275" s="17">
        <f t="shared" ca="1" si="113"/>
        <v>-4.8280728831763531</v>
      </c>
      <c r="T275" s="19">
        <f t="shared" ca="1" si="112"/>
        <v>45044</v>
      </c>
      <c r="U275" s="18">
        <f t="shared" ca="1" si="114"/>
        <v>7.3021119488287517E-2</v>
      </c>
      <c r="V275" s="18">
        <f t="shared" ca="1" si="121"/>
        <v>2.2660557406701996E-2</v>
      </c>
      <c r="W275" s="18">
        <f t="shared" ca="1" si="122"/>
        <v>7.3021119488287517E-2</v>
      </c>
      <c r="X275" s="18">
        <f t="shared" ca="1" si="123"/>
        <v>0.16855386068010342</v>
      </c>
      <c r="Y275" s="18">
        <f t="shared" ca="1" si="124"/>
        <v>4.9689857679302334E-2</v>
      </c>
      <c r="Z275" s="18" t="e">
        <f t="shared" ca="1" si="115"/>
        <v>#VALUE!</v>
      </c>
      <c r="AA275" s="18">
        <f t="shared" ca="1" si="116"/>
        <v>2.4740390656523989E-2</v>
      </c>
      <c r="AB275" s="19">
        <f t="shared" ca="1" si="120"/>
        <v>48171</v>
      </c>
      <c r="AC275" s="3">
        <f ca="1">_xll.HLV5r3.Financial.Cache.GetValue(IRCurve1, AB275)</f>
        <v>0.67579199203305285</v>
      </c>
      <c r="AD275" s="17">
        <f t="shared" ca="1" si="117"/>
        <v>3.3978557959306634E-2</v>
      </c>
      <c r="AE275" s="17">
        <f t="shared" ca="1" si="118"/>
        <v>2.8410182778554421E-2</v>
      </c>
    </row>
    <row r="276" spans="1:31">
      <c r="A276" s="15">
        <f t="shared" ca="1" si="119"/>
        <v>45051</v>
      </c>
      <c r="B276" s="14">
        <f t="shared" ca="1" si="102"/>
        <v>4.3231697832428514E-2</v>
      </c>
      <c r="C276" s="14">
        <f t="shared" ca="1" si="103"/>
        <v>2.6779605180240952E-2</v>
      </c>
      <c r="D276" s="14">
        <f t="shared" ca="1" si="104"/>
        <v>4.3231697832428514E-2</v>
      </c>
      <c r="E276" s="14">
        <f t="shared" ca="1" si="105"/>
        <v>3.4557357576772738E-2</v>
      </c>
      <c r="F276" s="14">
        <f t="shared" ca="1" si="106"/>
        <v>3.8252852485501442E-2</v>
      </c>
      <c r="G276" s="14" t="e">
        <f t="shared" ca="1" si="107"/>
        <v>#VALUE!</v>
      </c>
      <c r="H276" s="14">
        <f t="shared" ca="1" si="108"/>
        <v>2.5203223970464074E-2</v>
      </c>
      <c r="I276" s="3">
        <f ca="1"/>
        <v>0.68132831720909082</v>
      </c>
      <c r="J276" s="3">
        <f ca="1"/>
        <v>0.88773982135267482</v>
      </c>
      <c r="K276" s="3">
        <f ca="1"/>
        <v>0.68132831720909082</v>
      </c>
      <c r="L276" s="3">
        <f ca="1"/>
        <v>0.41241881548651044</v>
      </c>
      <c r="M276" s="3">
        <f ca="1"/>
        <v>0.77019619964334329</v>
      </c>
      <c r="N276" s="3" t="e">
        <f ca="1"/>
        <v>#VALUE!</v>
      </c>
      <c r="O276" s="3">
        <f ca="1"/>
        <v>0.87809045278502251</v>
      </c>
      <c r="P276" s="17">
        <f t="shared" ca="1" si="109"/>
        <v>0</v>
      </c>
      <c r="Q276" s="17">
        <f t="shared" ca="1" si="110"/>
        <v>8.6743402556557769E-3</v>
      </c>
      <c r="R276" s="17">
        <f t="shared" ca="1" si="111"/>
        <v>1.6452092652187562E-2</v>
      </c>
      <c r="S276" s="17">
        <f t="shared" ca="1" si="113"/>
        <v>-4.8231637107913112</v>
      </c>
      <c r="T276" s="19">
        <f t="shared" ca="1" si="112"/>
        <v>45051</v>
      </c>
      <c r="U276" s="18">
        <f t="shared" ca="1" si="114"/>
        <v>7.2986463478769151E-2</v>
      </c>
      <c r="V276" s="18">
        <f t="shared" ca="1" si="121"/>
        <v>2.2687881855466222E-2</v>
      </c>
      <c r="W276" s="18">
        <f t="shared" ca="1" si="122"/>
        <v>7.2986463478769151E-2</v>
      </c>
      <c r="X276" s="18">
        <f t="shared" ca="1" si="123"/>
        <v>0.16824588046358899</v>
      </c>
      <c r="Y276" s="18">
        <f t="shared" ca="1" si="124"/>
        <v>4.968985835232493E-2</v>
      </c>
      <c r="Z276" s="18" t="e">
        <f t="shared" ca="1" si="115"/>
        <v>#VALUE!</v>
      </c>
      <c r="AA276" s="18">
        <f t="shared" ca="1" si="116"/>
        <v>2.4754826370856031E-2</v>
      </c>
      <c r="AB276" s="19">
        <f t="shared" ca="1" si="120"/>
        <v>48201</v>
      </c>
      <c r="AC276" s="3">
        <f ca="1">_xll.HLV5r3.Financial.Cache.GetValue(IRCurve1, AB276)</f>
        <v>0.67390992457293331</v>
      </c>
      <c r="AD276" s="17">
        <f t="shared" ca="1" si="117"/>
        <v>3.397855795930934E-2</v>
      </c>
      <c r="AE276" s="17">
        <f t="shared" ca="1" si="118"/>
        <v>2.8443001979032465E-2</v>
      </c>
    </row>
    <row r="277" spans="1:31">
      <c r="A277" s="15">
        <f t="shared" ca="1" si="119"/>
        <v>45058</v>
      </c>
      <c r="B277" s="14">
        <f t="shared" ca="1" si="102"/>
        <v>4.3131923912033292E-2</v>
      </c>
      <c r="C277" s="14">
        <f t="shared" ca="1" si="103"/>
        <v>2.6764112455176195E-2</v>
      </c>
      <c r="D277" s="14">
        <f t="shared" ca="1" si="104"/>
        <v>4.3131923912033292E-2</v>
      </c>
      <c r="E277" s="14">
        <f t="shared" ca="1" si="105"/>
        <v>3.4557357576772738E-2</v>
      </c>
      <c r="F277" s="14">
        <f t="shared" ca="1" si="106"/>
        <v>3.8216417456300604E-2</v>
      </c>
      <c r="G277" s="14" t="e">
        <f t="shared" ca="1" si="107"/>
        <v>#VALUE!</v>
      </c>
      <c r="H277" s="14">
        <f t="shared" ca="1" si="108"/>
        <v>2.5218654582544943E-2</v>
      </c>
      <c r="I277" s="3">
        <f ca="1"/>
        <v>0.68049921615477027</v>
      </c>
      <c r="J277" s="3">
        <f ca="1"/>
        <v>0.88722623988346472</v>
      </c>
      <c r="K277" s="3">
        <f ca="1"/>
        <v>0.68049921615477027</v>
      </c>
      <c r="L277" s="3">
        <f ca="1"/>
        <v>0.41175607164257233</v>
      </c>
      <c r="M277" s="3">
        <f ca="1"/>
        <v>0.76946258329430628</v>
      </c>
      <c r="N277" s="3" t="e">
        <f ca="1"/>
        <v>#VALUE!</v>
      </c>
      <c r="O277" s="3">
        <f ca="1"/>
        <v>0.87760710328421909</v>
      </c>
      <c r="P277" s="17">
        <f t="shared" ca="1" si="109"/>
        <v>0</v>
      </c>
      <c r="Q277" s="17">
        <f t="shared" ca="1" si="110"/>
        <v>8.5745663352605542E-3</v>
      </c>
      <c r="R277" s="17">
        <f t="shared" ca="1" si="111"/>
        <v>1.6367811456857097E-2</v>
      </c>
      <c r="S277" s="17">
        <f t="shared" ca="1" si="113"/>
        <v>-4.8182528643192031</v>
      </c>
      <c r="T277" s="19">
        <f t="shared" ca="1" si="112"/>
        <v>45058</v>
      </c>
      <c r="U277" s="18">
        <f t="shared" ca="1" si="114"/>
        <v>7.2951807168988428E-2</v>
      </c>
      <c r="V277" s="18">
        <f t="shared" ca="1" si="121"/>
        <v>2.2715008300978497E-2</v>
      </c>
      <c r="W277" s="18">
        <f t="shared" ca="1" si="122"/>
        <v>7.2951807168988428E-2</v>
      </c>
      <c r="X277" s="18">
        <f t="shared" ca="1" si="123"/>
        <v>0.16794062142577498</v>
      </c>
      <c r="Y277" s="18">
        <f t="shared" ca="1" si="124"/>
        <v>4.9689859025347519E-2</v>
      </c>
      <c r="Z277" s="18" t="e">
        <f t="shared" ca="1" si="115"/>
        <v>#VALUE!</v>
      </c>
      <c r="AA277" s="18">
        <f t="shared" ca="1" si="116"/>
        <v>2.4769278525796402E-2</v>
      </c>
      <c r="AB277" s="19">
        <f t="shared" ca="1" si="120"/>
        <v>48231</v>
      </c>
      <c r="AC277" s="3">
        <f ca="1">_xll.HLV5r3.Financial.Cache.GetValue(IRCurve1, AB277)</f>
        <v>0.67203309863382354</v>
      </c>
      <c r="AD277" s="17">
        <f t="shared" ca="1" si="117"/>
        <v>3.3978557959306634E-2</v>
      </c>
      <c r="AE277" s="17">
        <f t="shared" ca="1" si="118"/>
        <v>2.8475434919795185E-2</v>
      </c>
    </row>
    <row r="278" spans="1:31">
      <c r="A278" s="15">
        <f t="shared" ca="1" si="119"/>
        <v>45065</v>
      </c>
      <c r="B278" s="14">
        <f t="shared" ca="1" si="102"/>
        <v>4.3032385395666561E-2</v>
      </c>
      <c r="C278" s="14">
        <f t="shared" ca="1" si="103"/>
        <v>2.6748628693089103E-2</v>
      </c>
      <c r="D278" s="14">
        <f t="shared" ca="1" si="104"/>
        <v>4.3032385395666561E-2</v>
      </c>
      <c r="E278" s="14">
        <f t="shared" ca="1" si="105"/>
        <v>3.4557357576769844E-2</v>
      </c>
      <c r="F278" s="14">
        <f t="shared" ca="1" si="106"/>
        <v>3.8180017129710468E-2</v>
      </c>
      <c r="G278" s="14" t="e">
        <f t="shared" ca="1" si="107"/>
        <v>#VALUE!</v>
      </c>
      <c r="H278" s="14">
        <f t="shared" ca="1" si="108"/>
        <v>2.5234044200004462E-2</v>
      </c>
      <c r="I278" s="3">
        <f ca="1"/>
        <v>0.67967202857289566</v>
      </c>
      <c r="J278" s="3">
        <f ca="1"/>
        <v>0.88671295553500928</v>
      </c>
      <c r="K278" s="3">
        <f ca="1"/>
        <v>0.67967202857289566</v>
      </c>
      <c r="L278" s="3">
        <f ca="1"/>
        <v>0.41109332779863422</v>
      </c>
      <c r="M278" s="3">
        <f ca="1"/>
        <v>0.76872966569925394</v>
      </c>
      <c r="N278" s="3" t="e">
        <f ca="1"/>
        <v>#VALUE!</v>
      </c>
      <c r="O278" s="3">
        <f ca="1"/>
        <v>0.87712345785386892</v>
      </c>
      <c r="P278" s="17">
        <f t="shared" ca="1" si="109"/>
        <v>0</v>
      </c>
      <c r="Q278" s="17">
        <f t="shared" ca="1" si="110"/>
        <v>8.4750278188967174E-3</v>
      </c>
      <c r="R278" s="17">
        <f t="shared" ca="1" si="111"/>
        <v>1.6283756702577458E-2</v>
      </c>
      <c r="S278" s="17">
        <f t="shared" ca="1" si="113"/>
        <v>-4.8133403616407149</v>
      </c>
      <c r="T278" s="19">
        <f t="shared" ca="1" si="112"/>
        <v>45065</v>
      </c>
      <c r="U278" s="18">
        <f t="shared" ca="1" si="114"/>
        <v>7.2917150558939298E-2</v>
      </c>
      <c r="V278" s="18">
        <f t="shared" ca="1" si="121"/>
        <v>2.2741938887678448E-2</v>
      </c>
      <c r="W278" s="18">
        <f t="shared" ca="1" si="122"/>
        <v>7.2917150558939298E-2</v>
      </c>
      <c r="X278" s="18">
        <f t="shared" ca="1" si="123"/>
        <v>0.16763805566907869</v>
      </c>
      <c r="Y278" s="18">
        <f t="shared" ca="1" si="124"/>
        <v>4.9689859698370142E-2</v>
      </c>
      <c r="Z278" s="18" t="e">
        <f t="shared" ca="1" si="115"/>
        <v>#VALUE!</v>
      </c>
      <c r="AA278" s="18">
        <f t="shared" ca="1" si="116"/>
        <v>2.4783746942532152E-2</v>
      </c>
      <c r="AB278" s="19">
        <f t="shared" ca="1" si="120"/>
        <v>48261</v>
      </c>
      <c r="AC278" s="3">
        <f ca="1">_xll.HLV5r3.Financial.Cache.GetValue(IRCurve1, AB278)</f>
        <v>0.67016149961819027</v>
      </c>
      <c r="AD278" s="17">
        <f t="shared" ca="1" si="117"/>
        <v>3.3978557959303934E-2</v>
      </c>
      <c r="AE278" s="17">
        <f t="shared" ca="1" si="118"/>
        <v>2.8507488379971749E-2</v>
      </c>
    </row>
    <row r="279" spans="1:31">
      <c r="A279" s="15">
        <f t="shared" ca="1" si="119"/>
        <v>45072</v>
      </c>
      <c r="B279" s="14">
        <f t="shared" ca="1" si="102"/>
        <v>4.2933081602857963E-2</v>
      </c>
      <c r="C279" s="14">
        <f t="shared" ca="1" si="103"/>
        <v>2.6733153888763773E-2</v>
      </c>
      <c r="D279" s="14">
        <f t="shared" ca="1" si="104"/>
        <v>4.2933081602857963E-2</v>
      </c>
      <c r="E279" s="14">
        <f t="shared" ca="1" si="105"/>
        <v>3.4557357576769844E-2</v>
      </c>
      <c r="F279" s="14">
        <f t="shared" ca="1" si="106"/>
        <v>3.8143651472855193E-2</v>
      </c>
      <c r="G279" s="14" t="e">
        <f t="shared" ca="1" si="107"/>
        <v>#VALUE!</v>
      </c>
      <c r="H279" s="14">
        <f t="shared" ca="1" si="108"/>
        <v>2.5249392816185261E-2</v>
      </c>
      <c r="I279" s="3">
        <f ca="1"/>
        <v>0.67884674994886918</v>
      </c>
      <c r="J279" s="3">
        <f ca="1"/>
        <v>0.88619996813541579</v>
      </c>
      <c r="K279" s="3">
        <f ca="1"/>
        <v>0.67884674994886918</v>
      </c>
      <c r="L279" s="3">
        <f ca="1"/>
        <v>0.41043058395469617</v>
      </c>
      <c r="M279" s="3">
        <f ca="1"/>
        <v>0.76799744619265675</v>
      </c>
      <c r="N279" s="3" t="e">
        <f ca="1"/>
        <v>#VALUE!</v>
      </c>
      <c r="O279" s="3">
        <f ca="1"/>
        <v>0.8766395172801702</v>
      </c>
      <c r="P279" s="17">
        <f t="shared" ca="1" si="109"/>
        <v>0</v>
      </c>
      <c r="Q279" s="17">
        <f t="shared" ca="1" si="110"/>
        <v>8.3757240260881188E-3</v>
      </c>
      <c r="R279" s="17">
        <f t="shared" ca="1" si="111"/>
        <v>1.6199927714094189E-2</v>
      </c>
      <c r="S279" s="17">
        <f t="shared" ca="1" si="113"/>
        <v>-4.8084262203795056</v>
      </c>
      <c r="T279" s="19">
        <f t="shared" ca="1" si="112"/>
        <v>45072</v>
      </c>
      <c r="U279" s="18">
        <f t="shared" ca="1" si="114"/>
        <v>7.2882493648618249E-2</v>
      </c>
      <c r="V279" s="18">
        <f t="shared" ca="1" si="121"/>
        <v>2.2768675729150319E-2</v>
      </c>
      <c r="W279" s="18">
        <f t="shared" ca="1" si="122"/>
        <v>7.2882493648618249E-2</v>
      </c>
      <c r="X279" s="18">
        <f t="shared" ca="1" si="123"/>
        <v>0.16733815570492341</v>
      </c>
      <c r="Y279" s="18">
        <f t="shared" ca="1" si="124"/>
        <v>4.9689860371393633E-2</v>
      </c>
      <c r="Z279" s="18" t="e">
        <f t="shared" ca="1" si="115"/>
        <v>#VALUE!</v>
      </c>
      <c r="AA279" s="18">
        <f t="shared" ca="1" si="116"/>
        <v>2.4798231444823193E-2</v>
      </c>
      <c r="AB279" s="19">
        <f t="shared" ca="1" si="120"/>
        <v>48291</v>
      </c>
      <c r="AC279" s="3">
        <f ca="1">_xll.HLV5r3.Financial.Cache.GetValue(IRCurve1, AB279)</f>
        <v>0.66829511296915378</v>
      </c>
      <c r="AD279" s="17">
        <f t="shared" ca="1" si="117"/>
        <v>3.3978557959306634E-2</v>
      </c>
      <c r="AE279" s="17">
        <f t="shared" ca="1" si="118"/>
        <v>2.8539168980976044E-2</v>
      </c>
    </row>
    <row r="280" spans="1:31">
      <c r="A280" s="15">
        <f t="shared" ca="1" si="119"/>
        <v>45079</v>
      </c>
      <c r="B280" s="14">
        <f t="shared" ca="1" si="102"/>
        <v>4.2834011854092316E-2</v>
      </c>
      <c r="C280" s="14">
        <f t="shared" ca="1" si="103"/>
        <v>2.6717688037036384E-2</v>
      </c>
      <c r="D280" s="14">
        <f t="shared" ca="1" si="104"/>
        <v>4.2834011854092316E-2</v>
      </c>
      <c r="E280" s="14">
        <f t="shared" ca="1" si="105"/>
        <v>3.4557357576772738E-2</v>
      </c>
      <c r="F280" s="14">
        <f t="shared" ca="1" si="106"/>
        <v>3.8107320452158464E-2</v>
      </c>
      <c r="G280" s="14" t="e">
        <f t="shared" ca="1" si="107"/>
        <v>#VALUE!</v>
      </c>
      <c r="H280" s="14">
        <f t="shared" ca="1" si="108"/>
        <v>2.5264700424314182E-2</v>
      </c>
      <c r="I280" s="3">
        <f ca="1"/>
        <v>0.67802337578114313</v>
      </c>
      <c r="J280" s="3">
        <f ca="1"/>
        <v>0.88568727751289156</v>
      </c>
      <c r="K280" s="3">
        <f ca="1"/>
        <v>0.67802337578114313</v>
      </c>
      <c r="L280" s="3">
        <f ca="1"/>
        <v>0.40976784011075812</v>
      </c>
      <c r="M280" s="3">
        <f ca="1"/>
        <v>0.76726592410961569</v>
      </c>
      <c r="N280" s="3" t="e">
        <f ca="1"/>
        <v>#VALUE!</v>
      </c>
      <c r="O280" s="3">
        <f ca="1"/>
        <v>0.87615528234944884</v>
      </c>
      <c r="P280" s="17">
        <f t="shared" ca="1" si="109"/>
        <v>0</v>
      </c>
      <c r="Q280" s="17">
        <f t="shared" ca="1" si="110"/>
        <v>8.2766542773195784E-3</v>
      </c>
      <c r="R280" s="17">
        <f t="shared" ca="1" si="111"/>
        <v>1.6116323817055932E-2</v>
      </c>
      <c r="S280" s="17">
        <f t="shared" ca="1" si="113"/>
        <v>-4.8035104579063139</v>
      </c>
      <c r="T280" s="19">
        <f t="shared" ca="1" si="112"/>
        <v>45079</v>
      </c>
      <c r="U280" s="18">
        <f t="shared" ca="1" si="114"/>
        <v>7.2847836438018426E-2</v>
      </c>
      <c r="V280" s="18">
        <f t="shared" ca="1" si="121"/>
        <v>2.2795220908676164E-2</v>
      </c>
      <c r="W280" s="18">
        <f t="shared" ca="1" si="122"/>
        <v>7.2847836438018426E-2</v>
      </c>
      <c r="X280" s="18">
        <f t="shared" ca="1" si="123"/>
        <v>0.16704089444645775</v>
      </c>
      <c r="Y280" s="18">
        <f t="shared" ca="1" si="124"/>
        <v>4.9689861044416236E-2</v>
      </c>
      <c r="Z280" s="18" t="e">
        <f t="shared" ca="1" si="115"/>
        <v>#VALUE!</v>
      </c>
      <c r="AA280" s="18">
        <f t="shared" ca="1" si="116"/>
        <v>2.481273185895529E-2</v>
      </c>
      <c r="AB280" s="19">
        <f t="shared" ca="1" si="120"/>
        <v>48321</v>
      </c>
      <c r="AC280" s="3">
        <f ca="1">_xll.HLV5r3.Financial.Cache.GetValue(IRCurve1, AB280)</f>
        <v>0.66643392417037528</v>
      </c>
      <c r="AD280" s="17">
        <f t="shared" ca="1" si="117"/>
        <v>3.3978557959306634E-2</v>
      </c>
      <c r="AE280" s="17">
        <f t="shared" ca="1" si="118"/>
        <v>2.8570483191066646E-2</v>
      </c>
    </row>
    <row r="281" spans="1:31">
      <c r="A281" s="15">
        <f t="shared" ca="1" si="119"/>
        <v>45086</v>
      </c>
      <c r="B281" s="14">
        <f t="shared" ca="1" si="102"/>
        <v>4.2735175473165778E-2</v>
      </c>
      <c r="C281" s="14">
        <f t="shared" ca="1" si="103"/>
        <v>2.6702231132714194E-2</v>
      </c>
      <c r="D281" s="14">
        <f t="shared" ca="1" si="104"/>
        <v>4.2735175473165778E-2</v>
      </c>
      <c r="E281" s="14">
        <f t="shared" ca="1" si="105"/>
        <v>3.4557357576769844E-2</v>
      </c>
      <c r="F281" s="14">
        <f t="shared" ca="1" si="106"/>
        <v>3.8071024035195973E-2</v>
      </c>
      <c r="G281" s="14" t="e">
        <f t="shared" ca="1" si="107"/>
        <v>#VALUE!</v>
      </c>
      <c r="H281" s="14">
        <f t="shared" ca="1" si="108"/>
        <v>2.5279967018596423E-2</v>
      </c>
      <c r="I281" s="3">
        <f ca="1"/>
        <v>0.67720190158120164</v>
      </c>
      <c r="J281" s="3">
        <f ca="1"/>
        <v>0.88517488349574291</v>
      </c>
      <c r="K281" s="3">
        <f ca="1"/>
        <v>0.67720190158120164</v>
      </c>
      <c r="L281" s="3">
        <f ca="1"/>
        <v>0.40910509626682001</v>
      </c>
      <c r="M281" s="3">
        <f ca="1"/>
        <v>0.76653509878587567</v>
      </c>
      <c r="N281" s="3" t="e">
        <f ca="1"/>
        <v>#VALUE!</v>
      </c>
      <c r="O281" s="3">
        <f ca="1"/>
        <v>0.87567075384816062</v>
      </c>
      <c r="P281" s="17">
        <f t="shared" ca="1" si="109"/>
        <v>0</v>
      </c>
      <c r="Q281" s="17">
        <f t="shared" ca="1" si="110"/>
        <v>8.1778178963959336E-3</v>
      </c>
      <c r="R281" s="17">
        <f t="shared" ca="1" si="111"/>
        <v>1.6032944340451584E-2</v>
      </c>
      <c r="S281" s="17">
        <f t="shared" ca="1" si="113"/>
        <v>-4.7985930913437809</v>
      </c>
      <c r="T281" s="19">
        <f t="shared" ca="1" si="112"/>
        <v>45086</v>
      </c>
      <c r="U281" s="18">
        <f t="shared" ca="1" si="114"/>
        <v>7.2813178927136291E-2</v>
      </c>
      <c r="V281" s="18">
        <f t="shared" ca="1" si="121"/>
        <v>2.2821576479776801E-2</v>
      </c>
      <c r="W281" s="18">
        <f t="shared" ca="1" si="122"/>
        <v>7.2813178927136291E-2</v>
      </c>
      <c r="X281" s="18">
        <f t="shared" ca="1" si="123"/>
        <v>0.16674624520143103</v>
      </c>
      <c r="Y281" s="18">
        <f t="shared" ca="1" si="124"/>
        <v>4.9689861717438832E-2</v>
      </c>
      <c r="Z281" s="18" t="e">
        <f t="shared" ca="1" si="115"/>
        <v>#VALUE!</v>
      </c>
      <c r="AA281" s="18">
        <f t="shared" ca="1" si="116"/>
        <v>2.4827248013698486E-2</v>
      </c>
      <c r="AB281" s="19">
        <f t="shared" ca="1" si="120"/>
        <v>48351</v>
      </c>
      <c r="AC281" s="3">
        <f ca="1">_xll.HLV5r3.Financial.Cache.GetValue(IRCurve1, AB281)</f>
        <v>0.66457791874594363</v>
      </c>
      <c r="AD281" s="17">
        <f t="shared" ca="1" si="117"/>
        <v>3.3978557959306634E-2</v>
      </c>
      <c r="AE281" s="17">
        <f t="shared" ca="1" si="118"/>
        <v>2.8601437329749541E-2</v>
      </c>
    </row>
    <row r="282" spans="1:31">
      <c r="A282" s="15">
        <f t="shared" ca="1" si="119"/>
        <v>45093</v>
      </c>
      <c r="B282" s="14">
        <f t="shared" ca="1" si="102"/>
        <v>4.2636571784667572E-2</v>
      </c>
      <c r="C282" s="14">
        <f t="shared" ca="1" si="103"/>
        <v>2.6686783170639182E-2</v>
      </c>
      <c r="D282" s="14">
        <f t="shared" ca="1" si="104"/>
        <v>4.2636571784667572E-2</v>
      </c>
      <c r="E282" s="14">
        <f t="shared" ca="1" si="105"/>
        <v>3.4557357576769844E-2</v>
      </c>
      <c r="F282" s="14">
        <f t="shared" ca="1" si="106"/>
        <v>3.8034762188825587E-2</v>
      </c>
      <c r="G282" s="14" t="e">
        <f t="shared" ca="1" si="107"/>
        <v>#VALUE!</v>
      </c>
      <c r="H282" s="14">
        <f t="shared" ca="1" si="108"/>
        <v>2.5295192592056211E-2</v>
      </c>
      <c r="I282" s="3">
        <f ca="1"/>
        <v>0.67638232287349709</v>
      </c>
      <c r="J282" s="3">
        <f ca="1"/>
        <v>0.88466278591237579</v>
      </c>
      <c r="K282" s="3">
        <f ca="1"/>
        <v>0.67638232287349709</v>
      </c>
      <c r="L282" s="3">
        <f ca="1"/>
        <v>0.40844235242288196</v>
      </c>
      <c r="M282" s="3">
        <f ca="1"/>
        <v>0.76580496955780342</v>
      </c>
      <c r="N282" s="3" t="e">
        <f ca="1"/>
        <v>#VALUE!</v>
      </c>
      <c r="O282" s="3">
        <f ca="1"/>
        <v>0.87518593256287247</v>
      </c>
      <c r="P282" s="17">
        <f t="shared" ca="1" si="109"/>
        <v>0</v>
      </c>
      <c r="Q282" s="17">
        <f t="shared" ca="1" si="110"/>
        <v>8.079214207897728E-3</v>
      </c>
      <c r="R282" s="17">
        <f t="shared" ca="1" si="111"/>
        <v>1.594978861402839E-2</v>
      </c>
      <c r="S282" s="17">
        <f t="shared" ca="1" si="113"/>
        <v>-4.7936741375707186</v>
      </c>
      <c r="T282" s="19">
        <f t="shared" ca="1" si="112"/>
        <v>45093</v>
      </c>
      <c r="U282" s="18">
        <f t="shared" ca="1" si="114"/>
        <v>7.2778521115964862E-2</v>
      </c>
      <c r="V282" s="18">
        <f t="shared" ca="1" si="121"/>
        <v>2.2847744466741503E-2</v>
      </c>
      <c r="W282" s="18">
        <f t="shared" ca="1" si="122"/>
        <v>7.2778521115964862E-2</v>
      </c>
      <c r="X282" s="18">
        <f t="shared" ca="1" si="123"/>
        <v>0.16645418166522152</v>
      </c>
      <c r="Y282" s="18">
        <f t="shared" ca="1" si="124"/>
        <v>4.9689862390461449E-2</v>
      </c>
      <c r="Z282" s="18" t="e">
        <f t="shared" ca="1" si="115"/>
        <v>#VALUE!</v>
      </c>
      <c r="AA282" s="18">
        <f t="shared" ca="1" si="116"/>
        <v>2.4841779740257676E-2</v>
      </c>
      <c r="AB282" s="19">
        <f t="shared" ca="1" si="120"/>
        <v>48381</v>
      </c>
      <c r="AC282" s="3">
        <f ca="1">_xll.HLV5r3.Financial.Cache.GetValue(IRCurve1, AB282)</f>
        <v>0.66272708226026289</v>
      </c>
      <c r="AD282" s="17">
        <f t="shared" ca="1" si="117"/>
        <v>3.3978557959306634E-2</v>
      </c>
      <c r="AE282" s="17">
        <f t="shared" ca="1" si="118"/>
        <v>2.8632037572029805E-2</v>
      </c>
    </row>
    <row r="283" spans="1:31">
      <c r="A283" s="15">
        <f t="shared" ca="1" si="119"/>
        <v>45100</v>
      </c>
      <c r="B283" s="14">
        <f t="shared" ca="1" si="102"/>
        <v>4.2538200116533011E-2</v>
      </c>
      <c r="C283" s="14">
        <f t="shared" ca="1" si="103"/>
        <v>2.6671344145624394E-2</v>
      </c>
      <c r="D283" s="14">
        <f t="shared" ca="1" si="104"/>
        <v>4.2538200116533011E-2</v>
      </c>
      <c r="E283" s="14">
        <f t="shared" ca="1" si="105"/>
        <v>3.4557357576772738E-2</v>
      </c>
      <c r="F283" s="14">
        <f t="shared" ca="1" si="106"/>
        <v>3.7998534880107786E-2</v>
      </c>
      <c r="G283" s="14" t="e">
        <f t="shared" ca="1" si="107"/>
        <v>#VALUE!</v>
      </c>
      <c r="H283" s="14">
        <f t="shared" ca="1" si="108"/>
        <v>2.5310377138672964E-2</v>
      </c>
      <c r="I283" s="3">
        <f ca="1"/>
        <v>0.67556463519543497</v>
      </c>
      <c r="J283" s="3">
        <f ca="1"/>
        <v>0.88415098459129504</v>
      </c>
      <c r="K283" s="3">
        <f ca="1"/>
        <v>0.67556463519543497</v>
      </c>
      <c r="L283" s="3">
        <f ca="1"/>
        <v>0.40777960857894391</v>
      </c>
      <c r="M283" s="3">
        <f ca="1"/>
        <v>0.76507553576240128</v>
      </c>
      <c r="N283" s="3" t="e">
        <f ca="1"/>
        <v>#VALUE!</v>
      </c>
      <c r="O283" s="3">
        <f ca="1"/>
        <v>0.87470081928028509</v>
      </c>
      <c r="P283" s="17">
        <f t="shared" ca="1" si="109"/>
        <v>0</v>
      </c>
      <c r="Q283" s="17">
        <f t="shared" ca="1" si="110"/>
        <v>7.9808425397602731E-3</v>
      </c>
      <c r="R283" s="17">
        <f t="shared" ca="1" si="111"/>
        <v>1.5866855970908617E-2</v>
      </c>
      <c r="S283" s="17">
        <f t="shared" ca="1" si="113"/>
        <v>-4.7887536132267954</v>
      </c>
      <c r="T283" s="19">
        <f t="shared" ca="1" si="112"/>
        <v>45100</v>
      </c>
      <c r="U283" s="18">
        <f t="shared" ca="1" si="114"/>
        <v>7.2743863004500808E-2</v>
      </c>
      <c r="V283" s="18">
        <f t="shared" ca="1" si="121"/>
        <v>2.2873726865146174E-2</v>
      </c>
      <c r="W283" s="18">
        <f t="shared" ca="1" si="122"/>
        <v>7.2743863004500808E-2</v>
      </c>
      <c r="X283" s="18">
        <f t="shared" ca="1" si="123"/>
        <v>0.16616467791401343</v>
      </c>
      <c r="Y283" s="18">
        <f t="shared" ca="1" si="124"/>
        <v>4.9689863063484038E-2</v>
      </c>
      <c r="Z283" s="18" t="e">
        <f t="shared" ca="1" si="115"/>
        <v>#VALUE!</v>
      </c>
      <c r="AA283" s="18">
        <f t="shared" ca="1" si="116"/>
        <v>2.485632687223285E-2</v>
      </c>
      <c r="AB283" s="19">
        <f t="shared" ca="1" si="120"/>
        <v>48411</v>
      </c>
      <c r="AC283" s="3">
        <f ca="1">_xll.HLV5r3.Financial.Cache.GetValue(IRCurve1, AB283)</f>
        <v>0.66088140031793974</v>
      </c>
      <c r="AD283" s="17">
        <f t="shared" ca="1" si="117"/>
        <v>3.3978557959306634E-2</v>
      </c>
      <c r="AE283" s="17">
        <f t="shared" ca="1" si="118"/>
        <v>2.8662289952518329E-2</v>
      </c>
    </row>
    <row r="284" spans="1:31">
      <c r="A284" s="15">
        <f t="shared" ca="1" si="119"/>
        <v>45107</v>
      </c>
      <c r="B284" s="14">
        <f t="shared" ca="1" si="102"/>
        <v>4.2440059797380476E-2</v>
      </c>
      <c r="C284" s="14">
        <f t="shared" ca="1" si="103"/>
        <v>2.6655914052506016E-2</v>
      </c>
      <c r="D284" s="14">
        <f t="shared" ca="1" si="104"/>
        <v>4.2440059797380476E-2</v>
      </c>
      <c r="E284" s="14">
        <f t="shared" ca="1" si="105"/>
        <v>3.4557357576769844E-2</v>
      </c>
      <c r="F284" s="14">
        <f t="shared" ca="1" si="106"/>
        <v>3.7962342076166715E-2</v>
      </c>
      <c r="G284" s="14" t="e">
        <f t="shared" ca="1" si="107"/>
        <v>#VALUE!</v>
      </c>
      <c r="H284" s="14">
        <f t="shared" ca="1" si="108"/>
        <v>2.5325520652333476E-2</v>
      </c>
      <c r="I284" s="3">
        <f ca="1"/>
        <v>0.67474883409730968</v>
      </c>
      <c r="J284" s="3">
        <f ca="1"/>
        <v>0.88363947936110498</v>
      </c>
      <c r="K284" s="3">
        <f ca="1"/>
        <v>0.67474883409730968</v>
      </c>
      <c r="L284" s="3">
        <f ca="1"/>
        <v>0.4071168647350058</v>
      </c>
      <c r="M284" s="3">
        <f ca="1"/>
        <v>0.76434679673730332</v>
      </c>
      <c r="N284" s="3" t="e">
        <f ca="1"/>
        <v>#VALUE!</v>
      </c>
      <c r="O284" s="3">
        <f ca="1"/>
        <v>0.87421541478721465</v>
      </c>
      <c r="P284" s="17">
        <f t="shared" ca="1" si="109"/>
        <v>0</v>
      </c>
      <c r="Q284" s="17">
        <f t="shared" ca="1" si="110"/>
        <v>7.8827022206106323E-3</v>
      </c>
      <c r="R284" s="17">
        <f t="shared" ca="1" si="111"/>
        <v>1.578414574487446E-2</v>
      </c>
      <c r="S284" s="17">
        <f t="shared" ca="1" si="113"/>
        <v>-4.7838315347161116</v>
      </c>
      <c r="T284" s="19">
        <f t="shared" ca="1" si="112"/>
        <v>45107</v>
      </c>
      <c r="U284" s="18">
        <f t="shared" ca="1" si="114"/>
        <v>7.2709204592737067E-2</v>
      </c>
      <c r="V284" s="18">
        <f t="shared" ca="1" si="121"/>
        <v>2.2899525642360728E-2</v>
      </c>
      <c r="W284" s="18">
        <f t="shared" ca="1" si="122"/>
        <v>7.2709204592737067E-2</v>
      </c>
      <c r="X284" s="18">
        <f t="shared" ca="1" si="123"/>
        <v>0.1658777083981185</v>
      </c>
      <c r="Y284" s="18">
        <f t="shared" ca="1" si="124"/>
        <v>4.9689863736506662E-2</v>
      </c>
      <c r="Z284" s="18" t="e">
        <f t="shared" ca="1" si="115"/>
        <v>#VALUE!</v>
      </c>
      <c r="AA284" s="18">
        <f t="shared" ca="1" si="116"/>
        <v>2.4870889245575959E-2</v>
      </c>
      <c r="AB284" s="19">
        <f t="shared" ca="1" si="120"/>
        <v>48441</v>
      </c>
      <c r="AC284" s="3">
        <f ca="1">_xll.HLV5r3.Financial.Cache.GetValue(IRCurve1, AB284)</f>
        <v>0.65904085856367212</v>
      </c>
      <c r="AD284" s="17">
        <f t="shared" ca="1" si="117"/>
        <v>3.3978557959306634E-2</v>
      </c>
      <c r="AE284" s="17">
        <f t="shared" ca="1" si="118"/>
        <v>2.8692200369399214E-2</v>
      </c>
    </row>
    <row r="285" spans="1:31">
      <c r="A285" s="15">
        <f t="shared" ca="1" si="119"/>
        <v>45114</v>
      </c>
      <c r="B285" s="14">
        <f t="shared" ca="1" si="102"/>
        <v>4.2342150159238111E-2</v>
      </c>
      <c r="C285" s="14">
        <f t="shared" ca="1" si="103"/>
        <v>2.664049288610288E-2</v>
      </c>
      <c r="D285" s="14">
        <f t="shared" ca="1" si="104"/>
        <v>4.2342150159238111E-2</v>
      </c>
      <c r="E285" s="14">
        <f t="shared" ca="1" si="105"/>
        <v>3.4557357576772738E-2</v>
      </c>
      <c r="F285" s="14">
        <f t="shared" ca="1" si="106"/>
        <v>3.7926183744126533E-2</v>
      </c>
      <c r="G285" s="14" t="e">
        <f t="shared" ca="1" si="107"/>
        <v>#VALUE!</v>
      </c>
      <c r="H285" s="14">
        <f t="shared" ca="1" si="108"/>
        <v>2.5340623127028748E-2</v>
      </c>
      <c r="I285" s="3">
        <f ca="1"/>
        <v>0.67393491514229142</v>
      </c>
      <c r="J285" s="3">
        <f ca="1"/>
        <v>0.88312827005050898</v>
      </c>
      <c r="K285" s="3">
        <f ca="1"/>
        <v>0.67393491514229142</v>
      </c>
      <c r="L285" s="3">
        <f ca="1"/>
        <v>0.40645412089106775</v>
      </c>
      <c r="M285" s="3">
        <f ca="1"/>
        <v>0.7636187518207741</v>
      </c>
      <c r="N285" s="3" t="e">
        <f ca="1"/>
        <v>#VALUE!</v>
      </c>
      <c r="O285" s="3">
        <f ca="1"/>
        <v>0.87372971987059456</v>
      </c>
      <c r="P285" s="17">
        <f t="shared" ca="1" si="109"/>
        <v>0</v>
      </c>
      <c r="Q285" s="17">
        <f t="shared" ca="1" si="110"/>
        <v>7.7847925824653733E-3</v>
      </c>
      <c r="R285" s="17">
        <f t="shared" ca="1" si="111"/>
        <v>1.5701657273135231E-2</v>
      </c>
      <c r="S285" s="17">
        <f t="shared" ca="1" si="113"/>
        <v>-4.7789079182120737</v>
      </c>
      <c r="T285" s="19">
        <f t="shared" ca="1" si="112"/>
        <v>45114</v>
      </c>
      <c r="U285" s="18">
        <f t="shared" ca="1" si="114"/>
        <v>7.2674545880670238E-2</v>
      </c>
      <c r="V285" s="18">
        <f t="shared" ca="1" si="121"/>
        <v>2.2925142738045572E-2</v>
      </c>
      <c r="W285" s="18">
        <f t="shared" ca="1" si="122"/>
        <v>7.2674545880670238E-2</v>
      </c>
      <c r="X285" s="18">
        <f t="shared" ca="1" si="123"/>
        <v>0.16559324793543981</v>
      </c>
      <c r="Y285" s="18">
        <f t="shared" ca="1" si="124"/>
        <v>4.9689864409529272E-2</v>
      </c>
      <c r="Z285" s="18" t="e">
        <f t="shared" ca="1" si="115"/>
        <v>#VALUE!</v>
      </c>
      <c r="AA285" s="18">
        <f t="shared" ca="1" si="116"/>
        <v>2.4885466698549498E-2</v>
      </c>
      <c r="AB285" s="19">
        <f t="shared" ca="1" si="120"/>
        <v>48471</v>
      </c>
      <c r="AC285" s="3">
        <f ca="1">_xll.HLV5r3.Financial.Cache.GetValue(IRCurve1, AB285)</f>
        <v>0.65720544268213665</v>
      </c>
      <c r="AD285" s="17">
        <f t="shared" ca="1" si="117"/>
        <v>3.397855795930934E-2</v>
      </c>
      <c r="AE285" s="17">
        <f t="shared" ca="1" si="118"/>
        <v>2.8721774588263468E-2</v>
      </c>
    </row>
    <row r="286" spans="1:31">
      <c r="A286" s="15">
        <f t="shared" ca="1" si="119"/>
        <v>45121</v>
      </c>
      <c r="B286" s="14">
        <f t="shared" ca="1" si="102"/>
        <v>4.2244470534782419E-2</v>
      </c>
      <c r="C286" s="14">
        <f t="shared" ca="1" si="103"/>
        <v>2.6625080641268548E-2</v>
      </c>
      <c r="D286" s="14">
        <f t="shared" ca="1" si="104"/>
        <v>4.2244470534782419E-2</v>
      </c>
      <c r="E286" s="14">
        <f t="shared" ca="1" si="105"/>
        <v>3.4557357576772738E-2</v>
      </c>
      <c r="F286" s="14">
        <f t="shared" ca="1" si="106"/>
        <v>3.7890059851348745E-2</v>
      </c>
      <c r="G286" s="14" t="e">
        <f t="shared" ca="1" si="107"/>
        <v>#VALUE!</v>
      </c>
      <c r="H286" s="14">
        <f t="shared" ca="1" si="108"/>
        <v>2.5355684556865557E-2</v>
      </c>
      <c r="I286" s="3">
        <f ca="1"/>
        <v>0.67312287390636083</v>
      </c>
      <c r="J286" s="3">
        <f ca="1"/>
        <v>0.88261735648830975</v>
      </c>
      <c r="K286" s="3">
        <f ca="1"/>
        <v>0.67312287390636083</v>
      </c>
      <c r="L286" s="3">
        <f ca="1"/>
        <v>0.40579137704712964</v>
      </c>
      <c r="M286" s="3">
        <f ca="1"/>
        <v>0.76289140035170866</v>
      </c>
      <c r="N286" s="3" t="e">
        <f ca="1"/>
        <v>#VALUE!</v>
      </c>
      <c r="O286" s="3">
        <f ca="1"/>
        <v>0.87324373531747346</v>
      </c>
      <c r="P286" s="17">
        <f t="shared" ca="1" si="109"/>
        <v>0</v>
      </c>
      <c r="Q286" s="17">
        <f t="shared" ca="1" si="110"/>
        <v>7.6871129580096814E-3</v>
      </c>
      <c r="R286" s="17">
        <f t="shared" ca="1" si="111"/>
        <v>1.5619389893513871E-2</v>
      </c>
      <c r="S286" s="17">
        <f t="shared" ca="1" si="113"/>
        <v>-4.7739827796607326</v>
      </c>
      <c r="T286" s="19">
        <f t="shared" ca="1" si="112"/>
        <v>45121</v>
      </c>
      <c r="U286" s="18">
        <f t="shared" ca="1" si="114"/>
        <v>7.2639886868293327E-2</v>
      </c>
      <c r="V286" s="18">
        <f t="shared" ca="1" si="121"/>
        <v>2.2950580064637897E-2</v>
      </c>
      <c r="W286" s="18">
        <f t="shared" ca="1" si="122"/>
        <v>7.2639886868293327E-2</v>
      </c>
      <c r="X286" s="18">
        <f t="shared" ca="1" si="123"/>
        <v>0.1653112717050729</v>
      </c>
      <c r="Y286" s="18">
        <f t="shared" ca="1" si="124"/>
        <v>4.9689865082552763E-2</v>
      </c>
      <c r="Z286" s="18" t="e">
        <f t="shared" ca="1" si="115"/>
        <v>#VALUE!</v>
      </c>
      <c r="AA286" s="18">
        <f t="shared" ca="1" si="116"/>
        <v>2.4900059071686E-2</v>
      </c>
      <c r="AB286" s="19">
        <f t="shared" ca="1" si="120"/>
        <v>48501</v>
      </c>
      <c r="AC286" s="3">
        <f ca="1">_xll.HLV5r3.Financial.Cache.GetValue(IRCurve1, AB286)</f>
        <v>0.65537513839787853</v>
      </c>
      <c r="AD286" s="17">
        <f t="shared" ca="1" si="117"/>
        <v>3.3978557959306634E-2</v>
      </c>
      <c r="AE286" s="17">
        <f t="shared" ca="1" si="118"/>
        <v>2.8751018245814022E-2</v>
      </c>
    </row>
    <row r="287" spans="1:31">
      <c r="A287" s="15">
        <f t="shared" ca="1" si="119"/>
        <v>45128</v>
      </c>
      <c r="B287" s="14">
        <f t="shared" ca="1" si="102"/>
        <v>4.2147020260076475E-2</v>
      </c>
      <c r="C287" s="14">
        <f t="shared" ca="1" si="103"/>
        <v>2.6609677312839204E-2</v>
      </c>
      <c r="D287" s="14">
        <f t="shared" ca="1" si="104"/>
        <v>4.2147020260076475E-2</v>
      </c>
      <c r="E287" s="14">
        <f t="shared" ca="1" si="105"/>
        <v>3.4557357576769844E-2</v>
      </c>
      <c r="F287" s="14">
        <f t="shared" ca="1" si="106"/>
        <v>3.7853970364453864E-2</v>
      </c>
      <c r="G287" s="14" t="e">
        <f t="shared" ca="1" si="107"/>
        <v>#VALUE!</v>
      </c>
      <c r="H287" s="14">
        <f t="shared" ca="1" si="108"/>
        <v>2.5370704936043306E-2</v>
      </c>
      <c r="I287" s="3">
        <f ca="1"/>
        <v>0.67231270597829651</v>
      </c>
      <c r="J287" s="3">
        <f ca="1"/>
        <v>0.8821067385034087</v>
      </c>
      <c r="K287" s="3">
        <f ca="1"/>
        <v>0.67231270597829651</v>
      </c>
      <c r="L287" s="3">
        <f ca="1"/>
        <v>0.40512863320319153</v>
      </c>
      <c r="M287" s="3">
        <f ca="1"/>
        <v>0.762164741669628</v>
      </c>
      <c r="N287" s="3" t="e">
        <f ca="1"/>
        <v>#VALUE!</v>
      </c>
      <c r="O287" s="3">
        <f ca="1"/>
        <v>0.87275746191501302</v>
      </c>
      <c r="P287" s="17">
        <f t="shared" ca="1" si="109"/>
        <v>0</v>
      </c>
      <c r="Q287" s="17">
        <f t="shared" ca="1" si="110"/>
        <v>7.5896626833066305E-3</v>
      </c>
      <c r="R287" s="17">
        <f t="shared" ca="1" si="111"/>
        <v>1.553734294723727E-2</v>
      </c>
      <c r="S287" s="17">
        <f t="shared" ca="1" si="113"/>
        <v>-4.7690561347854672</v>
      </c>
      <c r="T287" s="19">
        <f t="shared" ca="1" si="112"/>
        <v>45128</v>
      </c>
      <c r="U287" s="18">
        <f t="shared" ca="1" si="114"/>
        <v>7.2605227555602933E-2</v>
      </c>
      <c r="V287" s="18">
        <f t="shared" ca="1" si="121"/>
        <v>2.2975839507827504E-2</v>
      </c>
      <c r="W287" s="18">
        <f t="shared" ca="1" si="122"/>
        <v>7.2605227555602933E-2</v>
      </c>
      <c r="X287" s="18">
        <f t="shared" ca="1" si="123"/>
        <v>0.16503175524104199</v>
      </c>
      <c r="Y287" s="18">
        <f t="shared" ca="1" si="124"/>
        <v>4.9689865755575338E-2</v>
      </c>
      <c r="Z287" s="18" t="e">
        <f t="shared" ca="1" si="115"/>
        <v>#VALUE!</v>
      </c>
      <c r="AA287" s="18">
        <f t="shared" ca="1" si="116"/>
        <v>2.4914666207748265E-2</v>
      </c>
      <c r="AB287" s="19">
        <f t="shared" ca="1" si="120"/>
        <v>48531</v>
      </c>
      <c r="AC287" s="3">
        <f ca="1">_xll.HLV5r3.Financial.Cache.GetValue(IRCurve1, AB287)</f>
        <v>0.65354993147519924</v>
      </c>
      <c r="AD287" s="17">
        <f t="shared" ca="1" si="117"/>
        <v>3.3978557959306634E-2</v>
      </c>
      <c r="AE287" s="17">
        <f t="shared" ca="1" si="118"/>
        <v>2.8779936853447392E-2</v>
      </c>
    </row>
    <row r="288" spans="1:31">
      <c r="A288" s="15">
        <f t="shared" ca="1" si="119"/>
        <v>45135</v>
      </c>
      <c r="B288" s="14">
        <f t="shared" ca="1" si="102"/>
        <v>4.2049798671825935E-2</v>
      </c>
      <c r="C288" s="14">
        <f t="shared" ca="1" si="103"/>
        <v>2.6594282895639476E-2</v>
      </c>
      <c r="D288" s="14">
        <f t="shared" ca="1" si="104"/>
        <v>4.2049798671825935E-2</v>
      </c>
      <c r="E288" s="14">
        <f t="shared" ca="1" si="105"/>
        <v>3.4557357576772738E-2</v>
      </c>
      <c r="F288" s="14">
        <f t="shared" ca="1" si="106"/>
        <v>3.7817915251266508E-2</v>
      </c>
      <c r="G288" s="14" t="e">
        <f t="shared" ca="1" si="107"/>
        <v>#VALUE!</v>
      </c>
      <c r="H288" s="14">
        <f t="shared" ca="1" si="108"/>
        <v>2.5385684258888749E-2</v>
      </c>
      <c r="I288" s="3">
        <f ca="1"/>
        <v>0.67150440695961011</v>
      </c>
      <c r="J288" s="3">
        <f ca="1"/>
        <v>0.88159641592480631</v>
      </c>
      <c r="K288" s="3">
        <f ca="1"/>
        <v>0.67150440695961011</v>
      </c>
      <c r="L288" s="3">
        <f ca="1"/>
        <v>0.40446588935925348</v>
      </c>
      <c r="M288" s="3">
        <f ca="1"/>
        <v>0.76143877511469327</v>
      </c>
      <c r="N288" s="3" t="e">
        <f ca="1"/>
        <v>#VALUE!</v>
      </c>
      <c r="O288" s="3">
        <f ca="1"/>
        <v>0.87227090045048616</v>
      </c>
      <c r="P288" s="17">
        <f t="shared" ca="1" si="109"/>
        <v>0</v>
      </c>
      <c r="Q288" s="17">
        <f t="shared" ca="1" si="110"/>
        <v>7.4924410950531969E-3</v>
      </c>
      <c r="R288" s="17">
        <f t="shared" ca="1" si="111"/>
        <v>1.5455515776186458E-2</v>
      </c>
      <c r="S288" s="17">
        <f t="shared" ca="1" si="113"/>
        <v>-4.7641279990901459</v>
      </c>
      <c r="T288" s="19">
        <f t="shared" ca="1" si="112"/>
        <v>45135</v>
      </c>
      <c r="U288" s="18">
        <f t="shared" ca="1" si="114"/>
        <v>7.2570567942592076E-2</v>
      </c>
      <c r="V288" s="18">
        <f t="shared" ca="1" si="121"/>
        <v>2.3000922927022733E-2</v>
      </c>
      <c r="W288" s="18">
        <f t="shared" ca="1" si="122"/>
        <v>7.2570567942592076E-2</v>
      </c>
      <c r="X288" s="18">
        <f t="shared" ca="1" si="123"/>
        <v>0.16475467442616751</v>
      </c>
      <c r="Y288" s="18">
        <f t="shared" ca="1" si="124"/>
        <v>4.9689866428597962E-2</v>
      </c>
      <c r="Z288" s="18" t="e">
        <f t="shared" ca="1" si="115"/>
        <v>#VALUE!</v>
      </c>
      <c r="AA288" s="18">
        <f t="shared" ca="1" si="116"/>
        <v>2.4929287951690617E-2</v>
      </c>
      <c r="AB288" s="19">
        <f t="shared" ca="1" si="120"/>
        <v>48561</v>
      </c>
      <c r="AC288" s="3">
        <f ca="1">_xll.HLV5r3.Financial.Cache.GetValue(IRCurve1, AB288)</f>
        <v>0.65176527041785648</v>
      </c>
      <c r="AD288" s="17">
        <f t="shared" ca="1" si="117"/>
        <v>3.3314718017653545E-2</v>
      </c>
      <c r="AE288" s="17">
        <f t="shared" ca="1" si="118"/>
        <v>2.8804874437774793E-2</v>
      </c>
    </row>
    <row r="289" spans="1:31">
      <c r="A289" s="15">
        <f t="shared" ca="1" si="119"/>
        <v>45142</v>
      </c>
      <c r="B289" s="14">
        <f t="shared" ca="1" si="102"/>
        <v>4.1952805110094089E-2</v>
      </c>
      <c r="C289" s="14">
        <f t="shared" ca="1" si="103"/>
        <v>2.6578897384534499E-2</v>
      </c>
      <c r="D289" s="14">
        <f t="shared" ca="1" si="104"/>
        <v>4.1952805110094089E-2</v>
      </c>
      <c r="E289" s="14">
        <f t="shared" ca="1" si="105"/>
        <v>3.4557357576769844E-2</v>
      </c>
      <c r="F289" s="14">
        <f t="shared" ca="1" si="106"/>
        <v>3.7781894478835586E-2</v>
      </c>
      <c r="G289" s="14" t="e">
        <f t="shared" ca="1" si="107"/>
        <v>#VALUE!</v>
      </c>
      <c r="H289" s="14">
        <f t="shared" ca="1" si="108"/>
        <v>2.5400622519595503E-2</v>
      </c>
      <c r="I289" s="3">
        <f ca="1"/>
        <v>0.670697972464534</v>
      </c>
      <c r="J289" s="3">
        <f ca="1"/>
        <v>0.88108638858160226</v>
      </c>
      <c r="K289" s="3">
        <f ca="1"/>
        <v>0.670697972464534</v>
      </c>
      <c r="L289" s="3">
        <f ca="1"/>
        <v>0.40380314551531538</v>
      </c>
      <c r="M289" s="3">
        <f ca="1"/>
        <v>0.76071350002768268</v>
      </c>
      <c r="N289" s="3" t="e">
        <f ca="1"/>
        <v>#VALUE!</v>
      </c>
      <c r="O289" s="3">
        <f ca="1"/>
        <v>0.8717840517112746</v>
      </c>
      <c r="P289" s="17">
        <f t="shared" ca="1" si="109"/>
        <v>0</v>
      </c>
      <c r="Q289" s="17">
        <f t="shared" ca="1" si="110"/>
        <v>7.3954475333242453E-3</v>
      </c>
      <c r="R289" s="17">
        <f t="shared" ca="1" si="111"/>
        <v>1.5373907725559591E-2</v>
      </c>
      <c r="S289" s="17">
        <f t="shared" ca="1" si="113"/>
        <v>-4.7591983878637407</v>
      </c>
      <c r="T289" s="19">
        <f t="shared" ca="1" si="112"/>
        <v>45142</v>
      </c>
      <c r="U289" s="18">
        <f t="shared" ca="1" si="114"/>
        <v>7.2535908029257259E-2</v>
      </c>
      <c r="V289" s="18">
        <f t="shared" ca="1" si="121"/>
        <v>2.3025832155806898E-2</v>
      </c>
      <c r="W289" s="18">
        <f t="shared" ca="1" si="122"/>
        <v>7.2535908029257259E-2</v>
      </c>
      <c r="X289" s="18">
        <f t="shared" ca="1" si="123"/>
        <v>0.16448000548606145</v>
      </c>
      <c r="Y289" s="18">
        <f t="shared" ca="1" si="124"/>
        <v>4.9689867101620572E-2</v>
      </c>
      <c r="Z289" s="18" t="e">
        <f t="shared" ca="1" si="115"/>
        <v>#VALUE!</v>
      </c>
      <c r="AA289" s="18">
        <f t="shared" ca="1" si="116"/>
        <v>2.494392415061986E-2</v>
      </c>
      <c r="AB289" s="19">
        <f t="shared" ca="1" si="120"/>
        <v>48591</v>
      </c>
      <c r="AC289" s="3">
        <f ca="1">_xll.HLV5r3.Financial.Cache.GetValue(IRCurve1, AB289)</f>
        <v>0.65010169843284082</v>
      </c>
      <c r="AD289" s="17">
        <f t="shared" ca="1" si="117"/>
        <v>3.1133783939470083E-2</v>
      </c>
      <c r="AE289" s="17">
        <f t="shared" ca="1" si="118"/>
        <v>2.881757381395449E-2</v>
      </c>
    </row>
    <row r="290" spans="1:31">
      <c r="A290" s="15">
        <f t="shared" ca="1" si="119"/>
        <v>45149</v>
      </c>
      <c r="B290" s="14">
        <f t="shared" ca="1" si="102"/>
        <v>4.1856038915783648E-2</v>
      </c>
      <c r="C290" s="14">
        <f t="shared" ca="1" si="103"/>
        <v>2.6563520774354678E-2</v>
      </c>
      <c r="D290" s="14">
        <f t="shared" ca="1" si="104"/>
        <v>4.1856038915783648E-2</v>
      </c>
      <c r="E290" s="14">
        <f t="shared" ca="1" si="105"/>
        <v>3.4557357576772738E-2</v>
      </c>
      <c r="F290" s="14">
        <f t="shared" ca="1" si="106"/>
        <v>3.7745908014458922E-2</v>
      </c>
      <c r="G290" s="14" t="e">
        <f t="shared" ca="1" si="107"/>
        <v>#VALUE!</v>
      </c>
      <c r="H290" s="14">
        <f t="shared" ca="1" si="108"/>
        <v>2.5415519713387624E-2</v>
      </c>
      <c r="I290" s="3">
        <f ca="1"/>
        <v>0.66989339811995685</v>
      </c>
      <c r="J290" s="3">
        <f ca="1"/>
        <v>0.88057665630299475</v>
      </c>
      <c r="K290" s="3">
        <f ca="1"/>
        <v>0.66989339811995685</v>
      </c>
      <c r="L290" s="3">
        <f ca="1"/>
        <v>0.40314040167137732</v>
      </c>
      <c r="M290" s="3">
        <f ca="1"/>
        <v>0.75998891575000638</v>
      </c>
      <c r="N290" s="3" t="e">
        <f ca="1"/>
        <v>#VALUE!</v>
      </c>
      <c r="O290" s="3">
        <f ca="1"/>
        <v>0.8712969164848714</v>
      </c>
      <c r="P290" s="17">
        <f t="shared" ca="1" si="109"/>
        <v>0</v>
      </c>
      <c r="Q290" s="17">
        <f t="shared" ca="1" si="110"/>
        <v>7.2986813390109109E-3</v>
      </c>
      <c r="R290" s="17">
        <f t="shared" ca="1" si="111"/>
        <v>1.5292518141428971E-2</v>
      </c>
      <c r="S290" s="17">
        <f t="shared" ca="1" si="113"/>
        <v>-4.7542673161830793</v>
      </c>
      <c r="T290" s="19">
        <f t="shared" ca="1" si="112"/>
        <v>45149</v>
      </c>
      <c r="U290" s="18">
        <f t="shared" ca="1" si="114"/>
        <v>7.2501247815592487E-2</v>
      </c>
      <c r="V290" s="18">
        <f t="shared" ca="1" si="121"/>
        <v>2.3050569002384919E-2</v>
      </c>
      <c r="W290" s="18">
        <f t="shared" ca="1" si="122"/>
        <v>7.2501247815592487E-2</v>
      </c>
      <c r="X290" s="18">
        <f t="shared" ca="1" si="123"/>
        <v>0.16420772498324854</v>
      </c>
      <c r="Y290" s="18">
        <f t="shared" ca="1" si="124"/>
        <v>4.9689867774643161E-2</v>
      </c>
      <c r="Z290" s="18" t="e">
        <f t="shared" ca="1" si="115"/>
        <v>#VALUE!</v>
      </c>
      <c r="AA290" s="18">
        <f t="shared" ca="1" si="116"/>
        <v>2.4958574653761695E-2</v>
      </c>
      <c r="AB290" s="19">
        <f t="shared" ca="1" si="120"/>
        <v>48621</v>
      </c>
      <c r="AC290" s="3">
        <f ca="1">_xll.HLV5r3.Financial.Cache.GetValue(IRCurve1, AB290)</f>
        <v>0.64844237256506243</v>
      </c>
      <c r="AD290" s="17">
        <f t="shared" ca="1" si="117"/>
        <v>3.1133783939467381E-2</v>
      </c>
      <c r="AE290" s="17">
        <f t="shared" ca="1" si="118"/>
        <v>2.8830134348557877E-2</v>
      </c>
    </row>
    <row r="291" spans="1:31">
      <c r="A291" s="15">
        <f t="shared" ca="1" si="119"/>
        <v>45156</v>
      </c>
      <c r="B291" s="14">
        <f t="shared" ca="1" si="102"/>
        <v>4.1759499432246057E-2</v>
      </c>
      <c r="C291" s="14">
        <f t="shared" ca="1" si="103"/>
        <v>2.6548153059970936E-2</v>
      </c>
      <c r="D291" s="14">
        <f t="shared" ca="1" si="104"/>
        <v>4.1759499432246057E-2</v>
      </c>
      <c r="E291" s="14">
        <f t="shared" ca="1" si="105"/>
        <v>3.4557357576769844E-2</v>
      </c>
      <c r="F291" s="14">
        <f t="shared" ca="1" si="106"/>
        <v>3.7709955825469064E-2</v>
      </c>
      <c r="G291" s="14" t="e">
        <f t="shared" ca="1" si="107"/>
        <v>#VALUE!</v>
      </c>
      <c r="H291" s="14">
        <f t="shared" ca="1" si="108"/>
        <v>2.5430375834215591E-2</v>
      </c>
      <c r="I291" s="3">
        <f ca="1"/>
        <v>0.66909067956540758</v>
      </c>
      <c r="J291" s="3">
        <f ca="1"/>
        <v>0.8800672189182811</v>
      </c>
      <c r="K291" s="3">
        <f ca="1"/>
        <v>0.66909067956540758</v>
      </c>
      <c r="L291" s="3">
        <f ca="1"/>
        <v>0.40247765782743922</v>
      </c>
      <c r="M291" s="3">
        <f ca="1"/>
        <v>0.75926502162370169</v>
      </c>
      <c r="N291" s="3" t="e">
        <f ca="1"/>
        <v>#VALUE!</v>
      </c>
      <c r="O291" s="3">
        <f ca="1"/>
        <v>0.87080949555886122</v>
      </c>
      <c r="P291" s="17">
        <f t="shared" ca="1" si="109"/>
        <v>0</v>
      </c>
      <c r="Q291" s="17">
        <f t="shared" ca="1" si="110"/>
        <v>7.2021418554762129E-3</v>
      </c>
      <c r="R291" s="17">
        <f t="shared" ca="1" si="111"/>
        <v>1.5211346372275121E-2</v>
      </c>
      <c r="S291" s="17">
        <f t="shared" ca="1" si="113"/>
        <v>-4.7493347989172836</v>
      </c>
      <c r="T291" s="19">
        <f t="shared" ca="1" si="112"/>
        <v>45156</v>
      </c>
      <c r="U291" s="18">
        <f t="shared" ca="1" si="114"/>
        <v>7.2466587301591584E-2</v>
      </c>
      <c r="V291" s="18">
        <f t="shared" ca="1" si="121"/>
        <v>2.3075135250021046E-2</v>
      </c>
      <c r="W291" s="18">
        <f t="shared" ca="1" si="122"/>
        <v>7.2466587301591584E-2</v>
      </c>
      <c r="X291" s="18">
        <f t="shared" ca="1" si="123"/>
        <v>0.16393780981140843</v>
      </c>
      <c r="Y291" s="18">
        <f t="shared" ca="1" si="124"/>
        <v>4.9689868447665778E-2</v>
      </c>
      <c r="Z291" s="18" t="e">
        <f t="shared" ca="1" si="115"/>
        <v>#VALUE!</v>
      </c>
      <c r="AA291" s="18">
        <f t="shared" ca="1" si="116"/>
        <v>2.4973239312418748E-2</v>
      </c>
      <c r="AB291" s="19">
        <f t="shared" ca="1" si="120"/>
        <v>48651</v>
      </c>
      <c r="AC291" s="3">
        <f ca="1">_xll.HLV5r3.Financial.Cache.GetValue(IRCurve1, AB291)</f>
        <v>0.64678728197669044</v>
      </c>
      <c r="AD291" s="17">
        <f t="shared" ca="1" si="117"/>
        <v>3.1133783939470083E-2</v>
      </c>
      <c r="AE291" s="17">
        <f t="shared" ca="1" si="118"/>
        <v>2.8842558306126795E-2</v>
      </c>
    </row>
    <row r="292" spans="1:31">
      <c r="A292" s="15">
        <f t="shared" ca="1" si="119"/>
        <v>45163</v>
      </c>
      <c r="B292" s="14">
        <f t="shared" ca="1" si="102"/>
        <v>4.166318600536837E-2</v>
      </c>
      <c r="C292" s="14">
        <f t="shared" ca="1" si="103"/>
        <v>2.6532794236219473E-2</v>
      </c>
      <c r="D292" s="14">
        <f t="shared" ca="1" si="104"/>
        <v>4.166318600536837E-2</v>
      </c>
      <c r="E292" s="14">
        <f t="shared" ca="1" si="105"/>
        <v>3.4557357576769844E-2</v>
      </c>
      <c r="F292" s="14">
        <f t="shared" ca="1" si="106"/>
        <v>3.7674037879406992E-2</v>
      </c>
      <c r="G292" s="14" t="e">
        <f t="shared" ca="1" si="107"/>
        <v>#VALUE!</v>
      </c>
      <c r="H292" s="14">
        <f t="shared" ca="1" si="108"/>
        <v>2.5445190877077688E-2</v>
      </c>
      <c r="I292" s="3">
        <f ca="1"/>
        <v>0.66828981245300834</v>
      </c>
      <c r="J292" s="3">
        <f ca="1"/>
        <v>0.879558076256857</v>
      </c>
      <c r="K292" s="3">
        <f ca="1"/>
        <v>0.66828981245300834</v>
      </c>
      <c r="L292" s="3">
        <f ca="1"/>
        <v>0.40181491398350117</v>
      </c>
      <c r="M292" s="3">
        <f ca="1"/>
        <v>0.75854181699143242</v>
      </c>
      <c r="N292" s="3" t="e">
        <f ca="1"/>
        <v>#VALUE!</v>
      </c>
      <c r="O292" s="3">
        <f ca="1"/>
        <v>0.87032178972094476</v>
      </c>
      <c r="P292" s="17">
        <f t="shared" ca="1" si="109"/>
        <v>0</v>
      </c>
      <c r="Q292" s="17">
        <f t="shared" ca="1" si="110"/>
        <v>7.1058284285985263E-3</v>
      </c>
      <c r="R292" s="17">
        <f t="shared" ca="1" si="111"/>
        <v>1.5130391769148897E-2</v>
      </c>
      <c r="S292" s="17">
        <f t="shared" ca="1" si="113"/>
        <v>-4.7444008507312594</v>
      </c>
      <c r="T292" s="19">
        <f t="shared" ca="1" si="112"/>
        <v>45163</v>
      </c>
      <c r="U292" s="18">
        <f t="shared" ca="1" si="114"/>
        <v>7.2431926487251164E-2</v>
      </c>
      <c r="V292" s="18">
        <f t="shared" ca="1" si="121"/>
        <v>2.3099532657467229E-2</v>
      </c>
      <c r="W292" s="18">
        <f t="shared" ca="1" si="122"/>
        <v>7.2431926487251164E-2</v>
      </c>
      <c r="X292" s="18">
        <f t="shared" ca="1" si="123"/>
        <v>0.16367023718973803</v>
      </c>
      <c r="Y292" s="18">
        <f t="shared" ca="1" si="124"/>
        <v>4.9689869120689255E-2</v>
      </c>
      <c r="Z292" s="18" t="e">
        <f t="shared" ca="1" si="115"/>
        <v>#VALUE!</v>
      </c>
      <c r="AA292" s="18">
        <f t="shared" ca="1" si="116"/>
        <v>2.4987917979938573E-2</v>
      </c>
      <c r="AB292" s="19">
        <f t="shared" ca="1" si="120"/>
        <v>48681</v>
      </c>
      <c r="AC292" s="3">
        <f ca="1">_xll.HLV5r3.Financial.Cache.GetValue(IRCurve1, AB292)</f>
        <v>0.64513641585755677</v>
      </c>
      <c r="AD292" s="17">
        <f t="shared" ca="1" si="117"/>
        <v>3.1133783939470083E-2</v>
      </c>
      <c r="AE292" s="17">
        <f t="shared" ca="1" si="118"/>
        <v>2.8854847902222366E-2</v>
      </c>
    </row>
    <row r="293" spans="1:31">
      <c r="A293" s="15">
        <f t="shared" ca="1" si="119"/>
        <v>45170</v>
      </c>
      <c r="B293" s="14">
        <f t="shared" ca="1" si="102"/>
        <v>4.156709798181335E-2</v>
      </c>
      <c r="C293" s="14">
        <f t="shared" ca="1" si="103"/>
        <v>2.6517444297959644E-2</v>
      </c>
      <c r="D293" s="14">
        <f t="shared" ca="1" si="104"/>
        <v>4.156709798181335E-2</v>
      </c>
      <c r="E293" s="14">
        <f t="shared" ca="1" si="105"/>
        <v>3.4557357576772738E-2</v>
      </c>
      <c r="F293" s="14">
        <f t="shared" ca="1" si="106"/>
        <v>3.7638154143078459E-2</v>
      </c>
      <c r="G293" s="14" t="e">
        <f t="shared" ca="1" si="107"/>
        <v>#VALUE!</v>
      </c>
      <c r="H293" s="14">
        <f t="shared" ca="1" si="108"/>
        <v>2.5459964836815896E-2</v>
      </c>
      <c r="I293" s="3">
        <f ca="1"/>
        <v>0.66749079244742593</v>
      </c>
      <c r="J293" s="3">
        <f ca="1"/>
        <v>0.87904922814821718</v>
      </c>
      <c r="K293" s="3">
        <f ca="1"/>
        <v>0.66749079244742593</v>
      </c>
      <c r="L293" s="3">
        <f ca="1"/>
        <v>0.40115217013956311</v>
      </c>
      <c r="M293" s="3">
        <f ca="1"/>
        <v>0.75781930119648488</v>
      </c>
      <c r="N293" s="3" t="e">
        <f ca="1"/>
        <v>#VALUE!</v>
      </c>
      <c r="O293" s="3">
        <f ca="1"/>
        <v>0.86983379975891861</v>
      </c>
      <c r="P293" s="17">
        <f t="shared" ca="1" si="109"/>
        <v>0</v>
      </c>
      <c r="Q293" s="17">
        <f t="shared" ca="1" si="110"/>
        <v>7.0097404050406126E-3</v>
      </c>
      <c r="R293" s="17">
        <f t="shared" ca="1" si="111"/>
        <v>1.5049653683853706E-2</v>
      </c>
      <c r="S293" s="17">
        <f t="shared" ca="1" si="113"/>
        <v>-4.7394654860886689</v>
      </c>
      <c r="T293" s="19">
        <f t="shared" ca="1" si="112"/>
        <v>45170</v>
      </c>
      <c r="U293" s="18">
        <f t="shared" ca="1" si="114"/>
        <v>7.2397265372564273E-2</v>
      </c>
      <c r="V293" s="18">
        <f t="shared" ca="1" si="121"/>
        <v>2.3123762959382951E-2</v>
      </c>
      <c r="W293" s="18">
        <f t="shared" ca="1" si="122"/>
        <v>7.2397265372564273E-2</v>
      </c>
      <c r="X293" s="18">
        <f t="shared" ca="1" si="123"/>
        <v>0.16340498465742961</v>
      </c>
      <c r="Y293" s="18">
        <f t="shared" ca="1" si="124"/>
        <v>4.9689869793711865E-2</v>
      </c>
      <c r="Z293" s="18" t="e">
        <f t="shared" ca="1" si="115"/>
        <v>#VALUE!</v>
      </c>
      <c r="AA293" s="18">
        <f t="shared" ca="1" si="116"/>
        <v>2.500261051167758E-2</v>
      </c>
      <c r="AB293" s="19">
        <f t="shared" ca="1" si="120"/>
        <v>48711</v>
      </c>
      <c r="AC293" s="3">
        <f ca="1">_xll.HLV5r3.Financial.Cache.GetValue(IRCurve1, AB293)</f>
        <v>0.64348976342508535</v>
      </c>
      <c r="AD293" s="17">
        <f t="shared" ca="1" si="117"/>
        <v>3.1133783939467381E-2</v>
      </c>
      <c r="AE293" s="17">
        <f t="shared" ca="1" si="118"/>
        <v>2.8867005304742139E-2</v>
      </c>
    </row>
    <row r="294" spans="1:31">
      <c r="A294" s="15">
        <f t="shared" ca="1" si="119"/>
        <v>45177</v>
      </c>
      <c r="B294" s="14">
        <f t="shared" ca="1" si="102"/>
        <v>4.1471234711560889E-2</v>
      </c>
      <c r="C294" s="14">
        <f t="shared" ca="1" si="103"/>
        <v>2.6502103240056578E-2</v>
      </c>
      <c r="D294" s="14">
        <f t="shared" ca="1" si="104"/>
        <v>4.1471234711560889E-2</v>
      </c>
      <c r="E294" s="14">
        <f t="shared" ca="1" si="105"/>
        <v>3.4557357576769844E-2</v>
      </c>
      <c r="F294" s="14">
        <f t="shared" ca="1" si="106"/>
        <v>3.7602304584493332E-2</v>
      </c>
      <c r="G294" s="14" t="e">
        <f t="shared" ca="1" si="107"/>
        <v>#VALUE!</v>
      </c>
      <c r="H294" s="14">
        <f t="shared" ca="1" si="108"/>
        <v>2.5474697708422714E-2</v>
      </c>
      <c r="I294" s="3">
        <f ca="1"/>
        <v>0.66669361522585691</v>
      </c>
      <c r="J294" s="3">
        <f ca="1"/>
        <v>0.87854067442195494</v>
      </c>
      <c r="K294" s="3">
        <f ca="1"/>
        <v>0.66669361522585691</v>
      </c>
      <c r="L294" s="3">
        <f ca="1"/>
        <v>0.40048942629562501</v>
      </c>
      <c r="M294" s="3">
        <f ca="1"/>
        <v>0.75709747358278201</v>
      </c>
      <c r="N294" s="3" t="e">
        <f ca="1"/>
        <v>#VALUE!</v>
      </c>
      <c r="O294" s="3">
        <f ca="1"/>
        <v>0.86934552646067831</v>
      </c>
      <c r="P294" s="17">
        <f t="shared" ca="1" si="109"/>
        <v>0</v>
      </c>
      <c r="Q294" s="17">
        <f t="shared" ca="1" si="110"/>
        <v>6.9138771347910452E-3</v>
      </c>
      <c r="R294" s="17">
        <f t="shared" ca="1" si="111"/>
        <v>1.4969131471504311E-2</v>
      </c>
      <c r="S294" s="17">
        <f t="shared" ca="1" si="113"/>
        <v>-4.7345287192560512</v>
      </c>
      <c r="T294" s="19">
        <f t="shared" ca="1" si="112"/>
        <v>45177</v>
      </c>
      <c r="U294" s="18">
        <f t="shared" ca="1" si="114"/>
        <v>7.2362603957527458E-2</v>
      </c>
      <c r="V294" s="18">
        <f t="shared" ca="1" si="121"/>
        <v>2.3147827866746351E-2</v>
      </c>
      <c r="W294" s="18">
        <f t="shared" ca="1" si="122"/>
        <v>7.2362603957527458E-2</v>
      </c>
      <c r="X294" s="18">
        <f t="shared" ca="1" si="123"/>
        <v>0.16314203006826225</v>
      </c>
      <c r="Y294" s="18">
        <f t="shared" ca="1" si="124"/>
        <v>4.9689870466734481E-2</v>
      </c>
      <c r="Z294" s="18" t="e">
        <f t="shared" ca="1" si="115"/>
        <v>#VALUE!</v>
      </c>
      <c r="AA294" s="18">
        <f t="shared" ca="1" si="116"/>
        <v>2.5017316764966949E-2</v>
      </c>
      <c r="AB294" s="19">
        <f t="shared" ca="1" si="120"/>
        <v>48741</v>
      </c>
      <c r="AC294" s="3">
        <f ca="1">_xll.HLV5r3.Financial.Cache.GetValue(IRCurve1, AB294)</f>
        <v>0.64184731392422123</v>
      </c>
      <c r="AD294" s="17">
        <f t="shared" ca="1" si="117"/>
        <v>3.1133783939470083E-2</v>
      </c>
      <c r="AE294" s="17">
        <f t="shared" ca="1" si="118"/>
        <v>2.8879032635195031E-2</v>
      </c>
    </row>
    <row r="295" spans="1:31">
      <c r="A295" s="15">
        <f t="shared" ca="1" si="119"/>
        <v>45184</v>
      </c>
      <c r="B295" s="14">
        <f t="shared" ca="1" si="102"/>
        <v>4.1375595545198714E-2</v>
      </c>
      <c r="C295" s="14">
        <f t="shared" ca="1" si="103"/>
        <v>2.6486771057369629E-2</v>
      </c>
      <c r="D295" s="14">
        <f t="shared" ca="1" si="104"/>
        <v>4.1375595545198714E-2</v>
      </c>
      <c r="E295" s="14">
        <f t="shared" ca="1" si="105"/>
        <v>3.4557357576775631E-2</v>
      </c>
      <c r="F295" s="14">
        <f t="shared" ca="1" si="106"/>
        <v>3.7566489170879978E-2</v>
      </c>
      <c r="G295" s="14" t="e">
        <f t="shared" ca="1" si="107"/>
        <v>#VALUE!</v>
      </c>
      <c r="H295" s="14">
        <f t="shared" ca="1" si="108"/>
        <v>2.5489389486942744E-2</v>
      </c>
      <c r="I295" s="3">
        <f ca="1"/>
        <v>0.66589827647796396</v>
      </c>
      <c r="J295" s="3">
        <f ca="1"/>
        <v>0.87803241490776207</v>
      </c>
      <c r="K295" s="3">
        <f ca="1"/>
        <v>0.66589827647796396</v>
      </c>
      <c r="L295" s="3">
        <f ca="1"/>
        <v>0.39982668245168695</v>
      </c>
      <c r="M295" s="3">
        <f ca="1"/>
        <v>0.75637633349486022</v>
      </c>
      <c r="N295" s="3" t="e">
        <f ca="1"/>
        <v>#VALUE!</v>
      </c>
      <c r="O295" s="3">
        <f ca="1"/>
        <v>0.86885697061421541</v>
      </c>
      <c r="P295" s="17">
        <f t="shared" ca="1" si="109"/>
        <v>0</v>
      </c>
      <c r="Q295" s="17">
        <f t="shared" ca="1" si="110"/>
        <v>6.8182379684230826E-3</v>
      </c>
      <c r="R295" s="17">
        <f t="shared" ca="1" si="111"/>
        <v>1.4888824487829085E-2</v>
      </c>
      <c r="S295" s="17">
        <f t="shared" ca="1" si="113"/>
        <v>-4.7295905643054912</v>
      </c>
      <c r="T295" s="19">
        <f t="shared" ca="1" si="112"/>
        <v>45184</v>
      </c>
      <c r="U295" s="18">
        <f t="shared" ca="1" si="114"/>
        <v>7.2327942242133708E-2</v>
      </c>
      <c r="V295" s="18">
        <f t="shared" ca="1" si="121"/>
        <v>2.3171729067256935E-2</v>
      </c>
      <c r="W295" s="18">
        <f t="shared" ca="1" si="122"/>
        <v>7.2327942242133708E-2</v>
      </c>
      <c r="X295" s="18">
        <f t="shared" ca="1" si="123"/>
        <v>0.1628813515853047</v>
      </c>
      <c r="Y295" s="18">
        <f t="shared" ca="1" si="124"/>
        <v>4.9689871139757064E-2</v>
      </c>
      <c r="Z295" s="18" t="e">
        <f t="shared" ca="1" si="115"/>
        <v>#VALUE!</v>
      </c>
      <c r="AA295" s="18">
        <f t="shared" ca="1" si="116"/>
        <v>2.5032036599078791E-2</v>
      </c>
      <c r="AB295" s="19">
        <f t="shared" ca="1" si="120"/>
        <v>48771</v>
      </c>
      <c r="AC295" s="3">
        <f ca="1">_xll.HLV5r3.Financial.Cache.GetValue(IRCurve1, AB295)</f>
        <v>0.64020905662736149</v>
      </c>
      <c r="AD295" s="17">
        <f t="shared" ca="1" si="117"/>
        <v>3.1133783939467381E-2</v>
      </c>
      <c r="AE295" s="17">
        <f t="shared" ca="1" si="118"/>
        <v>2.8890931969935387E-2</v>
      </c>
    </row>
    <row r="296" spans="1:31">
      <c r="A296" s="15">
        <f t="shared" ca="1" si="119"/>
        <v>45191</v>
      </c>
      <c r="B296" s="14">
        <f t="shared" ca="1" si="102"/>
        <v>4.1280179836643241E-2</v>
      </c>
      <c r="C296" s="14">
        <f t="shared" ca="1" si="103"/>
        <v>2.647144774476394E-2</v>
      </c>
      <c r="D296" s="14">
        <f t="shared" ca="1" si="104"/>
        <v>4.1280179836643241E-2</v>
      </c>
      <c r="E296" s="14">
        <f t="shared" ca="1" si="105"/>
        <v>3.4557357576769844E-2</v>
      </c>
      <c r="F296" s="14">
        <f t="shared" ca="1" si="106"/>
        <v>3.7530707869750421E-2</v>
      </c>
      <c r="G296" s="14" t="e">
        <f t="shared" ca="1" si="107"/>
        <v>#VALUE!</v>
      </c>
      <c r="H296" s="14">
        <f t="shared" ca="1" si="108"/>
        <v>2.5504040167600044E-2</v>
      </c>
      <c r="I296" s="3">
        <f ca="1"/>
        <v>0.66510477190586426</v>
      </c>
      <c r="J296" s="3">
        <f ca="1"/>
        <v>0.87752444943542895</v>
      </c>
      <c r="K296" s="3">
        <f ca="1"/>
        <v>0.66510477190586426</v>
      </c>
      <c r="L296" s="3">
        <f ca="1"/>
        <v>0.39916393860774879</v>
      </c>
      <c r="M296" s="3">
        <f ca="1"/>
        <v>0.75565588027788444</v>
      </c>
      <c r="N296" s="3" t="e">
        <f ca="1"/>
        <v>#VALUE!</v>
      </c>
      <c r="O296" s="3">
        <f ca="1"/>
        <v>0.86836813300761651</v>
      </c>
      <c r="P296" s="17">
        <f t="shared" ca="1" si="109"/>
        <v>0</v>
      </c>
      <c r="Q296" s="17">
        <f t="shared" ca="1" si="110"/>
        <v>6.7228222598733969E-3</v>
      </c>
      <c r="R296" s="17">
        <f t="shared" ca="1" si="111"/>
        <v>1.4808732091879301E-2</v>
      </c>
      <c r="S296" s="17">
        <f t="shared" ca="1" si="113"/>
        <v>-4.7246510351186055</v>
      </c>
      <c r="T296" s="19">
        <f t="shared" ca="1" si="112"/>
        <v>45191</v>
      </c>
      <c r="U296" s="18">
        <f t="shared" ca="1" si="114"/>
        <v>7.2293280226379611E-2</v>
      </c>
      <c r="V296" s="18">
        <f t="shared" ca="1" si="121"/>
        <v>2.3195468225730154E-2</v>
      </c>
      <c r="W296" s="18">
        <f t="shared" ca="1" si="122"/>
        <v>7.2293280226379611E-2</v>
      </c>
      <c r="X296" s="18">
        <f t="shared" ca="1" si="123"/>
        <v>0.16262292767572559</v>
      </c>
      <c r="Y296" s="18">
        <f t="shared" ca="1" si="124"/>
        <v>4.9689871812779687E-2</v>
      </c>
      <c r="Z296" s="18" t="e">
        <f t="shared" ca="1" si="115"/>
        <v>#VALUE!</v>
      </c>
      <c r="AA296" s="18">
        <f t="shared" ca="1" si="116"/>
        <v>2.5046769875193556E-2</v>
      </c>
      <c r="AB296" s="19">
        <f t="shared" ca="1" si="120"/>
        <v>48801</v>
      </c>
      <c r="AC296" s="3">
        <f ca="1">_xll.HLV5r3.Financial.Cache.GetValue(IRCurve1, AB296)</f>
        <v>0.63857498083428377</v>
      </c>
      <c r="AD296" s="17">
        <f t="shared" ca="1" si="117"/>
        <v>3.1133783939470083E-2</v>
      </c>
      <c r="AE296" s="17">
        <f t="shared" ca="1" si="118"/>
        <v>2.8902705341358106E-2</v>
      </c>
    </row>
    <row r="297" spans="1:31">
      <c r="A297" s="15">
        <f t="shared" ca="1" si="119"/>
        <v>45198</v>
      </c>
      <c r="B297" s="14">
        <f t="shared" ca="1" si="102"/>
        <v>4.1184986940389794E-2</v>
      </c>
      <c r="C297" s="14">
        <f t="shared" ca="1" si="103"/>
        <v>2.645613329711622E-2</v>
      </c>
      <c r="D297" s="14">
        <f t="shared" ca="1" si="104"/>
        <v>4.1184986940389794E-2</v>
      </c>
      <c r="E297" s="14">
        <f t="shared" ca="1" si="105"/>
        <v>3.4557357576769844E-2</v>
      </c>
      <c r="F297" s="14">
        <f t="shared" ca="1" si="106"/>
        <v>3.7494960648593513E-2</v>
      </c>
      <c r="G297" s="14" t="e">
        <f t="shared" ca="1" si="107"/>
        <v>#VALUE!</v>
      </c>
      <c r="H297" s="14">
        <f t="shared" ca="1" si="108"/>
        <v>2.5518649745664979E-2</v>
      </c>
      <c r="I297" s="3">
        <f ca="1"/>
        <v>0.66431309722406562</v>
      </c>
      <c r="J297" s="3">
        <f ca="1"/>
        <v>0.87701677783484444</v>
      </c>
      <c r="K297" s="3">
        <f ca="1"/>
        <v>0.66431309722406562</v>
      </c>
      <c r="L297" s="3">
        <f ca="1"/>
        <v>0.39850119476381074</v>
      </c>
      <c r="M297" s="3">
        <f ca="1"/>
        <v>0.75493611327764265</v>
      </c>
      <c r="N297" s="3" t="e">
        <f ca="1"/>
        <v>#VALUE!</v>
      </c>
      <c r="O297" s="3">
        <f ca="1"/>
        <v>0.86787901442905979</v>
      </c>
      <c r="P297" s="17">
        <f t="shared" ca="1" si="109"/>
        <v>0</v>
      </c>
      <c r="Q297" s="17">
        <f t="shared" ca="1" si="110"/>
        <v>6.6276293636199496E-3</v>
      </c>
      <c r="R297" s="17">
        <f t="shared" ca="1" si="111"/>
        <v>1.4728853643273573E-2</v>
      </c>
      <c r="S297" s="17">
        <f t="shared" ca="1" si="113"/>
        <v>-4.7197101453890653</v>
      </c>
      <c r="T297" s="19">
        <f t="shared" ca="1" si="112"/>
        <v>45198</v>
      </c>
      <c r="U297" s="18">
        <f t="shared" ca="1" si="114"/>
        <v>7.2258617910258199E-2</v>
      </c>
      <c r="V297" s="18">
        <f t="shared" ca="1" si="121"/>
        <v>2.3219046984483988E-2</v>
      </c>
      <c r="W297" s="18">
        <f t="shared" ca="1" si="122"/>
        <v>7.2258617910258199E-2</v>
      </c>
      <c r="X297" s="18">
        <f t="shared" ca="1" si="123"/>
        <v>0.16236673710571023</v>
      </c>
      <c r="Y297" s="18">
        <f t="shared" ca="1" si="124"/>
        <v>4.9689872485802297E-2</v>
      </c>
      <c r="Z297" s="18" t="e">
        <f t="shared" ca="1" si="115"/>
        <v>#VALUE!</v>
      </c>
      <c r="AA297" s="18">
        <f t="shared" ca="1" si="116"/>
        <v>2.5061516456367543E-2</v>
      </c>
      <c r="AB297" s="19">
        <f t="shared" ca="1" si="120"/>
        <v>48831</v>
      </c>
      <c r="AC297" s="3">
        <f ca="1">_xll.HLV5r3.Financial.Cache.GetValue(IRCurve1, AB297)</f>
        <v>0.63694507587207749</v>
      </c>
      <c r="AD297" s="17">
        <f t="shared" ca="1" si="117"/>
        <v>3.1133783939467381E-2</v>
      </c>
      <c r="AE297" s="17">
        <f t="shared" ca="1" si="118"/>
        <v>2.8914354739055768E-2</v>
      </c>
    </row>
    <row r="298" spans="1:31">
      <c r="A298" s="15">
        <f t="shared" ca="1" si="119"/>
        <v>45205</v>
      </c>
      <c r="B298" s="14">
        <f t="shared" ca="1" si="102"/>
        <v>4.109001621423921E-2</v>
      </c>
      <c r="C298" s="14">
        <f t="shared" ca="1" si="103"/>
        <v>2.6440827709280038E-2</v>
      </c>
      <c r="D298" s="14">
        <f t="shared" ca="1" si="104"/>
        <v>4.109001621423921E-2</v>
      </c>
      <c r="E298" s="14">
        <f t="shared" ca="1" si="105"/>
        <v>3.4557357576772738E-2</v>
      </c>
      <c r="F298" s="14">
        <f t="shared" ca="1" si="106"/>
        <v>3.7459247474950219E-2</v>
      </c>
      <c r="G298" s="14" t="e">
        <f t="shared" ca="1" si="107"/>
        <v>#VALUE!</v>
      </c>
      <c r="H298" s="14">
        <f t="shared" ca="1" si="108"/>
        <v>2.5533218216315302E-2</v>
      </c>
      <c r="I298" s="3">
        <f ca="1"/>
        <v>0.6635232481594554</v>
      </c>
      <c r="J298" s="3">
        <f ca="1"/>
        <v>0.87650939993599564</v>
      </c>
      <c r="K298" s="3">
        <f ca="1"/>
        <v>0.6635232481594554</v>
      </c>
      <c r="L298" s="3">
        <f ca="1"/>
        <v>0.39783845091987269</v>
      </c>
      <c r="M298" s="3">
        <f ca="1"/>
        <v>0.75421703184054634</v>
      </c>
      <c r="N298" s="3" t="e">
        <f ca="1"/>
        <v>#VALUE!</v>
      </c>
      <c r="O298" s="3">
        <f ca="1"/>
        <v>0.86738961566681416</v>
      </c>
      <c r="P298" s="17">
        <f t="shared" ca="1" si="109"/>
        <v>0</v>
      </c>
      <c r="Q298" s="17">
        <f t="shared" ca="1" si="110"/>
        <v>6.5326586374664722E-3</v>
      </c>
      <c r="R298" s="17">
        <f t="shared" ca="1" si="111"/>
        <v>1.4649188504959172E-2</v>
      </c>
      <c r="S298" s="17">
        <f t="shared" ca="1" si="113"/>
        <v>-4.7147679086265448</v>
      </c>
      <c r="T298" s="19">
        <f t="shared" ca="1" si="112"/>
        <v>45205</v>
      </c>
      <c r="U298" s="18">
        <f t="shared" ca="1" si="114"/>
        <v>7.222395529376599E-2</v>
      </c>
      <c r="V298" s="18">
        <f t="shared" ca="1" si="121"/>
        <v>2.3242466963717581E-2</v>
      </c>
      <c r="W298" s="18">
        <f t="shared" ca="1" si="122"/>
        <v>7.222395529376599E-2</v>
      </c>
      <c r="X298" s="18">
        <f t="shared" ca="1" si="123"/>
        <v>0.16211275893547966</v>
      </c>
      <c r="Y298" s="18">
        <f t="shared" ca="1" si="124"/>
        <v>4.9689873158824879E-2</v>
      </c>
      <c r="Z298" s="18" t="e">
        <f t="shared" ca="1" si="115"/>
        <v>#VALUE!</v>
      </c>
      <c r="AA298" s="18">
        <f t="shared" ca="1" si="116"/>
        <v>2.5076276207500546E-2</v>
      </c>
      <c r="AC298" s="3"/>
      <c r="AD298" s="17"/>
      <c r="AE298" s="17"/>
    </row>
    <row r="299" spans="1:31">
      <c r="A299" s="15">
        <f t="shared" ca="1" si="119"/>
        <v>45212</v>
      </c>
      <c r="B299" s="14">
        <f t="shared" ca="1" si="102"/>
        <v>4.0995267016582834E-2</v>
      </c>
      <c r="C299" s="14">
        <f t="shared" ca="1" si="103"/>
        <v>2.6425530976143689E-2</v>
      </c>
      <c r="D299" s="14">
        <f t="shared" ca="1" si="104"/>
        <v>4.0995267016582834E-2</v>
      </c>
      <c r="E299" s="14">
        <f t="shared" ca="1" si="105"/>
        <v>3.4557357576769844E-2</v>
      </c>
      <c r="F299" s="14">
        <f t="shared" ca="1" si="106"/>
        <v>3.7423568316610437E-2</v>
      </c>
      <c r="G299" s="14" t="e">
        <f t="shared" ca="1" si="107"/>
        <v>#VALUE!</v>
      </c>
      <c r="H299" s="14">
        <f t="shared" ca="1" si="108"/>
        <v>2.5547745575764988E-2</v>
      </c>
      <c r="I299" s="3">
        <f ca="1"/>
        <v>0.66273522045123712</v>
      </c>
      <c r="J299" s="3">
        <f ca="1"/>
        <v>0.87600231556896835</v>
      </c>
      <c r="K299" s="3">
        <f ca="1"/>
        <v>0.66273522045123712</v>
      </c>
      <c r="L299" s="3">
        <f ca="1"/>
        <v>0.39717570707593458</v>
      </c>
      <c r="M299" s="3">
        <f ca="1"/>
        <v>0.75349863531362948</v>
      </c>
      <c r="N299" s="3" t="e">
        <f ca="1"/>
        <v>#VALUE!</v>
      </c>
      <c r="O299" s="3">
        <f ca="1"/>
        <v>0.86689993750924099</v>
      </c>
      <c r="P299" s="17">
        <f t="shared" ca="1" si="109"/>
        <v>0</v>
      </c>
      <c r="Q299" s="17">
        <f t="shared" ca="1" si="110"/>
        <v>6.4379094398129902E-3</v>
      </c>
      <c r="R299" s="17">
        <f t="shared" ca="1" si="111"/>
        <v>1.4569736040439145E-2</v>
      </c>
      <c r="S299" s="17">
        <f t="shared" ca="1" si="113"/>
        <v>-4.7098243381587617</v>
      </c>
      <c r="T299" s="19">
        <f t="shared" ca="1" si="112"/>
        <v>45212</v>
      </c>
      <c r="U299" s="18">
        <f t="shared" ca="1" si="114"/>
        <v>7.2189292376896128E-2</v>
      </c>
      <c r="V299" s="18">
        <f t="shared" ca="1" si="121"/>
        <v>2.3265729761882487E-2</v>
      </c>
      <c r="W299" s="18">
        <f t="shared" ca="1" si="122"/>
        <v>7.2189292376896128E-2</v>
      </c>
      <c r="X299" s="18">
        <f t="shared" ca="1" si="123"/>
        <v>0.16186097251441098</v>
      </c>
      <c r="Y299" s="18">
        <f t="shared" ca="1" si="124"/>
        <v>4.9689873831848377E-2</v>
      </c>
      <c r="Z299" s="18" t="e">
        <f t="shared" ca="1" si="115"/>
        <v>#VALUE!</v>
      </c>
      <c r="AA299" s="18">
        <f t="shared" ca="1" si="116"/>
        <v>2.5091048995308514E-2</v>
      </c>
      <c r="AC299" s="3"/>
      <c r="AD299" s="17"/>
      <c r="AE299" s="17"/>
    </row>
    <row r="300" spans="1:31">
      <c r="A300" s="15">
        <f t="shared" ca="1" si="119"/>
        <v>45219</v>
      </c>
      <c r="B300" s="14">
        <f t="shared" ca="1" si="102"/>
        <v>4.090073870906541E-2</v>
      </c>
      <c r="C300" s="14">
        <f t="shared" ca="1" si="103"/>
        <v>2.6410243092572304E-2</v>
      </c>
      <c r="D300" s="14">
        <f t="shared" ca="1" si="104"/>
        <v>4.090073870906541E-2</v>
      </c>
      <c r="E300" s="14">
        <f t="shared" ca="1" si="105"/>
        <v>3.4557357576769844E-2</v>
      </c>
      <c r="F300" s="14">
        <f t="shared" ca="1" si="106"/>
        <v>3.7387923140565174E-2</v>
      </c>
      <c r="G300" s="14" t="e">
        <f t="shared" ca="1" si="107"/>
        <v>#VALUE!</v>
      </c>
      <c r="H300" s="14">
        <f t="shared" ca="1" si="108"/>
        <v>2.5562231818925488E-2</v>
      </c>
      <c r="I300" s="3">
        <f ca="1"/>
        <v>0.66194900985091909</v>
      </c>
      <c r="J300" s="3">
        <f ca="1"/>
        <v>0.87549552456394641</v>
      </c>
      <c r="K300" s="3">
        <f ca="1"/>
        <v>0.66194900985091909</v>
      </c>
      <c r="L300" s="3">
        <f ca="1"/>
        <v>0.39651296323199653</v>
      </c>
      <c r="M300" s="3">
        <f ca="1"/>
        <v>0.7527809230445438</v>
      </c>
      <c r="N300" s="3" t="e">
        <f ca="1"/>
        <v>#VALUE!</v>
      </c>
      <c r="O300" s="3">
        <f ca="1"/>
        <v>0.86640998074477427</v>
      </c>
      <c r="P300" s="17">
        <f t="shared" ca="1" si="109"/>
        <v>0</v>
      </c>
      <c r="Q300" s="17">
        <f t="shared" ca="1" si="110"/>
        <v>6.3433811322955655E-3</v>
      </c>
      <c r="R300" s="17">
        <f t="shared" ca="1" si="111"/>
        <v>1.4490495616493106E-2</v>
      </c>
      <c r="S300" s="17">
        <f t="shared" ca="1" si="113"/>
        <v>-4.7048794471357294</v>
      </c>
      <c r="T300" s="19">
        <f t="shared" ca="1" si="112"/>
        <v>45219</v>
      </c>
      <c r="U300" s="18">
        <f t="shared" ca="1" si="114"/>
        <v>7.2154629159645017E-2</v>
      </c>
      <c r="V300" s="18">
        <f t="shared" ca="1" si="121"/>
        <v>2.3288836956046267E-2</v>
      </c>
      <c r="W300" s="18">
        <f t="shared" ca="1" si="122"/>
        <v>7.2154629159645017E-2</v>
      </c>
      <c r="X300" s="18">
        <f t="shared" ca="1" si="123"/>
        <v>0.16161135747625591</v>
      </c>
      <c r="Y300" s="18">
        <f t="shared" ca="1" si="124"/>
        <v>4.9689874504871001E-2</v>
      </c>
      <c r="Z300" s="18" t="e">
        <f t="shared" ca="1" si="115"/>
        <v>#VALUE!</v>
      </c>
      <c r="AA300" s="18">
        <f t="shared" ca="1" si="116"/>
        <v>2.5105834688287722E-2</v>
      </c>
      <c r="AC300" s="3"/>
      <c r="AD300" s="17"/>
      <c r="AE300" s="17"/>
    </row>
    <row r="301" spans="1:31">
      <c r="A301" s="15">
        <f t="shared" ca="1" si="119"/>
        <v>45226</v>
      </c>
      <c r="B301" s="14">
        <f t="shared" ca="1" si="102"/>
        <v>4.0806430653933759E-2</v>
      </c>
      <c r="C301" s="14">
        <f t="shared" ca="1" si="103"/>
        <v>2.639496405347156E-2</v>
      </c>
      <c r="D301" s="14">
        <f t="shared" ca="1" si="104"/>
        <v>4.0806430653933759E-2</v>
      </c>
      <c r="E301" s="14">
        <f t="shared" ca="1" si="105"/>
        <v>3.4557357576772738E-2</v>
      </c>
      <c r="F301" s="14">
        <f t="shared" ca="1" si="106"/>
        <v>3.7352311915038502E-2</v>
      </c>
      <c r="G301" s="14" t="e">
        <f t="shared" ca="1" si="107"/>
        <v>#VALUE!</v>
      </c>
      <c r="H301" s="14">
        <f t="shared" ca="1" si="108"/>
        <v>2.5576676941761863E-2</v>
      </c>
      <c r="I301" s="3">
        <f ca="1"/>
        <v>0.66116461212225208</v>
      </c>
      <c r="J301" s="3">
        <f ca="1"/>
        <v>0.87498902675121215</v>
      </c>
      <c r="K301" s="3">
        <f ca="1"/>
        <v>0.66116461212225208</v>
      </c>
      <c r="L301" s="3">
        <f ca="1"/>
        <v>0.39585021938805848</v>
      </c>
      <c r="M301" s="3">
        <f ca="1"/>
        <v>0.75206389438157406</v>
      </c>
      <c r="N301" s="3" t="e">
        <f ca="1"/>
        <v>#VALUE!</v>
      </c>
      <c r="O301" s="3">
        <f ca="1"/>
        <v>0.86591974616194556</v>
      </c>
      <c r="P301" s="17">
        <f t="shared" ca="1" si="109"/>
        <v>0</v>
      </c>
      <c r="Q301" s="17">
        <f t="shared" ca="1" si="110"/>
        <v>6.2490730771610215E-3</v>
      </c>
      <c r="R301" s="17">
        <f t="shared" ca="1" si="111"/>
        <v>1.4411466600462199E-2</v>
      </c>
      <c r="S301" s="17">
        <f t="shared" ca="1" si="113"/>
        <v>-4.6999332485317042</v>
      </c>
      <c r="T301" s="19">
        <f t="shared" ca="1" si="112"/>
        <v>45226</v>
      </c>
      <c r="U301" s="18">
        <f t="shared" ca="1" si="114"/>
        <v>7.2119965642005804E-2</v>
      </c>
      <c r="V301" s="18">
        <f t="shared" ca="1" si="121"/>
        <v>2.3311790102248986E-2</v>
      </c>
      <c r="W301" s="18">
        <f t="shared" ca="1" si="122"/>
        <v>7.2119965642005804E-2</v>
      </c>
      <c r="X301" s="18">
        <f t="shared" ca="1" si="123"/>
        <v>0.16136389373445528</v>
      </c>
      <c r="Y301" s="18">
        <f t="shared" ca="1" si="124"/>
        <v>4.968987517789359E-2</v>
      </c>
      <c r="Z301" s="18" t="e">
        <f t="shared" ca="1" si="115"/>
        <v>#VALUE!</v>
      </c>
      <c r="AA301" s="18">
        <f t="shared" ca="1" si="116"/>
        <v>2.5120633156688759E-2</v>
      </c>
      <c r="AC301" s="3"/>
      <c r="AD301" s="17"/>
      <c r="AE301" s="17"/>
    </row>
    <row r="302" spans="1:31">
      <c r="A302" s="15">
        <f t="shared" ca="1" si="119"/>
        <v>45233</v>
      </c>
      <c r="B302" s="14">
        <f t="shared" ca="1" si="102"/>
        <v>4.0712342216699712E-2</v>
      </c>
      <c r="C302" s="14">
        <f t="shared" ca="1" si="103"/>
        <v>2.6379693853694999E-2</v>
      </c>
      <c r="D302" s="14">
        <f t="shared" ca="1" si="104"/>
        <v>4.0712342216699712E-2</v>
      </c>
      <c r="E302" s="14">
        <f t="shared" ca="1" si="105"/>
        <v>3.4557357576769844E-2</v>
      </c>
      <c r="F302" s="14">
        <f t="shared" ca="1" si="106"/>
        <v>3.7316734607519275E-2</v>
      </c>
      <c r="G302" s="14" t="e">
        <f t="shared" ca="1" si="107"/>
        <v>#VALUE!</v>
      </c>
      <c r="H302" s="14">
        <f t="shared" ca="1" si="108"/>
        <v>2.5591080940123377E-2</v>
      </c>
      <c r="I302" s="3">
        <f ca="1"/>
        <v>0.66038202304121774</v>
      </c>
      <c r="J302" s="3">
        <f ca="1"/>
        <v>0.87448282196114557</v>
      </c>
      <c r="K302" s="3">
        <f ca="1"/>
        <v>0.66038202304121774</v>
      </c>
      <c r="L302" s="3">
        <f ca="1"/>
        <v>0.39518747554412037</v>
      </c>
      <c r="M302" s="3">
        <f ca="1"/>
        <v>0.75134754867361442</v>
      </c>
      <c r="N302" s="3" t="e">
        <f ca="1"/>
        <v>#VALUE!</v>
      </c>
      <c r="O302" s="3">
        <f ca="1"/>
        <v>0.86542923454936382</v>
      </c>
      <c r="P302" s="17">
        <f t="shared" ca="1" si="109"/>
        <v>0</v>
      </c>
      <c r="Q302" s="17">
        <f t="shared" ca="1" si="110"/>
        <v>6.1549846399298683E-3</v>
      </c>
      <c r="R302" s="17">
        <f t="shared" ca="1" si="111"/>
        <v>1.4332648363004713E-2</v>
      </c>
      <c r="S302" s="17">
        <f t="shared" ca="1" si="113"/>
        <v>-4.6949857551488456</v>
      </c>
      <c r="T302" s="19">
        <f t="shared" ca="1" si="112"/>
        <v>45233</v>
      </c>
      <c r="U302" s="18">
        <f t="shared" ca="1" si="114"/>
        <v>7.2085301823974976E-2</v>
      </c>
      <c r="V302" s="18">
        <f t="shared" ca="1" si="121"/>
        <v>2.333459073585234E-2</v>
      </c>
      <c r="W302" s="18">
        <f t="shared" ca="1" si="122"/>
        <v>7.2085301823974976E-2</v>
      </c>
      <c r="X302" s="18">
        <f t="shared" ca="1" si="123"/>
        <v>0.16111856147754763</v>
      </c>
      <c r="Y302" s="18">
        <f t="shared" ca="1" si="124"/>
        <v>4.96898758509162E-2</v>
      </c>
      <c r="Z302" s="18" t="e">
        <f t="shared" ca="1" si="115"/>
        <v>#VALUE!</v>
      </c>
      <c r="AA302" s="18">
        <f t="shared" ca="1" si="116"/>
        <v>2.5135444272486519E-2</v>
      </c>
      <c r="AC302" s="3"/>
      <c r="AD302" s="17"/>
      <c r="AE302" s="17"/>
    </row>
    <row r="303" spans="1:31">
      <c r="A303" s="15">
        <f t="shared" ca="1" si="119"/>
        <v>45240</v>
      </c>
      <c r="B303" s="14">
        <f t="shared" ca="1" si="102"/>
        <v>4.0618472763598708E-2</v>
      </c>
      <c r="C303" s="14">
        <f t="shared" ca="1" si="103"/>
        <v>2.63644324881483E-2</v>
      </c>
      <c r="D303" s="14">
        <f t="shared" ca="1" si="104"/>
        <v>4.0618472763598708E-2</v>
      </c>
      <c r="E303" s="14">
        <f t="shared" ca="1" si="105"/>
        <v>3.4557357576772738E-2</v>
      </c>
      <c r="F303" s="14">
        <f t="shared" ca="1" si="106"/>
        <v>3.7281191185681614E-2</v>
      </c>
      <c r="G303" s="14" t="e">
        <f t="shared" ca="1" si="107"/>
        <v>#VALUE!</v>
      </c>
      <c r="H303" s="14">
        <f t="shared" ca="1" si="108"/>
        <v>2.5605443809928782E-2</v>
      </c>
      <c r="I303" s="3">
        <f ca="1"/>
        <v>0.65960123839596596</v>
      </c>
      <c r="J303" s="3">
        <f ca="1"/>
        <v>0.8739769100242254</v>
      </c>
      <c r="K303" s="3">
        <f ca="1"/>
        <v>0.65960123839596596</v>
      </c>
      <c r="L303" s="3">
        <f ca="1"/>
        <v>0.39452473170018232</v>
      </c>
      <c r="M303" s="3">
        <f ca="1"/>
        <v>0.75063188527018254</v>
      </c>
      <c r="N303" s="3" t="e">
        <f ca="1"/>
        <v>#VALUE!</v>
      </c>
      <c r="O303" s="3">
        <f ca="1"/>
        <v>0.86493844669571762</v>
      </c>
      <c r="P303" s="17">
        <f t="shared" ca="1" si="109"/>
        <v>0</v>
      </c>
      <c r="Q303" s="17">
        <f t="shared" ca="1" si="110"/>
        <v>6.0611151868259702E-3</v>
      </c>
      <c r="R303" s="17">
        <f t="shared" ca="1" si="111"/>
        <v>1.4254040275450408E-2</v>
      </c>
      <c r="S303" s="17">
        <f t="shared" ca="1" si="113"/>
        <v>-4.6900369796195021</v>
      </c>
      <c r="T303" s="19">
        <f t="shared" ca="1" si="112"/>
        <v>45240</v>
      </c>
      <c r="U303" s="18">
        <f t="shared" ca="1" si="114"/>
        <v>7.2050637705546511E-2</v>
      </c>
      <c r="V303" s="18">
        <f t="shared" ca="1" si="121"/>
        <v>2.3357240371882169E-2</v>
      </c>
      <c r="W303" s="18">
        <f t="shared" ca="1" si="122"/>
        <v>7.2050637705546511E-2</v>
      </c>
      <c r="X303" s="18">
        <f t="shared" ca="1" si="123"/>
        <v>0.16087534116466926</v>
      </c>
      <c r="Y303" s="18">
        <f t="shared" ca="1" si="124"/>
        <v>4.968987652393881E-2</v>
      </c>
      <c r="Z303" s="18" t="e">
        <f t="shared" ca="1" si="115"/>
        <v>#VALUE!</v>
      </c>
      <c r="AA303" s="18">
        <f t="shared" ca="1" si="116"/>
        <v>2.5150267909351494E-2</v>
      </c>
      <c r="AC303" s="3"/>
      <c r="AD303" s="17"/>
      <c r="AE303" s="17"/>
    </row>
    <row r="304" spans="1:31">
      <c r="A304" s="15">
        <f t="shared" ca="1" si="119"/>
        <v>45247</v>
      </c>
      <c r="B304" s="14">
        <f t="shared" ca="1" si="102"/>
        <v>4.0524821663251283E-2</v>
      </c>
      <c r="C304" s="14">
        <f t="shared" ca="1" si="103"/>
        <v>2.6349179951708171E-2</v>
      </c>
      <c r="D304" s="14">
        <f t="shared" ca="1" si="104"/>
        <v>4.0524821663251283E-2</v>
      </c>
      <c r="E304" s="14">
        <f t="shared" ca="1" si="105"/>
        <v>3.4557357576772738E-2</v>
      </c>
      <c r="F304" s="14">
        <f t="shared" ca="1" si="106"/>
        <v>3.7245681617263306E-2</v>
      </c>
      <c r="G304" s="14" t="e">
        <f t="shared" ca="1" si="107"/>
        <v>#VALUE!</v>
      </c>
      <c r="H304" s="14">
        <f t="shared" ca="1" si="108"/>
        <v>2.5619765547253107E-2</v>
      </c>
      <c r="I304" s="3">
        <f ca="1"/>
        <v>0.65882225398680105</v>
      </c>
      <c r="J304" s="3">
        <f ca="1"/>
        <v>0.87347129077102803</v>
      </c>
      <c r="K304" s="3">
        <f ca="1"/>
        <v>0.65882225398680105</v>
      </c>
      <c r="L304" s="3">
        <f ca="1"/>
        <v>0.39386198785624421</v>
      </c>
      <c r="M304" s="3">
        <f ca="1"/>
        <v>0.74991690352141605</v>
      </c>
      <c r="N304" s="3" t="e">
        <f ca="1"/>
        <v>#VALUE!</v>
      </c>
      <c r="O304" s="3">
        <f ca="1"/>
        <v>0.86444738338977378</v>
      </c>
      <c r="P304" s="17">
        <f t="shared" ca="1" si="109"/>
        <v>0</v>
      </c>
      <c r="Q304" s="17">
        <f t="shared" ca="1" si="110"/>
        <v>5.9674640864785453E-3</v>
      </c>
      <c r="R304" s="17">
        <f t="shared" ca="1" si="111"/>
        <v>1.4175641711543112E-2</v>
      </c>
      <c r="S304" s="17">
        <f t="shared" ca="1" si="113"/>
        <v>-4.6850869344092247</v>
      </c>
      <c r="T304" s="19">
        <f t="shared" ca="1" si="112"/>
        <v>45247</v>
      </c>
      <c r="U304" s="18">
        <f t="shared" ca="1" si="114"/>
        <v>7.2015973286714247E-2</v>
      </c>
      <c r="V304" s="18">
        <f t="shared" ca="1" si="121"/>
        <v>2.3379740505363934E-2</v>
      </c>
      <c r="W304" s="18">
        <f t="shared" ca="1" si="122"/>
        <v>7.2015973286714247E-2</v>
      </c>
      <c r="X304" s="18">
        <f t="shared" ca="1" si="123"/>
        <v>0.16063421352114401</v>
      </c>
      <c r="Y304" s="18">
        <f t="shared" ca="1" si="124"/>
        <v>4.9689877196961413E-2</v>
      </c>
      <c r="Z304" s="18" t="e">
        <f t="shared" ca="1" si="115"/>
        <v>#VALUE!</v>
      </c>
      <c r="AA304" s="18">
        <f t="shared" ca="1" si="116"/>
        <v>2.5165103942622002E-2</v>
      </c>
      <c r="AC304" s="3"/>
      <c r="AD304" s="17"/>
      <c r="AE304" s="17"/>
    </row>
    <row r="305" spans="1:31">
      <c r="A305" s="15">
        <f t="shared" ca="1" si="119"/>
        <v>45254</v>
      </c>
      <c r="B305" s="14">
        <f t="shared" ca="1" si="102"/>
        <v>4.0431388286749873E-2</v>
      </c>
      <c r="C305" s="14">
        <f t="shared" ca="1" si="103"/>
        <v>2.6333936239280278E-2</v>
      </c>
      <c r="D305" s="14">
        <f t="shared" ca="1" si="104"/>
        <v>4.0431388286749873E-2</v>
      </c>
      <c r="E305" s="14">
        <f t="shared" ca="1" si="105"/>
        <v>3.4557357576769844E-2</v>
      </c>
      <c r="F305" s="14">
        <f t="shared" ca="1" si="106"/>
        <v>3.7210205870216333E-2</v>
      </c>
      <c r="G305" s="14" t="e">
        <f t="shared" ca="1" si="107"/>
        <v>#VALUE!</v>
      </c>
      <c r="H305" s="14">
        <f t="shared" ca="1" si="108"/>
        <v>2.5634046148240879E-2</v>
      </c>
      <c r="I305" s="3">
        <f ca="1"/>
        <v>0.65804506562613596</v>
      </c>
      <c r="J305" s="3">
        <f ca="1"/>
        <v>0.87296596403222815</v>
      </c>
      <c r="K305" s="3">
        <f ca="1"/>
        <v>0.65804506562613596</v>
      </c>
      <c r="L305" s="3">
        <f ca="1"/>
        <v>0.3931992440123061</v>
      </c>
      <c r="M305" s="3">
        <f ca="1"/>
        <v>0.74920260277807127</v>
      </c>
      <c r="N305" s="3" t="e">
        <f ca="1"/>
        <v>#VALUE!</v>
      </c>
      <c r="O305" s="3">
        <f ca="1"/>
        <v>0.86395604542037441</v>
      </c>
      <c r="P305" s="17">
        <f t="shared" ca="1" si="109"/>
        <v>0</v>
      </c>
      <c r="Q305" s="17">
        <f t="shared" ca="1" si="110"/>
        <v>5.8740307099800285E-3</v>
      </c>
      <c r="R305" s="17">
        <f t="shared" ca="1" si="111"/>
        <v>1.4097452047469594E-2</v>
      </c>
      <c r="S305" s="17">
        <f t="shared" ca="1" si="113"/>
        <v>-4.6801356318198248</v>
      </c>
      <c r="T305" s="19">
        <f t="shared" ca="1" si="112"/>
        <v>45254</v>
      </c>
      <c r="U305" s="18">
        <f t="shared" ca="1" si="114"/>
        <v>7.1981308567474825E-2</v>
      </c>
      <c r="V305" s="18">
        <f t="shared" ca="1" si="121"/>
        <v>2.3402092611651767E-2</v>
      </c>
      <c r="W305" s="18">
        <f t="shared" ca="1" si="122"/>
        <v>7.1981308567474825E-2</v>
      </c>
      <c r="X305" s="18">
        <f t="shared" ca="1" si="123"/>
        <v>0.16039515953416034</v>
      </c>
      <c r="Y305" s="18">
        <f t="shared" ca="1" si="124"/>
        <v>4.9689877869984897E-2</v>
      </c>
      <c r="Z305" s="18" t="e">
        <f t="shared" ca="1" si="115"/>
        <v>#VALUE!</v>
      </c>
      <c r="AA305" s="18">
        <f t="shared" ca="1" si="116"/>
        <v>2.5179952249276577E-2</v>
      </c>
      <c r="AC305" s="3"/>
      <c r="AD305" s="17"/>
      <c r="AE305" s="17"/>
    </row>
    <row r="306" spans="1:31">
      <c r="A306" s="15">
        <f t="shared" ca="1" si="119"/>
        <v>45261</v>
      </c>
      <c r="B306" s="14">
        <f t="shared" ca="1" si="102"/>
        <v>4.0338172005806347E-2</v>
      </c>
      <c r="C306" s="14">
        <f t="shared" ca="1" si="103"/>
        <v>2.6318701345741338E-2</v>
      </c>
      <c r="D306" s="14">
        <f t="shared" ca="1" si="104"/>
        <v>4.0338172005806347E-2</v>
      </c>
      <c r="E306" s="14">
        <f t="shared" ca="1" si="105"/>
        <v>3.4557357576772738E-2</v>
      </c>
      <c r="F306" s="14">
        <f t="shared" ca="1" si="106"/>
        <v>3.717476391173432E-2</v>
      </c>
      <c r="G306" s="14" t="e">
        <f t="shared" ca="1" si="107"/>
        <v>#VALUE!</v>
      </c>
      <c r="H306" s="14">
        <f t="shared" ca="1" si="108"/>
        <v>2.5648285609169749E-2</v>
      </c>
      <c r="I306" s="3">
        <f ca="1"/>
        <v>0.65726966913844487</v>
      </c>
      <c r="J306" s="3">
        <f ca="1"/>
        <v>0.87246092963859811</v>
      </c>
      <c r="K306" s="3">
        <f ca="1"/>
        <v>0.65726966913844487</v>
      </c>
      <c r="L306" s="3">
        <f ca="1"/>
        <v>0.39253650016836805</v>
      </c>
      <c r="M306" s="3">
        <f ca="1"/>
        <v>0.74848898239151918</v>
      </c>
      <c r="N306" s="3" t="e">
        <f ca="1"/>
        <v>#VALUE!</v>
      </c>
      <c r="O306" s="3">
        <f ca="1"/>
        <v>0.86346443357643554</v>
      </c>
      <c r="P306" s="17">
        <f t="shared" ca="1" si="109"/>
        <v>0</v>
      </c>
      <c r="Q306" s="17">
        <f t="shared" ca="1" si="110"/>
        <v>5.7808144290336094E-3</v>
      </c>
      <c r="R306" s="17">
        <f t="shared" ca="1" si="111"/>
        <v>1.4019470660065009E-2</v>
      </c>
      <c r="S306" s="17">
        <f t="shared" ca="1" si="113"/>
        <v>-4.6751830839913993</v>
      </c>
      <c r="T306" s="19">
        <f t="shared" ca="1" si="112"/>
        <v>45261</v>
      </c>
      <c r="U306" s="18">
        <f t="shared" ca="1" si="114"/>
        <v>7.1946643547821196E-2</v>
      </c>
      <c r="V306" s="18">
        <f t="shared" ca="1" si="121"/>
        <v>2.3424298146750806E-2</v>
      </c>
      <c r="W306" s="18">
        <f t="shared" ca="1" si="122"/>
        <v>7.1946643547821196E-2</v>
      </c>
      <c r="X306" s="18">
        <f t="shared" ca="1" si="123"/>
        <v>0.16015816044853426</v>
      </c>
      <c r="Y306" s="18">
        <f t="shared" ca="1" si="124"/>
        <v>4.96898785430075E-2</v>
      </c>
      <c r="Z306" s="18" t="e">
        <f t="shared" ca="1" si="115"/>
        <v>#VALUE!</v>
      </c>
      <c r="AA306" s="18">
        <f t="shared" ca="1" si="116"/>
        <v>2.5194812707907206E-2</v>
      </c>
      <c r="AC306" s="3"/>
      <c r="AD306" s="17"/>
      <c r="AE306" s="17"/>
    </row>
    <row r="307" spans="1:31">
      <c r="A307" s="15">
        <f t="shared" ca="1" si="119"/>
        <v>45268</v>
      </c>
      <c r="B307" s="14">
        <f t="shared" ca="1" si="102"/>
        <v>4.0245172195461247E-2</v>
      </c>
      <c r="C307" s="14">
        <f t="shared" ca="1" si="103"/>
        <v>2.6303475266002803E-2</v>
      </c>
      <c r="D307" s="14">
        <f t="shared" ca="1" si="104"/>
        <v>4.0245172195461247E-2</v>
      </c>
      <c r="E307" s="14">
        <f t="shared" ca="1" si="105"/>
        <v>3.4557357576769844E-2</v>
      </c>
      <c r="F307" s="14">
        <f t="shared" ca="1" si="106"/>
        <v>3.7139355710226592E-2</v>
      </c>
      <c r="G307" s="14" t="e">
        <f t="shared" ca="1" si="107"/>
        <v>#VALUE!</v>
      </c>
      <c r="H307" s="14">
        <f t="shared" ca="1" si="108"/>
        <v>2.5662483926166865E-2</v>
      </c>
      <c r="I307" s="3">
        <f ca="1"/>
        <v>0.65649606036025132</v>
      </c>
      <c r="J307" s="3">
        <f ca="1"/>
        <v>0.87195618742100856</v>
      </c>
      <c r="K307" s="3">
        <f ca="1"/>
        <v>0.65649606036025132</v>
      </c>
      <c r="L307" s="3">
        <f ca="1"/>
        <v>0.39187375632442994</v>
      </c>
      <c r="M307" s="3">
        <f ca="1"/>
        <v>0.74777604171375989</v>
      </c>
      <c r="N307" s="3" t="e">
        <f ca="1"/>
        <v>#VALUE!</v>
      </c>
      <c r="O307" s="3">
        <f ca="1"/>
        <v>0.86297254864694461</v>
      </c>
      <c r="P307" s="17">
        <f t="shared" ca="1" si="109"/>
        <v>0</v>
      </c>
      <c r="Q307" s="17">
        <f t="shared" ca="1" si="110"/>
        <v>5.687814618691403E-3</v>
      </c>
      <c r="R307" s="17">
        <f t="shared" ca="1" si="111"/>
        <v>1.3941696929458444E-2</v>
      </c>
      <c r="S307" s="17">
        <f t="shared" ca="1" si="113"/>
        <v>-4.6702293029057955</v>
      </c>
      <c r="T307" s="19">
        <f t="shared" ca="1" si="112"/>
        <v>45268</v>
      </c>
      <c r="U307" s="18">
        <f t="shared" ca="1" si="114"/>
        <v>7.1911978227749931E-2</v>
      </c>
      <c r="V307" s="18">
        <f t="shared" ca="1" si="121"/>
        <v>2.3446358547633498E-2</v>
      </c>
      <c r="W307" s="18">
        <f t="shared" ca="1" si="122"/>
        <v>7.1911978227749931E-2</v>
      </c>
      <c r="X307" s="18">
        <f t="shared" ca="1" si="123"/>
        <v>0.1599231977625554</v>
      </c>
      <c r="Y307" s="18">
        <f t="shared" ca="1" si="124"/>
        <v>4.9689879216030089E-2</v>
      </c>
      <c r="Z307" s="18" t="e">
        <f t="shared" ca="1" si="115"/>
        <v>#VALUE!</v>
      </c>
      <c r="AA307" s="18">
        <f t="shared" ca="1" si="116"/>
        <v>2.5209685198691972E-2</v>
      </c>
      <c r="AC307" s="3"/>
      <c r="AD307" s="17"/>
      <c r="AE307" s="17"/>
    </row>
    <row r="308" spans="1:31">
      <c r="A308" s="15">
        <f t="shared" ca="1" si="119"/>
        <v>45275</v>
      </c>
      <c r="B308" s="14">
        <f t="shared" ca="1" si="102"/>
        <v>4.0152388231206669E-2</v>
      </c>
      <c r="C308" s="14">
        <f t="shared" ca="1" si="103"/>
        <v>2.6288257994970331E-2</v>
      </c>
      <c r="D308" s="14">
        <f t="shared" ca="1" si="104"/>
        <v>4.0152388231206669E-2</v>
      </c>
      <c r="E308" s="14">
        <f t="shared" ca="1" si="105"/>
        <v>3.4557357576772738E-2</v>
      </c>
      <c r="F308" s="14">
        <f t="shared" ca="1" si="106"/>
        <v>3.7103981233355676E-2</v>
      </c>
      <c r="G308" s="14" t="e">
        <f t="shared" ca="1" si="107"/>
        <v>#VALUE!</v>
      </c>
      <c r="H308" s="14">
        <f t="shared" ca="1" si="108"/>
        <v>2.5676641096447704E-2</v>
      </c>
      <c r="I308" s="3">
        <f ca="1"/>
        <v>0.65572423514006439</v>
      </c>
      <c r="J308" s="3">
        <f ca="1"/>
        <v>0.87145173721042768</v>
      </c>
      <c r="K308" s="3">
        <f ca="1"/>
        <v>0.65572423514006439</v>
      </c>
      <c r="L308" s="3">
        <f ca="1"/>
        <v>0.39121101248049189</v>
      </c>
      <c r="M308" s="3">
        <f ca="1"/>
        <v>0.74706378009739938</v>
      </c>
      <c r="N308" s="3" t="e">
        <f ca="1"/>
        <v>#VALUE!</v>
      </c>
      <c r="O308" s="3">
        <f ca="1"/>
        <v>0.86248039142096333</v>
      </c>
      <c r="P308" s="17">
        <f t="shared" ca="1" si="109"/>
        <v>0</v>
      </c>
      <c r="Q308" s="17">
        <f t="shared" ca="1" si="110"/>
        <v>5.5950306544339315E-3</v>
      </c>
      <c r="R308" s="17">
        <f t="shared" ca="1" si="111"/>
        <v>1.3864130236236338E-2</v>
      </c>
      <c r="S308" s="17">
        <f t="shared" ca="1" si="113"/>
        <v>-4.665274300388119</v>
      </c>
      <c r="T308" s="19">
        <f t="shared" ca="1" si="112"/>
        <v>45275</v>
      </c>
      <c r="U308" s="18">
        <f t="shared" ca="1" si="114"/>
        <v>7.1877312607254121E-2</v>
      </c>
      <c r="V308" s="18">
        <f t="shared" ca="1" si="121"/>
        <v>2.3468275232549546E-2</v>
      </c>
      <c r="W308" s="18">
        <f t="shared" ca="1" si="122"/>
        <v>7.1877312607254121E-2</v>
      </c>
      <c r="X308" s="18">
        <f t="shared" ca="1" si="123"/>
        <v>0.15969025322391511</v>
      </c>
      <c r="Y308" s="18">
        <f t="shared" ca="1" si="124"/>
        <v>4.9689879889052685E-2</v>
      </c>
      <c r="Z308" s="18" t="e">
        <f t="shared" ca="1" si="115"/>
        <v>#VALUE!</v>
      </c>
      <c r="AA308" s="18">
        <f t="shared" ca="1" si="116"/>
        <v>2.522456960337293E-2</v>
      </c>
      <c r="AC308" s="3"/>
      <c r="AD308" s="17"/>
      <c r="AE308" s="17"/>
    </row>
    <row r="309" spans="1:31">
      <c r="A309" s="15">
        <f t="shared" ca="1" si="119"/>
        <v>45282</v>
      </c>
      <c r="B309" s="14">
        <f t="shared" ca="1" si="102"/>
        <v>4.0059819491811303E-2</v>
      </c>
      <c r="C309" s="14">
        <f t="shared" ca="1" si="103"/>
        <v>2.6273049527538013E-2</v>
      </c>
      <c r="D309" s="14">
        <f t="shared" ca="1" si="104"/>
        <v>4.0059819491811303E-2</v>
      </c>
      <c r="E309" s="14">
        <f t="shared" ca="1" si="105"/>
        <v>3.4557357576769844E-2</v>
      </c>
      <c r="F309" s="14">
        <f t="shared" ca="1" si="106"/>
        <v>3.706864044899251E-2</v>
      </c>
      <c r="G309" s="14" t="e">
        <f t="shared" ca="1" si="107"/>
        <v>#VALUE!</v>
      </c>
      <c r="H309" s="14">
        <f t="shared" ca="1" si="108"/>
        <v>2.5690757115867338E-2</v>
      </c>
      <c r="I309" s="3">
        <f ca="1"/>
        <v>0.65495418933837002</v>
      </c>
      <c r="J309" s="3">
        <f ca="1"/>
        <v>0.8709475788379214</v>
      </c>
      <c r="K309" s="3">
        <f ca="1"/>
        <v>0.65495418933837002</v>
      </c>
      <c r="L309" s="3">
        <f ca="1"/>
        <v>0.39054826863655379</v>
      </c>
      <c r="M309" s="3">
        <f ca="1"/>
        <v>0.74635219689566379</v>
      </c>
      <c r="N309" s="3" t="e">
        <f ca="1"/>
        <v>#VALUE!</v>
      </c>
      <c r="O309" s="3">
        <f ca="1"/>
        <v>0.8619879626876068</v>
      </c>
      <c r="P309" s="17">
        <f t="shared" ca="1" si="109"/>
        <v>0</v>
      </c>
      <c r="Q309" s="17">
        <f t="shared" ca="1" si="110"/>
        <v>5.5024619150414594E-3</v>
      </c>
      <c r="R309" s="17">
        <f t="shared" ca="1" si="111"/>
        <v>1.378676996427329E-2</v>
      </c>
      <c r="S309" s="17">
        <f t="shared" ca="1" si="113"/>
        <v>-4.6603180881105066</v>
      </c>
      <c r="T309" s="19">
        <f t="shared" ca="1" si="112"/>
        <v>45282</v>
      </c>
      <c r="U309" s="18">
        <f t="shared" ca="1" si="114"/>
        <v>7.1842646686330253E-2</v>
      </c>
      <c r="V309" s="18">
        <f t="shared" ca="1" si="121"/>
        <v>2.349004960132979E-2</v>
      </c>
      <c r="W309" s="18">
        <f t="shared" ca="1" si="122"/>
        <v>7.1842646686330253E-2</v>
      </c>
      <c r="X309" s="18">
        <f t="shared" ca="1" si="123"/>
        <v>0.15945930882571396</v>
      </c>
      <c r="Y309" s="18">
        <f t="shared" ca="1" si="124"/>
        <v>4.9689880562075316E-2</v>
      </c>
      <c r="Z309" s="18" t="e">
        <f t="shared" ca="1" si="115"/>
        <v>#VALUE!</v>
      </c>
      <c r="AA309" s="18">
        <f t="shared" ca="1" si="116"/>
        <v>2.5239465805225188E-2</v>
      </c>
      <c r="AC309" s="3"/>
      <c r="AD309" s="17"/>
      <c r="AE309" s="17"/>
    </row>
    <row r="310" spans="1:31">
      <c r="A310" s="15">
        <f t="shared" ca="1" si="119"/>
        <v>45289</v>
      </c>
      <c r="B310" s="14">
        <f t="shared" ca="1" si="102"/>
        <v>3.9967465356518517E-2</v>
      </c>
      <c r="C310" s="14">
        <f t="shared" ca="1" si="103"/>
        <v>2.6257849858605721E-2</v>
      </c>
      <c r="D310" s="14">
        <f t="shared" ca="1" si="104"/>
        <v>3.9967465356518517E-2</v>
      </c>
      <c r="E310" s="14">
        <f t="shared" ca="1" si="105"/>
        <v>3.4557357576769844E-2</v>
      </c>
      <c r="F310" s="14">
        <f t="shared" ca="1" si="106"/>
        <v>3.7033333325042772E-2</v>
      </c>
      <c r="G310" s="14" t="e">
        <f t="shared" ca="1" si="107"/>
        <v>#VALUE!</v>
      </c>
      <c r="H310" s="14">
        <f t="shared" ca="1" si="108"/>
        <v>2.5704831981380738E-2</v>
      </c>
      <c r="I310" s="3">
        <f ca="1"/>
        <v>0.65418591882756816</v>
      </c>
      <c r="J310" s="3">
        <f ca="1"/>
        <v>0.87044371213465355</v>
      </c>
      <c r="K310" s="3">
        <f ca="1"/>
        <v>0.65418591882756816</v>
      </c>
      <c r="L310" s="3">
        <f ca="1"/>
        <v>0.38988552479261573</v>
      </c>
      <c r="M310" s="3">
        <f ca="1"/>
        <v>0.74564129146239544</v>
      </c>
      <c r="N310" s="3" t="e">
        <f ca="1"/>
        <v>#VALUE!</v>
      </c>
      <c r="O310" s="3">
        <f ca="1"/>
        <v>0.86149526323606962</v>
      </c>
      <c r="P310" s="17">
        <f t="shared" ca="1" si="109"/>
        <v>0</v>
      </c>
      <c r="Q310" s="17">
        <f t="shared" ca="1" si="110"/>
        <v>5.4101077797486727E-3</v>
      </c>
      <c r="R310" s="17">
        <f t="shared" ca="1" si="111"/>
        <v>1.3709615497912796E-2</v>
      </c>
      <c r="S310" s="17">
        <f t="shared" ca="1" si="113"/>
        <v>-4.6553606775935581</v>
      </c>
      <c r="T310" s="19">
        <f t="shared" ca="1" si="112"/>
        <v>45289</v>
      </c>
      <c r="U310" s="18">
        <f t="shared" ca="1" si="114"/>
        <v>7.1807980464971388E-2</v>
      </c>
      <c r="V310" s="18">
        <f t="shared" ca="1" si="121"/>
        <v>2.3511683035684246E-2</v>
      </c>
      <c r="W310" s="18">
        <f t="shared" ca="1" si="122"/>
        <v>7.1807980464971388E-2</v>
      </c>
      <c r="X310" s="18">
        <f t="shared" ca="1" si="123"/>
        <v>0.15923034680254775</v>
      </c>
      <c r="Y310" s="18">
        <f t="shared" ca="1" si="124"/>
        <v>4.9689881235097912E-2</v>
      </c>
      <c r="Z310" s="18" t="e">
        <f t="shared" ca="1" si="115"/>
        <v>#VALUE!</v>
      </c>
      <c r="AA310" s="18">
        <f t="shared" ca="1" si="116"/>
        <v>2.5254373689035815E-2</v>
      </c>
      <c r="AC310" s="3"/>
      <c r="AD310" s="17"/>
      <c r="AE310" s="17"/>
    </row>
    <row r="311" spans="1:31">
      <c r="A311" s="15">
        <f t="shared" ca="1" si="119"/>
        <v>45296</v>
      </c>
      <c r="B311" s="14">
        <f t="shared" ca="1" si="102"/>
        <v>3.9875325207825121E-2</v>
      </c>
      <c r="C311" s="14">
        <f t="shared" ca="1" si="103"/>
        <v>2.6242658983102261E-2</v>
      </c>
      <c r="D311" s="14">
        <f t="shared" ca="1" si="104"/>
        <v>3.9875325207825121E-2</v>
      </c>
      <c r="E311" s="14">
        <f t="shared" ca="1" si="105"/>
        <v>3.4557357576772738E-2</v>
      </c>
      <c r="F311" s="14">
        <f t="shared" ca="1" si="106"/>
        <v>3.6998059829452652E-2</v>
      </c>
      <c r="G311" s="14" t="e">
        <f t="shared" ca="1" si="107"/>
        <v>#VALUE!</v>
      </c>
      <c r="H311" s="14">
        <f t="shared" ca="1" si="108"/>
        <v>2.5718865689786576E-2</v>
      </c>
      <c r="I311" s="3">
        <f ca="1"/>
        <v>0.65341941949196369</v>
      </c>
      <c r="J311" s="3">
        <f ca="1"/>
        <v>0.86994013693188577</v>
      </c>
      <c r="K311" s="3">
        <f ca="1"/>
        <v>0.65341941949196369</v>
      </c>
      <c r="L311" s="3">
        <f ca="1"/>
        <v>0.38922278094867768</v>
      </c>
      <c r="M311" s="3">
        <f ca="1"/>
        <v>0.74493106315205215</v>
      </c>
      <c r="N311" s="3" t="e">
        <f ca="1"/>
        <v>#VALUE!</v>
      </c>
      <c r="O311" s="3">
        <f ca="1"/>
        <v>0.86100229385560478</v>
      </c>
      <c r="P311" s="17">
        <f t="shared" ca="1" si="109"/>
        <v>0</v>
      </c>
      <c r="Q311" s="17">
        <f t="shared" ca="1" si="110"/>
        <v>5.3179676310523838E-3</v>
      </c>
      <c r="R311" s="17">
        <f t="shared" ca="1" si="111"/>
        <v>1.363266622472286E-2</v>
      </c>
      <c r="S311" s="17">
        <f t="shared" ca="1" si="113"/>
        <v>-4.6504020802095578</v>
      </c>
      <c r="T311" s="19">
        <f t="shared" ca="1" si="112"/>
        <v>45296</v>
      </c>
      <c r="U311" s="18">
        <f t="shared" ca="1" si="114"/>
        <v>7.1773313943174072E-2</v>
      </c>
      <c r="V311" s="18">
        <f t="shared" ca="1" si="121"/>
        <v>2.3533176899494496E-2</v>
      </c>
      <c r="W311" s="18">
        <f t="shared" ca="1" si="122"/>
        <v>7.1773313943174072E-2</v>
      </c>
      <c r="X311" s="18">
        <f t="shared" ca="1" si="123"/>
        <v>0.15900334962666929</v>
      </c>
      <c r="Y311" s="18">
        <f t="shared" ca="1" si="124"/>
        <v>4.9689881908120508E-2</v>
      </c>
      <c r="Z311" s="18" t="e">
        <f t="shared" ca="1" si="115"/>
        <v>#VALUE!</v>
      </c>
      <c r="AA311" s="18">
        <f t="shared" ca="1" si="116"/>
        <v>2.5269293141078494E-2</v>
      </c>
      <c r="AC311" s="3"/>
      <c r="AD311" s="17"/>
      <c r="AE311" s="17"/>
    </row>
    <row r="312" spans="1:31">
      <c r="A312" s="15">
        <f t="shared" ca="1" si="119"/>
        <v>45303</v>
      </c>
      <c r="B312" s="14">
        <f t="shared" ca="1" si="102"/>
        <v>3.9783398428679471E-2</v>
      </c>
      <c r="C312" s="14">
        <f t="shared" ca="1" si="103"/>
        <v>2.6227476895921739E-2</v>
      </c>
      <c r="D312" s="14">
        <f t="shared" ca="1" si="104"/>
        <v>3.9783398428679471E-2</v>
      </c>
      <c r="E312" s="14">
        <f t="shared" ca="1" si="105"/>
        <v>3.4557357576769844E-2</v>
      </c>
      <c r="F312" s="14">
        <f t="shared" ca="1" si="106"/>
        <v>3.6962819930405698E-2</v>
      </c>
      <c r="G312" s="14" t="e">
        <f t="shared" ca="1" si="107"/>
        <v>#VALUE!</v>
      </c>
      <c r="H312" s="14">
        <f t="shared" ca="1" si="108"/>
        <v>2.5732858237999298E-2</v>
      </c>
      <c r="I312" s="3">
        <f ca="1"/>
        <v>0.65265468722770403</v>
      </c>
      <c r="J312" s="3">
        <f ca="1"/>
        <v>0.86943685306097696</v>
      </c>
      <c r="K312" s="3">
        <f ca="1"/>
        <v>0.65265468722770403</v>
      </c>
      <c r="L312" s="3">
        <f ca="1"/>
        <v>0.38856003710473958</v>
      </c>
      <c r="M312" s="3">
        <f ca="1"/>
        <v>0.74422151131970649</v>
      </c>
      <c r="N312" s="3" t="e">
        <f ca="1"/>
        <v>#VALUE!</v>
      </c>
      <c r="O312" s="3">
        <f ca="1"/>
        <v>0.86050905533552668</v>
      </c>
      <c r="P312" s="17">
        <f t="shared" ca="1" si="109"/>
        <v>0</v>
      </c>
      <c r="Q312" s="17">
        <f t="shared" ca="1" si="110"/>
        <v>5.2260408519096274E-3</v>
      </c>
      <c r="R312" s="17">
        <f t="shared" ca="1" si="111"/>
        <v>1.3555921532757732E-2</v>
      </c>
      <c r="S312" s="17">
        <f t="shared" ca="1" si="113"/>
        <v>-4.6454423071841706</v>
      </c>
      <c r="T312" s="19">
        <f t="shared" ca="1" si="112"/>
        <v>45303</v>
      </c>
      <c r="U312" s="18">
        <f t="shared" ca="1" si="114"/>
        <v>7.1738647120931323E-2</v>
      </c>
      <c r="V312" s="18">
        <f t="shared" ca="1" si="121"/>
        <v>2.3554532539100156E-2</v>
      </c>
      <c r="W312" s="18">
        <f t="shared" ca="1" si="122"/>
        <v>7.1738647120931323E-2</v>
      </c>
      <c r="X312" s="18">
        <f t="shared" ca="1" si="123"/>
        <v>0.15877830000422483</v>
      </c>
      <c r="Y312" s="18">
        <f t="shared" ca="1" si="124"/>
        <v>4.9689882581143992E-2</v>
      </c>
      <c r="Z312" s="18" t="e">
        <f t="shared" ca="1" si="115"/>
        <v>#VALUE!</v>
      </c>
      <c r="AA312" s="18">
        <f t="shared" ca="1" si="116"/>
        <v>2.5284224049089612E-2</v>
      </c>
      <c r="AC312" s="3"/>
      <c r="AD312" s="17"/>
      <c r="AE312" s="17"/>
    </row>
    <row r="313" spans="1:31">
      <c r="A313" s="15">
        <f t="shared" ca="1" si="119"/>
        <v>45310</v>
      </c>
      <c r="B313" s="14">
        <f t="shared" ca="1" si="102"/>
        <v>3.9691684405294927E-2</v>
      </c>
      <c r="C313" s="14">
        <f t="shared" ca="1" si="103"/>
        <v>2.6212303591998741E-2</v>
      </c>
      <c r="D313" s="14">
        <f t="shared" ca="1" si="104"/>
        <v>3.9691684405294927E-2</v>
      </c>
      <c r="E313" s="14">
        <f t="shared" ca="1" si="105"/>
        <v>3.4557357576769844E-2</v>
      </c>
      <c r="F313" s="14">
        <f t="shared" ca="1" si="106"/>
        <v>3.6927613595280788E-2</v>
      </c>
      <c r="G313" s="14" t="e">
        <f t="shared" ca="1" si="107"/>
        <v>#VALUE!</v>
      </c>
      <c r="H313" s="14">
        <f t="shared" ca="1" si="108"/>
        <v>2.5746809623043355E-2</v>
      </c>
      <c r="I313" s="3">
        <f ca="1"/>
        <v>0.65189171794277045</v>
      </c>
      <c r="J313" s="3">
        <f ca="1"/>
        <v>0.86893386035338394</v>
      </c>
      <c r="K313" s="3">
        <f ca="1"/>
        <v>0.65189171794277045</v>
      </c>
      <c r="L313" s="3">
        <f ca="1"/>
        <v>0.38789729326080152</v>
      </c>
      <c r="M313" s="3">
        <f ca="1"/>
        <v>0.74351263532104117</v>
      </c>
      <c r="N313" s="3" t="e">
        <f ca="1"/>
        <v>#VALUE!</v>
      </c>
      <c r="O313" s="3">
        <f ca="1"/>
        <v>0.86001554846520889</v>
      </c>
      <c r="P313" s="17">
        <f t="shared" ca="1" si="109"/>
        <v>0</v>
      </c>
      <c r="Q313" s="17">
        <f t="shared" ca="1" si="110"/>
        <v>5.1343268285250834E-3</v>
      </c>
      <c r="R313" s="17">
        <f t="shared" ca="1" si="111"/>
        <v>1.3479380813296186E-2</v>
      </c>
      <c r="S313" s="17">
        <f t="shared" ca="1" si="113"/>
        <v>-4.6404813695994873</v>
      </c>
      <c r="T313" s="19">
        <f t="shared" ca="1" si="112"/>
        <v>45310</v>
      </c>
      <c r="U313" s="18">
        <f t="shared" ca="1" si="114"/>
        <v>7.1703979998239742E-2</v>
      </c>
      <c r="V313" s="18">
        <f t="shared" ca="1" si="121"/>
        <v>2.3575751283580158E-2</v>
      </c>
      <c r="W313" s="18">
        <f t="shared" ca="1" si="122"/>
        <v>7.1703979998239742E-2</v>
      </c>
      <c r="X313" s="18">
        <f t="shared" ca="1" si="123"/>
        <v>0.15855518087156367</v>
      </c>
      <c r="Y313" s="18">
        <f t="shared" ca="1" si="124"/>
        <v>4.9689883254166588E-2</v>
      </c>
      <c r="Z313" s="18" t="e">
        <f t="shared" ca="1" si="115"/>
        <v>#VALUE!</v>
      </c>
      <c r="AA313" s="18">
        <f t="shared" ca="1" si="116"/>
        <v>2.5299166302244866E-2</v>
      </c>
      <c r="AC313" s="3"/>
      <c r="AD313" s="17"/>
      <c r="AE313" s="17"/>
    </row>
    <row r="314" spans="1:31">
      <c r="A314" s="15">
        <f t="shared" ca="1" si="119"/>
        <v>45317</v>
      </c>
      <c r="B314" s="14">
        <f t="shared" ca="1" si="102"/>
        <v>3.9600182524290081E-2</v>
      </c>
      <c r="C314" s="14">
        <f t="shared" ca="1" si="103"/>
        <v>2.6197139066238946E-2</v>
      </c>
      <c r="D314" s="14">
        <f t="shared" ca="1" si="104"/>
        <v>3.9600182524290081E-2</v>
      </c>
      <c r="E314" s="14">
        <f t="shared" ca="1" si="105"/>
        <v>3.4557357576775631E-2</v>
      </c>
      <c r="F314" s="14">
        <f t="shared" ca="1" si="106"/>
        <v>3.6892440792730366E-2</v>
      </c>
      <c r="G314" s="14" t="e">
        <f t="shared" ca="1" si="107"/>
        <v>#VALUE!</v>
      </c>
      <c r="H314" s="14">
        <f t="shared" ca="1" si="108"/>
        <v>2.5760719842035811E-2</v>
      </c>
      <c r="I314" s="3">
        <f ca="1"/>
        <v>0.65113050755691548</v>
      </c>
      <c r="J314" s="3">
        <f ca="1"/>
        <v>0.86843115864066067</v>
      </c>
      <c r="K314" s="3">
        <f ca="1"/>
        <v>0.65113050755691548</v>
      </c>
      <c r="L314" s="3">
        <f ca="1"/>
        <v>0.38723454941686347</v>
      </c>
      <c r="M314" s="3">
        <f ca="1"/>
        <v>0.74280443451236455</v>
      </c>
      <c r="N314" s="3" t="e">
        <f ca="1"/>
        <v>#VALUE!</v>
      </c>
      <c r="O314" s="3">
        <f ca="1"/>
        <v>0.85952177403408203</v>
      </c>
      <c r="P314" s="17">
        <f t="shared" ca="1" si="109"/>
        <v>0</v>
      </c>
      <c r="Q314" s="17">
        <f t="shared" ca="1" si="110"/>
        <v>5.0428249475144502E-3</v>
      </c>
      <c r="R314" s="17">
        <f t="shared" ca="1" si="111"/>
        <v>1.3403043458051135E-2</v>
      </c>
      <c r="S314" s="17">
        <f t="shared" ca="1" si="113"/>
        <v>-4.635519278395611</v>
      </c>
      <c r="T314" s="19">
        <f t="shared" ca="1" si="112"/>
        <v>45317</v>
      </c>
      <c r="U314" s="18">
        <f t="shared" ca="1" si="114"/>
        <v>7.1669312575092306E-2</v>
      </c>
      <c r="V314" s="18">
        <f t="shared" ca="1" si="121"/>
        <v>2.3596834445028345E-2</v>
      </c>
      <c r="W314" s="18">
        <f t="shared" ca="1" si="122"/>
        <v>7.1669312575092306E-2</v>
      </c>
      <c r="X314" s="18">
        <f t="shared" ca="1" si="123"/>
        <v>0.15833397539161867</v>
      </c>
      <c r="Y314" s="18">
        <f t="shared" ca="1" si="124"/>
        <v>4.9689883927189211E-2</v>
      </c>
      <c r="Z314" s="18" t="e">
        <f t="shared" ca="1" si="115"/>
        <v>#VALUE!</v>
      </c>
      <c r="AA314" s="18">
        <f t="shared" ca="1" si="116"/>
        <v>2.5314119791136198E-2</v>
      </c>
      <c r="AC314" s="3"/>
      <c r="AD314" s="17"/>
      <c r="AE314" s="17"/>
    </row>
    <row r="315" spans="1:31">
      <c r="A315" s="15">
        <f t="shared" ca="1" si="119"/>
        <v>45324</v>
      </c>
      <c r="B315" s="14">
        <f t="shared" ca="1" si="102"/>
        <v>3.9544821441680401E-2</v>
      </c>
      <c r="C315" s="14">
        <f t="shared" ca="1" si="103"/>
        <v>2.6181983313565374E-2</v>
      </c>
      <c r="D315" s="14">
        <f t="shared" ca="1" si="104"/>
        <v>3.9544821441680401E-2</v>
      </c>
      <c r="E315" s="14">
        <f t="shared" ca="1" si="105"/>
        <v>3.4557357576769844E-2</v>
      </c>
      <c r="F315" s="14">
        <f t="shared" ca="1" si="106"/>
        <v>3.6857058885935871E-2</v>
      </c>
      <c r="G315" s="14" t="e">
        <f t="shared" ca="1" si="107"/>
        <v>#VALUE!</v>
      </c>
      <c r="H315" s="14">
        <f t="shared" ca="1" si="108"/>
        <v>2.5774588892238458E-2</v>
      </c>
      <c r="I315" s="3">
        <f ca="1"/>
        <v>0.65037105200165513</v>
      </c>
      <c r="J315" s="3">
        <f ca="1"/>
        <v>0.86792874775445883</v>
      </c>
      <c r="K315" s="3">
        <f ca="1"/>
        <v>0.65037105200165513</v>
      </c>
      <c r="L315" s="3">
        <f ca="1"/>
        <v>0.38657180557292531</v>
      </c>
      <c r="M315" s="3">
        <f ca="1"/>
        <v>0.74209690825058616</v>
      </c>
      <c r="N315" s="3" t="e">
        <f ca="1"/>
        <v>#VALUE!</v>
      </c>
      <c r="O315" s="3">
        <f ca="1"/>
        <v>0.85902773283163203</v>
      </c>
      <c r="P315" s="17">
        <f t="shared" ca="1" si="109"/>
        <v>0</v>
      </c>
      <c r="Q315" s="17">
        <f t="shared" ca="1" si="110"/>
        <v>4.9874638649105574E-3</v>
      </c>
      <c r="R315" s="17">
        <f t="shared" ca="1" si="111"/>
        <v>1.3362838128115027E-2</v>
      </c>
      <c r="S315" s="17">
        <f t="shared" ca="1" si="113"/>
        <v>-4.6305736586168562</v>
      </c>
      <c r="T315" s="19">
        <f t="shared" ca="1" si="112"/>
        <v>45324</v>
      </c>
      <c r="U315" s="18">
        <f t="shared" ca="1" si="114"/>
        <v>7.163482099391795E-2</v>
      </c>
      <c r="V315" s="18">
        <f t="shared" ca="1" si="121"/>
        <v>2.3617783318823984E-2</v>
      </c>
      <c r="W315" s="18">
        <f t="shared" ca="1" si="122"/>
        <v>7.163482099391795E-2</v>
      </c>
      <c r="X315" s="18">
        <f t="shared" ca="1" si="123"/>
        <v>0.15811466695035623</v>
      </c>
      <c r="Y315" s="18">
        <f t="shared" ca="1" si="124"/>
        <v>4.9689883558079788E-2</v>
      </c>
      <c r="Z315" s="18" t="e">
        <f t="shared" ca="1" si="115"/>
        <v>#VALUE!</v>
      </c>
      <c r="AA315" s="18">
        <f t="shared" ca="1" si="116"/>
        <v>2.5329084407749385E-2</v>
      </c>
      <c r="AC315" s="3"/>
      <c r="AD315" s="17"/>
      <c r="AE315" s="17"/>
    </row>
    <row r="316" spans="1:31">
      <c r="A316" s="15">
        <f t="shared" ca="1" si="119"/>
        <v>45331</v>
      </c>
      <c r="B316" s="14">
        <f t="shared" ca="1" si="102"/>
        <v>3.9480889047807589E-2</v>
      </c>
      <c r="C316" s="14">
        <f t="shared" ca="1" si="103"/>
        <v>2.6166836328901058E-2</v>
      </c>
      <c r="D316" s="14">
        <f t="shared" ca="1" si="104"/>
        <v>3.9480889047807589E-2</v>
      </c>
      <c r="E316" s="14">
        <f t="shared" ca="1" si="105"/>
        <v>3.4557357576772738E-2</v>
      </c>
      <c r="F316" s="14">
        <f t="shared" ca="1" si="106"/>
        <v>3.6821627776743186E-2</v>
      </c>
      <c r="G316" s="14" t="e">
        <f t="shared" ca="1" si="107"/>
        <v>#VALUE!</v>
      </c>
      <c r="H316" s="14">
        <f t="shared" ca="1" si="108"/>
        <v>2.5788416770722064E-2</v>
      </c>
      <c r="I316" s="3">
        <f ca="1"/>
        <v>0.64961265816578728</v>
      </c>
      <c r="J316" s="3">
        <f ca="1"/>
        <v>0.86742662752652744</v>
      </c>
      <c r="K316" s="3">
        <f ca="1"/>
        <v>0.64961265816578728</v>
      </c>
      <c r="L316" s="3">
        <f ca="1"/>
        <v>0.38590906172898726</v>
      </c>
      <c r="M316" s="3">
        <f ca="1"/>
        <v>0.74139006054592438</v>
      </c>
      <c r="N316" s="3" t="e">
        <f ca="1"/>
        <v>#VALUE!</v>
      </c>
      <c r="O316" s="3">
        <f ca="1"/>
        <v>0.85853342564739732</v>
      </c>
      <c r="P316" s="17">
        <f t="shared" ca="1" si="109"/>
        <v>0</v>
      </c>
      <c r="Q316" s="17">
        <f t="shared" ca="1" si="110"/>
        <v>4.9235314710348518E-3</v>
      </c>
      <c r="R316" s="17">
        <f t="shared" ca="1" si="111"/>
        <v>1.3314052718906531E-2</v>
      </c>
      <c r="S316" s="17">
        <f t="shared" ca="1" si="113"/>
        <v>-4.6256401177841449</v>
      </c>
      <c r="T316" s="19">
        <f t="shared" ca="1" si="112"/>
        <v>45331</v>
      </c>
      <c r="U316" s="18">
        <f t="shared" ca="1" si="114"/>
        <v>7.1600461223282244E-2</v>
      </c>
      <c r="V316" s="18">
        <f t="shared" ca="1" si="121"/>
        <v>2.3638599183897109E-2</v>
      </c>
      <c r="W316" s="18">
        <f t="shared" ca="1" si="122"/>
        <v>7.1600461223282244E-2</v>
      </c>
      <c r="X316" s="18">
        <f t="shared" ca="1" si="123"/>
        <v>0.15789723915329509</v>
      </c>
      <c r="Y316" s="18">
        <f t="shared" ca="1" si="124"/>
        <v>4.9689881799460975E-2</v>
      </c>
      <c r="Z316" s="18" t="e">
        <f t="shared" ca="1" si="115"/>
        <v>#VALUE!</v>
      </c>
      <c r="AA316" s="18">
        <f t="shared" ca="1" si="116"/>
        <v>2.5344060045440799E-2</v>
      </c>
      <c r="AD316" s="17"/>
      <c r="AE316" s="17"/>
    </row>
    <row r="317" spans="1:31">
      <c r="A317" s="15">
        <f t="shared" ca="1" si="119"/>
        <v>45338</v>
      </c>
      <c r="B317" s="14">
        <f t="shared" ca="1" si="102"/>
        <v>3.9390273830174904E-2</v>
      </c>
      <c r="C317" s="14">
        <f t="shared" ca="1" si="103"/>
        <v>2.6151698107180606E-2</v>
      </c>
      <c r="D317" s="14">
        <f t="shared" ca="1" si="104"/>
        <v>3.9390273830174904E-2</v>
      </c>
      <c r="E317" s="14">
        <f t="shared" ca="1" si="105"/>
        <v>3.4557357576769844E-2</v>
      </c>
      <c r="F317" s="14">
        <f t="shared" ca="1" si="106"/>
        <v>3.6786552862892216E-2</v>
      </c>
      <c r="G317" s="14" t="e">
        <f t="shared" ca="1" si="107"/>
        <v>#VALUE!</v>
      </c>
      <c r="H317" s="14">
        <f t="shared" ca="1" si="108"/>
        <v>2.5802203475697803E-2</v>
      </c>
      <c r="I317" s="3">
        <f ca="1"/>
        <v>0.64885549043062385</v>
      </c>
      <c r="J317" s="3">
        <f ca="1"/>
        <v>0.8669247977887129</v>
      </c>
      <c r="K317" s="3">
        <f ca="1"/>
        <v>0.64885549043062385</v>
      </c>
      <c r="L317" s="3">
        <f ca="1"/>
        <v>0.38524631788504915</v>
      </c>
      <c r="M317" s="3">
        <f ca="1"/>
        <v>0.74068389234198684</v>
      </c>
      <c r="N317" s="3" t="e">
        <f ca="1"/>
        <v>#VALUE!</v>
      </c>
      <c r="O317" s="3">
        <f ca="1"/>
        <v>0.85803885327097251</v>
      </c>
      <c r="P317" s="17">
        <f t="shared" ca="1" si="109"/>
        <v>0</v>
      </c>
      <c r="Q317" s="17">
        <f t="shared" ca="1" si="110"/>
        <v>4.8329162534050604E-3</v>
      </c>
      <c r="R317" s="17">
        <f t="shared" ca="1" si="111"/>
        <v>1.3238575722994299E-2</v>
      </c>
      <c r="S317" s="17">
        <f t="shared" ca="1" si="113"/>
        <v>-4.6207054558576033</v>
      </c>
      <c r="T317" s="19">
        <f t="shared" ca="1" si="112"/>
        <v>45338</v>
      </c>
      <c r="U317" s="18">
        <f t="shared" ca="1" si="114"/>
        <v>7.1566101157495579E-2</v>
      </c>
      <c r="V317" s="18">
        <f t="shared" ca="1" si="121"/>
        <v>2.3659283302988762E-2</v>
      </c>
      <c r="W317" s="18">
        <f t="shared" ca="1" si="122"/>
        <v>7.1566101157495579E-2</v>
      </c>
      <c r="X317" s="18">
        <f t="shared" ca="1" si="123"/>
        <v>0.157681675822091</v>
      </c>
      <c r="Y317" s="18">
        <f t="shared" ca="1" si="124"/>
        <v>4.9689880040841301E-2</v>
      </c>
      <c r="Z317" s="18" t="e">
        <f t="shared" ca="1" si="115"/>
        <v>#VALUE!</v>
      </c>
      <c r="AA317" s="18">
        <f t="shared" ca="1" si="116"/>
        <v>2.5359046598919553E-2</v>
      </c>
      <c r="AD317" s="17"/>
      <c r="AE317" s="17"/>
    </row>
    <row r="318" spans="1:31">
      <c r="A318" s="15">
        <f t="shared" ca="1" si="119"/>
        <v>45345</v>
      </c>
      <c r="B318" s="14">
        <f t="shared" ca="1" si="102"/>
        <v>3.9299867443110377E-2</v>
      </c>
      <c r="C318" s="14">
        <f t="shared" ca="1" si="103"/>
        <v>2.6136568643332837E-2</v>
      </c>
      <c r="D318" s="14">
        <f t="shared" ca="1" si="104"/>
        <v>3.9299867443110377E-2</v>
      </c>
      <c r="E318" s="14">
        <f t="shared" ca="1" si="105"/>
        <v>3.4557357576769844E-2</v>
      </c>
      <c r="F318" s="14">
        <f t="shared" ca="1" si="106"/>
        <v>3.6751511362981347E-2</v>
      </c>
      <c r="G318" s="14" t="e">
        <f t="shared" ca="1" si="107"/>
        <v>#VALUE!</v>
      </c>
      <c r="H318" s="14">
        <f t="shared" ca="1" si="108"/>
        <v>2.5815949003970155E-2</v>
      </c>
      <c r="I318" s="3">
        <f ca="1"/>
        <v>0.648100060521552</v>
      </c>
      <c r="J318" s="3">
        <f ca="1"/>
        <v>0.86642325837295875</v>
      </c>
      <c r="K318" s="3">
        <f ca="1"/>
        <v>0.648100060521552</v>
      </c>
      <c r="L318" s="3">
        <f ca="1"/>
        <v>0.3845835740411111</v>
      </c>
      <c r="M318" s="3">
        <f ca="1"/>
        <v>0.73997839680763</v>
      </c>
      <c r="N318" s="3" t="e">
        <f ca="1"/>
        <v>#VALUE!</v>
      </c>
      <c r="O318" s="3">
        <f ca="1"/>
        <v>0.85754401649198653</v>
      </c>
      <c r="P318" s="17">
        <f t="shared" ca="1" si="109"/>
        <v>0</v>
      </c>
      <c r="Q318" s="17">
        <f t="shared" ca="1" si="110"/>
        <v>4.742509866340533E-3</v>
      </c>
      <c r="R318" s="17">
        <f t="shared" ca="1" si="111"/>
        <v>1.316329879977754E-2</v>
      </c>
      <c r="S318" s="17">
        <f t="shared" ca="1" si="113"/>
        <v>-4.6157696832332267</v>
      </c>
      <c r="T318" s="19">
        <f t="shared" ca="1" si="112"/>
        <v>45345</v>
      </c>
      <c r="U318" s="18">
        <f t="shared" ca="1" si="114"/>
        <v>7.1531740796552848E-2</v>
      </c>
      <c r="V318" s="18">
        <f t="shared" ca="1" si="121"/>
        <v>2.3679836922906344E-2</v>
      </c>
      <c r="W318" s="18">
        <f t="shared" ca="1" si="122"/>
        <v>7.1531740796552848E-2</v>
      </c>
      <c r="X318" s="18">
        <f t="shared" ca="1" si="123"/>
        <v>0.15746796099118707</v>
      </c>
      <c r="Y318" s="18">
        <f t="shared" ca="1" si="124"/>
        <v>4.9689878282222488E-2</v>
      </c>
      <c r="Z318" s="18" t="e">
        <f t="shared" ca="1" si="115"/>
        <v>#VALUE!</v>
      </c>
      <c r="AA318" s="18">
        <f t="shared" ca="1" si="116"/>
        <v>2.5374043964220584E-2</v>
      </c>
      <c r="AD318" s="17"/>
      <c r="AE318" s="17"/>
    </row>
    <row r="319" spans="1:31">
      <c r="A319" s="15">
        <f t="shared" ca="1" si="119"/>
        <v>45352</v>
      </c>
      <c r="B319" s="14">
        <f t="shared" ca="1" si="102"/>
        <v>3.9209669287896189E-2</v>
      </c>
      <c r="C319" s="14">
        <f t="shared" ca="1" si="103"/>
        <v>2.6121447932280772E-2</v>
      </c>
      <c r="D319" s="14">
        <f t="shared" ca="1" si="104"/>
        <v>3.9209669287896189E-2</v>
      </c>
      <c r="E319" s="14">
        <f t="shared" ca="1" si="105"/>
        <v>3.4557357576772738E-2</v>
      </c>
      <c r="F319" s="14">
        <f t="shared" ca="1" si="106"/>
        <v>3.6716503244580499E-2</v>
      </c>
      <c r="G319" s="14" t="e">
        <f t="shared" ca="1" si="107"/>
        <v>#VALUE!</v>
      </c>
      <c r="H319" s="14">
        <f t="shared" ca="1" si="108"/>
        <v>2.5829653353460845E-2</v>
      </c>
      <c r="I319" s="3">
        <f ca="1"/>
        <v>0.64734636443360194</v>
      </c>
      <c r="J319" s="3">
        <f ca="1"/>
        <v>0.86592200911130579</v>
      </c>
      <c r="K319" s="3">
        <f ca="1"/>
        <v>0.64734636443360194</v>
      </c>
      <c r="L319" s="3">
        <f ca="1"/>
        <v>0.38392083019717305</v>
      </c>
      <c r="M319" s="3">
        <f ca="1"/>
        <v>0.73927357330203858</v>
      </c>
      <c r="N319" s="3" t="e">
        <f ca="1"/>
        <v>#VALUE!</v>
      </c>
      <c r="O319" s="3">
        <f ca="1"/>
        <v>0.85704891610012957</v>
      </c>
      <c r="P319" s="17">
        <f t="shared" ca="1" si="109"/>
        <v>0</v>
      </c>
      <c r="Q319" s="17">
        <f t="shared" ca="1" si="110"/>
        <v>4.652311711123451E-3</v>
      </c>
      <c r="R319" s="17">
        <f t="shared" ca="1" si="111"/>
        <v>1.3088221355615416E-2</v>
      </c>
      <c r="S319" s="17">
        <f t="shared" ca="1" si="113"/>
        <v>-4.6108328101761469</v>
      </c>
      <c r="T319" s="19">
        <f t="shared" ca="1" si="112"/>
        <v>45352</v>
      </c>
      <c r="U319" s="18">
        <f t="shared" ca="1" si="114"/>
        <v>7.1497380140448971E-2</v>
      </c>
      <c r="V319" s="18">
        <f t="shared" ca="1" si="121"/>
        <v>2.370026127477411E-2</v>
      </c>
      <c r="W319" s="18">
        <f t="shared" ca="1" si="122"/>
        <v>7.1497380140448971E-2</v>
      </c>
      <c r="X319" s="18">
        <f t="shared" ca="1" si="123"/>
        <v>0.15725607890452739</v>
      </c>
      <c r="Y319" s="18">
        <f t="shared" ca="1" si="124"/>
        <v>4.9689876523603717E-2</v>
      </c>
      <c r="Z319" s="18" t="e">
        <f t="shared" ca="1" si="115"/>
        <v>#VALUE!</v>
      </c>
      <c r="AA319" s="18">
        <f t="shared" ca="1" si="116"/>
        <v>2.5389052038687503E-2</v>
      </c>
      <c r="AD319" s="17"/>
      <c r="AE319" s="17"/>
    </row>
    <row r="320" spans="1:31">
      <c r="A320" s="15">
        <f t="shared" ca="1" si="119"/>
        <v>45359</v>
      </c>
      <c r="B320" s="14">
        <f t="shared" ca="1" si="102"/>
        <v>3.9119678767591738E-2</v>
      </c>
      <c r="C320" s="14">
        <f t="shared" ca="1" si="103"/>
        <v>2.6106335968976394E-2</v>
      </c>
      <c r="D320" s="14">
        <f t="shared" ca="1" si="104"/>
        <v>3.9119678767591738E-2</v>
      </c>
      <c r="E320" s="14">
        <f t="shared" ca="1" si="105"/>
        <v>3.4557357576769844E-2</v>
      </c>
      <c r="F320" s="14">
        <f t="shared" ca="1" si="106"/>
        <v>3.6681528476070042E-2</v>
      </c>
      <c r="G320" s="14" t="e">
        <f t="shared" ca="1" si="107"/>
        <v>#VALUE!</v>
      </c>
      <c r="H320" s="14">
        <f t="shared" ca="1" si="108"/>
        <v>2.5843316521941113E-2</v>
      </c>
      <c r="I320" s="3">
        <f ca="1"/>
        <v>0.64659439817328612</v>
      </c>
      <c r="J320" s="3">
        <f ca="1"/>
        <v>0.86542104983589219</v>
      </c>
      <c r="K320" s="3">
        <f ca="1"/>
        <v>0.64659439817328612</v>
      </c>
      <c r="L320" s="3">
        <f ca="1"/>
        <v>0.38325808635323494</v>
      </c>
      <c r="M320" s="3">
        <f ca="1"/>
        <v>0.73856942118501923</v>
      </c>
      <c r="N320" s="3" t="e">
        <f ca="1"/>
        <v>#VALUE!</v>
      </c>
      <c r="O320" s="3">
        <f ca="1"/>
        <v>0.85655355288513169</v>
      </c>
      <c r="P320" s="17">
        <f t="shared" ca="1" si="109"/>
        <v>0</v>
      </c>
      <c r="Q320" s="17">
        <f t="shared" ca="1" si="110"/>
        <v>4.5623211908218941E-3</v>
      </c>
      <c r="R320" s="17">
        <f t="shared" ca="1" si="111"/>
        <v>1.3013342798615345E-2</v>
      </c>
      <c r="S320" s="17">
        <f t="shared" ca="1" si="113"/>
        <v>-4.6058948468227712</v>
      </c>
      <c r="T320" s="19">
        <f t="shared" ca="1" si="112"/>
        <v>45359</v>
      </c>
      <c r="U320" s="18">
        <f t="shared" ca="1" si="114"/>
        <v>7.1463019189178884E-2</v>
      </c>
      <c r="V320" s="18">
        <f t="shared" ca="1" si="121"/>
        <v>2.3720557574279086E-2</v>
      </c>
      <c r="W320" s="18">
        <f t="shared" ca="1" si="122"/>
        <v>7.1463019189178884E-2</v>
      </c>
      <c r="X320" s="18">
        <f t="shared" ca="1" si="123"/>
        <v>0.15704601401233337</v>
      </c>
      <c r="Y320" s="18">
        <f t="shared" ca="1" si="124"/>
        <v>4.9689874764984918E-2</v>
      </c>
      <c r="Z320" s="18" t="e">
        <f t="shared" ca="1" si="115"/>
        <v>#VALUE!</v>
      </c>
      <c r="AA320" s="18">
        <f t="shared" ca="1" si="116"/>
        <v>2.5404070720951168E-2</v>
      </c>
      <c r="AD320" s="17"/>
      <c r="AE320" s="17"/>
    </row>
    <row r="321" spans="1:31">
      <c r="A321" s="15">
        <f t="shared" ca="1" si="119"/>
        <v>45366</v>
      </c>
      <c r="B321" s="14">
        <f t="shared" ca="1" si="102"/>
        <v>3.9029895287045244E-2</v>
      </c>
      <c r="C321" s="14">
        <f t="shared" ca="1" si="103"/>
        <v>2.6091232748348521E-2</v>
      </c>
      <c r="D321" s="14">
        <f t="shared" ca="1" si="104"/>
        <v>3.9029895287045244E-2</v>
      </c>
      <c r="E321" s="14">
        <f t="shared" ca="1" si="105"/>
        <v>3.4557357576772738E-2</v>
      </c>
      <c r="F321" s="14">
        <f t="shared" ca="1" si="106"/>
        <v>3.6646587025483006E-2</v>
      </c>
      <c r="G321" s="14" t="e">
        <f t="shared" ca="1" si="107"/>
        <v>#VALUE!</v>
      </c>
      <c r="H321" s="14">
        <f t="shared" ca="1" si="108"/>
        <v>2.5856938507286382E-2</v>
      </c>
      <c r="I321" s="3">
        <f ca="1"/>
        <v>0.64584415775856518</v>
      </c>
      <c r="J321" s="3">
        <f ca="1"/>
        <v>0.86492038037895291</v>
      </c>
      <c r="K321" s="3">
        <f ca="1"/>
        <v>0.64584415775856518</v>
      </c>
      <c r="L321" s="3">
        <f ca="1"/>
        <v>0.38259534250929689</v>
      </c>
      <c r="M321" s="3">
        <f ca="1"/>
        <v>0.73786593981698501</v>
      </c>
      <c r="N321" s="3" t="e">
        <f ca="1"/>
        <v>#VALUE!</v>
      </c>
      <c r="O321" s="3">
        <f ca="1"/>
        <v>0.85605792763676569</v>
      </c>
      <c r="P321" s="17">
        <f t="shared" ca="1" si="109"/>
        <v>0</v>
      </c>
      <c r="Q321" s="17">
        <f t="shared" ca="1" si="110"/>
        <v>4.4725377102725061E-3</v>
      </c>
      <c r="R321" s="17">
        <f t="shared" ca="1" si="111"/>
        <v>1.2938662538696723E-2</v>
      </c>
      <c r="S321" s="17">
        <f t="shared" ca="1" si="113"/>
        <v>-4.600955803182802</v>
      </c>
      <c r="T321" s="19">
        <f t="shared" ca="1" si="112"/>
        <v>45366</v>
      </c>
      <c r="U321" s="18">
        <f t="shared" ca="1" si="114"/>
        <v>7.1428657942737533E-2</v>
      </c>
      <c r="V321" s="18">
        <f t="shared" ca="1" si="121"/>
        <v>2.3740727021912152E-2</v>
      </c>
      <c r="W321" s="18">
        <f t="shared" ca="1" si="122"/>
        <v>7.1428657942737533E-2</v>
      </c>
      <c r="X321" s="18">
        <f t="shared" ca="1" si="123"/>
        <v>0.15683775096794075</v>
      </c>
      <c r="Y321" s="18">
        <f t="shared" ca="1" si="124"/>
        <v>4.9689873006365223E-2</v>
      </c>
      <c r="Z321" s="18" t="e">
        <f t="shared" ca="1" si="115"/>
        <v>#VALUE!</v>
      </c>
      <c r="AA321" s="18">
        <f t="shared" ca="1" si="116"/>
        <v>2.5419099910909519E-2</v>
      </c>
      <c r="AD321" s="17"/>
      <c r="AE321" s="17"/>
    </row>
    <row r="322" spans="1:31">
      <c r="A322" s="15">
        <f t="shared" ca="1" si="119"/>
        <v>45373</v>
      </c>
      <c r="B322" s="14">
        <f t="shared" ref="B322:B357" ca="1" si="125">(I322-I323)/($A323-$A322)*365</f>
        <v>3.8940318252870573E-2</v>
      </c>
      <c r="C322" s="14">
        <f t="shared" ref="C322:C357" ca="1" si="126">(J322-J323)/($A323-$A322)*365</f>
        <v>2.6076138265337549E-2</v>
      </c>
      <c r="D322" s="14">
        <f t="shared" ref="D322:D357" ca="1" si="127">(K322-K323)/($A323-$A322)*365</f>
        <v>3.8940318252870573E-2</v>
      </c>
      <c r="E322" s="14">
        <f t="shared" ref="E322:E357" ca="1" si="128">(L322-L323)/($A323-$A322)*365</f>
        <v>3.4557357576769844E-2</v>
      </c>
      <c r="F322" s="14">
        <f t="shared" ref="F322:F357" ca="1" si="129">(M322-M323)/($A323-$A322)*365</f>
        <v>3.6611678861703405E-2</v>
      </c>
      <c r="G322" s="14" t="e">
        <f t="shared" ref="G322:G357" ca="1" si="130">(N322-N323)/($A323-$A322)*365</f>
        <v>#VALUE!</v>
      </c>
      <c r="H322" s="14">
        <f t="shared" ref="H322:H357" ca="1" si="131">(O322-O323)/($A323-$A322)*365</f>
        <v>2.5870519307487863E-2</v>
      </c>
      <c r="I322" s="3">
        <f ca="1"/>
        <v>0.64509563921881363</v>
      </c>
      <c r="J322" s="3">
        <f ca="1"/>
        <v>0.8644200005728202</v>
      </c>
      <c r="K322" s="3">
        <f ca="1"/>
        <v>0.64509563921881363</v>
      </c>
      <c r="L322" s="3">
        <f ca="1"/>
        <v>0.38193259866535878</v>
      </c>
      <c r="M322" s="3">
        <f ca="1"/>
        <v>0.73716312855896204</v>
      </c>
      <c r="N322" s="3" t="e">
        <f ca="1"/>
        <v>#VALUE!</v>
      </c>
      <c r="O322" s="3">
        <f ca="1"/>
        <v>0.85556204114484513</v>
      </c>
      <c r="P322" s="17">
        <f t="shared" ref="P322:P357" ca="1" si="132">D322-B322</f>
        <v>0</v>
      </c>
      <c r="Q322" s="17">
        <f t="shared" ref="Q322:Q357" ca="1" si="133">B322-E322</f>
        <v>4.3829606761007292E-3</v>
      </c>
      <c r="R322" s="17">
        <f t="shared" ref="R322:R357" ca="1" si="134">B322-C322</f>
        <v>1.2864179987533024E-2</v>
      </c>
      <c r="S322" s="17">
        <f t="shared" ca="1" si="113"/>
        <v>-4.5960156891411916</v>
      </c>
      <c r="T322" s="19">
        <f t="shared" ref="T322:T358" ca="1" si="135">A322</f>
        <v>45373</v>
      </c>
      <c r="U322" s="18">
        <f t="shared" ca="1" si="114"/>
        <v>7.1394296401119828E-2</v>
      </c>
      <c r="V322" s="18">
        <f t="shared" ca="1" si="121"/>
        <v>2.3760770803204819E-2</v>
      </c>
      <c r="W322" s="18">
        <f t="shared" ca="1" si="122"/>
        <v>7.1394296401119828E-2</v>
      </c>
      <c r="X322" s="18">
        <f t="shared" ca="1" si="123"/>
        <v>0.15663127462469648</v>
      </c>
      <c r="Y322" s="18">
        <f t="shared" ca="1" si="124"/>
        <v>4.9689871247746431E-2</v>
      </c>
      <c r="Z322" s="18" t="e">
        <f t="shared" ca="1" si="115"/>
        <v>#VALUE!</v>
      </c>
      <c r="AA322" s="18">
        <f t="shared" ca="1" si="116"/>
        <v>2.5434139509707906E-2</v>
      </c>
      <c r="AD322" s="17"/>
      <c r="AE322" s="17"/>
    </row>
    <row r="323" spans="1:31">
      <c r="A323" s="15">
        <f t="shared" ca="1" si="119"/>
        <v>45380</v>
      </c>
      <c r="B323" s="14">
        <f t="shared" ca="1" si="125"/>
        <v>3.8850947073441451E-2</v>
      </c>
      <c r="C323" s="14">
        <f t="shared" ca="1" si="126"/>
        <v>2.6061052514901241E-2</v>
      </c>
      <c r="D323" s="14">
        <f t="shared" ca="1" si="127"/>
        <v>3.8850947073441451E-2</v>
      </c>
      <c r="E323" s="14">
        <f t="shared" ca="1" si="128"/>
        <v>3.4557357576772738E-2</v>
      </c>
      <c r="F323" s="14">
        <f t="shared" ca="1" si="129"/>
        <v>3.6576803952387986E-2</v>
      </c>
      <c r="G323" s="14" t="e">
        <f t="shared" ca="1" si="130"/>
        <v>#VALUE!</v>
      </c>
      <c r="H323" s="14">
        <f t="shared" ca="1" si="131"/>
        <v>2.5884058920640975E-2</v>
      </c>
      <c r="I323" s="3">
        <f ca="1"/>
        <v>0.64434883859478598</v>
      </c>
      <c r="J323" s="3">
        <f ca="1"/>
        <v>0.86391991024992332</v>
      </c>
      <c r="K323" s="3">
        <f ca="1"/>
        <v>0.64434883859478598</v>
      </c>
      <c r="L323" s="3">
        <f ca="1"/>
        <v>0.38126985482142073</v>
      </c>
      <c r="M323" s="3">
        <f ca="1"/>
        <v>0.73646098677257321</v>
      </c>
      <c r="N323" s="3" t="e">
        <f ca="1"/>
        <v>#VALUE!</v>
      </c>
      <c r="O323" s="3">
        <f ca="1"/>
        <v>0.85506589419922208</v>
      </c>
      <c r="P323" s="17">
        <f t="shared" ca="1" si="132"/>
        <v>0</v>
      </c>
      <c r="Q323" s="17">
        <f t="shared" ca="1" si="133"/>
        <v>4.2935894966687135E-3</v>
      </c>
      <c r="R323" s="17">
        <f t="shared" ca="1" si="134"/>
        <v>1.278989455854021E-2</v>
      </c>
      <c r="S323" s="17">
        <f t="shared" ref="S323:S357" ca="1" si="136">(AA323-U323)*100</f>
        <v>-4.5910745144601002</v>
      </c>
      <c r="T323" s="19">
        <f t="shared" ca="1" si="135"/>
        <v>45380</v>
      </c>
      <c r="U323" s="18">
        <f t="shared" ref="U323:U357" ca="1" si="137">-LN(I324)*365/($A324-$A$2)</f>
        <v>7.1359934564320701E-2</v>
      </c>
      <c r="V323" s="18">
        <f t="shared" ca="1" si="121"/>
        <v>2.3780690088961519E-2</v>
      </c>
      <c r="W323" s="18">
        <f t="shared" ca="1" si="122"/>
        <v>7.1359934564320701E-2</v>
      </c>
      <c r="X323" s="18">
        <f t="shared" ca="1" si="123"/>
        <v>0.15642657003291369</v>
      </c>
      <c r="Y323" s="18">
        <f t="shared" ca="1" si="124"/>
        <v>4.9689869489127639E-2</v>
      </c>
      <c r="Z323" s="18" t="e">
        <f t="shared" ref="Z323:Z357" ca="1" si="138">-LN(N324)*365/($A324-$A$2)</f>
        <v>#VALUE!</v>
      </c>
      <c r="AA323" s="18">
        <f t="shared" ref="AA323:AA357" ca="1" si="139">-LN(O324)*365/($A324-$A$2)</f>
        <v>2.5449189419719701E-2</v>
      </c>
      <c r="AD323" s="17"/>
      <c r="AE323" s="17"/>
    </row>
    <row r="324" spans="1:31">
      <c r="A324" s="15">
        <f t="shared" ref="A324:A358" ca="1" si="140">A323+7</f>
        <v>45387</v>
      </c>
      <c r="B324" s="14">
        <f t="shared" ca="1" si="125"/>
        <v>3.8761781158914634E-2</v>
      </c>
      <c r="C324" s="14">
        <f t="shared" ca="1" si="126"/>
        <v>2.6045975491968409E-2</v>
      </c>
      <c r="D324" s="14">
        <f t="shared" ca="1" si="127"/>
        <v>3.8761781158914634E-2</v>
      </c>
      <c r="E324" s="14">
        <f t="shared" ca="1" si="128"/>
        <v>3.4557357576772738E-2</v>
      </c>
      <c r="F324" s="14">
        <f t="shared" ca="1" si="129"/>
        <v>3.6541962266061843E-2</v>
      </c>
      <c r="G324" s="14" t="e">
        <f t="shared" ca="1" si="130"/>
        <v>#VALUE!</v>
      </c>
      <c r="H324" s="14">
        <f t="shared" ca="1" si="131"/>
        <v>2.589755734493953E-2</v>
      </c>
      <c r="I324" s="3">
        <f ca="1"/>
        <v>0.64360375193858299</v>
      </c>
      <c r="J324" s="3">
        <f ca="1"/>
        <v>0.86342010924278823</v>
      </c>
      <c r="K324" s="3">
        <f ca="1"/>
        <v>0.64360375193858299</v>
      </c>
      <c r="L324" s="3">
        <f ca="1"/>
        <v>0.38060711097748262</v>
      </c>
      <c r="M324" s="3">
        <f ca="1"/>
        <v>0.73575951382006166</v>
      </c>
      <c r="N324" s="3" t="e">
        <f ca="1"/>
        <v>#VALUE!</v>
      </c>
      <c r="O324" s="3">
        <f ca="1"/>
        <v>0.85456948758978513</v>
      </c>
      <c r="P324" s="17">
        <f t="shared" ca="1" si="132"/>
        <v>0</v>
      </c>
      <c r="Q324" s="17">
        <f t="shared" ca="1" si="133"/>
        <v>4.204423582141896E-3</v>
      </c>
      <c r="R324" s="17">
        <f t="shared" ca="1" si="134"/>
        <v>1.2715805666946224E-2</v>
      </c>
      <c r="S324" s="17">
        <f t="shared" ca="1" si="136"/>
        <v>-4.5861322887807825</v>
      </c>
      <c r="T324" s="19">
        <f t="shared" ca="1" si="135"/>
        <v>45387</v>
      </c>
      <c r="U324" s="18">
        <f t="shared" ca="1" si="137"/>
        <v>7.1325572432335074E-2</v>
      </c>
      <c r="V324" s="18">
        <f t="shared" ca="1" si="121"/>
        <v>2.3800486035487508E-2</v>
      </c>
      <c r="W324" s="18">
        <f t="shared" ca="1" si="122"/>
        <v>7.1325572432335074E-2</v>
      </c>
      <c r="X324" s="18">
        <f t="shared" ca="1" si="123"/>
        <v>0.15622362243688401</v>
      </c>
      <c r="Y324" s="18">
        <f t="shared" ca="1" si="124"/>
        <v>4.9689867730508833E-2</v>
      </c>
      <c r="Z324" s="18" t="e">
        <f t="shared" ca="1" si="138"/>
        <v>#VALUE!</v>
      </c>
      <c r="AA324" s="18">
        <f t="shared" ca="1" si="139"/>
        <v>2.5464249544527254E-2</v>
      </c>
      <c r="AD324" s="17"/>
      <c r="AE324" s="17"/>
    </row>
    <row r="325" spans="1:31">
      <c r="A325" s="15">
        <f t="shared" ca="1" si="140"/>
        <v>45394</v>
      </c>
      <c r="B325" s="14">
        <f t="shared" ca="1" si="125"/>
        <v>3.8672819921189351E-2</v>
      </c>
      <c r="C325" s="14">
        <f t="shared" ca="1" si="126"/>
        <v>2.6030907191508405E-2</v>
      </c>
      <c r="D325" s="14">
        <f t="shared" ca="1" si="127"/>
        <v>3.8672819921189351E-2</v>
      </c>
      <c r="E325" s="14">
        <f t="shared" ca="1" si="128"/>
        <v>3.4557357576769844E-2</v>
      </c>
      <c r="F325" s="14">
        <f t="shared" ca="1" si="129"/>
        <v>3.6507153770868009E-2</v>
      </c>
      <c r="G325" s="14" t="e">
        <f t="shared" ca="1" si="130"/>
        <v>#VALUE!</v>
      </c>
      <c r="H325" s="14">
        <f t="shared" ca="1" si="131"/>
        <v>2.5911014578450006E-2</v>
      </c>
      <c r="I325" s="3">
        <f ca="1"/>
        <v>0.6428603753136175</v>
      </c>
      <c r="J325" s="3">
        <f ca="1"/>
        <v>0.86292059738403815</v>
      </c>
      <c r="K325" s="3">
        <f ca="1"/>
        <v>0.6428603753136175</v>
      </c>
      <c r="L325" s="3">
        <f ca="1"/>
        <v>0.37994436713354451</v>
      </c>
      <c r="M325" s="3">
        <f ca="1"/>
        <v>0.73505870906427417</v>
      </c>
      <c r="N325" s="3" t="e">
        <f ca="1"/>
        <v>#VALUE!</v>
      </c>
      <c r="O325" s="3">
        <f ca="1"/>
        <v>0.85407282210645752</v>
      </c>
      <c r="P325" s="17">
        <f t="shared" ca="1" si="132"/>
        <v>0</v>
      </c>
      <c r="Q325" s="17">
        <f t="shared" ca="1" si="133"/>
        <v>4.1154623444195071E-3</v>
      </c>
      <c r="R325" s="17">
        <f t="shared" ca="1" si="134"/>
        <v>1.2641912729680946E-2</v>
      </c>
      <c r="S325" s="17">
        <f t="shared" ca="1" si="136"/>
        <v>-4.5811890216255504</v>
      </c>
      <c r="T325" s="19">
        <f t="shared" ca="1" si="135"/>
        <v>45394</v>
      </c>
      <c r="U325" s="18">
        <f t="shared" ca="1" si="137"/>
        <v>7.1291210005157896E-2</v>
      </c>
      <c r="V325" s="18">
        <f t="shared" ca="1" si="121"/>
        <v>2.3820159784812726E-2</v>
      </c>
      <c r="W325" s="18">
        <f t="shared" ca="1" si="122"/>
        <v>7.1291210005157896E-2</v>
      </c>
      <c r="X325" s="18">
        <f t="shared" ca="1" si="123"/>
        <v>0.15602241727194555</v>
      </c>
      <c r="Y325" s="18">
        <f t="shared" ca="1" si="124"/>
        <v>4.9689865971889138E-2</v>
      </c>
      <c r="Z325" s="18" t="e">
        <f t="shared" ca="1" si="138"/>
        <v>#VALUE!</v>
      </c>
      <c r="AA325" s="18">
        <f t="shared" ca="1" si="139"/>
        <v>2.5479319788902388E-2</v>
      </c>
      <c r="AD325" s="17"/>
      <c r="AE325" s="17"/>
    </row>
    <row r="326" spans="1:31">
      <c r="A326" s="15">
        <f t="shared" ca="1" si="140"/>
        <v>45401</v>
      </c>
      <c r="B326" s="14">
        <f t="shared" ca="1" si="125"/>
        <v>3.858406277391313E-2</v>
      </c>
      <c r="C326" s="14">
        <f t="shared" ca="1" si="126"/>
        <v>2.601584760846741E-2</v>
      </c>
      <c r="D326" s="14">
        <f t="shared" ca="1" si="127"/>
        <v>3.858406277391313E-2</v>
      </c>
      <c r="E326" s="14">
        <f t="shared" ca="1" si="128"/>
        <v>3.4557357576772738E-2</v>
      </c>
      <c r="F326" s="14">
        <f t="shared" ca="1" si="129"/>
        <v>3.6472378435812067E-2</v>
      </c>
      <c r="G326" s="14" t="e">
        <f t="shared" ca="1" si="130"/>
        <v>#VALUE!</v>
      </c>
      <c r="H326" s="14">
        <f t="shared" ca="1" si="131"/>
        <v>2.5924430620327198E-2</v>
      </c>
      <c r="I326" s="3">
        <f ca="1"/>
        <v>0.642118704794581</v>
      </c>
      <c r="J326" s="3">
        <f ca="1"/>
        <v>0.86242137450639278</v>
      </c>
      <c r="K326" s="3">
        <f ca="1"/>
        <v>0.642118704794581</v>
      </c>
      <c r="L326" s="3">
        <f ca="1"/>
        <v>0.37928162328960646</v>
      </c>
      <c r="M326" s="3">
        <f ca="1"/>
        <v>0.73435857186866849</v>
      </c>
      <c r="N326" s="3" t="e">
        <f ca="1"/>
        <v>#VALUE!</v>
      </c>
      <c r="O326" s="3">
        <f ca="1"/>
        <v>0.85357589853919957</v>
      </c>
      <c r="P326" s="17">
        <f t="shared" ca="1" si="132"/>
        <v>0</v>
      </c>
      <c r="Q326" s="17">
        <f t="shared" ca="1" si="133"/>
        <v>4.0267051971403928E-3</v>
      </c>
      <c r="R326" s="17">
        <f t="shared" ca="1" si="134"/>
        <v>1.256821516544572E-2</v>
      </c>
      <c r="S326" s="17">
        <f t="shared" ca="1" si="136"/>
        <v>-4.5762447223992408</v>
      </c>
      <c r="T326" s="19">
        <f t="shared" ca="1" si="135"/>
        <v>45401</v>
      </c>
      <c r="U326" s="18">
        <f t="shared" ca="1" si="137"/>
        <v>7.1256847282784058E-2</v>
      </c>
      <c r="V326" s="18">
        <f t="shared" ca="1" si="121"/>
        <v>2.3839712464911334E-2</v>
      </c>
      <c r="W326" s="18">
        <f t="shared" ca="1" si="122"/>
        <v>7.1256847282784058E-2</v>
      </c>
      <c r="X326" s="18">
        <f t="shared" ca="1" si="123"/>
        <v>0.15582294016160583</v>
      </c>
      <c r="Y326" s="18">
        <f t="shared" ca="1" si="124"/>
        <v>4.9689864213270325E-2</v>
      </c>
      <c r="Z326" s="18" t="e">
        <f t="shared" ca="1" si="138"/>
        <v>#VALUE!</v>
      </c>
      <c r="AA326" s="18">
        <f t="shared" ca="1" si="139"/>
        <v>2.5494400058791646E-2</v>
      </c>
      <c r="AD326" s="17"/>
      <c r="AE326" s="17"/>
    </row>
    <row r="327" spans="1:31">
      <c r="A327" s="15">
        <f t="shared" ca="1" si="140"/>
        <v>45408</v>
      </c>
      <c r="B327" s="14">
        <f t="shared" ca="1" si="125"/>
        <v>3.8495509132487574E-2</v>
      </c>
      <c r="C327" s="14">
        <f t="shared" ca="1" si="126"/>
        <v>2.6000796737797392E-2</v>
      </c>
      <c r="D327" s="14">
        <f t="shared" ca="1" si="127"/>
        <v>3.8495509132487574E-2</v>
      </c>
      <c r="E327" s="14">
        <f t="shared" ca="1" si="128"/>
        <v>3.4557357576769844E-2</v>
      </c>
      <c r="F327" s="14">
        <f t="shared" ca="1" si="129"/>
        <v>3.6437636228683901E-2</v>
      </c>
      <c r="G327" s="14" t="e">
        <f t="shared" ca="1" si="130"/>
        <v>#VALUE!</v>
      </c>
      <c r="H327" s="14">
        <f t="shared" ca="1" si="131"/>
        <v>2.5937805468359713E-2</v>
      </c>
      <c r="I327" s="3">
        <f ca="1"/>
        <v>0.64137873646741006</v>
      </c>
      <c r="J327" s="3">
        <f ca="1"/>
        <v>0.86192244044266875</v>
      </c>
      <c r="K327" s="3">
        <f ca="1"/>
        <v>0.64137873646741006</v>
      </c>
      <c r="L327" s="3">
        <f ca="1"/>
        <v>0.37861887944566835</v>
      </c>
      <c r="M327" s="3">
        <f ca="1"/>
        <v>0.73365910159729675</v>
      </c>
      <c r="N327" s="3" t="e">
        <f ca="1"/>
        <v>#VALUE!</v>
      </c>
      <c r="O327" s="3">
        <f ca="1"/>
        <v>0.85307871767798782</v>
      </c>
      <c r="P327" s="17">
        <f t="shared" ca="1" si="132"/>
        <v>0</v>
      </c>
      <c r="Q327" s="17">
        <f t="shared" ca="1" si="133"/>
        <v>3.9381515557177296E-3</v>
      </c>
      <c r="R327" s="17">
        <f t="shared" ca="1" si="134"/>
        <v>1.2494712394690181E-2</v>
      </c>
      <c r="S327" s="17">
        <f t="shared" ca="1" si="136"/>
        <v>-4.5712994003915552</v>
      </c>
      <c r="T327" s="19">
        <f t="shared" ca="1" si="135"/>
        <v>45408</v>
      </c>
      <c r="U327" s="18">
        <f t="shared" ca="1" si="137"/>
        <v>7.1222484265208524E-2</v>
      </c>
      <c r="V327" s="18">
        <f t="shared" ca="1" si="121"/>
        <v>2.3859145189917306E-2</v>
      </c>
      <c r="W327" s="18">
        <f t="shared" ca="1" si="122"/>
        <v>7.1222484265208524E-2</v>
      </c>
      <c r="X327" s="18">
        <f t="shared" ca="1" si="123"/>
        <v>0.15562517691471772</v>
      </c>
      <c r="Y327" s="18">
        <f t="shared" ca="1" si="124"/>
        <v>4.9689862454651533E-2</v>
      </c>
      <c r="Z327" s="18" t="e">
        <f t="shared" ca="1" si="138"/>
        <v>#VALUE!</v>
      </c>
      <c r="AA327" s="18">
        <f t="shared" ca="1" si="139"/>
        <v>2.5509490261292969E-2</v>
      </c>
      <c r="AD327" s="17"/>
      <c r="AE327" s="17"/>
    </row>
    <row r="328" spans="1:31">
      <c r="A328" s="15">
        <f t="shared" ca="1" si="140"/>
        <v>45415</v>
      </c>
      <c r="B328" s="14">
        <f t="shared" ca="1" si="125"/>
        <v>3.840715841385995E-2</v>
      </c>
      <c r="C328" s="14">
        <f t="shared" ca="1" si="126"/>
        <v>2.5985754574467709E-2</v>
      </c>
      <c r="D328" s="14">
        <f t="shared" ca="1" si="127"/>
        <v>3.840715841385995E-2</v>
      </c>
      <c r="E328" s="14">
        <f t="shared" ca="1" si="128"/>
        <v>3.4557357576769844E-2</v>
      </c>
      <c r="F328" s="14">
        <f t="shared" ca="1" si="129"/>
        <v>3.640292711811282E-2</v>
      </c>
      <c r="G328" s="14" t="e">
        <f t="shared" ca="1" si="130"/>
        <v>#VALUE!</v>
      </c>
      <c r="H328" s="14">
        <f t="shared" ca="1" si="131"/>
        <v>2.5951139121412892E-2</v>
      </c>
      <c r="I328" s="3">
        <f ca="1"/>
        <v>0.64064046642925276</v>
      </c>
      <c r="J328" s="3">
        <f ca="1"/>
        <v>0.86142379502577948</v>
      </c>
      <c r="K328" s="3">
        <f ca="1"/>
        <v>0.64064046642925276</v>
      </c>
      <c r="L328" s="3">
        <f ca="1"/>
        <v>0.3779561356017303</v>
      </c>
      <c r="M328" s="3">
        <f ca="1"/>
        <v>0.73296029761482884</v>
      </c>
      <c r="N328" s="3" t="e">
        <f ca="1"/>
        <v>#VALUE!</v>
      </c>
      <c r="O328" s="3">
        <f ca="1"/>
        <v>0.85258128031284119</v>
      </c>
      <c r="P328" s="17">
        <f t="shared" ca="1" si="132"/>
        <v>0</v>
      </c>
      <c r="Q328" s="17">
        <f t="shared" ca="1" si="133"/>
        <v>3.849800837090106E-3</v>
      </c>
      <c r="R328" s="17">
        <f t="shared" ca="1" si="134"/>
        <v>1.2421403839392241E-2</v>
      </c>
      <c r="S328" s="17">
        <f t="shared" ca="1" si="136"/>
        <v>-4.5663530647783768</v>
      </c>
      <c r="T328" s="19">
        <f t="shared" ca="1" si="135"/>
        <v>45415</v>
      </c>
      <c r="U328" s="18">
        <f t="shared" ca="1" si="137"/>
        <v>7.1188120952425341E-2</v>
      </c>
      <c r="V328" s="18">
        <f t="shared" ca="1" si="121"/>
        <v>2.3878459060336091E-2</v>
      </c>
      <c r="W328" s="18">
        <f t="shared" ca="1" si="122"/>
        <v>7.1188120952425341E-2</v>
      </c>
      <c r="X328" s="18">
        <f t="shared" ca="1" si="123"/>
        <v>0.15542911352270825</v>
      </c>
      <c r="Y328" s="18">
        <f t="shared" ca="1" si="124"/>
        <v>4.968986069603272E-2</v>
      </c>
      <c r="Z328" s="18" t="e">
        <f t="shared" ca="1" si="138"/>
        <v>#VALUE!</v>
      </c>
      <c r="AA328" s="18">
        <f t="shared" ca="1" si="139"/>
        <v>2.5524590304641576E-2</v>
      </c>
      <c r="AD328" s="17"/>
      <c r="AE328" s="17"/>
    </row>
    <row r="329" spans="1:31">
      <c r="A329" s="15">
        <f t="shared" ca="1" si="140"/>
        <v>45422</v>
      </c>
      <c r="B329" s="14">
        <f t="shared" ca="1" si="125"/>
        <v>3.8319010037443646E-2</v>
      </c>
      <c r="C329" s="14">
        <f t="shared" ca="1" si="126"/>
        <v>2.597072111343611E-2</v>
      </c>
      <c r="D329" s="14">
        <f t="shared" ca="1" si="127"/>
        <v>3.8319010037443646E-2</v>
      </c>
      <c r="E329" s="14">
        <f t="shared" ca="1" si="128"/>
        <v>3.4557357576772738E-2</v>
      </c>
      <c r="F329" s="14">
        <f t="shared" ca="1" si="129"/>
        <v>3.6368251072369198E-2</v>
      </c>
      <c r="G329" s="14" t="e">
        <f t="shared" ca="1" si="130"/>
        <v>#VALUE!</v>
      </c>
      <c r="H329" s="14">
        <f t="shared" ca="1" si="131"/>
        <v>2.5964431578213154E-2</v>
      </c>
      <c r="I329" s="3">
        <f ca="1"/>
        <v>0.63990389078843901</v>
      </c>
      <c r="J329" s="3">
        <f ca="1"/>
        <v>0.8609254380887349</v>
      </c>
      <c r="K329" s="3">
        <f ca="1"/>
        <v>0.63990389078843901</v>
      </c>
      <c r="L329" s="3">
        <f ca="1"/>
        <v>0.37729339175779225</v>
      </c>
      <c r="M329" s="3">
        <f ca="1"/>
        <v>0.73226215928653626</v>
      </c>
      <c r="N329" s="3" t="e">
        <f ca="1"/>
        <v>#VALUE!</v>
      </c>
      <c r="O329" s="3">
        <f ca="1"/>
        <v>0.8520835872338004</v>
      </c>
      <c r="P329" s="17">
        <f t="shared" ca="1" si="132"/>
        <v>0</v>
      </c>
      <c r="Q329" s="17">
        <f t="shared" ca="1" si="133"/>
        <v>3.7616524606709084E-3</v>
      </c>
      <c r="R329" s="17">
        <f t="shared" ca="1" si="134"/>
        <v>1.2348288924007536E-2</v>
      </c>
      <c r="S329" s="17">
        <f t="shared" ca="1" si="136"/>
        <v>-4.5614057246239428</v>
      </c>
      <c r="T329" s="19">
        <f t="shared" ca="1" si="135"/>
        <v>45422</v>
      </c>
      <c r="U329" s="18">
        <f t="shared" ca="1" si="137"/>
        <v>7.1153757344431162E-2</v>
      </c>
      <c r="V329" s="18">
        <f t="shared" ca="1" si="121"/>
        <v>2.3897655163252336E-2</v>
      </c>
      <c r="W329" s="18">
        <f t="shared" ca="1" si="122"/>
        <v>7.1153757344431162E-2</v>
      </c>
      <c r="X329" s="18">
        <f t="shared" ca="1" si="123"/>
        <v>0.15523473615685837</v>
      </c>
      <c r="Y329" s="18">
        <f t="shared" ca="1" si="124"/>
        <v>4.9689858937413046E-2</v>
      </c>
      <c r="Z329" s="18" t="e">
        <f t="shared" ca="1" si="138"/>
        <v>#VALUE!</v>
      </c>
      <c r="AA329" s="18">
        <f t="shared" ca="1" si="139"/>
        <v>2.5539700098191735E-2</v>
      </c>
      <c r="AD329" s="17"/>
      <c r="AE329" s="17"/>
    </row>
    <row r="330" spans="1:31">
      <c r="A330" s="15">
        <f t="shared" ca="1" si="140"/>
        <v>45429</v>
      </c>
      <c r="B330" s="14">
        <f t="shared" ca="1" si="125"/>
        <v>3.8231063423294631E-2</v>
      </c>
      <c r="C330" s="14">
        <f t="shared" ca="1" si="126"/>
        <v>2.5955696349660363E-2</v>
      </c>
      <c r="D330" s="14">
        <f t="shared" ca="1" si="127"/>
        <v>3.8231063423294631E-2</v>
      </c>
      <c r="E330" s="14">
        <f t="shared" ca="1" si="128"/>
        <v>3.4557357576769844E-2</v>
      </c>
      <c r="F330" s="14">
        <f t="shared" ca="1" si="129"/>
        <v>3.6333608060580204E-2</v>
      </c>
      <c r="G330" s="14" t="e">
        <f t="shared" ca="1" si="130"/>
        <v>#VALUE!</v>
      </c>
      <c r="H330" s="14">
        <f t="shared" ca="1" si="131"/>
        <v>2.5977682837620066E-2</v>
      </c>
      <c r="I330" s="3">
        <f ca="1"/>
        <v>0.63916900566443324</v>
      </c>
      <c r="J330" s="3">
        <f ca="1"/>
        <v>0.8604273694646416</v>
      </c>
      <c r="K330" s="3">
        <f ca="1"/>
        <v>0.63916900566443324</v>
      </c>
      <c r="L330" s="3">
        <f ca="1"/>
        <v>0.37663064791385414</v>
      </c>
      <c r="M330" s="3">
        <f ca="1"/>
        <v>0.73156468597829905</v>
      </c>
      <c r="N330" s="3" t="e">
        <f ca="1"/>
        <v>#VALUE!</v>
      </c>
      <c r="O330" s="3">
        <f ca="1"/>
        <v>0.85158563923093056</v>
      </c>
      <c r="P330" s="17">
        <f t="shared" ca="1" si="132"/>
        <v>0</v>
      </c>
      <c r="Q330" s="17">
        <f t="shared" ca="1" si="133"/>
        <v>3.6737058465247871E-3</v>
      </c>
      <c r="R330" s="17">
        <f t="shared" ca="1" si="134"/>
        <v>1.2275367073634268E-2</v>
      </c>
      <c r="S330" s="17">
        <f t="shared" ca="1" si="136"/>
        <v>-4.5564573888820199</v>
      </c>
      <c r="T330" s="19">
        <f t="shared" ca="1" si="135"/>
        <v>45429</v>
      </c>
      <c r="U330" s="18">
        <f t="shared" ca="1" si="137"/>
        <v>7.1119393441220077E-2</v>
      </c>
      <c r="V330" s="18">
        <f t="shared" ca="1" si="121"/>
        <v>2.3916734572533811E-2</v>
      </c>
      <c r="W330" s="18">
        <f t="shared" ca="1" si="122"/>
        <v>7.1119393441220077E-2</v>
      </c>
      <c r="X330" s="18">
        <f t="shared" ca="1" si="123"/>
        <v>0.15504203116563287</v>
      </c>
      <c r="Y330" s="18">
        <f t="shared" ca="1" si="124"/>
        <v>4.9689857178794233E-2</v>
      </c>
      <c r="Z330" s="18" t="e">
        <f t="shared" ca="1" si="138"/>
        <v>#VALUE!</v>
      </c>
      <c r="AA330" s="18">
        <f t="shared" ca="1" si="139"/>
        <v>2.5554819552399886E-2</v>
      </c>
      <c r="AD330" s="17"/>
      <c r="AE330" s="17"/>
    </row>
    <row r="331" spans="1:31">
      <c r="A331" s="15">
        <f t="shared" ca="1" si="140"/>
        <v>45436</v>
      </c>
      <c r="B331" s="14">
        <f t="shared" ca="1" si="125"/>
        <v>3.8143317993900264E-2</v>
      </c>
      <c r="C331" s="14">
        <f t="shared" ca="1" si="126"/>
        <v>2.5940680278121388E-2</v>
      </c>
      <c r="D331" s="14">
        <f t="shared" ca="1" si="127"/>
        <v>3.8143317993900264E-2</v>
      </c>
      <c r="E331" s="14">
        <f t="shared" ca="1" si="128"/>
        <v>3.4557357576769844E-2</v>
      </c>
      <c r="F331" s="14">
        <f t="shared" ca="1" si="129"/>
        <v>3.6298998050645702E-2</v>
      </c>
      <c r="G331" s="14" t="e">
        <f t="shared" ca="1" si="130"/>
        <v>#VALUE!</v>
      </c>
      <c r="H331" s="14">
        <f t="shared" ca="1" si="131"/>
        <v>2.5990892898574224E-2</v>
      </c>
      <c r="I331" s="3">
        <f ca="1"/>
        <v>0.63843580718782211</v>
      </c>
      <c r="J331" s="3">
        <f ca="1"/>
        <v>0.85992958898670291</v>
      </c>
      <c r="K331" s="3">
        <f ca="1"/>
        <v>0.63843580718782211</v>
      </c>
      <c r="L331" s="3">
        <f ca="1"/>
        <v>0.37596790406991609</v>
      </c>
      <c r="M331" s="3">
        <f ca="1"/>
        <v>0.73086787705658929</v>
      </c>
      <c r="N331" s="3" t="e">
        <f ca="1"/>
        <v>#VALUE!</v>
      </c>
      <c r="O331" s="3">
        <f ca="1"/>
        <v>0.85108743709431867</v>
      </c>
      <c r="P331" s="17">
        <f t="shared" ca="1" si="132"/>
        <v>0</v>
      </c>
      <c r="Q331" s="17">
        <f t="shared" ca="1" si="133"/>
        <v>3.5859604171304196E-3</v>
      </c>
      <c r="R331" s="17">
        <f t="shared" ca="1" si="134"/>
        <v>1.2202637715778876E-2</v>
      </c>
      <c r="S331" s="17">
        <f t="shared" ca="1" si="136"/>
        <v>-4.5515080663979193</v>
      </c>
      <c r="T331" s="19">
        <f t="shared" ca="1" si="135"/>
        <v>45436</v>
      </c>
      <c r="U331" s="18">
        <f t="shared" ca="1" si="137"/>
        <v>7.1085029242786993E-2</v>
      </c>
      <c r="V331" s="18">
        <f t="shared" ca="1" si="121"/>
        <v>2.3935698349031767E-2</v>
      </c>
      <c r="W331" s="18">
        <f t="shared" ca="1" si="122"/>
        <v>7.1085029242786993E-2</v>
      </c>
      <c r="X331" s="18">
        <f t="shared" ca="1" si="123"/>
        <v>0.15485098507205963</v>
      </c>
      <c r="Y331" s="18">
        <f t="shared" ca="1" si="124"/>
        <v>4.9689855420175427E-2</v>
      </c>
      <c r="Z331" s="18" t="e">
        <f t="shared" ca="1" si="138"/>
        <v>#VALUE!</v>
      </c>
      <c r="AA331" s="18">
        <f t="shared" ca="1" si="139"/>
        <v>2.5569948578807799E-2</v>
      </c>
      <c r="AD331" s="17"/>
      <c r="AE331" s="17"/>
    </row>
    <row r="332" spans="1:31">
      <c r="A332" s="15">
        <f t="shared" ca="1" si="140"/>
        <v>45443</v>
      </c>
      <c r="B332" s="14">
        <f t="shared" ca="1" si="125"/>
        <v>3.8055773173293575E-2</v>
      </c>
      <c r="C332" s="14">
        <f t="shared" ca="1" si="126"/>
        <v>2.5925672893788519E-2</v>
      </c>
      <c r="D332" s="14">
        <f t="shared" ca="1" si="127"/>
        <v>3.8055773173293575E-2</v>
      </c>
      <c r="E332" s="14">
        <f t="shared" ca="1" si="128"/>
        <v>3.4557357576772738E-2</v>
      </c>
      <c r="F332" s="14">
        <f t="shared" ca="1" si="129"/>
        <v>3.6264421011333946E-2</v>
      </c>
      <c r="G332" s="14" t="e">
        <f t="shared" ca="1" si="130"/>
        <v>#VALUE!</v>
      </c>
      <c r="H332" s="14">
        <f t="shared" ca="1" si="131"/>
        <v>2.6004061760126249E-2</v>
      </c>
      <c r="I332" s="3">
        <f ca="1"/>
        <v>0.63770429150026786</v>
      </c>
      <c r="J332" s="3">
        <f ca="1"/>
        <v>0.85943209648821839</v>
      </c>
      <c r="K332" s="3">
        <f ca="1"/>
        <v>0.63770429150026786</v>
      </c>
      <c r="L332" s="3">
        <f ca="1"/>
        <v>0.37530516022597804</v>
      </c>
      <c r="M332" s="3">
        <f ca="1"/>
        <v>0.73017173188849471</v>
      </c>
      <c r="N332" s="3" t="e">
        <f ca="1"/>
        <v>#VALUE!</v>
      </c>
      <c r="O332" s="3">
        <f ca="1"/>
        <v>0.85058898161407204</v>
      </c>
      <c r="P332" s="17">
        <f t="shared" ca="1" si="132"/>
        <v>0</v>
      </c>
      <c r="Q332" s="17">
        <f t="shared" ca="1" si="133"/>
        <v>3.4984155965208374E-3</v>
      </c>
      <c r="R332" s="17">
        <f t="shared" ca="1" si="134"/>
        <v>1.2130100279505056E-2</v>
      </c>
      <c r="S332" s="17">
        <f t="shared" ca="1" si="136"/>
        <v>-4.5465577659100598</v>
      </c>
      <c r="T332" s="19">
        <f t="shared" ca="1" si="135"/>
        <v>45443</v>
      </c>
      <c r="U332" s="18">
        <f t="shared" ca="1" si="137"/>
        <v>7.1050664749126843E-2</v>
      </c>
      <c r="V332" s="18">
        <f t="shared" ca="1" si="121"/>
        <v>2.3954547540777478E-2</v>
      </c>
      <c r="W332" s="18">
        <f t="shared" ca="1" si="122"/>
        <v>7.1050664749126843E-2</v>
      </c>
      <c r="X332" s="18">
        <f t="shared" ca="1" si="123"/>
        <v>0.15466158457115672</v>
      </c>
      <c r="Y332" s="18">
        <f t="shared" ca="1" si="124"/>
        <v>4.9689853661556621E-2</v>
      </c>
      <c r="Z332" s="18" t="e">
        <f t="shared" ca="1" si="138"/>
        <v>#VALUE!</v>
      </c>
      <c r="AA332" s="18">
        <f t="shared" ca="1" si="139"/>
        <v>2.5585087090026239E-2</v>
      </c>
      <c r="AD332" s="17"/>
      <c r="AE332" s="17"/>
    </row>
    <row r="333" spans="1:31">
      <c r="A333" s="15">
        <f t="shared" ca="1" si="140"/>
        <v>45450</v>
      </c>
      <c r="B333" s="14">
        <f t="shared" ca="1" si="125"/>
        <v>3.7968428387215356E-2</v>
      </c>
      <c r="C333" s="14">
        <f t="shared" ca="1" si="126"/>
        <v>2.5910674191625328E-2</v>
      </c>
      <c r="D333" s="14">
        <f t="shared" ca="1" si="127"/>
        <v>3.7968428387215356E-2</v>
      </c>
      <c r="E333" s="14">
        <f t="shared" ca="1" si="128"/>
        <v>3.4557357576772738E-2</v>
      </c>
      <c r="F333" s="14">
        <f t="shared" ca="1" si="129"/>
        <v>3.6229876911013724E-2</v>
      </c>
      <c r="G333" s="14" t="e">
        <f t="shared" ca="1" si="130"/>
        <v>#VALUE!</v>
      </c>
      <c r="H333" s="14">
        <f t="shared" ca="1" si="131"/>
        <v>2.6017189421442502E-2</v>
      </c>
      <c r="I333" s="3">
        <f ca="1"/>
        <v>0.63697445475447867</v>
      </c>
      <c r="J333" s="3">
        <f ca="1"/>
        <v>0.85893489180258409</v>
      </c>
      <c r="K333" s="3">
        <f ca="1"/>
        <v>0.63697445475447867</v>
      </c>
      <c r="L333" s="3">
        <f ca="1"/>
        <v>0.37464241638203993</v>
      </c>
      <c r="M333" s="3">
        <f ca="1"/>
        <v>0.72947624984170201</v>
      </c>
      <c r="N333" s="3" t="e">
        <f ca="1"/>
        <v>#VALUE!</v>
      </c>
      <c r="O333" s="3">
        <f ca="1"/>
        <v>0.85009027358031619</v>
      </c>
      <c r="P333" s="17">
        <f t="shared" ca="1" si="132"/>
        <v>0</v>
      </c>
      <c r="Q333" s="17">
        <f t="shared" ca="1" si="133"/>
        <v>3.411070810442618E-3</v>
      </c>
      <c r="R333" s="17">
        <f t="shared" ca="1" si="134"/>
        <v>1.2057754195590027E-2</v>
      </c>
      <c r="S333" s="17">
        <f t="shared" ca="1" si="136"/>
        <v>-4.5416064960515676</v>
      </c>
      <c r="T333" s="19">
        <f t="shared" ca="1" si="135"/>
        <v>45450</v>
      </c>
      <c r="U333" s="18">
        <f t="shared" ca="1" si="137"/>
        <v>7.1016299960234536E-2</v>
      </c>
      <c r="V333" s="18">
        <f t="shared" ca="1" si="121"/>
        <v>2.3973283183175306E-2</v>
      </c>
      <c r="W333" s="18">
        <f t="shared" ca="1" si="122"/>
        <v>7.1016299960234536E-2</v>
      </c>
      <c r="X333" s="18">
        <f t="shared" ca="1" si="123"/>
        <v>0.15447381652740647</v>
      </c>
      <c r="Y333" s="18">
        <f t="shared" ca="1" si="124"/>
        <v>4.968985190293692E-2</v>
      </c>
      <c r="Z333" s="18" t="e">
        <f t="shared" ca="1" si="138"/>
        <v>#VALUE!</v>
      </c>
      <c r="AA333" s="18">
        <f t="shared" ca="1" si="139"/>
        <v>2.5600234999718866E-2</v>
      </c>
      <c r="AD333" s="17"/>
      <c r="AE333" s="17"/>
    </row>
    <row r="334" spans="1:31">
      <c r="A334" s="15">
        <f t="shared" ca="1" si="140"/>
        <v>45457</v>
      </c>
      <c r="B334" s="14">
        <f t="shared" ca="1" si="125"/>
        <v>3.7881283063114148E-2</v>
      </c>
      <c r="C334" s="14">
        <f t="shared" ca="1" si="126"/>
        <v>2.5895684166624293E-2</v>
      </c>
      <c r="D334" s="14">
        <f t="shared" ca="1" si="127"/>
        <v>3.7881283063114148E-2</v>
      </c>
      <c r="E334" s="14">
        <f t="shared" ca="1" si="128"/>
        <v>3.4557357576772738E-2</v>
      </c>
      <c r="F334" s="14">
        <f t="shared" ca="1" si="129"/>
        <v>3.6195365718956922E-2</v>
      </c>
      <c r="G334" s="14" t="e">
        <f t="shared" ca="1" si="130"/>
        <v>#VALUE!</v>
      </c>
      <c r="H334" s="14">
        <f t="shared" ca="1" si="131"/>
        <v>2.6030275881527287E-2</v>
      </c>
      <c r="I334" s="3">
        <f ca="1"/>
        <v>0.63624629311417591</v>
      </c>
      <c r="J334" s="3">
        <f ca="1"/>
        <v>0.85843797476329264</v>
      </c>
      <c r="K334" s="3">
        <f ca="1"/>
        <v>0.63624629311417591</v>
      </c>
      <c r="L334" s="3">
        <f ca="1"/>
        <v>0.37397967253810183</v>
      </c>
      <c r="M334" s="3">
        <f ca="1"/>
        <v>0.72878143028450448</v>
      </c>
      <c r="N334" s="3" t="e">
        <f ca="1"/>
        <v>#VALUE!</v>
      </c>
      <c r="O334" s="3">
        <f ca="1"/>
        <v>0.84959131378319264</v>
      </c>
      <c r="P334" s="17">
        <f t="shared" ca="1" si="132"/>
        <v>0</v>
      </c>
      <c r="Q334" s="17">
        <f t="shared" ca="1" si="133"/>
        <v>3.32392548634141E-3</v>
      </c>
      <c r="R334" s="17">
        <f t="shared" ca="1" si="134"/>
        <v>1.1985598896489855E-2</v>
      </c>
      <c r="S334" s="17">
        <f t="shared" ca="1" si="136"/>
        <v>-4.5366542653519524</v>
      </c>
      <c r="T334" s="19">
        <f t="shared" ca="1" si="135"/>
        <v>45457</v>
      </c>
      <c r="U334" s="18">
        <f t="shared" ca="1" si="137"/>
        <v>7.0981934876105032E-2</v>
      </c>
      <c r="V334" s="18">
        <f t="shared" ca="1" si="121"/>
        <v>2.3991906299192383E-2</v>
      </c>
      <c r="W334" s="18">
        <f t="shared" ca="1" si="122"/>
        <v>7.0981934876105032E-2</v>
      </c>
      <c r="X334" s="18">
        <f t="shared" ca="1" si="123"/>
        <v>0.15428766797227603</v>
      </c>
      <c r="Y334" s="18">
        <f t="shared" ca="1" si="124"/>
        <v>4.9689850144318114E-2</v>
      </c>
      <c r="Z334" s="18" t="e">
        <f t="shared" ca="1" si="138"/>
        <v>#VALUE!</v>
      </c>
      <c r="AA334" s="18">
        <f t="shared" ca="1" si="139"/>
        <v>2.5615392222585506E-2</v>
      </c>
      <c r="AD334" s="17"/>
      <c r="AE334" s="17"/>
    </row>
    <row r="335" spans="1:31">
      <c r="A335" s="15">
        <f t="shared" ca="1" si="140"/>
        <v>45464</v>
      </c>
      <c r="B335" s="14">
        <f t="shared" ca="1" si="125"/>
        <v>3.7794336630123104E-2</v>
      </c>
      <c r="C335" s="14">
        <f t="shared" ca="1" si="126"/>
        <v>2.5880702813748976E-2</v>
      </c>
      <c r="D335" s="14">
        <f t="shared" ca="1" si="127"/>
        <v>3.7794336630123104E-2</v>
      </c>
      <c r="E335" s="14">
        <f t="shared" ca="1" si="128"/>
        <v>3.4557357576769844E-2</v>
      </c>
      <c r="F335" s="14">
        <f t="shared" ca="1" si="129"/>
        <v>3.6160887403161826E-2</v>
      </c>
      <c r="G335" s="14" t="e">
        <f t="shared" ca="1" si="130"/>
        <v>#VALUE!</v>
      </c>
      <c r="H335" s="14">
        <f t="shared" ca="1" si="131"/>
        <v>2.6043321140531109E-2</v>
      </c>
      <c r="I335" s="3">
        <f ca="1"/>
        <v>0.63551980275406139</v>
      </c>
      <c r="J335" s="3">
        <f ca="1"/>
        <v>0.85794134520393273</v>
      </c>
      <c r="K335" s="3">
        <f ca="1"/>
        <v>0.63551980275406139</v>
      </c>
      <c r="L335" s="3">
        <f ca="1"/>
        <v>0.37331692869416372</v>
      </c>
      <c r="M335" s="3">
        <f ca="1"/>
        <v>0.72808727258578476</v>
      </c>
      <c r="N335" s="3" t="e">
        <f ca="1"/>
        <v>#VALUE!</v>
      </c>
      <c r="O335" s="3">
        <f ca="1"/>
        <v>0.84909210301286198</v>
      </c>
      <c r="P335" s="17">
        <f t="shared" ca="1" si="132"/>
        <v>0</v>
      </c>
      <c r="Q335" s="17">
        <f t="shared" ca="1" si="133"/>
        <v>3.2369790533532602E-3</v>
      </c>
      <c r="R335" s="17">
        <f t="shared" ca="1" si="134"/>
        <v>1.1913633816374128E-2</v>
      </c>
      <c r="S335" s="17">
        <f t="shared" ca="1" si="136"/>
        <v>-4.5317010822382944</v>
      </c>
      <c r="T335" s="19">
        <f t="shared" ca="1" si="135"/>
        <v>45464</v>
      </c>
      <c r="U335" s="18">
        <f t="shared" ca="1" si="137"/>
        <v>7.0947569496733226E-2</v>
      </c>
      <c r="V335" s="18">
        <f t="shared" ca="1" si="121"/>
        <v>2.4010417899544667E-2</v>
      </c>
      <c r="W335" s="18">
        <f t="shared" ca="1" si="122"/>
        <v>7.0947569496733226E-2</v>
      </c>
      <c r="X335" s="18">
        <f t="shared" ca="1" si="123"/>
        <v>0.15410312610178262</v>
      </c>
      <c r="Y335" s="18">
        <f t="shared" ca="1" si="124"/>
        <v>4.9689848385699294E-2</v>
      </c>
      <c r="Z335" s="18" t="e">
        <f t="shared" ca="1" si="138"/>
        <v>#VALUE!</v>
      </c>
      <c r="AA335" s="18">
        <f t="shared" ca="1" si="139"/>
        <v>2.5630558674350282E-2</v>
      </c>
      <c r="AD335" s="17"/>
      <c r="AE335" s="17"/>
    </row>
    <row r="336" spans="1:31">
      <c r="A336" s="15">
        <f t="shared" ca="1" si="140"/>
        <v>45471</v>
      </c>
      <c r="B336" s="14">
        <f t="shared" ca="1" si="125"/>
        <v>3.7707588519083145E-2</v>
      </c>
      <c r="C336" s="14">
        <f t="shared" ca="1" si="126"/>
        <v>2.5865730128003452E-2</v>
      </c>
      <c r="D336" s="14">
        <f t="shared" ca="1" si="127"/>
        <v>3.7707588519083145E-2</v>
      </c>
      <c r="E336" s="14">
        <f t="shared" ca="1" si="128"/>
        <v>3.4557357576769844E-2</v>
      </c>
      <c r="F336" s="14">
        <f t="shared" ca="1" si="129"/>
        <v>3.6126441932524046E-2</v>
      </c>
      <c r="G336" s="14" t="e">
        <f t="shared" ca="1" si="130"/>
        <v>#VALUE!</v>
      </c>
      <c r="H336" s="14">
        <f t="shared" ca="1" si="131"/>
        <v>2.6056325197151446E-2</v>
      </c>
      <c r="I336" s="3">
        <f ca="1"/>
        <v>0.63479497985978506</v>
      </c>
      <c r="J336" s="3">
        <f ca="1"/>
        <v>0.85744500295818959</v>
      </c>
      <c r="K336" s="3">
        <f ca="1"/>
        <v>0.63479497985978506</v>
      </c>
      <c r="L336" s="3">
        <f ca="1"/>
        <v>0.37265418485022567</v>
      </c>
      <c r="M336" s="3">
        <f ca="1"/>
        <v>0.72739377611503919</v>
      </c>
      <c r="N336" s="3" t="e">
        <f ca="1"/>
        <v>#VALUE!</v>
      </c>
      <c r="O336" s="3">
        <f ca="1"/>
        <v>0.84859264205948193</v>
      </c>
      <c r="P336" s="17">
        <f t="shared" ca="1" si="132"/>
        <v>0</v>
      </c>
      <c r="Q336" s="17">
        <f t="shared" ca="1" si="133"/>
        <v>3.1502309423133007E-3</v>
      </c>
      <c r="R336" s="17">
        <f t="shared" ca="1" si="134"/>
        <v>1.1841858391079693E-2</v>
      </c>
      <c r="S336" s="17">
        <f t="shared" ca="1" si="136"/>
        <v>-4.5267469550373196</v>
      </c>
      <c r="T336" s="19">
        <f t="shared" ca="1" si="135"/>
        <v>45471</v>
      </c>
      <c r="U336" s="18">
        <f t="shared" ca="1" si="137"/>
        <v>7.0913203822114051E-2</v>
      </c>
      <c r="V336" s="18">
        <f t="shared" ca="1" si="121"/>
        <v>2.4028818982879948E-2</v>
      </c>
      <c r="W336" s="18">
        <f t="shared" ca="1" si="122"/>
        <v>7.0913203822114051E-2</v>
      </c>
      <c r="X336" s="18">
        <f t="shared" ca="1" si="123"/>
        <v>0.15392017827410326</v>
      </c>
      <c r="Y336" s="18">
        <f t="shared" ca="1" si="124"/>
        <v>4.9689846627080481E-2</v>
      </c>
      <c r="Z336" s="18" t="e">
        <f t="shared" ca="1" si="138"/>
        <v>#VALUE!</v>
      </c>
      <c r="AA336" s="18">
        <f t="shared" ca="1" si="139"/>
        <v>2.5645734271740852E-2</v>
      </c>
      <c r="AD336" s="17"/>
      <c r="AE336" s="17"/>
    </row>
    <row r="337" spans="1:31">
      <c r="A337" s="15">
        <f t="shared" ca="1" si="140"/>
        <v>45478</v>
      </c>
      <c r="B337" s="14">
        <f t="shared" ca="1" si="125"/>
        <v>3.7621038162514005E-2</v>
      </c>
      <c r="C337" s="14">
        <f t="shared" ca="1" si="126"/>
        <v>2.5850766104351268E-2</v>
      </c>
      <c r="D337" s="14">
        <f t="shared" ca="1" si="127"/>
        <v>3.7621038162514005E-2</v>
      </c>
      <c r="E337" s="14">
        <f t="shared" ca="1" si="128"/>
        <v>3.4557357576772738E-2</v>
      </c>
      <c r="F337" s="14">
        <f t="shared" ca="1" si="129"/>
        <v>3.6092029275539721E-2</v>
      </c>
      <c r="G337" s="14" t="e">
        <f t="shared" ca="1" si="130"/>
        <v>#VALUE!</v>
      </c>
      <c r="H337" s="14">
        <f t="shared" ca="1" si="131"/>
        <v>2.6069288051249355E-2</v>
      </c>
      <c r="I337" s="3">
        <f ca="1"/>
        <v>0.63407182062791223</v>
      </c>
      <c r="J337" s="3">
        <f ca="1"/>
        <v>0.85694894785984432</v>
      </c>
      <c r="K337" s="3">
        <f ca="1"/>
        <v>0.63407182062791223</v>
      </c>
      <c r="L337" s="3">
        <f ca="1"/>
        <v>0.37199144100628762</v>
      </c>
      <c r="M337" s="3">
        <f ca="1"/>
        <v>0.72670094024236065</v>
      </c>
      <c r="N337" s="3" t="e">
        <f ca="1"/>
        <v>#VALUE!</v>
      </c>
      <c r="O337" s="3">
        <f ca="1"/>
        <v>0.84809293171323519</v>
      </c>
      <c r="P337" s="17">
        <f t="shared" ca="1" si="132"/>
        <v>0</v>
      </c>
      <c r="Q337" s="17">
        <f t="shared" ca="1" si="133"/>
        <v>3.0636805857412672E-3</v>
      </c>
      <c r="R337" s="17">
        <f t="shared" ca="1" si="134"/>
        <v>1.1770272058162737E-2</v>
      </c>
      <c r="S337" s="17">
        <f t="shared" ca="1" si="136"/>
        <v>-4.5217918919765259</v>
      </c>
      <c r="T337" s="19">
        <f t="shared" ca="1" si="135"/>
        <v>45478</v>
      </c>
      <c r="U337" s="18">
        <f t="shared" ca="1" si="137"/>
        <v>7.0878837852242457E-2</v>
      </c>
      <c r="V337" s="18">
        <f t="shared" ca="1" si="121"/>
        <v>2.4047110535957265E-2</v>
      </c>
      <c r="W337" s="18">
        <f t="shared" ca="1" si="122"/>
        <v>7.0878837852242457E-2</v>
      </c>
      <c r="X337" s="18">
        <f t="shared" ca="1" si="123"/>
        <v>0.15373881200722761</v>
      </c>
      <c r="Y337" s="18">
        <f t="shared" ca="1" si="124"/>
        <v>4.96898448684608E-2</v>
      </c>
      <c r="Z337" s="18" t="e">
        <f t="shared" ca="1" si="138"/>
        <v>#VALUE!</v>
      </c>
      <c r="AA337" s="18">
        <f t="shared" ca="1" si="139"/>
        <v>2.5660918932477194E-2</v>
      </c>
      <c r="AD337" s="17"/>
      <c r="AE337" s="17"/>
    </row>
    <row r="338" spans="1:31">
      <c r="A338" s="15">
        <f t="shared" ca="1" si="140"/>
        <v>45485</v>
      </c>
      <c r="B338" s="14">
        <f t="shared" ca="1" si="125"/>
        <v>3.7534684994620017E-2</v>
      </c>
      <c r="C338" s="14">
        <f t="shared" ca="1" si="126"/>
        <v>2.5835810737790718E-2</v>
      </c>
      <c r="D338" s="14">
        <f t="shared" ca="1" si="127"/>
        <v>3.7534684994620017E-2</v>
      </c>
      <c r="E338" s="14">
        <f t="shared" ca="1" si="128"/>
        <v>3.4557357576769844E-2</v>
      </c>
      <c r="F338" s="14">
        <f t="shared" ca="1" si="129"/>
        <v>3.6057649401579149E-2</v>
      </c>
      <c r="G338" s="14" t="e">
        <f t="shared" ca="1" si="130"/>
        <v>#VALUE!</v>
      </c>
      <c r="H338" s="14">
        <f t="shared" ca="1" si="131"/>
        <v>2.6082209702494863E-2</v>
      </c>
      <c r="I338" s="3">
        <f ca="1"/>
        <v>0.63335032126589141</v>
      </c>
      <c r="J338" s="3">
        <f ca="1"/>
        <v>0.85645317974277457</v>
      </c>
      <c r="K338" s="3">
        <f ca="1"/>
        <v>0.63335032126589141</v>
      </c>
      <c r="L338" s="3">
        <f ca="1"/>
        <v>0.37132869716234951</v>
      </c>
      <c r="M338" s="3">
        <f ca="1"/>
        <v>0.72600876433844619</v>
      </c>
      <c r="N338" s="3" t="e">
        <f ca="1"/>
        <v>#VALUE!</v>
      </c>
      <c r="O338" s="3">
        <f ca="1"/>
        <v>0.84759297276430712</v>
      </c>
      <c r="P338" s="17">
        <f t="shared" ca="1" si="132"/>
        <v>0</v>
      </c>
      <c r="Q338" s="17">
        <f t="shared" ca="1" si="133"/>
        <v>2.977327417850173E-3</v>
      </c>
      <c r="R338" s="17">
        <f t="shared" ca="1" si="134"/>
        <v>1.1698874256829299E-2</v>
      </c>
      <c r="S338" s="17">
        <f t="shared" ca="1" si="136"/>
        <v>-4.5168359011857504</v>
      </c>
      <c r="T338" s="19">
        <f t="shared" ca="1" si="135"/>
        <v>45485</v>
      </c>
      <c r="U338" s="18">
        <f t="shared" ca="1" si="137"/>
        <v>7.0844471587113336E-2</v>
      </c>
      <c r="V338" s="18">
        <f t="shared" ref="V338:V357" ca="1" si="141">-LN(J339)*365/($A339-$A$2)</f>
        <v>2.4065293533823442E-2</v>
      </c>
      <c r="W338" s="18">
        <f t="shared" ref="W338:W357" ca="1" si="142">-LN(K339)*365/($A339-$A$2)</f>
        <v>7.0844471587113336E-2</v>
      </c>
      <c r="X338" s="18">
        <f t="shared" ref="X338:X357" ca="1" si="143">-LN(L339)*365/($A339-$A$2)</f>
        <v>0.15355901497665314</v>
      </c>
      <c r="Y338" s="18">
        <f t="shared" ref="Y338:Y357" ca="1" si="144">-LN(M339)*365/($A339-$A$2)</f>
        <v>4.9689843109841987E-2</v>
      </c>
      <c r="Z338" s="18" t="e">
        <f t="shared" ca="1" si="138"/>
        <v>#VALUE!</v>
      </c>
      <c r="AA338" s="18">
        <f t="shared" ca="1" si="139"/>
        <v>2.5676112575255827E-2</v>
      </c>
      <c r="AD338" s="17"/>
      <c r="AE338" s="17"/>
    </row>
    <row r="339" spans="1:31">
      <c r="A339" s="15">
        <f t="shared" ca="1" si="140"/>
        <v>45492</v>
      </c>
      <c r="B339" s="14">
        <f t="shared" ca="1" si="125"/>
        <v>3.7448528451278537E-2</v>
      </c>
      <c r="C339" s="14">
        <f t="shared" ca="1" si="126"/>
        <v>2.5820864023320081E-2</v>
      </c>
      <c r="D339" s="14">
        <f t="shared" ca="1" si="127"/>
        <v>3.7448528451278537E-2</v>
      </c>
      <c r="E339" s="14">
        <f t="shared" ca="1" si="128"/>
        <v>3.4557357576772738E-2</v>
      </c>
      <c r="F339" s="14">
        <f t="shared" ca="1" si="129"/>
        <v>3.6023302278785363E-2</v>
      </c>
      <c r="G339" s="14" t="e">
        <f t="shared" ca="1" si="130"/>
        <v>#VALUE!</v>
      </c>
      <c r="H339" s="14">
        <f t="shared" ca="1" si="131"/>
        <v>2.6095090150702722E-2</v>
      </c>
      <c r="I339" s="3">
        <f ca="1"/>
        <v>0.63263047799202199</v>
      </c>
      <c r="J339" s="3">
        <f ca="1"/>
        <v>0.85595769844095393</v>
      </c>
      <c r="K339" s="3">
        <f ca="1"/>
        <v>0.63263047799202199</v>
      </c>
      <c r="L339" s="3">
        <f ca="1"/>
        <v>0.37066595331841146</v>
      </c>
      <c r="M339" s="3">
        <f ca="1"/>
        <v>0.72531724777458029</v>
      </c>
      <c r="N339" s="3" t="e">
        <f ca="1"/>
        <v>#VALUE!</v>
      </c>
      <c r="O339" s="3">
        <f ca="1"/>
        <v>0.84709276600288941</v>
      </c>
      <c r="P339" s="17">
        <f t="shared" ca="1" si="132"/>
        <v>0</v>
      </c>
      <c r="Q339" s="17">
        <f t="shared" ca="1" si="133"/>
        <v>2.8911708745057996E-3</v>
      </c>
      <c r="R339" s="17">
        <f t="shared" ca="1" si="134"/>
        <v>1.1627664427958456E-2</v>
      </c>
      <c r="S339" s="17">
        <f t="shared" ca="1" si="136"/>
        <v>-4.5118789906986132</v>
      </c>
      <c r="T339" s="19">
        <f t="shared" ca="1" si="135"/>
        <v>45492</v>
      </c>
      <c r="U339" s="18">
        <f t="shared" ca="1" si="137"/>
        <v>7.0810105026721637E-2</v>
      </c>
      <c r="V339" s="18">
        <f t="shared" ca="1" si="141"/>
        <v>2.408336893998627E-2</v>
      </c>
      <c r="W339" s="18">
        <f t="shared" ca="1" si="142"/>
        <v>7.0810105026721637E-2</v>
      </c>
      <c r="X339" s="18">
        <f t="shared" ca="1" si="143"/>
        <v>0.15338077501312192</v>
      </c>
      <c r="Y339" s="18">
        <f t="shared" ca="1" si="144"/>
        <v>4.9689841351223181E-2</v>
      </c>
      <c r="Z339" s="18" t="e">
        <f t="shared" ca="1" si="138"/>
        <v>#VALUE!</v>
      </c>
      <c r="AA339" s="18">
        <f t="shared" ca="1" si="139"/>
        <v>2.5691315119735502E-2</v>
      </c>
      <c r="AD339" s="17"/>
      <c r="AE339" s="17"/>
    </row>
    <row r="340" spans="1:31">
      <c r="A340" s="15">
        <f t="shared" ca="1" si="140"/>
        <v>45499</v>
      </c>
      <c r="B340" s="14">
        <f t="shared" ca="1" si="125"/>
        <v>3.7362567970039957E-2</v>
      </c>
      <c r="C340" s="14">
        <f t="shared" ca="1" si="126"/>
        <v>2.5805925955920288E-2</v>
      </c>
      <c r="D340" s="14">
        <f t="shared" ca="1" si="127"/>
        <v>3.7362567970039957E-2</v>
      </c>
      <c r="E340" s="14">
        <f t="shared" ca="1" si="128"/>
        <v>3.4557357576769844E-2</v>
      </c>
      <c r="F340" s="14">
        <f t="shared" ca="1" si="129"/>
        <v>3.5988987876152359E-2</v>
      </c>
      <c r="G340" s="14" t="e">
        <f t="shared" ca="1" si="130"/>
        <v>#VALUE!</v>
      </c>
      <c r="H340" s="14">
        <f t="shared" ca="1" si="131"/>
        <v>2.6107929395774519E-2</v>
      </c>
      <c r="I340" s="3">
        <f ca="1"/>
        <v>0.63191228703542213</v>
      </c>
      <c r="J340" s="3">
        <f ca="1"/>
        <v>0.8554625037884519</v>
      </c>
      <c r="K340" s="3">
        <f ca="1"/>
        <v>0.63191228703542213</v>
      </c>
      <c r="L340" s="3">
        <f ca="1"/>
        <v>0.37000320947447335</v>
      </c>
      <c r="M340" s="3">
        <f ca="1"/>
        <v>0.72462638992265838</v>
      </c>
      <c r="N340" s="3" t="e">
        <f ca="1"/>
        <v>#VALUE!</v>
      </c>
      <c r="O340" s="3">
        <f ca="1"/>
        <v>0.8465923122191773</v>
      </c>
      <c r="P340" s="17">
        <f t="shared" ca="1" si="132"/>
        <v>0</v>
      </c>
      <c r="Q340" s="17">
        <f t="shared" ca="1" si="133"/>
        <v>2.8052103932701133E-3</v>
      </c>
      <c r="R340" s="17">
        <f t="shared" ca="1" si="134"/>
        <v>1.155664201411967E-2</v>
      </c>
      <c r="S340" s="17">
        <f t="shared" ca="1" si="136"/>
        <v>-4.5069211684539336</v>
      </c>
      <c r="T340" s="19">
        <f t="shared" ca="1" si="135"/>
        <v>45499</v>
      </c>
      <c r="U340" s="18">
        <f t="shared" ca="1" si="137"/>
        <v>7.0775738171062294E-2</v>
      </c>
      <c r="V340" s="18">
        <f t="shared" ca="1" si="141"/>
        <v>2.4101337706584704E-2</v>
      </c>
      <c r="W340" s="18">
        <f t="shared" ca="1" si="142"/>
        <v>7.0775738171062294E-2</v>
      </c>
      <c r="X340" s="18">
        <f t="shared" ca="1" si="143"/>
        <v>0.15320408010039815</v>
      </c>
      <c r="Y340" s="18">
        <f t="shared" ca="1" si="144"/>
        <v>4.9689839592604361E-2</v>
      </c>
      <c r="Z340" s="18" t="e">
        <f t="shared" ca="1" si="138"/>
        <v>#VALUE!</v>
      </c>
      <c r="AA340" s="18">
        <f t="shared" ca="1" si="139"/>
        <v>2.5706526486522961E-2</v>
      </c>
      <c r="AD340" s="17"/>
      <c r="AE340" s="17"/>
    </row>
    <row r="341" spans="1:31">
      <c r="A341" s="15">
        <f t="shared" ca="1" si="140"/>
        <v>45506</v>
      </c>
      <c r="B341" s="14">
        <f t="shared" ca="1" si="125"/>
        <v>3.7276802990121913E-2</v>
      </c>
      <c r="C341" s="14">
        <f t="shared" ca="1" si="126"/>
        <v>2.5790996530606979E-2</v>
      </c>
      <c r="D341" s="14">
        <f t="shared" ca="1" si="127"/>
        <v>3.7276802990121913E-2</v>
      </c>
      <c r="E341" s="14">
        <f t="shared" ca="1" si="128"/>
        <v>3.4557357576769844E-2</v>
      </c>
      <c r="F341" s="14">
        <f t="shared" ca="1" si="129"/>
        <v>3.595470616230366E-2</v>
      </c>
      <c r="G341" s="14" t="e">
        <f t="shared" ca="1" si="130"/>
        <v>#VALUE!</v>
      </c>
      <c r="H341" s="14">
        <f t="shared" ca="1" si="131"/>
        <v>2.612072743771026E-2</v>
      </c>
      <c r="I341" s="3">
        <f ca="1"/>
        <v>0.6311957446359967</v>
      </c>
      <c r="J341" s="3">
        <f ca="1"/>
        <v>0.85496759561943425</v>
      </c>
      <c r="K341" s="3">
        <f ca="1"/>
        <v>0.6311957446359967</v>
      </c>
      <c r="L341" s="3">
        <f ca="1"/>
        <v>0.3693404656305353</v>
      </c>
      <c r="M341" s="3">
        <f ca="1"/>
        <v>0.72393619015517052</v>
      </c>
      <c r="N341" s="3" t="e">
        <f ca="1"/>
        <v>#VALUE!</v>
      </c>
      <c r="O341" s="3">
        <f ca="1"/>
        <v>0.84609161220336793</v>
      </c>
      <c r="P341" s="17">
        <f t="shared" ca="1" si="132"/>
        <v>0</v>
      </c>
      <c r="Q341" s="17">
        <f t="shared" ca="1" si="133"/>
        <v>2.7194454133520687E-3</v>
      </c>
      <c r="R341" s="17">
        <f t="shared" ca="1" si="134"/>
        <v>1.1485806459514934E-2</v>
      </c>
      <c r="S341" s="17">
        <f t="shared" ca="1" si="136"/>
        <v>-4.5019624422971294</v>
      </c>
      <c r="T341" s="19">
        <f t="shared" ca="1" si="135"/>
        <v>45506</v>
      </c>
      <c r="U341" s="18">
        <f t="shared" ca="1" si="137"/>
        <v>7.0741371020130256E-2</v>
      </c>
      <c r="V341" s="18">
        <f t="shared" ca="1" si="141"/>
        <v>2.4119200774556118E-2</v>
      </c>
      <c r="W341" s="18">
        <f t="shared" ca="1" si="142"/>
        <v>7.0741371020130256E-2</v>
      </c>
      <c r="X341" s="18">
        <f t="shared" ca="1" si="143"/>
        <v>0.15302891837308535</v>
      </c>
      <c r="Y341" s="18">
        <f t="shared" ca="1" si="144"/>
        <v>4.9689837833984681E-2</v>
      </c>
      <c r="Z341" s="18" t="e">
        <f t="shared" ca="1" si="138"/>
        <v>#VALUE!</v>
      </c>
      <c r="AA341" s="18">
        <f t="shared" ca="1" si="139"/>
        <v>2.5721746597158961E-2</v>
      </c>
      <c r="AD341" s="17"/>
      <c r="AE341" s="17"/>
    </row>
    <row r="342" spans="1:31">
      <c r="A342" s="15">
        <f t="shared" ca="1" si="140"/>
        <v>45513</v>
      </c>
      <c r="B342" s="14">
        <f t="shared" ca="1" si="125"/>
        <v>3.7191232952183483E-2</v>
      </c>
      <c r="C342" s="14">
        <f t="shared" ca="1" si="126"/>
        <v>2.5776075742355298E-2</v>
      </c>
      <c r="D342" s="14">
        <f t="shared" ca="1" si="127"/>
        <v>3.7191232952183483E-2</v>
      </c>
      <c r="E342" s="14">
        <f t="shared" ca="1" si="128"/>
        <v>3.4557357576775631E-2</v>
      </c>
      <c r="F342" s="14">
        <f t="shared" ca="1" si="129"/>
        <v>3.5920457106736907E-2</v>
      </c>
      <c r="G342" s="14" t="e">
        <f t="shared" ca="1" si="130"/>
        <v>#VALUE!</v>
      </c>
      <c r="H342" s="14">
        <f t="shared" ca="1" si="131"/>
        <v>2.6133484276371001E-2</v>
      </c>
      <c r="I342" s="3">
        <f ca="1"/>
        <v>0.63048084704440532</v>
      </c>
      <c r="J342" s="3">
        <f ca="1"/>
        <v>0.85447297376816234</v>
      </c>
      <c r="K342" s="3">
        <f ca="1"/>
        <v>0.63048084704440532</v>
      </c>
      <c r="L342" s="3">
        <f ca="1"/>
        <v>0.36867772178659725</v>
      </c>
      <c r="M342" s="3">
        <f ca="1"/>
        <v>0.72324664784520853</v>
      </c>
      <c r="N342" s="3" t="e">
        <f ca="1"/>
        <v>#VALUE!</v>
      </c>
      <c r="O342" s="3">
        <f ca="1"/>
        <v>0.84559066674565841</v>
      </c>
      <c r="P342" s="17">
        <f t="shared" ca="1" si="132"/>
        <v>0</v>
      </c>
      <c r="Q342" s="17">
        <f t="shared" ca="1" si="133"/>
        <v>2.6338753754078514E-3</v>
      </c>
      <c r="R342" s="17">
        <f t="shared" ca="1" si="134"/>
        <v>1.1415157209828185E-2</v>
      </c>
      <c r="S342" s="17">
        <f t="shared" ca="1" si="136"/>
        <v>-4.4970028199815779</v>
      </c>
      <c r="T342" s="19">
        <f t="shared" ca="1" si="135"/>
        <v>45513</v>
      </c>
      <c r="U342" s="18">
        <f t="shared" ca="1" si="137"/>
        <v>7.0707003573919486E-2</v>
      </c>
      <c r="V342" s="18">
        <f t="shared" ca="1" si="141"/>
        <v>2.4136959073800399E-2</v>
      </c>
      <c r="W342" s="18">
        <f t="shared" ca="1" si="142"/>
        <v>7.0707003573919486E-2</v>
      </c>
      <c r="X342" s="18">
        <f t="shared" ca="1" si="143"/>
        <v>0.15285527811448246</v>
      </c>
      <c r="Y342" s="18">
        <f t="shared" ca="1" si="144"/>
        <v>4.9689836075365854E-2</v>
      </c>
      <c r="Z342" s="18" t="e">
        <f t="shared" ca="1" si="138"/>
        <v>#VALUE!</v>
      </c>
      <c r="AA342" s="18">
        <f t="shared" ca="1" si="139"/>
        <v>2.5736975374103709E-2</v>
      </c>
      <c r="AD342" s="17"/>
      <c r="AE342" s="17"/>
    </row>
    <row r="343" spans="1:31">
      <c r="A343" s="15">
        <f t="shared" ca="1" si="140"/>
        <v>45520</v>
      </c>
      <c r="B343" s="14">
        <f t="shared" ca="1" si="125"/>
        <v>3.7105857299349898E-2</v>
      </c>
      <c r="C343" s="14">
        <f t="shared" ca="1" si="126"/>
        <v>2.5761163586192466E-2</v>
      </c>
      <c r="D343" s="14">
        <f t="shared" ca="1" si="127"/>
        <v>3.7105857299349898E-2</v>
      </c>
      <c r="E343" s="14">
        <f t="shared" ca="1" si="128"/>
        <v>3.4557357576769844E-2</v>
      </c>
      <c r="F343" s="14">
        <f t="shared" ca="1" si="129"/>
        <v>3.588624067769354E-2</v>
      </c>
      <c r="G343" s="14" t="e">
        <f t="shared" ca="1" si="130"/>
        <v>#VALUE!</v>
      </c>
      <c r="H343" s="14">
        <f t="shared" ca="1" si="131"/>
        <v>2.6146199912758239E-2</v>
      </c>
      <c r="I343" s="3">
        <f ca="1"/>
        <v>0.62976759052203468</v>
      </c>
      <c r="J343" s="3">
        <f ca="1"/>
        <v>0.85397863806899388</v>
      </c>
      <c r="K343" s="3">
        <f ca="1"/>
        <v>0.62976759052203468</v>
      </c>
      <c r="L343" s="3">
        <f ca="1"/>
        <v>0.36801497794265908</v>
      </c>
      <c r="M343" s="3">
        <f ca="1"/>
        <v>0.7225577623664492</v>
      </c>
      <c r="N343" s="3" t="e">
        <f ca="1"/>
        <v>#VALUE!</v>
      </c>
      <c r="O343" s="3">
        <f ca="1"/>
        <v>0.84508947663624856</v>
      </c>
      <c r="P343" s="17">
        <f t="shared" ca="1" si="132"/>
        <v>0</v>
      </c>
      <c r="Q343" s="17">
        <f t="shared" ca="1" si="133"/>
        <v>2.548499722580054E-3</v>
      </c>
      <c r="R343" s="17">
        <f t="shared" ca="1" si="134"/>
        <v>1.1344693713157432E-2</v>
      </c>
      <c r="S343" s="17">
        <f t="shared" ca="1" si="136"/>
        <v>-4.492042309169971</v>
      </c>
      <c r="T343" s="19">
        <f t="shared" ca="1" si="135"/>
        <v>45520</v>
      </c>
      <c r="U343" s="18">
        <f t="shared" ca="1" si="137"/>
        <v>7.0672635832426736E-2</v>
      </c>
      <c r="V343" s="18">
        <f t="shared" ca="1" si="141"/>
        <v>2.4154613523341504E-2</v>
      </c>
      <c r="W343" s="18">
        <f t="shared" ca="1" si="142"/>
        <v>7.0672635832426736E-2</v>
      </c>
      <c r="X343" s="18">
        <f t="shared" ca="1" si="143"/>
        <v>0.15268314775447842</v>
      </c>
      <c r="Y343" s="18">
        <f t="shared" ca="1" si="144"/>
        <v>4.9689834316747027E-2</v>
      </c>
      <c r="Z343" s="18" t="e">
        <f t="shared" ca="1" si="138"/>
        <v>#VALUE!</v>
      </c>
      <c r="AA343" s="18">
        <f t="shared" ca="1" si="139"/>
        <v>2.5752212740727025E-2</v>
      </c>
      <c r="AD343" s="17"/>
      <c r="AE343" s="17"/>
    </row>
    <row r="344" spans="1:31">
      <c r="A344" s="15">
        <f t="shared" ca="1" si="140"/>
        <v>45527</v>
      </c>
      <c r="B344" s="14">
        <f t="shared" ca="1" si="125"/>
        <v>3.7020675475209486E-2</v>
      </c>
      <c r="C344" s="14">
        <f t="shared" ca="1" si="126"/>
        <v>2.5746260057116777E-2</v>
      </c>
      <c r="D344" s="14">
        <f t="shared" ca="1" si="127"/>
        <v>3.7020675475209486E-2</v>
      </c>
      <c r="E344" s="14">
        <f t="shared" ca="1" si="128"/>
        <v>3.4557357576772738E-2</v>
      </c>
      <c r="F344" s="14">
        <f t="shared" ca="1" si="129"/>
        <v>3.5852056844312301E-2</v>
      </c>
      <c r="G344" s="14" t="e">
        <f t="shared" ca="1" si="130"/>
        <v>#VALUE!</v>
      </c>
      <c r="H344" s="14">
        <f t="shared" ca="1" si="131"/>
        <v>2.6158874346414653E-2</v>
      </c>
      <c r="I344" s="3">
        <f ca="1"/>
        <v>0.62905597134095126</v>
      </c>
      <c r="J344" s="3">
        <f ca="1"/>
        <v>0.85348458835638197</v>
      </c>
      <c r="K344" s="3">
        <f ca="1"/>
        <v>0.62905597134095126</v>
      </c>
      <c r="L344" s="3">
        <f ca="1"/>
        <v>0.36735223409872103</v>
      </c>
      <c r="M344" s="3">
        <f ca="1"/>
        <v>0.72186953309317836</v>
      </c>
      <c r="N344" s="3" t="e">
        <f ca="1"/>
        <v>#VALUE!</v>
      </c>
      <c r="O344" s="3">
        <f ca="1"/>
        <v>0.84458804266531895</v>
      </c>
      <c r="P344" s="17">
        <f t="shared" ca="1" si="132"/>
        <v>0</v>
      </c>
      <c r="Q344" s="17">
        <f t="shared" ca="1" si="133"/>
        <v>2.4633178984367482E-3</v>
      </c>
      <c r="R344" s="17">
        <f t="shared" ca="1" si="134"/>
        <v>1.1274415418092709E-2</v>
      </c>
      <c r="S344" s="17">
        <f t="shared" ca="1" si="136"/>
        <v>-4.4870809174356356</v>
      </c>
      <c r="T344" s="19">
        <f t="shared" ca="1" si="135"/>
        <v>45527</v>
      </c>
      <c r="U344" s="18">
        <f t="shared" ca="1" si="137"/>
        <v>7.063826779564604E-2</v>
      </c>
      <c r="V344" s="18">
        <f t="shared" ca="1" si="141"/>
        <v>2.4172165031485886E-2</v>
      </c>
      <c r="W344" s="18">
        <f t="shared" ca="1" si="142"/>
        <v>7.063826779564604E-2</v>
      </c>
      <c r="X344" s="18">
        <f t="shared" ca="1" si="143"/>
        <v>0.15251251586748424</v>
      </c>
      <c r="Y344" s="18">
        <f t="shared" ca="1" si="144"/>
        <v>4.9689832558128207E-2</v>
      </c>
      <c r="Z344" s="18" t="e">
        <f t="shared" ca="1" si="138"/>
        <v>#VALUE!</v>
      </c>
      <c r="AA344" s="18">
        <f t="shared" ca="1" si="139"/>
        <v>2.5767458621289679E-2</v>
      </c>
      <c r="AD344" s="17"/>
      <c r="AE344" s="17"/>
    </row>
    <row r="345" spans="1:31">
      <c r="A345" s="15">
        <f t="shared" ca="1" si="140"/>
        <v>45534</v>
      </c>
      <c r="B345" s="14">
        <f t="shared" ca="1" si="125"/>
        <v>3.6935686925764606E-2</v>
      </c>
      <c r="C345" s="14">
        <f t="shared" ca="1" si="126"/>
        <v>2.5731365150126514E-2</v>
      </c>
      <c r="D345" s="14">
        <f t="shared" ca="1" si="127"/>
        <v>3.6935686925764606E-2</v>
      </c>
      <c r="E345" s="14">
        <f t="shared" ca="1" si="128"/>
        <v>3.4557357576769844E-2</v>
      </c>
      <c r="F345" s="14">
        <f t="shared" ca="1" si="129"/>
        <v>3.5817905575315105E-2</v>
      </c>
      <c r="G345" s="14" t="e">
        <f t="shared" ca="1" si="130"/>
        <v>#VALUE!</v>
      </c>
      <c r="H345" s="14">
        <f t="shared" ca="1" si="131"/>
        <v>2.6171507578046489E-2</v>
      </c>
      <c r="I345" s="3">
        <f ca="1"/>
        <v>0.62834598578389245</v>
      </c>
      <c r="J345" s="3">
        <f ca="1"/>
        <v>0.85299082446487562</v>
      </c>
      <c r="K345" s="3">
        <f ca="1"/>
        <v>0.62834598578389245</v>
      </c>
      <c r="L345" s="3">
        <f ca="1"/>
        <v>0.36668949025478292</v>
      </c>
      <c r="M345" s="3">
        <f ca="1"/>
        <v>0.72118195940027374</v>
      </c>
      <c r="N345" s="3" t="e">
        <f ca="1"/>
        <v>#VALUE!</v>
      </c>
      <c r="O345" s="3">
        <f ca="1"/>
        <v>0.84408636562305894</v>
      </c>
      <c r="P345" s="17">
        <f t="shared" ca="1" si="132"/>
        <v>0</v>
      </c>
      <c r="Q345" s="17">
        <f t="shared" ca="1" si="133"/>
        <v>2.3783293489947621E-3</v>
      </c>
      <c r="R345" s="17">
        <f t="shared" ca="1" si="134"/>
        <v>1.1204321775638092E-2</v>
      </c>
      <c r="S345" s="17">
        <f t="shared" ca="1" si="136"/>
        <v>-4.4821186522638223</v>
      </c>
      <c r="T345" s="19">
        <f t="shared" ca="1" si="135"/>
        <v>45534</v>
      </c>
      <c r="U345" s="18">
        <f t="shared" ca="1" si="137"/>
        <v>7.0603899463572317E-2</v>
      </c>
      <c r="V345" s="18">
        <f t="shared" ca="1" si="141"/>
        <v>2.418961449597825E-2</v>
      </c>
      <c r="W345" s="18">
        <f t="shared" ca="1" si="142"/>
        <v>7.0603899463572317E-2</v>
      </c>
      <c r="X345" s="18">
        <f t="shared" ca="1" si="143"/>
        <v>0.15234337117040123</v>
      </c>
      <c r="Y345" s="18">
        <f t="shared" ca="1" si="144"/>
        <v>4.9689830799508519E-2</v>
      </c>
      <c r="Z345" s="18" t="e">
        <f t="shared" ca="1" si="138"/>
        <v>#VALUE!</v>
      </c>
      <c r="AA345" s="18">
        <f t="shared" ca="1" si="139"/>
        <v>2.578271294093409E-2</v>
      </c>
      <c r="AD345" s="17"/>
      <c r="AE345" s="17"/>
    </row>
    <row r="346" spans="1:31">
      <c r="A346" s="15">
        <f t="shared" ca="1" si="140"/>
        <v>45541</v>
      </c>
      <c r="B346" s="14">
        <f t="shared" ca="1" si="125"/>
        <v>3.6850891098476453E-2</v>
      </c>
      <c r="C346" s="14">
        <f t="shared" ca="1" si="126"/>
        <v>2.5716478860248908E-2</v>
      </c>
      <c r="D346" s="14">
        <f t="shared" ca="1" si="127"/>
        <v>3.6850891098476453E-2</v>
      </c>
      <c r="E346" s="14">
        <f t="shared" ca="1" si="128"/>
        <v>3.4557357576769844E-2</v>
      </c>
      <c r="F346" s="14">
        <f t="shared" ca="1" si="129"/>
        <v>3.5783786840321179E-2</v>
      </c>
      <c r="G346" s="14" t="e">
        <f t="shared" ca="1" si="130"/>
        <v>#VALUE!</v>
      </c>
      <c r="H346" s="14">
        <f t="shared" ca="1" si="131"/>
        <v>2.618409960817477E-2</v>
      </c>
      <c r="I346" s="3">
        <f ca="1"/>
        <v>0.62763763014422025</v>
      </c>
      <c r="J346" s="3">
        <f ca="1"/>
        <v>0.85249734622911977</v>
      </c>
      <c r="K346" s="3">
        <f ca="1"/>
        <v>0.62763763014422025</v>
      </c>
      <c r="L346" s="3">
        <f ca="1"/>
        <v>0.36602674641084487</v>
      </c>
      <c r="M346" s="3">
        <f ca="1"/>
        <v>0.7204950406632129</v>
      </c>
      <c r="N346" s="3" t="e">
        <f ca="1"/>
        <v>#VALUE!</v>
      </c>
      <c r="O346" s="3">
        <f ca="1"/>
        <v>0.84358444629964435</v>
      </c>
      <c r="P346" s="17">
        <f t="shared" ca="1" si="132"/>
        <v>0</v>
      </c>
      <c r="Q346" s="17">
        <f t="shared" ca="1" si="133"/>
        <v>2.2935335217066088E-3</v>
      </c>
      <c r="R346" s="17">
        <f t="shared" ca="1" si="134"/>
        <v>1.1134412238227545E-2</v>
      </c>
      <c r="S346" s="17">
        <f t="shared" ca="1" si="136"/>
        <v>-4.477155521052997</v>
      </c>
      <c r="T346" s="19">
        <f t="shared" ca="1" si="135"/>
        <v>45541</v>
      </c>
      <c r="U346" s="18">
        <f t="shared" ca="1" si="137"/>
        <v>7.0569530836200475E-2</v>
      </c>
      <c r="V346" s="18">
        <f t="shared" ca="1" si="141"/>
        <v>2.4206962804154724E-2</v>
      </c>
      <c r="W346" s="18">
        <f t="shared" ca="1" si="142"/>
        <v>7.0569530836200475E-2</v>
      </c>
      <c r="X346" s="18">
        <f t="shared" ca="1" si="143"/>
        <v>0.15217570252062598</v>
      </c>
      <c r="Y346" s="18">
        <f t="shared" ca="1" si="144"/>
        <v>4.9689829040889678E-2</v>
      </c>
      <c r="Z346" s="18" t="e">
        <f t="shared" ca="1" si="138"/>
        <v>#VALUE!</v>
      </c>
      <c r="AA346" s="18">
        <f t="shared" ca="1" si="139"/>
        <v>2.5797975625670509E-2</v>
      </c>
      <c r="AD346" s="17"/>
      <c r="AE346" s="17"/>
    </row>
    <row r="347" spans="1:31">
      <c r="A347" s="15">
        <f t="shared" ca="1" si="140"/>
        <v>45548</v>
      </c>
      <c r="B347" s="14">
        <f t="shared" ca="1" si="125"/>
        <v>3.6766287442427145E-2</v>
      </c>
      <c r="C347" s="14">
        <f t="shared" ca="1" si="126"/>
        <v>2.5701601182482249E-2</v>
      </c>
      <c r="D347" s="14">
        <f t="shared" ca="1" si="127"/>
        <v>3.6766287442427145E-2</v>
      </c>
      <c r="E347" s="14">
        <f t="shared" ca="1" si="128"/>
        <v>3.4557357576772738E-2</v>
      </c>
      <c r="F347" s="14">
        <f t="shared" ca="1" si="129"/>
        <v>3.5749700607705104E-2</v>
      </c>
      <c r="G347" s="14" t="e">
        <f t="shared" ca="1" si="130"/>
        <v>#VALUE!</v>
      </c>
      <c r="H347" s="14">
        <f t="shared" ca="1" si="131"/>
        <v>2.6196650437447865E-2</v>
      </c>
      <c r="I347" s="3">
        <f ca="1"/>
        <v>0.6269309007258933</v>
      </c>
      <c r="J347" s="3">
        <f ca="1"/>
        <v>0.85200415348385472</v>
      </c>
      <c r="K347" s="3">
        <f ca="1"/>
        <v>0.6269309007258933</v>
      </c>
      <c r="L347" s="3">
        <f ca="1"/>
        <v>0.36536400256690682</v>
      </c>
      <c r="M347" s="3">
        <f ca="1"/>
        <v>0.71980877625805606</v>
      </c>
      <c r="N347" s="3" t="e">
        <f ca="1"/>
        <v>#VALUE!</v>
      </c>
      <c r="O347" s="3">
        <f ca="1"/>
        <v>0.843082285485241</v>
      </c>
      <c r="P347" s="17">
        <f t="shared" ca="1" si="132"/>
        <v>0</v>
      </c>
      <c r="Q347" s="17">
        <f t="shared" ca="1" si="133"/>
        <v>2.2089298656544076E-3</v>
      </c>
      <c r="R347" s="17">
        <f t="shared" ca="1" si="134"/>
        <v>1.1064686259944896E-2</v>
      </c>
      <c r="S347" s="17">
        <f t="shared" ca="1" si="136"/>
        <v>-4.4721915311160858</v>
      </c>
      <c r="T347" s="19">
        <f t="shared" ca="1" si="135"/>
        <v>45548</v>
      </c>
      <c r="U347" s="18">
        <f t="shared" ca="1" si="137"/>
        <v>7.0535161913525476E-2</v>
      </c>
      <c r="V347" s="18">
        <f t="shared" ca="1" si="141"/>
        <v>2.4224210833093156E-2</v>
      </c>
      <c r="W347" s="18">
        <f t="shared" ca="1" si="142"/>
        <v>7.0535161913525476E-2</v>
      </c>
      <c r="X347" s="18">
        <f t="shared" ca="1" si="143"/>
        <v>0.15200949891408994</v>
      </c>
      <c r="Y347" s="18">
        <f t="shared" ca="1" si="144"/>
        <v>4.9689827282270858E-2</v>
      </c>
      <c r="Z347" s="18" t="e">
        <f t="shared" ca="1" si="138"/>
        <v>#VALUE!</v>
      </c>
      <c r="AA347" s="18">
        <f t="shared" ca="1" si="139"/>
        <v>2.5813246602364615E-2</v>
      </c>
      <c r="AD347" s="17"/>
      <c r="AE347" s="17"/>
    </row>
    <row r="348" spans="1:31">
      <c r="A348" s="15">
        <f t="shared" ca="1" si="140"/>
        <v>45555</v>
      </c>
      <c r="B348" s="14">
        <f t="shared" ca="1" si="125"/>
        <v>3.6681875408319721E-2</v>
      </c>
      <c r="C348" s="14">
        <f t="shared" ca="1" si="126"/>
        <v>2.5686732111871127E-2</v>
      </c>
      <c r="D348" s="14">
        <f t="shared" ca="1" si="127"/>
        <v>3.6681875408319721E-2</v>
      </c>
      <c r="E348" s="14">
        <f t="shared" ca="1" si="128"/>
        <v>3.4557357576769844E-2</v>
      </c>
      <c r="F348" s="14">
        <f t="shared" ca="1" si="129"/>
        <v>3.571564684670403E-2</v>
      </c>
      <c r="G348" s="14" t="e">
        <f t="shared" ca="1" si="130"/>
        <v>#VALUE!</v>
      </c>
      <c r="H348" s="14">
        <f t="shared" ca="1" si="131"/>
        <v>2.6209160066624139E-2</v>
      </c>
      <c r="I348" s="3">
        <f ca="1"/>
        <v>0.6262257938434358</v>
      </c>
      <c r="J348" s="3">
        <f ca="1"/>
        <v>0.8515112460639167</v>
      </c>
      <c r="K348" s="3">
        <f ca="1"/>
        <v>0.6262257938434358</v>
      </c>
      <c r="L348" s="3">
        <f ca="1"/>
        <v>0.36470125872296871</v>
      </c>
      <c r="M348" s="3">
        <f ca="1"/>
        <v>0.71912316556146993</v>
      </c>
      <c r="N348" s="3" t="e">
        <f ca="1"/>
        <v>#VALUE!</v>
      </c>
      <c r="O348" s="3">
        <f ca="1"/>
        <v>0.84257988397000227</v>
      </c>
      <c r="P348" s="17">
        <f t="shared" ca="1" si="132"/>
        <v>0</v>
      </c>
      <c r="Q348" s="17">
        <f t="shared" ca="1" si="133"/>
        <v>2.1245178315498769E-3</v>
      </c>
      <c r="R348" s="17">
        <f t="shared" ca="1" si="134"/>
        <v>1.0995143296448594E-2</v>
      </c>
      <c r="S348" s="17">
        <f t="shared" ca="1" si="136"/>
        <v>-4.4672266896817057</v>
      </c>
      <c r="T348" s="19">
        <f t="shared" ca="1" si="135"/>
        <v>45555</v>
      </c>
      <c r="U348" s="18">
        <f t="shared" ca="1" si="137"/>
        <v>7.0500792695542214E-2</v>
      </c>
      <c r="V348" s="18">
        <f t="shared" ca="1" si="141"/>
        <v>2.4241359449761087E-2</v>
      </c>
      <c r="W348" s="18">
        <f t="shared" ca="1" si="142"/>
        <v>7.0500792695542214E-2</v>
      </c>
      <c r="X348" s="18">
        <f t="shared" ca="1" si="143"/>
        <v>0.1518447494833336</v>
      </c>
      <c r="Y348" s="18">
        <f t="shared" ca="1" si="144"/>
        <v>4.9689825523652038E-2</v>
      </c>
      <c r="Z348" s="18" t="e">
        <f t="shared" ca="1" si="138"/>
        <v>#VALUE!</v>
      </c>
      <c r="AA348" s="18">
        <f t="shared" ca="1" si="139"/>
        <v>2.5828525798725157E-2</v>
      </c>
    </row>
    <row r="349" spans="1:31">
      <c r="A349" s="15">
        <f t="shared" ca="1" si="140"/>
        <v>45562</v>
      </c>
      <c r="B349" s="14">
        <f t="shared" ca="1" si="125"/>
        <v>3.6597654448501306E-2</v>
      </c>
      <c r="C349" s="14">
        <f t="shared" ca="1" si="126"/>
        <v>2.5671871643402268E-2</v>
      </c>
      <c r="D349" s="14">
        <f t="shared" ca="1" si="127"/>
        <v>3.6597654448501306E-2</v>
      </c>
      <c r="E349" s="14">
        <f t="shared" ca="1" si="128"/>
        <v>3.4557357576769844E-2</v>
      </c>
      <c r="F349" s="14">
        <f t="shared" ca="1" si="129"/>
        <v>3.5681625526161449E-2</v>
      </c>
      <c r="G349" s="14" t="e">
        <f t="shared" ca="1" si="130"/>
        <v>#VALUE!</v>
      </c>
      <c r="H349" s="14">
        <f t="shared" ca="1" si="131"/>
        <v>2.6221628496542984E-2</v>
      </c>
      <c r="I349" s="3">
        <f ca="1"/>
        <v>0.62552230582190638</v>
      </c>
      <c r="J349" s="3">
        <f ca="1"/>
        <v>0.85101862380423698</v>
      </c>
      <c r="K349" s="3">
        <f ca="1"/>
        <v>0.62552230582190638</v>
      </c>
      <c r="L349" s="3">
        <f ca="1"/>
        <v>0.36403851487903066</v>
      </c>
      <c r="M349" s="3">
        <f ca="1"/>
        <v>0.71843820795071123</v>
      </c>
      <c r="N349" s="3" t="e">
        <f ca="1"/>
        <v>#VALUE!</v>
      </c>
      <c r="O349" s="3">
        <f ca="1"/>
        <v>0.84207724254406702</v>
      </c>
      <c r="P349" s="17">
        <f t="shared" ca="1" si="132"/>
        <v>0</v>
      </c>
      <c r="Q349" s="17">
        <f t="shared" ca="1" si="133"/>
        <v>2.0402968717314618E-3</v>
      </c>
      <c r="R349" s="17">
        <f t="shared" ca="1" si="134"/>
        <v>1.0925782805099038E-2</v>
      </c>
      <c r="S349" s="17">
        <f t="shared" ca="1" si="136"/>
        <v>-4.4622610038953878</v>
      </c>
      <c r="T349" s="19">
        <f t="shared" ca="1" si="135"/>
        <v>45562</v>
      </c>
      <c r="U349" s="18">
        <f t="shared" ca="1" si="137"/>
        <v>7.0466423182245649E-2</v>
      </c>
      <c r="V349" s="18">
        <f t="shared" ca="1" si="141"/>
        <v>2.4258409511160782E-2</v>
      </c>
      <c r="W349" s="18">
        <f t="shared" ca="1" si="142"/>
        <v>7.0466423182245649E-2</v>
      </c>
      <c r="X349" s="18">
        <f t="shared" ca="1" si="143"/>
        <v>0.15168144349561499</v>
      </c>
      <c r="Y349" s="18">
        <f t="shared" ca="1" si="144"/>
        <v>4.9689823765032337E-2</v>
      </c>
      <c r="Z349" s="18" t="e">
        <f t="shared" ca="1" si="138"/>
        <v>#VALUE!</v>
      </c>
      <c r="AA349" s="18">
        <f t="shared" ca="1" si="139"/>
        <v>2.5843813143291768E-2</v>
      </c>
    </row>
    <row r="350" spans="1:31">
      <c r="A350" s="15">
        <f t="shared" ca="1" si="140"/>
        <v>45569</v>
      </c>
      <c r="B350" s="14">
        <f t="shared" ca="1" si="125"/>
        <v>3.6513624016893634E-2</v>
      </c>
      <c r="C350" s="14">
        <f t="shared" ca="1" si="126"/>
        <v>2.5657019772131827E-2</v>
      </c>
      <c r="D350" s="14">
        <f t="shared" ca="1" si="127"/>
        <v>3.6513624016893634E-2</v>
      </c>
      <c r="E350" s="14">
        <f t="shared" ca="1" si="128"/>
        <v>3.4557357576772738E-2</v>
      </c>
      <c r="F350" s="14">
        <f t="shared" ca="1" si="129"/>
        <v>3.5647636615841312E-2</v>
      </c>
      <c r="G350" s="14" t="e">
        <f t="shared" ca="1" si="130"/>
        <v>#VALUE!</v>
      </c>
      <c r="H350" s="14">
        <f t="shared" ca="1" si="131"/>
        <v>2.6234055728171182E-2</v>
      </c>
      <c r="I350" s="3">
        <f ca="1"/>
        <v>0.62482043299686663</v>
      </c>
      <c r="J350" s="3">
        <f ca="1"/>
        <v>0.85052628653984297</v>
      </c>
      <c r="K350" s="3">
        <f ca="1"/>
        <v>0.62482043299686663</v>
      </c>
      <c r="L350" s="3">
        <f ca="1"/>
        <v>0.36337577103509261</v>
      </c>
      <c r="M350" s="3">
        <f ca="1"/>
        <v>0.71775390280363416</v>
      </c>
      <c r="N350" s="3" t="e">
        <f ca="1"/>
        <v>#VALUE!</v>
      </c>
      <c r="O350" s="3">
        <f ca="1"/>
        <v>0.84157436199755797</v>
      </c>
      <c r="P350" s="17">
        <f t="shared" ca="1" si="132"/>
        <v>0</v>
      </c>
      <c r="Q350" s="17">
        <f t="shared" ca="1" si="133"/>
        <v>1.9562664401208962E-3</v>
      </c>
      <c r="R350" s="17">
        <f t="shared" ca="1" si="134"/>
        <v>1.0856604244761807E-2</v>
      </c>
      <c r="S350" s="17">
        <f t="shared" ca="1" si="136"/>
        <v>-4.4572944808207522</v>
      </c>
      <c r="T350" s="19">
        <f t="shared" ca="1" si="135"/>
        <v>45569</v>
      </c>
      <c r="U350" s="18">
        <f t="shared" ca="1" si="137"/>
        <v>7.0432053373630676E-2</v>
      </c>
      <c r="V350" s="18">
        <f t="shared" ca="1" si="141"/>
        <v>2.4275361864472253E-2</v>
      </c>
      <c r="W350" s="18">
        <f t="shared" ca="1" si="142"/>
        <v>7.0432053373630676E-2</v>
      </c>
      <c r="X350" s="18">
        <f t="shared" ca="1" si="143"/>
        <v>0.15151957035105085</v>
      </c>
      <c r="Y350" s="18">
        <f t="shared" ca="1" si="144"/>
        <v>4.9689822006413531E-2</v>
      </c>
      <c r="Z350" s="18" t="e">
        <f t="shared" ca="1" si="138"/>
        <v>#VALUE!</v>
      </c>
      <c r="AA350" s="18">
        <f t="shared" ca="1" si="139"/>
        <v>2.5859108565423155E-2</v>
      </c>
    </row>
    <row r="351" spans="1:31">
      <c r="A351" s="15">
        <f t="shared" ca="1" si="140"/>
        <v>45576</v>
      </c>
      <c r="B351" s="14">
        <f t="shared" ca="1" si="125"/>
        <v>3.6429783569068327E-2</v>
      </c>
      <c r="C351" s="14">
        <f t="shared" ca="1" si="126"/>
        <v>2.5642176493052324E-2</v>
      </c>
      <c r="D351" s="14">
        <f t="shared" ca="1" si="127"/>
        <v>3.6429783569068327E-2</v>
      </c>
      <c r="E351" s="14">
        <f t="shared" ca="1" si="128"/>
        <v>3.4557357576772738E-2</v>
      </c>
      <c r="F351" s="14">
        <f t="shared" ca="1" si="129"/>
        <v>3.5613680084193459E-2</v>
      </c>
      <c r="G351" s="14" t="e">
        <f t="shared" ca="1" si="130"/>
        <v>#VALUE!</v>
      </c>
      <c r="H351" s="14">
        <f t="shared" ca="1" si="131"/>
        <v>2.6246441762313402E-2</v>
      </c>
      <c r="I351" s="3">
        <f ca="1"/>
        <v>0.62412017171435086</v>
      </c>
      <c r="J351" s="3">
        <f ca="1"/>
        <v>0.85003423410585688</v>
      </c>
      <c r="K351" s="3">
        <f ca="1"/>
        <v>0.62412017171435086</v>
      </c>
      <c r="L351" s="3">
        <f ca="1"/>
        <v>0.3627130271911545</v>
      </c>
      <c r="M351" s="3">
        <f ca="1"/>
        <v>0.71707024949867282</v>
      </c>
      <c r="N351" s="3" t="e">
        <f ca="1"/>
        <v>#VALUE!</v>
      </c>
      <c r="O351" s="3">
        <f ca="1"/>
        <v>0.84107124312057935</v>
      </c>
      <c r="P351" s="17">
        <f t="shared" ca="1" si="132"/>
        <v>0</v>
      </c>
      <c r="Q351" s="17">
        <f t="shared" ca="1" si="133"/>
        <v>1.8724259922955899E-3</v>
      </c>
      <c r="R351" s="17">
        <f t="shared" ca="1" si="134"/>
        <v>1.0787607076016004E-2</v>
      </c>
      <c r="S351" s="17">
        <f t="shared" ca="1" si="136"/>
        <v>-4.4523271274407747</v>
      </c>
      <c r="T351" s="19">
        <f t="shared" ca="1" si="135"/>
        <v>45576</v>
      </c>
      <c r="U351" s="18">
        <f t="shared" ca="1" si="137"/>
        <v>7.0397683269692216E-2</v>
      </c>
      <c r="V351" s="18">
        <f t="shared" ca="1" si="141"/>
        <v>2.4292217347193345E-2</v>
      </c>
      <c r="W351" s="18">
        <f t="shared" ca="1" si="142"/>
        <v>7.0397683269692216E-2</v>
      </c>
      <c r="X351" s="18">
        <f t="shared" ca="1" si="143"/>
        <v>0.1513591195807904</v>
      </c>
      <c r="Y351" s="18">
        <f t="shared" ca="1" si="144"/>
        <v>4.9689820247794711E-2</v>
      </c>
      <c r="Z351" s="18" t="e">
        <f t="shared" ca="1" si="138"/>
        <v>#VALUE!</v>
      </c>
      <c r="AA351" s="18">
        <f t="shared" ca="1" si="139"/>
        <v>2.5874411995284469E-2</v>
      </c>
    </row>
    <row r="352" spans="1:31">
      <c r="A352" s="15">
        <f t="shared" ca="1" si="140"/>
        <v>45583</v>
      </c>
      <c r="B352" s="14">
        <f t="shared" ca="1" si="125"/>
        <v>3.6346132562188958E-2</v>
      </c>
      <c r="C352" s="14">
        <f t="shared" ca="1" si="126"/>
        <v>2.5627341801225709E-2</v>
      </c>
      <c r="D352" s="14">
        <f t="shared" ca="1" si="127"/>
        <v>3.6346132562188958E-2</v>
      </c>
      <c r="E352" s="14">
        <f t="shared" ca="1" si="128"/>
        <v>3.4557357576772738E-2</v>
      </c>
      <c r="F352" s="14">
        <f t="shared" ca="1" si="129"/>
        <v>3.5579755900593972E-2</v>
      </c>
      <c r="G352" s="14" t="e">
        <f t="shared" ca="1" si="130"/>
        <v>#VALUE!</v>
      </c>
      <c r="H352" s="14">
        <f t="shared" ca="1" si="131"/>
        <v>2.6258786600932123E-2</v>
      </c>
      <c r="I352" s="3">
        <f ca="1"/>
        <v>0.62342151833083448</v>
      </c>
      <c r="J352" s="3">
        <f ca="1"/>
        <v>0.84954246633749697</v>
      </c>
      <c r="K352" s="3">
        <f ca="1"/>
        <v>0.62342151833083448</v>
      </c>
      <c r="L352" s="3">
        <f ca="1"/>
        <v>0.3620502833472164</v>
      </c>
      <c r="M352" s="3">
        <f ca="1"/>
        <v>0.71638724741486637</v>
      </c>
      <c r="N352" s="3" t="e">
        <f ca="1"/>
        <v>#VALUE!</v>
      </c>
      <c r="O352" s="3">
        <f ca="1"/>
        <v>0.84056788670321991</v>
      </c>
      <c r="P352" s="17">
        <f t="shared" ca="1" si="132"/>
        <v>0</v>
      </c>
      <c r="Q352" s="17">
        <f t="shared" ca="1" si="133"/>
        <v>1.7887749854162208E-3</v>
      </c>
      <c r="R352" s="17">
        <f t="shared" ca="1" si="134"/>
        <v>1.071879076096325E-2</v>
      </c>
      <c r="S352" s="17">
        <f t="shared" ca="1" si="136"/>
        <v>-4.4473589506585833</v>
      </c>
      <c r="T352" s="19">
        <f t="shared" ca="1" si="135"/>
        <v>45583</v>
      </c>
      <c r="U352" s="18">
        <f t="shared" ca="1" si="137"/>
        <v>7.0363312870425229E-2</v>
      </c>
      <c r="V352" s="18">
        <f t="shared" ca="1" si="141"/>
        <v>2.4308976787277871E-2</v>
      </c>
      <c r="W352" s="18">
        <f t="shared" ca="1" si="142"/>
        <v>7.0363312870425229E-2</v>
      </c>
      <c r="X352" s="18">
        <f t="shared" ca="1" si="143"/>
        <v>0.15120008084522113</v>
      </c>
      <c r="Y352" s="18">
        <f t="shared" ca="1" si="144"/>
        <v>4.968981848917587E-2</v>
      </c>
      <c r="Z352" s="18" t="e">
        <f t="shared" ca="1" si="138"/>
        <v>#VALUE!</v>
      </c>
      <c r="AA352" s="18">
        <f t="shared" ca="1" si="139"/>
        <v>2.5889723363839399E-2</v>
      </c>
    </row>
    <row r="353" spans="1:27">
      <c r="A353" s="15">
        <f t="shared" ca="1" si="140"/>
        <v>45590</v>
      </c>
      <c r="B353" s="14">
        <f t="shared" ca="1" si="125"/>
        <v>3.6262670454999535E-2</v>
      </c>
      <c r="C353" s="14">
        <f t="shared" ca="1" si="126"/>
        <v>2.5612515691661848E-2</v>
      </c>
      <c r="D353" s="14">
        <f t="shared" ca="1" si="127"/>
        <v>3.6262670454999535E-2</v>
      </c>
      <c r="E353" s="14">
        <f t="shared" ca="1" si="128"/>
        <v>3.4557357576769844E-2</v>
      </c>
      <c r="F353" s="14">
        <f t="shared" ca="1" si="129"/>
        <v>3.5545864034019492E-2</v>
      </c>
      <c r="G353" s="14" t="e">
        <f t="shared" ca="1" si="130"/>
        <v>#VALUE!</v>
      </c>
      <c r="H353" s="14">
        <f t="shared" ca="1" si="131"/>
        <v>2.6271090244502041E-2</v>
      </c>
      <c r="I353" s="3">
        <f ca="1"/>
        <v>0.62272446921320346</v>
      </c>
      <c r="J353" s="3">
        <f ca="1"/>
        <v>0.8490509830700762</v>
      </c>
      <c r="K353" s="3">
        <f ca="1"/>
        <v>0.62272446921320346</v>
      </c>
      <c r="L353" s="3">
        <f ca="1"/>
        <v>0.36138753950327829</v>
      </c>
      <c r="M353" s="3">
        <f ca="1"/>
        <v>0.71570489593184128</v>
      </c>
      <c r="N353" s="3" t="e">
        <f ca="1"/>
        <v>#VALUE!</v>
      </c>
      <c r="O353" s="3">
        <f ca="1"/>
        <v>0.8400642935355308</v>
      </c>
      <c r="P353" s="17">
        <f t="shared" ca="1" si="132"/>
        <v>0</v>
      </c>
      <c r="Q353" s="17">
        <f t="shared" ca="1" si="133"/>
        <v>1.7053128782296909E-3</v>
      </c>
      <c r="R353" s="17">
        <f t="shared" ca="1" si="134"/>
        <v>1.0650154763337687E-2</v>
      </c>
      <c r="S353" s="17">
        <f t="shared" ca="1" si="136"/>
        <v>-4.4423899572991168</v>
      </c>
      <c r="T353" s="19">
        <f t="shared" ca="1" si="135"/>
        <v>45590</v>
      </c>
      <c r="U353" s="18">
        <f t="shared" ca="1" si="137"/>
        <v>7.0328942175824596E-2</v>
      </c>
      <c r="V353" s="18">
        <f t="shared" ca="1" si="141"/>
        <v>2.4325641003271E-2</v>
      </c>
      <c r="W353" s="18">
        <f t="shared" ca="1" si="142"/>
        <v>7.0328942175824596E-2</v>
      </c>
      <c r="X353" s="18">
        <f t="shared" ca="1" si="143"/>
        <v>0.15104244393220584</v>
      </c>
      <c r="Y353" s="18">
        <f t="shared" ca="1" si="144"/>
        <v>4.9689816730556169E-2</v>
      </c>
      <c r="Z353" s="18" t="e">
        <f t="shared" ca="1" si="138"/>
        <v>#VALUE!</v>
      </c>
      <c r="AA353" s="18">
        <f t="shared" ca="1" si="139"/>
        <v>2.5905042602833429E-2</v>
      </c>
    </row>
    <row r="354" spans="1:27">
      <c r="A354" s="15">
        <f t="shared" ca="1" si="140"/>
        <v>45597</v>
      </c>
      <c r="B354" s="14">
        <f t="shared" ca="1" si="125"/>
        <v>3.6179396707864964E-2</v>
      </c>
      <c r="C354" s="14">
        <f t="shared" ca="1" si="126"/>
        <v>2.5597698159405345E-2</v>
      </c>
      <c r="D354" s="14">
        <f t="shared" ca="1" si="127"/>
        <v>3.6179396707864964E-2</v>
      </c>
      <c r="E354" s="14">
        <f t="shared" ca="1" si="128"/>
        <v>3.4557357576769844E-2</v>
      </c>
      <c r="F354" s="14">
        <f t="shared" ca="1" si="129"/>
        <v>3.5512004454320803E-2</v>
      </c>
      <c r="G354" s="14" t="e">
        <f t="shared" ca="1" si="130"/>
        <v>#VALUE!</v>
      </c>
      <c r="H354" s="14">
        <f t="shared" ca="1" si="131"/>
        <v>2.6283352694667243E-2</v>
      </c>
      <c r="I354" s="3">
        <f ca="1"/>
        <v>0.62202902073872401</v>
      </c>
      <c r="J354" s="3">
        <f ca="1"/>
        <v>0.84855978413900324</v>
      </c>
      <c r="K354" s="3">
        <f ca="1"/>
        <v>0.62202902073872401</v>
      </c>
      <c r="L354" s="3">
        <f ca="1"/>
        <v>0.36072479565934024</v>
      </c>
      <c r="M354" s="3">
        <f ca="1"/>
        <v>0.71502319442981899</v>
      </c>
      <c r="N354" s="3" t="e">
        <f ca="1"/>
        <v>#VALUE!</v>
      </c>
      <c r="O354" s="3">
        <f ca="1"/>
        <v>0.83956046440755405</v>
      </c>
      <c r="P354" s="17">
        <f t="shared" ca="1" si="132"/>
        <v>0</v>
      </c>
      <c r="Q354" s="17">
        <f t="shared" ca="1" si="133"/>
        <v>1.6220391310951196E-3</v>
      </c>
      <c r="R354" s="17">
        <f t="shared" ca="1" si="134"/>
        <v>1.0581698548459618E-2</v>
      </c>
      <c r="S354" s="17">
        <f t="shared" ca="1" si="136"/>
        <v>-4.4374201541098914</v>
      </c>
      <c r="T354" s="19">
        <f t="shared" ca="1" si="135"/>
        <v>45597</v>
      </c>
      <c r="U354" s="18">
        <f t="shared" ca="1" si="137"/>
        <v>7.0294571185885293E-2</v>
      </c>
      <c r="V354" s="18">
        <f t="shared" ca="1" si="141"/>
        <v>2.4342210804442641E-2</v>
      </c>
      <c r="W354" s="18">
        <f t="shared" ca="1" si="142"/>
        <v>7.0294571185885293E-2</v>
      </c>
      <c r="X354" s="18">
        <f t="shared" ca="1" si="143"/>
        <v>0.15088619875535014</v>
      </c>
      <c r="Y354" s="18">
        <f t="shared" ca="1" si="144"/>
        <v>4.9689814971937342E-2</v>
      </c>
      <c r="Z354" s="18" t="e">
        <f t="shared" ca="1" si="138"/>
        <v>#VALUE!</v>
      </c>
      <c r="AA354" s="18">
        <f t="shared" ca="1" si="139"/>
        <v>2.5920369644786372E-2</v>
      </c>
    </row>
    <row r="355" spans="1:27">
      <c r="A355" s="15">
        <f t="shared" ca="1" si="140"/>
        <v>45604</v>
      </c>
      <c r="B355" s="14">
        <f t="shared" ca="1" si="125"/>
        <v>3.6096310782718986E-2</v>
      </c>
      <c r="C355" s="14">
        <f t="shared" ca="1" si="126"/>
        <v>2.5582889199489221E-2</v>
      </c>
      <c r="D355" s="14">
        <f t="shared" ca="1" si="127"/>
        <v>3.6096310782718986E-2</v>
      </c>
      <c r="E355" s="14">
        <f t="shared" ca="1" si="128"/>
        <v>3.4557357576772738E-2</v>
      </c>
      <c r="F355" s="14">
        <f t="shared" ca="1" si="129"/>
        <v>3.5478177130098265E-2</v>
      </c>
      <c r="G355" s="14" t="e">
        <f t="shared" ca="1" si="130"/>
        <v>#VALUE!</v>
      </c>
      <c r="H355" s="14">
        <f t="shared" ca="1" si="131"/>
        <v>2.629557395292708E-2</v>
      </c>
      <c r="I355" s="3">
        <f ca="1"/>
        <v>0.62133516929501154</v>
      </c>
      <c r="J355" s="3">
        <f ca="1"/>
        <v>0.84806886937978176</v>
      </c>
      <c r="K355" s="3">
        <f ca="1"/>
        <v>0.62133516929501154</v>
      </c>
      <c r="L355" s="3">
        <f ca="1"/>
        <v>0.36006205181540218</v>
      </c>
      <c r="M355" s="3">
        <f ca="1"/>
        <v>0.71434214228959914</v>
      </c>
      <c r="N355" s="3" t="e">
        <f ca="1"/>
        <v>#VALUE!</v>
      </c>
      <c r="O355" s="3">
        <f ca="1"/>
        <v>0.83905640010930016</v>
      </c>
      <c r="P355" s="17">
        <f t="shared" ca="1" si="132"/>
        <v>0</v>
      </c>
      <c r="Q355" s="17">
        <f t="shared" ca="1" si="133"/>
        <v>1.5389532059462488E-3</v>
      </c>
      <c r="R355" s="17">
        <f t="shared" ca="1" si="134"/>
        <v>1.0513421583229765E-2</v>
      </c>
      <c r="S355" s="17">
        <f t="shared" ca="1" si="136"/>
        <v>-4.4324495477621602</v>
      </c>
      <c r="T355" s="19">
        <f t="shared" ca="1" si="135"/>
        <v>45604</v>
      </c>
      <c r="U355" s="18">
        <f t="shared" ca="1" si="137"/>
        <v>7.0260199900602185E-2</v>
      </c>
      <c r="V355" s="18">
        <f t="shared" ca="1" si="141"/>
        <v>2.4358686990918393E-2</v>
      </c>
      <c r="W355" s="18">
        <f t="shared" ca="1" si="142"/>
        <v>7.0260199900602185E-2</v>
      </c>
      <c r="X355" s="18">
        <f t="shared" ca="1" si="143"/>
        <v>0.15073133535230021</v>
      </c>
      <c r="Y355" s="18">
        <f t="shared" ca="1" si="144"/>
        <v>4.9689813213318536E-2</v>
      </c>
      <c r="Z355" s="18" t="e">
        <f t="shared" ca="1" si="138"/>
        <v>#VALUE!</v>
      </c>
      <c r="AA355" s="18">
        <f t="shared" ca="1" si="139"/>
        <v>2.5935704422980582E-2</v>
      </c>
    </row>
    <row r="356" spans="1:27">
      <c r="A356" s="15">
        <f t="shared" ca="1" si="140"/>
        <v>45611</v>
      </c>
      <c r="B356" s="14">
        <f t="shared" ca="1" si="125"/>
        <v>3.6013412142902088E-2</v>
      </c>
      <c r="C356" s="14">
        <f t="shared" ca="1" si="126"/>
        <v>2.5568088806958079E-2</v>
      </c>
      <c r="D356" s="14">
        <f t="shared" ca="1" si="127"/>
        <v>3.6013412142902088E-2</v>
      </c>
      <c r="E356" s="14">
        <f t="shared" ca="1" si="128"/>
        <v>3.4557357576769844E-2</v>
      </c>
      <c r="F356" s="14">
        <f t="shared" ca="1" si="129"/>
        <v>3.5444382030814792E-2</v>
      </c>
      <c r="G356" s="14" t="e">
        <f t="shared" ca="1" si="130"/>
        <v>#VALUE!</v>
      </c>
      <c r="H356" s="14">
        <f t="shared" ca="1" si="131"/>
        <v>2.6307754020856167E-2</v>
      </c>
      <c r="I356" s="3">
        <f ca="1"/>
        <v>0.62064291128000049</v>
      </c>
      <c r="J356" s="3">
        <f ca="1"/>
        <v>0.84757823862801074</v>
      </c>
      <c r="K356" s="3">
        <f ca="1"/>
        <v>0.62064291128000049</v>
      </c>
      <c r="L356" s="3">
        <f ca="1"/>
        <v>0.35939930797146408</v>
      </c>
      <c r="M356" s="3">
        <f ca="1"/>
        <v>0.71366173889258355</v>
      </c>
      <c r="N356" s="3" t="e">
        <f ca="1"/>
        <v>#VALUE!</v>
      </c>
      <c r="O356" s="3">
        <f ca="1"/>
        <v>0.83855210143075087</v>
      </c>
      <c r="P356" s="17">
        <f t="shared" ca="1" si="132"/>
        <v>0</v>
      </c>
      <c r="Q356" s="17">
        <f t="shared" ca="1" si="133"/>
        <v>1.4560545661322435E-3</v>
      </c>
      <c r="R356" s="17">
        <f t="shared" ca="1" si="134"/>
        <v>1.0445323335944008E-2</v>
      </c>
      <c r="S356" s="17">
        <f t="shared" ca="1" si="136"/>
        <v>-4.4274781448519276</v>
      </c>
      <c r="T356" s="19">
        <f t="shared" ca="1" si="135"/>
        <v>45611</v>
      </c>
      <c r="U356" s="18">
        <f t="shared" ca="1" si="137"/>
        <v>7.0225828319969374E-2</v>
      </c>
      <c r="V356" s="18">
        <f t="shared" ca="1" si="141"/>
        <v>2.437507035380837E-2</v>
      </c>
      <c r="W356" s="18">
        <f t="shared" ca="1" si="142"/>
        <v>7.0225828319969374E-2</v>
      </c>
      <c r="X356" s="18">
        <f t="shared" ca="1" si="143"/>
        <v>0.15057784388306972</v>
      </c>
      <c r="Y356" s="18">
        <f t="shared" ca="1" si="144"/>
        <v>4.9689811454699688E-2</v>
      </c>
      <c r="Z356" s="18" t="e">
        <f t="shared" ca="1" si="138"/>
        <v>#VALUE!</v>
      </c>
      <c r="AA356" s="18">
        <f t="shared" ca="1" si="139"/>
        <v>2.5951046871450101E-2</v>
      </c>
    </row>
    <row r="357" spans="1:27">
      <c r="A357" s="15">
        <f t="shared" ca="1" si="140"/>
        <v>45618</v>
      </c>
      <c r="B357" s="14">
        <f t="shared" ca="1" si="125"/>
        <v>3.5930700254081911E-2</v>
      </c>
      <c r="C357" s="14">
        <f t="shared" ca="1" si="126"/>
        <v>2.5553296976856502E-2</v>
      </c>
      <c r="D357" s="14">
        <f t="shared" ca="1" si="127"/>
        <v>3.5930700254081911E-2</v>
      </c>
      <c r="E357" s="14">
        <f t="shared" ca="1" si="128"/>
        <v>3.4557357576772738E-2</v>
      </c>
      <c r="F357" s="14">
        <f t="shared" ca="1" si="129"/>
        <v>3.5410619125574382E-2</v>
      </c>
      <c r="G357" s="14" t="e">
        <f t="shared" ca="1" si="130"/>
        <v>#VALUE!</v>
      </c>
      <c r="H357" s="14">
        <f t="shared" ca="1" si="131"/>
        <v>2.6319892900156475E-2</v>
      </c>
      <c r="I357" s="3">
        <f ca="1"/>
        <v>0.61995224310191743</v>
      </c>
      <c r="J357" s="3">
        <f ca="1"/>
        <v>0.84708789171938415</v>
      </c>
      <c r="K357" s="3">
        <f ca="1"/>
        <v>0.61995224310191743</v>
      </c>
      <c r="L357" s="3">
        <f ca="1"/>
        <v>0.35873656412752603</v>
      </c>
      <c r="M357" s="3">
        <f ca="1"/>
        <v>0.71298198362075971</v>
      </c>
      <c r="N357" s="3" t="e">
        <f ca="1"/>
        <v>#VALUE!</v>
      </c>
      <c r="O357" s="3">
        <f ca="1"/>
        <v>0.83804756916185774</v>
      </c>
      <c r="P357" s="17">
        <f t="shared" ca="1" si="132"/>
        <v>0</v>
      </c>
      <c r="Q357" s="17">
        <f t="shared" ca="1" si="133"/>
        <v>1.3733426773091736E-3</v>
      </c>
      <c r="R357" s="17">
        <f t="shared" ca="1" si="134"/>
        <v>1.037740327722541E-2</v>
      </c>
      <c r="S357" s="17">
        <f t="shared" ca="1" si="136"/>
        <v>-4.4225059519013286</v>
      </c>
      <c r="T357" s="19">
        <f t="shared" ca="1" si="135"/>
        <v>45618</v>
      </c>
      <c r="U357" s="18">
        <f t="shared" ca="1" si="137"/>
        <v>7.0191456443983502E-2</v>
      </c>
      <c r="V357" s="18">
        <f t="shared" ca="1" si="141"/>
        <v>2.43913616753338E-2</v>
      </c>
      <c r="W357" s="18">
        <f t="shared" ca="1" si="142"/>
        <v>7.0191456443983502E-2</v>
      </c>
      <c r="X357" s="18">
        <f t="shared" ca="1" si="143"/>
        <v>0.15042571462839596</v>
      </c>
      <c r="Y357" s="18">
        <f t="shared" ca="1" si="144"/>
        <v>4.968980969607998E-2</v>
      </c>
      <c r="Z357" s="18" t="e">
        <f t="shared" ca="1" si="138"/>
        <v>#VALUE!</v>
      </c>
      <c r="AA357" s="18">
        <f t="shared" ca="1" si="139"/>
        <v>2.5966396924970214E-2</v>
      </c>
    </row>
    <row r="358" spans="1:27">
      <c r="A358" s="15">
        <f t="shared" ca="1" si="140"/>
        <v>45625</v>
      </c>
      <c r="B358" s="14"/>
      <c r="C358" s="14"/>
      <c r="D358" s="14"/>
      <c r="E358" s="14"/>
      <c r="F358" s="14"/>
      <c r="G358" s="14" t="e">
        <f ca="1">(N358-N359)/($A359-$A358)*365</f>
        <v>#VALUE!</v>
      </c>
      <c r="H358" s="14">
        <f ca="1">(O358-O359)/($A359-$A358)*365</f>
        <v>-6.7003424327403173E-3</v>
      </c>
      <c r="I358" s="3">
        <f ca="1"/>
        <v>0.61926316117923641</v>
      </c>
      <c r="J358" s="3">
        <f ca="1"/>
        <v>0.84659782848969101</v>
      </c>
      <c r="K358" s="3">
        <f ca="1"/>
        <v>0.61926316117923641</v>
      </c>
      <c r="L358" s="3">
        <f ca="1"/>
        <v>0.35807382028358792</v>
      </c>
      <c r="M358" s="3">
        <f ca="1"/>
        <v>0.7123028758567076</v>
      </c>
      <c r="N358" s="3" t="e">
        <f ca="1"/>
        <v>#VALUE!</v>
      </c>
      <c r="O358" s="3">
        <f ca="1"/>
        <v>0.83754280409253967</v>
      </c>
      <c r="P358" s="17"/>
      <c r="Q358" s="17"/>
      <c r="R358" s="17"/>
      <c r="S358" s="17"/>
      <c r="T358" s="19">
        <f t="shared" ca="1" si="135"/>
        <v>45625</v>
      </c>
      <c r="Z358" s="18"/>
      <c r="AA358" s="18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I13"/>
  <sheetViews>
    <sheetView workbookViewId="0">
      <selection activeCell="E2" sqref="E2:E7"/>
    </sheetView>
  </sheetViews>
  <sheetFormatPr defaultRowHeight="12.75"/>
  <cols>
    <col min="4" max="4" width="21.140625" bestFit="1" customWidth="1"/>
    <col min="5" max="5" width="13.7109375" bestFit="1" customWidth="1"/>
  </cols>
  <sheetData>
    <row r="1" spans="3:9">
      <c r="C1" t="s">
        <v>1</v>
      </c>
      <c r="D1" t="s">
        <v>17</v>
      </c>
      <c r="E1" t="s">
        <v>20</v>
      </c>
    </row>
    <row r="2" spans="3:9">
      <c r="C2" t="s">
        <v>2</v>
      </c>
      <c r="D2" t="s">
        <v>13</v>
      </c>
      <c r="E2" s="7" t="s">
        <v>46</v>
      </c>
      <c r="G2" s="2" t="s">
        <v>4</v>
      </c>
      <c r="I2" s="5" t="s">
        <v>38</v>
      </c>
    </row>
    <row r="3" spans="3:9">
      <c r="C3" t="s">
        <v>2</v>
      </c>
      <c r="D3" t="s">
        <v>34</v>
      </c>
      <c r="E3" s="8" t="s">
        <v>3</v>
      </c>
      <c r="G3" s="2" t="s">
        <v>5</v>
      </c>
      <c r="I3" t="s">
        <v>62</v>
      </c>
    </row>
    <row r="4" spans="3:9">
      <c r="C4" t="s">
        <v>2</v>
      </c>
      <c r="D4" t="s">
        <v>50</v>
      </c>
      <c r="E4" s="8" t="s">
        <v>19</v>
      </c>
      <c r="G4" s="2" t="s">
        <v>6</v>
      </c>
      <c r="I4" t="s">
        <v>33</v>
      </c>
    </row>
    <row r="5" spans="3:9">
      <c r="C5" t="s">
        <v>8</v>
      </c>
      <c r="D5" t="s">
        <v>15</v>
      </c>
      <c r="E5" s="8" t="s">
        <v>14</v>
      </c>
      <c r="G5" s="2" t="s">
        <v>7</v>
      </c>
    </row>
    <row r="6" spans="3:9">
      <c r="C6" t="s">
        <v>9</v>
      </c>
      <c r="D6" t="s">
        <v>16</v>
      </c>
      <c r="E6" s="6" t="s">
        <v>21</v>
      </c>
      <c r="G6" s="2" t="s">
        <v>18</v>
      </c>
    </row>
    <row r="7" spans="3:9">
      <c r="C7" t="s">
        <v>9</v>
      </c>
      <c r="D7" t="s">
        <v>45</v>
      </c>
      <c r="E7" s="6" t="s">
        <v>47</v>
      </c>
      <c r="G7" s="2" t="s">
        <v>24</v>
      </c>
    </row>
    <row r="8" spans="3:9">
      <c r="C8" t="s">
        <v>35</v>
      </c>
      <c r="D8" t="s">
        <v>36</v>
      </c>
      <c r="E8" s="9" t="s">
        <v>22</v>
      </c>
      <c r="G8" s="2" t="s">
        <v>25</v>
      </c>
    </row>
    <row r="9" spans="3:9">
      <c r="C9" t="s">
        <v>8</v>
      </c>
      <c r="D9" t="s">
        <v>48</v>
      </c>
      <c r="G9" s="2" t="s">
        <v>26</v>
      </c>
    </row>
    <row r="10" spans="3:9">
      <c r="C10" t="s">
        <v>10</v>
      </c>
      <c r="D10" t="s">
        <v>49</v>
      </c>
      <c r="G10" s="2" t="s">
        <v>27</v>
      </c>
    </row>
    <row r="11" spans="3:9">
      <c r="C11" t="s">
        <v>10</v>
      </c>
      <c r="D11" t="s">
        <v>37</v>
      </c>
      <c r="G11" s="2" t="s">
        <v>28</v>
      </c>
    </row>
    <row r="12" spans="3:9" ht="13.5" thickBot="1">
      <c r="C12" t="s">
        <v>10</v>
      </c>
      <c r="D12" t="s">
        <v>23</v>
      </c>
      <c r="G12" s="4" t="s">
        <v>29</v>
      </c>
    </row>
    <row r="13" spans="3:9" ht="13.5" thickBot="1">
      <c r="G13" s="4" t="s">
        <v>30</v>
      </c>
    </row>
  </sheetData>
  <protectedRanges>
    <protectedRange sqref="E8 E2:E5" name="Range2_1_1"/>
  </protectedRanges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GetInfo &amp; GetInstrumentInfo</vt:lpstr>
      <vt:lpstr>Daily Forward Rates</vt:lpstr>
      <vt:lpstr>Config</vt:lpstr>
      <vt:lpstr>AUD Curve Comparison</vt:lpstr>
      <vt:lpstr>GapStep</vt:lpstr>
      <vt:lpstr>Diffs</vt:lpstr>
      <vt:lpstr>ZeroRates</vt:lpstr>
      <vt:lpstr>Algorithms</vt:lpstr>
      <vt:lpstr>BaseDate</vt:lpstr>
      <vt:lpstr>Currency</vt:lpstr>
      <vt:lpstr>CurveList</vt:lpstr>
      <vt:lpstr>FuturesRolls</vt:lpstr>
      <vt:lpstr>IRCurve1</vt:lpstr>
      <vt:lpstr>Markets</vt:lpstr>
      <vt:lpstr>RateIndex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cp:lastPrinted>2010-05-25T06:45:30Z</cp:lastPrinted>
  <dcterms:created xsi:type="dcterms:W3CDTF">2008-12-18T22:31:39Z</dcterms:created>
  <dcterms:modified xsi:type="dcterms:W3CDTF">2018-02-02T08:24:57Z</dcterms:modified>
</cp:coreProperties>
</file>