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120" yWindow="75" windowWidth="16155" windowHeight="11760" tabRatio="411" activeTab="2" xr2:uid="{00000000-000D-0000-FFFF-FFFF00000000}"/>
  </bookViews>
  <sheets>
    <sheet name="AUDCurve" sheetId="4" r:id="rId1"/>
    <sheet name="RiskCurves" sheetId="5" r:id="rId2"/>
    <sheet name="Summary" sheetId="3" r:id="rId3"/>
  </sheets>
  <calcPr calcId="171027" calcOnSave="0"/>
</workbook>
</file>

<file path=xl/calcChain.xml><?xml version="1.0" encoding="utf-8"?>
<calcChain xmlns="http://schemas.openxmlformats.org/spreadsheetml/2006/main">
  <c r="C3" i="4" l="1"/>
  <c r="H3" i="4"/>
  <c r="D54" i="4" s="1"/>
  <c r="F65" i="4"/>
  <c r="C64" i="4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60" i="4"/>
  <c r="B28" i="4"/>
  <c r="B27" i="4"/>
  <c r="B26" i="4"/>
  <c r="B25" i="4"/>
  <c r="B24" i="4"/>
  <c r="B23" i="4"/>
  <c r="B22" i="4"/>
  <c r="B21" i="4"/>
  <c r="C16" i="4"/>
  <c r="C17" i="4" s="1"/>
  <c r="C18" i="4" s="1"/>
  <c r="H15" i="4"/>
  <c r="H7" i="4"/>
  <c r="H8" i="4" s="1"/>
  <c r="C7" i="4"/>
  <c r="H1" i="4"/>
  <c r="A30" i="5" a="1"/>
  <c r="C1" i="4"/>
  <c r="M23" i="4" a="1"/>
  <c r="G4" i="5" a="1"/>
  <c r="J58" i="4" a="1"/>
  <c r="A30" i="5" l="1"/>
  <c r="A32" i="5"/>
  <c r="A34" i="5"/>
  <c r="A36" i="5"/>
  <c r="A38" i="5"/>
  <c r="A40" i="5"/>
  <c r="A42" i="5"/>
  <c r="A44" i="5"/>
  <c r="A46" i="5"/>
  <c r="A48" i="5"/>
  <c r="A50" i="5"/>
  <c r="A52" i="5"/>
  <c r="A54" i="5"/>
  <c r="A56" i="5"/>
  <c r="A58" i="5"/>
  <c r="B30" i="5"/>
  <c r="B32" i="5"/>
  <c r="B34" i="5"/>
  <c r="B36" i="5"/>
  <c r="B38" i="5"/>
  <c r="B40" i="5"/>
  <c r="B42" i="5"/>
  <c r="B44" i="5"/>
  <c r="B46" i="5"/>
  <c r="B48" i="5"/>
  <c r="B50" i="5"/>
  <c r="B52" i="5"/>
  <c r="B54" i="5"/>
  <c r="B56" i="5"/>
  <c r="B58" i="5"/>
  <c r="B31" i="5"/>
  <c r="B33" i="5"/>
  <c r="B35" i="5"/>
  <c r="B37" i="5"/>
  <c r="B39" i="5"/>
  <c r="B41" i="5"/>
  <c r="B43" i="5"/>
  <c r="B45" i="5"/>
  <c r="B47" i="5"/>
  <c r="B49" i="5"/>
  <c r="B51" i="5"/>
  <c r="B53" i="5"/>
  <c r="B55" i="5"/>
  <c r="B57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G4" i="5"/>
  <c r="G8" i="5"/>
  <c r="G12" i="5"/>
  <c r="G16" i="5"/>
  <c r="G20" i="5"/>
  <c r="G24" i="5"/>
  <c r="G15" i="5"/>
  <c r="G27" i="5"/>
  <c r="G5" i="5"/>
  <c r="G9" i="5"/>
  <c r="G13" i="5"/>
  <c r="G17" i="5"/>
  <c r="G21" i="5"/>
  <c r="G25" i="5"/>
  <c r="G11" i="5"/>
  <c r="G23" i="5"/>
  <c r="G6" i="5"/>
  <c r="G10" i="5"/>
  <c r="G14" i="5"/>
  <c r="G18" i="5"/>
  <c r="G22" i="5"/>
  <c r="G26" i="5"/>
  <c r="G7" i="5"/>
  <c r="G19" i="5"/>
  <c r="J58" i="4"/>
  <c r="J62" i="4"/>
  <c r="J66" i="4"/>
  <c r="J70" i="4"/>
  <c r="J74" i="4"/>
  <c r="J78" i="4"/>
  <c r="J82" i="4"/>
  <c r="J86" i="4"/>
  <c r="J90" i="4"/>
  <c r="J59" i="4"/>
  <c r="J63" i="4"/>
  <c r="J67" i="4"/>
  <c r="J71" i="4"/>
  <c r="J75" i="4"/>
  <c r="J79" i="4"/>
  <c r="J83" i="4"/>
  <c r="J87" i="4"/>
  <c r="J91" i="4"/>
  <c r="J61" i="4"/>
  <c r="J65" i="4"/>
  <c r="J69" i="4"/>
  <c r="J73" i="4"/>
  <c r="J77" i="4"/>
  <c r="J81" i="4"/>
  <c r="J85" i="4"/>
  <c r="J89" i="4"/>
  <c r="J60" i="4"/>
  <c r="J64" i="4"/>
  <c r="J68" i="4"/>
  <c r="J72" i="4"/>
  <c r="J76" i="4"/>
  <c r="J80" i="4"/>
  <c r="J84" i="4"/>
  <c r="J88" i="4"/>
  <c r="J92" i="4"/>
  <c r="M23" i="4"/>
  <c r="M25" i="4"/>
  <c r="M27" i="4"/>
  <c r="M29" i="4"/>
  <c r="M31" i="4"/>
  <c r="M33" i="4"/>
  <c r="M35" i="4"/>
  <c r="M37" i="4"/>
  <c r="M39" i="4"/>
  <c r="M41" i="4"/>
  <c r="M43" i="4"/>
  <c r="M45" i="4"/>
  <c r="M47" i="4"/>
  <c r="M49" i="4"/>
  <c r="M51" i="4"/>
  <c r="N23" i="4"/>
  <c r="N25" i="4"/>
  <c r="N27" i="4"/>
  <c r="N29" i="4"/>
  <c r="N31" i="4"/>
  <c r="N33" i="4"/>
  <c r="N35" i="4"/>
  <c r="N37" i="4"/>
  <c r="N39" i="4"/>
  <c r="N41" i="4"/>
  <c r="N43" i="4"/>
  <c r="N45" i="4"/>
  <c r="N47" i="4"/>
  <c r="N49" i="4"/>
  <c r="N51" i="4"/>
  <c r="N24" i="4"/>
  <c r="N26" i="4"/>
  <c r="N28" i="4"/>
  <c r="N30" i="4"/>
  <c r="N32" i="4"/>
  <c r="N34" i="4"/>
  <c r="N36" i="4"/>
  <c r="N38" i="4"/>
  <c r="N40" i="4"/>
  <c r="N42" i="4"/>
  <c r="N44" i="4"/>
  <c r="N46" i="4"/>
  <c r="N48" i="4"/>
  <c r="N50" i="4"/>
  <c r="N52" i="4"/>
  <c r="M24" i="4"/>
  <c r="M26" i="4"/>
  <c r="M28" i="4"/>
  <c r="M30" i="4"/>
  <c r="M32" i="4"/>
  <c r="M34" i="4"/>
  <c r="M36" i="4"/>
  <c r="M38" i="4"/>
  <c r="M40" i="4"/>
  <c r="M42" i="4"/>
  <c r="M44" i="4"/>
  <c r="M46" i="4"/>
  <c r="M48" i="4"/>
  <c r="M50" i="4"/>
  <c r="M52" i="4"/>
  <c r="H17" i="4"/>
  <c r="H16" i="4"/>
  <c r="C19" i="4"/>
  <c r="H18" i="4"/>
  <c r="D56" i="4"/>
  <c r="D59" i="4"/>
  <c r="C8" i="4"/>
  <c r="D57" i="4"/>
  <c r="D58" i="4"/>
  <c r="D55" i="4"/>
  <c r="D60" i="4"/>
  <c r="C61" i="4"/>
  <c r="D61" i="4" s="1"/>
  <c r="Y30" i="5" a="1"/>
  <c r="I30" i="5" a="1"/>
  <c r="AI30" i="5" a="1"/>
  <c r="W30" i="5" a="1"/>
  <c r="S30" i="5" a="1"/>
  <c r="AC30" i="5" a="1"/>
  <c r="AU30" i="5" a="1"/>
  <c r="G30" i="5" a="1"/>
  <c r="C30" i="5" a="1"/>
  <c r="M30" i="5" a="1"/>
  <c r="Q30" i="5" a="1"/>
  <c r="AQ30" i="5" a="1"/>
  <c r="AG30" i="5" a="1"/>
  <c r="AO30" i="5" a="1"/>
  <c r="AK30" i="5" a="1"/>
  <c r="AA30" i="5" a="1"/>
  <c r="U30" i="5" a="1"/>
  <c r="AE30" i="5" a="1"/>
  <c r="AS30" i="5" a="1"/>
  <c r="K30" i="5" a="1"/>
  <c r="E30" i="5" a="1"/>
  <c r="O30" i="5" a="1"/>
  <c r="AW30" i="5" a="1"/>
  <c r="AM30" i="5" a="1"/>
  <c r="AW30" i="5" l="1"/>
  <c r="AW32" i="5"/>
  <c r="AW34" i="5"/>
  <c r="AW36" i="5"/>
  <c r="AW38" i="5"/>
  <c r="AW40" i="5"/>
  <c r="AW42" i="5"/>
  <c r="AW44" i="5"/>
  <c r="AW46" i="5"/>
  <c r="AW48" i="5"/>
  <c r="AW50" i="5"/>
  <c r="AW52" i="5"/>
  <c r="AW54" i="5"/>
  <c r="AW56" i="5"/>
  <c r="AW58" i="5"/>
  <c r="AX30" i="5"/>
  <c r="AX32" i="5"/>
  <c r="AX34" i="5"/>
  <c r="AX36" i="5"/>
  <c r="AX38" i="5"/>
  <c r="AX40" i="5"/>
  <c r="AX42" i="5"/>
  <c r="AX44" i="5"/>
  <c r="AX46" i="5"/>
  <c r="AX50" i="5"/>
  <c r="AX52" i="5"/>
  <c r="AX54" i="5"/>
  <c r="AX56" i="5"/>
  <c r="AX58" i="5"/>
  <c r="AW33" i="5"/>
  <c r="AW37" i="5"/>
  <c r="AW39" i="5"/>
  <c r="AW41" i="5"/>
  <c r="AW43" i="5"/>
  <c r="AW47" i="5"/>
  <c r="AW51" i="5"/>
  <c r="AW55" i="5"/>
  <c r="AX31" i="5"/>
  <c r="AX37" i="5"/>
  <c r="AX43" i="5"/>
  <c r="AX47" i="5"/>
  <c r="AX53" i="5"/>
  <c r="AX48" i="5"/>
  <c r="AW49" i="5"/>
  <c r="AW57" i="5"/>
  <c r="AX35" i="5"/>
  <c r="AX41" i="5"/>
  <c r="AX49" i="5"/>
  <c r="AX55" i="5"/>
  <c r="AW31" i="5"/>
  <c r="AW35" i="5"/>
  <c r="AW45" i="5"/>
  <c r="AW53" i="5"/>
  <c r="AX33" i="5"/>
  <c r="AX39" i="5"/>
  <c r="AX45" i="5"/>
  <c r="AX51" i="5"/>
  <c r="AX57" i="5"/>
  <c r="AU30" i="5"/>
  <c r="AU32" i="5"/>
  <c r="AU34" i="5"/>
  <c r="AU36" i="5"/>
  <c r="AU38" i="5"/>
  <c r="AU40" i="5"/>
  <c r="AU42" i="5"/>
  <c r="AU44" i="5"/>
  <c r="AU46" i="5"/>
  <c r="AU48" i="5"/>
  <c r="AU50" i="5"/>
  <c r="AU52" i="5"/>
  <c r="AU54" i="5"/>
  <c r="AU56" i="5"/>
  <c r="AU58" i="5"/>
  <c r="AV30" i="5"/>
  <c r="AV32" i="5"/>
  <c r="AV34" i="5"/>
  <c r="AV36" i="5"/>
  <c r="AV38" i="5"/>
  <c r="AV40" i="5"/>
  <c r="AV42" i="5"/>
  <c r="AV44" i="5"/>
  <c r="AV46" i="5"/>
  <c r="AV48" i="5"/>
  <c r="AV50" i="5"/>
  <c r="AV52" i="5"/>
  <c r="AV54" i="5"/>
  <c r="AV56" i="5"/>
  <c r="AV58" i="5"/>
  <c r="AV31" i="5"/>
  <c r="AV33" i="5"/>
  <c r="AV35" i="5"/>
  <c r="AV37" i="5"/>
  <c r="AV39" i="5"/>
  <c r="AV41" i="5"/>
  <c r="AV43" i="5"/>
  <c r="AV45" i="5"/>
  <c r="AV47" i="5"/>
  <c r="AV49" i="5"/>
  <c r="AV51" i="5"/>
  <c r="AV53" i="5"/>
  <c r="AV55" i="5"/>
  <c r="AV57" i="5"/>
  <c r="AU31" i="5"/>
  <c r="AU33" i="5"/>
  <c r="AU35" i="5"/>
  <c r="AU37" i="5"/>
  <c r="AU39" i="5"/>
  <c r="AU41" i="5"/>
  <c r="AU43" i="5"/>
  <c r="AU45" i="5"/>
  <c r="AU47" i="5"/>
  <c r="AU49" i="5"/>
  <c r="AU51" i="5"/>
  <c r="AU53" i="5"/>
  <c r="AU55" i="5"/>
  <c r="AU57" i="5"/>
  <c r="AS30" i="5"/>
  <c r="AS32" i="5"/>
  <c r="AS34" i="5"/>
  <c r="AS36" i="5"/>
  <c r="AS38" i="5"/>
  <c r="AS40" i="5"/>
  <c r="AS42" i="5"/>
  <c r="AS44" i="5"/>
  <c r="AS46" i="5"/>
  <c r="AS48" i="5"/>
  <c r="AS50" i="5"/>
  <c r="AS52" i="5"/>
  <c r="AS54" i="5"/>
  <c r="AS56" i="5"/>
  <c r="AS58" i="5"/>
  <c r="AT32" i="5"/>
  <c r="AT34" i="5"/>
  <c r="AT36" i="5"/>
  <c r="AT38" i="5"/>
  <c r="AT42" i="5"/>
  <c r="AT44" i="5"/>
  <c r="AT46" i="5"/>
  <c r="AT48" i="5"/>
  <c r="AT52" i="5"/>
  <c r="AT54" i="5"/>
  <c r="AT56" i="5"/>
  <c r="AT58" i="5"/>
  <c r="AS53" i="5"/>
  <c r="AT31" i="5"/>
  <c r="AT37" i="5"/>
  <c r="AT43" i="5"/>
  <c r="AT47" i="5"/>
  <c r="AT53" i="5"/>
  <c r="AT57" i="5"/>
  <c r="AT30" i="5"/>
  <c r="AT40" i="5"/>
  <c r="AT50" i="5"/>
  <c r="AS57" i="5"/>
  <c r="AT35" i="5"/>
  <c r="AT41" i="5"/>
  <c r="AT49" i="5"/>
  <c r="AT55" i="5"/>
  <c r="AS31" i="5"/>
  <c r="AS33" i="5"/>
  <c r="AS35" i="5"/>
  <c r="AS37" i="5"/>
  <c r="AS39" i="5"/>
  <c r="AS41" i="5"/>
  <c r="AS43" i="5"/>
  <c r="AS45" i="5"/>
  <c r="AS47" i="5"/>
  <c r="AS49" i="5"/>
  <c r="AS51" i="5"/>
  <c r="AS55" i="5"/>
  <c r="AT33" i="5"/>
  <c r="AT39" i="5"/>
  <c r="AT45" i="5"/>
  <c r="AT51" i="5"/>
  <c r="AQ30" i="5"/>
  <c r="AQ32" i="5"/>
  <c r="AQ34" i="5"/>
  <c r="AQ36" i="5"/>
  <c r="AQ38" i="5"/>
  <c r="AQ40" i="5"/>
  <c r="AQ42" i="5"/>
  <c r="AQ44" i="5"/>
  <c r="AQ46" i="5"/>
  <c r="AQ48" i="5"/>
  <c r="AQ50" i="5"/>
  <c r="AQ52" i="5"/>
  <c r="AQ54" i="5"/>
  <c r="AQ56" i="5"/>
  <c r="AQ58" i="5"/>
  <c r="AQ51" i="5"/>
  <c r="AQ55" i="5"/>
  <c r="AR33" i="5"/>
  <c r="AR41" i="5"/>
  <c r="AR49" i="5"/>
  <c r="AR57" i="5"/>
  <c r="AR30" i="5"/>
  <c r="AR32" i="5"/>
  <c r="AR34" i="5"/>
  <c r="AR36" i="5"/>
  <c r="AR38" i="5"/>
  <c r="AR40" i="5"/>
  <c r="AR42" i="5"/>
  <c r="AR44" i="5"/>
  <c r="AR46" i="5"/>
  <c r="AR48" i="5"/>
  <c r="AR50" i="5"/>
  <c r="AR52" i="5"/>
  <c r="AR54" i="5"/>
  <c r="AR56" i="5"/>
  <c r="AR58" i="5"/>
  <c r="AQ47" i="5"/>
  <c r="AQ53" i="5"/>
  <c r="AR31" i="5"/>
  <c r="AR37" i="5"/>
  <c r="AR39" i="5"/>
  <c r="AR45" i="5"/>
  <c r="AR47" i="5"/>
  <c r="AR53" i="5"/>
  <c r="AQ31" i="5"/>
  <c r="AQ33" i="5"/>
  <c r="AQ35" i="5"/>
  <c r="AQ37" i="5"/>
  <c r="AQ39" i="5"/>
  <c r="AQ41" i="5"/>
  <c r="AQ43" i="5"/>
  <c r="AQ45" i="5"/>
  <c r="AQ49" i="5"/>
  <c r="AQ57" i="5"/>
  <c r="AR35" i="5"/>
  <c r="AR43" i="5"/>
  <c r="AR51" i="5"/>
  <c r="AR55" i="5"/>
  <c r="AO30" i="5"/>
  <c r="AO32" i="5"/>
  <c r="AO34" i="5"/>
  <c r="AO36" i="5"/>
  <c r="AO38" i="5"/>
  <c r="AO40" i="5"/>
  <c r="AO42" i="5"/>
  <c r="AO44" i="5"/>
  <c r="AO46" i="5"/>
  <c r="AO48" i="5"/>
  <c r="AO50" i="5"/>
  <c r="AO52" i="5"/>
  <c r="AO54" i="5"/>
  <c r="AO56" i="5"/>
  <c r="AO58" i="5"/>
  <c r="AP30" i="5"/>
  <c r="AP32" i="5"/>
  <c r="AP34" i="5"/>
  <c r="AP36" i="5"/>
  <c r="AP38" i="5"/>
  <c r="AP40" i="5"/>
  <c r="AP42" i="5"/>
  <c r="AP44" i="5"/>
  <c r="AP46" i="5"/>
  <c r="AP48" i="5"/>
  <c r="AP50" i="5"/>
  <c r="AP52" i="5"/>
  <c r="AP54" i="5"/>
  <c r="AP56" i="5"/>
  <c r="AP58" i="5"/>
  <c r="AP31" i="5"/>
  <c r="AP33" i="5"/>
  <c r="AP35" i="5"/>
  <c r="AP37" i="5"/>
  <c r="AP39" i="5"/>
  <c r="AP41" i="5"/>
  <c r="AP43" i="5"/>
  <c r="AP45" i="5"/>
  <c r="AP47" i="5"/>
  <c r="AP49" i="5"/>
  <c r="AP51" i="5"/>
  <c r="AP53" i="5"/>
  <c r="AP55" i="5"/>
  <c r="AP57" i="5"/>
  <c r="AO31" i="5"/>
  <c r="AO33" i="5"/>
  <c r="AO35" i="5"/>
  <c r="AO37" i="5"/>
  <c r="AO39" i="5"/>
  <c r="AO41" i="5"/>
  <c r="AO43" i="5"/>
  <c r="AO45" i="5"/>
  <c r="AO47" i="5"/>
  <c r="AO49" i="5"/>
  <c r="AO51" i="5"/>
  <c r="AO53" i="5"/>
  <c r="AO55" i="5"/>
  <c r="AO57" i="5"/>
  <c r="AM30" i="5"/>
  <c r="AM32" i="5"/>
  <c r="AM34" i="5"/>
  <c r="AM36" i="5"/>
  <c r="AM38" i="5"/>
  <c r="AM40" i="5"/>
  <c r="AM42" i="5"/>
  <c r="AM44" i="5"/>
  <c r="AM46" i="5"/>
  <c r="AM48" i="5"/>
  <c r="AM50" i="5"/>
  <c r="AM52" i="5"/>
  <c r="AM54" i="5"/>
  <c r="AM56" i="5"/>
  <c r="AM58" i="5"/>
  <c r="AN30" i="5"/>
  <c r="AN34" i="5"/>
  <c r="AN36" i="5"/>
  <c r="AN38" i="5"/>
  <c r="AN40" i="5"/>
  <c r="AN42" i="5"/>
  <c r="AN44" i="5"/>
  <c r="AN46" i="5"/>
  <c r="AN50" i="5"/>
  <c r="AN52" i="5"/>
  <c r="AN54" i="5"/>
  <c r="AN56" i="5"/>
  <c r="AM47" i="5"/>
  <c r="AM49" i="5"/>
  <c r="AM53" i="5"/>
  <c r="AN31" i="5"/>
  <c r="AN37" i="5"/>
  <c r="AN43" i="5"/>
  <c r="AN49" i="5"/>
  <c r="AN55" i="5"/>
  <c r="AN32" i="5"/>
  <c r="AN48" i="5"/>
  <c r="AN58" i="5"/>
  <c r="AM55" i="5"/>
  <c r="AN33" i="5"/>
  <c r="AN39" i="5"/>
  <c r="AN47" i="5"/>
  <c r="AN53" i="5"/>
  <c r="AM31" i="5"/>
  <c r="AM33" i="5"/>
  <c r="AM35" i="5"/>
  <c r="AM37" i="5"/>
  <c r="AM39" i="5"/>
  <c r="AM41" i="5"/>
  <c r="AM43" i="5"/>
  <c r="AM45" i="5"/>
  <c r="AM51" i="5"/>
  <c r="AM57" i="5"/>
  <c r="AN35" i="5"/>
  <c r="AN41" i="5"/>
  <c r="AN45" i="5"/>
  <c r="AN51" i="5"/>
  <c r="AN57" i="5"/>
  <c r="AK30" i="5"/>
  <c r="AK32" i="5"/>
  <c r="AK34" i="5"/>
  <c r="AK36" i="5"/>
  <c r="AK38" i="5"/>
  <c r="AK40" i="5"/>
  <c r="AK42" i="5"/>
  <c r="AK44" i="5"/>
  <c r="AK46" i="5"/>
  <c r="AK48" i="5"/>
  <c r="AK50" i="5"/>
  <c r="AK52" i="5"/>
  <c r="AK54" i="5"/>
  <c r="AK56" i="5"/>
  <c r="AK58" i="5"/>
  <c r="AL30" i="5"/>
  <c r="AL32" i="5"/>
  <c r="AL34" i="5"/>
  <c r="AL36" i="5"/>
  <c r="AL38" i="5"/>
  <c r="AL40" i="5"/>
  <c r="AL42" i="5"/>
  <c r="AL44" i="5"/>
  <c r="AL46" i="5"/>
  <c r="AL48" i="5"/>
  <c r="AL50" i="5"/>
  <c r="AL52" i="5"/>
  <c r="AL54" i="5"/>
  <c r="AL56" i="5"/>
  <c r="AL58" i="5"/>
  <c r="AL31" i="5"/>
  <c r="AL33" i="5"/>
  <c r="AL35" i="5"/>
  <c r="AL37" i="5"/>
  <c r="AL39" i="5"/>
  <c r="AL41" i="5"/>
  <c r="AL43" i="5"/>
  <c r="AL45" i="5"/>
  <c r="AL47" i="5"/>
  <c r="AL49" i="5"/>
  <c r="AL51" i="5"/>
  <c r="AL53" i="5"/>
  <c r="AL55" i="5"/>
  <c r="AL57" i="5"/>
  <c r="AK31" i="5"/>
  <c r="AK33" i="5"/>
  <c r="AK35" i="5"/>
  <c r="AK37" i="5"/>
  <c r="AK39" i="5"/>
  <c r="AK41" i="5"/>
  <c r="AK43" i="5"/>
  <c r="AK45" i="5"/>
  <c r="AK47" i="5"/>
  <c r="AK49" i="5"/>
  <c r="AK51" i="5"/>
  <c r="AK53" i="5"/>
  <c r="AK55" i="5"/>
  <c r="AK57" i="5"/>
  <c r="AI30" i="5"/>
  <c r="AI32" i="5"/>
  <c r="AI34" i="5"/>
  <c r="AI36" i="5"/>
  <c r="AI38" i="5"/>
  <c r="AI40" i="5"/>
  <c r="AI42" i="5"/>
  <c r="AI44" i="5"/>
  <c r="AI46" i="5"/>
  <c r="AI48" i="5"/>
  <c r="AI50" i="5"/>
  <c r="AI52" i="5"/>
  <c r="AI54" i="5"/>
  <c r="AI56" i="5"/>
  <c r="AI58" i="5"/>
  <c r="AJ32" i="5"/>
  <c r="AJ34" i="5"/>
  <c r="AJ36" i="5"/>
  <c r="AJ38" i="5"/>
  <c r="AJ40" i="5"/>
  <c r="AJ42" i="5"/>
  <c r="AJ46" i="5"/>
  <c r="AJ48" i="5"/>
  <c r="AJ52" i="5"/>
  <c r="AJ54" i="5"/>
  <c r="AJ58" i="5"/>
  <c r="AJ51" i="5"/>
  <c r="AJ57" i="5"/>
  <c r="AJ30" i="5"/>
  <c r="AJ44" i="5"/>
  <c r="AJ50" i="5"/>
  <c r="AJ56" i="5"/>
  <c r="AJ55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J31" i="5"/>
  <c r="AJ33" i="5"/>
  <c r="AJ35" i="5"/>
  <c r="AJ37" i="5"/>
  <c r="AJ39" i="5"/>
  <c r="AJ41" i="5"/>
  <c r="AJ43" i="5"/>
  <c r="AJ45" i="5"/>
  <c r="AJ47" i="5"/>
  <c r="AJ49" i="5"/>
  <c r="AJ53" i="5"/>
  <c r="AG30" i="5"/>
  <c r="AG32" i="5"/>
  <c r="AG34" i="5"/>
  <c r="AG36" i="5"/>
  <c r="AG38" i="5"/>
  <c r="AG40" i="5"/>
  <c r="AG42" i="5"/>
  <c r="AG44" i="5"/>
  <c r="AG46" i="5"/>
  <c r="AG48" i="5"/>
  <c r="AG50" i="5"/>
  <c r="AG52" i="5"/>
  <c r="AG54" i="5"/>
  <c r="AG56" i="5"/>
  <c r="AG58" i="5"/>
  <c r="AH30" i="5"/>
  <c r="AH34" i="5"/>
  <c r="AH36" i="5"/>
  <c r="AH38" i="5"/>
  <c r="AH40" i="5"/>
  <c r="AH42" i="5"/>
  <c r="AH44" i="5"/>
  <c r="AH46" i="5"/>
  <c r="AH50" i="5"/>
  <c r="AH52" i="5"/>
  <c r="AH54" i="5"/>
  <c r="AH58" i="5"/>
  <c r="AH32" i="5"/>
  <c r="AH48" i="5"/>
  <c r="AH56" i="5"/>
  <c r="AG31" i="5"/>
  <c r="AG33" i="5"/>
  <c r="AG35" i="5"/>
  <c r="AG37" i="5"/>
  <c r="AG39" i="5"/>
  <c r="AG41" i="5"/>
  <c r="AG43" i="5"/>
  <c r="AG45" i="5"/>
  <c r="AG47" i="5"/>
  <c r="AG49" i="5"/>
  <c r="AG51" i="5"/>
  <c r="AG53" i="5"/>
  <c r="AG55" i="5"/>
  <c r="AG57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E30" i="5"/>
  <c r="AE32" i="5"/>
  <c r="AE34" i="5"/>
  <c r="AE36" i="5"/>
  <c r="AE38" i="5"/>
  <c r="AE40" i="5"/>
  <c r="AE42" i="5"/>
  <c r="AE44" i="5"/>
  <c r="AE46" i="5"/>
  <c r="AE48" i="5"/>
  <c r="AE50" i="5"/>
  <c r="AE52" i="5"/>
  <c r="AE54" i="5"/>
  <c r="AE56" i="5"/>
  <c r="AE58" i="5"/>
  <c r="AF30" i="5"/>
  <c r="AF32" i="5"/>
  <c r="AF34" i="5"/>
  <c r="AF36" i="5"/>
  <c r="AF38" i="5"/>
  <c r="AF40" i="5"/>
  <c r="AF42" i="5"/>
  <c r="AF44" i="5"/>
  <c r="AF46" i="5"/>
  <c r="AF48" i="5"/>
  <c r="AF50" i="5"/>
  <c r="AF52" i="5"/>
  <c r="AF54" i="5"/>
  <c r="AF56" i="5"/>
  <c r="AF58" i="5"/>
  <c r="AE31" i="5"/>
  <c r="AE33" i="5"/>
  <c r="AE35" i="5"/>
  <c r="AE37" i="5"/>
  <c r="AE39" i="5"/>
  <c r="AE41" i="5"/>
  <c r="AE43" i="5"/>
  <c r="AE45" i="5"/>
  <c r="AE47" i="5"/>
  <c r="AE49" i="5"/>
  <c r="AE51" i="5"/>
  <c r="AE53" i="5"/>
  <c r="AE55" i="5"/>
  <c r="AE57" i="5"/>
  <c r="AF31" i="5"/>
  <c r="AF33" i="5"/>
  <c r="AF35" i="5"/>
  <c r="AF37" i="5"/>
  <c r="AF39" i="5"/>
  <c r="AF41" i="5"/>
  <c r="AF43" i="5"/>
  <c r="AF45" i="5"/>
  <c r="AF47" i="5"/>
  <c r="AF49" i="5"/>
  <c r="AF51" i="5"/>
  <c r="AF53" i="5"/>
  <c r="AF55" i="5"/>
  <c r="AF57" i="5"/>
  <c r="AC50" i="5"/>
  <c r="AD30" i="5"/>
  <c r="AD32" i="5"/>
  <c r="AD34" i="5"/>
  <c r="AD36" i="5"/>
  <c r="AD38" i="5"/>
  <c r="AD40" i="5"/>
  <c r="AD42" i="5"/>
  <c r="AD44" i="5"/>
  <c r="AD46" i="5"/>
  <c r="AD48" i="5"/>
  <c r="AD50" i="5"/>
  <c r="AD52" i="5"/>
  <c r="AD54" i="5"/>
  <c r="AD56" i="5"/>
  <c r="AD58" i="5"/>
  <c r="AD31" i="5"/>
  <c r="AD33" i="5"/>
  <c r="AD35" i="5"/>
  <c r="AD37" i="5"/>
  <c r="AD39" i="5"/>
  <c r="AD41" i="5"/>
  <c r="AD43" i="5"/>
  <c r="AD45" i="5"/>
  <c r="AD47" i="5"/>
  <c r="AD49" i="5"/>
  <c r="AD51" i="5"/>
  <c r="AD53" i="5"/>
  <c r="AD55" i="5"/>
  <c r="AD57" i="5"/>
  <c r="AC30" i="5"/>
  <c r="AC32" i="5"/>
  <c r="AC34" i="5"/>
  <c r="AC36" i="5"/>
  <c r="AC38" i="5"/>
  <c r="AC40" i="5"/>
  <c r="AC42" i="5"/>
  <c r="AC44" i="5"/>
  <c r="AC46" i="5"/>
  <c r="AC48" i="5"/>
  <c r="AC52" i="5"/>
  <c r="AC54" i="5"/>
  <c r="AC56" i="5"/>
  <c r="AC58" i="5"/>
  <c r="AC31" i="5"/>
  <c r="AC33" i="5"/>
  <c r="AC35" i="5"/>
  <c r="AC37" i="5"/>
  <c r="AC39" i="5"/>
  <c r="AC41" i="5"/>
  <c r="AC43" i="5"/>
  <c r="AC45" i="5"/>
  <c r="AC47" i="5"/>
  <c r="AC49" i="5"/>
  <c r="AC51" i="5"/>
  <c r="AC53" i="5"/>
  <c r="AC55" i="5"/>
  <c r="AC57" i="5"/>
  <c r="AA30" i="5"/>
  <c r="AA32" i="5"/>
  <c r="AA34" i="5"/>
  <c r="AA36" i="5"/>
  <c r="AA38" i="5"/>
  <c r="AA40" i="5"/>
  <c r="AA42" i="5"/>
  <c r="AA44" i="5"/>
  <c r="AA46" i="5"/>
  <c r="AA48" i="5"/>
  <c r="AA50" i="5"/>
  <c r="AA52" i="5"/>
  <c r="AA54" i="5"/>
  <c r="AA56" i="5"/>
  <c r="AA58" i="5"/>
  <c r="AB32" i="5"/>
  <c r="AB36" i="5"/>
  <c r="AB38" i="5"/>
  <c r="AB40" i="5"/>
  <c r="AB44" i="5"/>
  <c r="AB46" i="5"/>
  <c r="AB48" i="5"/>
  <c r="AB52" i="5"/>
  <c r="AB54" i="5"/>
  <c r="AB58" i="5"/>
  <c r="AA53" i="5"/>
  <c r="AA57" i="5"/>
  <c r="AB33" i="5"/>
  <c r="AB39" i="5"/>
  <c r="AB45" i="5"/>
  <c r="AB49" i="5"/>
  <c r="AB55" i="5"/>
  <c r="AB30" i="5"/>
  <c r="AB34" i="5"/>
  <c r="AB42" i="5"/>
  <c r="AB50" i="5"/>
  <c r="AB56" i="5"/>
  <c r="AB31" i="5"/>
  <c r="AB37" i="5"/>
  <c r="AB41" i="5"/>
  <c r="AB47" i="5"/>
  <c r="AB51" i="5"/>
  <c r="AB57" i="5"/>
  <c r="AA31" i="5"/>
  <c r="AA33" i="5"/>
  <c r="AA35" i="5"/>
  <c r="AA37" i="5"/>
  <c r="AA39" i="5"/>
  <c r="AA41" i="5"/>
  <c r="AA43" i="5"/>
  <c r="AA45" i="5"/>
  <c r="AA47" i="5"/>
  <c r="AA49" i="5"/>
  <c r="AA51" i="5"/>
  <c r="AA55" i="5"/>
  <c r="AB35" i="5"/>
  <c r="AB43" i="5"/>
  <c r="AB53" i="5"/>
  <c r="Y30" i="5"/>
  <c r="Y32" i="5"/>
  <c r="Y34" i="5"/>
  <c r="Y36" i="5"/>
  <c r="Y38" i="5"/>
  <c r="Y40" i="5"/>
  <c r="Y42" i="5"/>
  <c r="Y44" i="5"/>
  <c r="Y46" i="5"/>
  <c r="Y48" i="5"/>
  <c r="Y50" i="5"/>
  <c r="Y52" i="5"/>
  <c r="Y54" i="5"/>
  <c r="Y56" i="5"/>
  <c r="Y58" i="5"/>
  <c r="Z35" i="5"/>
  <c r="Z41" i="5"/>
  <c r="Z49" i="5"/>
  <c r="Z57" i="5"/>
  <c r="Z30" i="5"/>
  <c r="Z32" i="5"/>
  <c r="Z34" i="5"/>
  <c r="Z36" i="5"/>
  <c r="Z38" i="5"/>
  <c r="Z40" i="5"/>
  <c r="Z42" i="5"/>
  <c r="Z44" i="5"/>
  <c r="Z46" i="5"/>
  <c r="Z48" i="5"/>
  <c r="Z50" i="5"/>
  <c r="Z52" i="5"/>
  <c r="Z54" i="5"/>
  <c r="Z56" i="5"/>
  <c r="Z58" i="5"/>
  <c r="Z33" i="5"/>
  <c r="Z39" i="5"/>
  <c r="Z45" i="5"/>
  <c r="Z51" i="5"/>
  <c r="Z55" i="5"/>
  <c r="Y31" i="5"/>
  <c r="Y33" i="5"/>
  <c r="Y35" i="5"/>
  <c r="Y37" i="5"/>
  <c r="Y39" i="5"/>
  <c r="Y41" i="5"/>
  <c r="Y43" i="5"/>
  <c r="Y45" i="5"/>
  <c r="Y47" i="5"/>
  <c r="Y49" i="5"/>
  <c r="Y51" i="5"/>
  <c r="Y53" i="5"/>
  <c r="Y55" i="5"/>
  <c r="Y57" i="5"/>
  <c r="Z31" i="5"/>
  <c r="Z37" i="5"/>
  <c r="Z43" i="5"/>
  <c r="Z47" i="5"/>
  <c r="Z53" i="5"/>
  <c r="W30" i="5"/>
  <c r="W32" i="5"/>
  <c r="W34" i="5"/>
  <c r="W36" i="5"/>
  <c r="W38" i="5"/>
  <c r="W40" i="5"/>
  <c r="W42" i="5"/>
  <c r="W44" i="5"/>
  <c r="W46" i="5"/>
  <c r="W48" i="5"/>
  <c r="W50" i="5"/>
  <c r="W52" i="5"/>
  <c r="W54" i="5"/>
  <c r="W56" i="5"/>
  <c r="W58" i="5"/>
  <c r="W31" i="5"/>
  <c r="W35" i="5"/>
  <c r="W39" i="5"/>
  <c r="W43" i="5"/>
  <c r="W47" i="5"/>
  <c r="W51" i="5"/>
  <c r="W55" i="5"/>
  <c r="X31" i="5"/>
  <c r="X35" i="5"/>
  <c r="X39" i="5"/>
  <c r="X45" i="5"/>
  <c r="X49" i="5"/>
  <c r="X53" i="5"/>
  <c r="X55" i="5"/>
  <c r="X30" i="5"/>
  <c r="X32" i="5"/>
  <c r="X34" i="5"/>
  <c r="X36" i="5"/>
  <c r="X38" i="5"/>
  <c r="X40" i="5"/>
  <c r="X42" i="5"/>
  <c r="X44" i="5"/>
  <c r="X46" i="5"/>
  <c r="X48" i="5"/>
  <c r="X50" i="5"/>
  <c r="X52" i="5"/>
  <c r="X54" i="5"/>
  <c r="X56" i="5"/>
  <c r="X58" i="5"/>
  <c r="W33" i="5"/>
  <c r="W37" i="5"/>
  <c r="W41" i="5"/>
  <c r="W45" i="5"/>
  <c r="W49" i="5"/>
  <c r="W53" i="5"/>
  <c r="W57" i="5"/>
  <c r="X33" i="5"/>
  <c r="X37" i="5"/>
  <c r="X41" i="5"/>
  <c r="X43" i="5"/>
  <c r="X47" i="5"/>
  <c r="X51" i="5"/>
  <c r="X57" i="5"/>
  <c r="U30" i="5"/>
  <c r="U32" i="5"/>
  <c r="U34" i="5"/>
  <c r="U36" i="5"/>
  <c r="U38" i="5"/>
  <c r="U40" i="5"/>
  <c r="U42" i="5"/>
  <c r="U44" i="5"/>
  <c r="U46" i="5"/>
  <c r="U48" i="5"/>
  <c r="U50" i="5"/>
  <c r="U52" i="5"/>
  <c r="U54" i="5"/>
  <c r="U56" i="5"/>
  <c r="U58" i="5"/>
  <c r="U33" i="5"/>
  <c r="U37" i="5"/>
  <c r="U43" i="5"/>
  <c r="U47" i="5"/>
  <c r="U51" i="5"/>
  <c r="U55" i="5"/>
  <c r="V31" i="5"/>
  <c r="V35" i="5"/>
  <c r="V39" i="5"/>
  <c r="V43" i="5"/>
  <c r="V47" i="5"/>
  <c r="V51" i="5"/>
  <c r="V55" i="5"/>
  <c r="V30" i="5"/>
  <c r="V32" i="5"/>
  <c r="V34" i="5"/>
  <c r="V36" i="5"/>
  <c r="V38" i="5"/>
  <c r="V40" i="5"/>
  <c r="V42" i="5"/>
  <c r="V44" i="5"/>
  <c r="V46" i="5"/>
  <c r="V48" i="5"/>
  <c r="V50" i="5"/>
  <c r="V52" i="5"/>
  <c r="V54" i="5"/>
  <c r="V56" i="5"/>
  <c r="V58" i="5"/>
  <c r="U31" i="5"/>
  <c r="U35" i="5"/>
  <c r="U39" i="5"/>
  <c r="U41" i="5"/>
  <c r="U45" i="5"/>
  <c r="U49" i="5"/>
  <c r="U53" i="5"/>
  <c r="U57" i="5"/>
  <c r="V33" i="5"/>
  <c r="V37" i="5"/>
  <c r="V41" i="5"/>
  <c r="V45" i="5"/>
  <c r="V49" i="5"/>
  <c r="V53" i="5"/>
  <c r="V57" i="5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S58" i="5"/>
  <c r="T32" i="5"/>
  <c r="T34" i="5"/>
  <c r="T36" i="5"/>
  <c r="T38" i="5"/>
  <c r="T40" i="5"/>
  <c r="T42" i="5"/>
  <c r="T44" i="5"/>
  <c r="T46" i="5"/>
  <c r="T48" i="5"/>
  <c r="T52" i="5"/>
  <c r="T54" i="5"/>
  <c r="T56" i="5"/>
  <c r="T58" i="5"/>
  <c r="S47" i="5"/>
  <c r="S49" i="5"/>
  <c r="S55" i="5"/>
  <c r="T33" i="5"/>
  <c r="T39" i="5"/>
  <c r="T45" i="5"/>
  <c r="T51" i="5"/>
  <c r="T57" i="5"/>
  <c r="T30" i="5"/>
  <c r="T50" i="5"/>
  <c r="S53" i="5"/>
  <c r="S57" i="5"/>
  <c r="T35" i="5"/>
  <c r="T41" i="5"/>
  <c r="T49" i="5"/>
  <c r="T55" i="5"/>
  <c r="S31" i="5"/>
  <c r="S33" i="5"/>
  <c r="S35" i="5"/>
  <c r="S37" i="5"/>
  <c r="S39" i="5"/>
  <c r="S41" i="5"/>
  <c r="S43" i="5"/>
  <c r="S45" i="5"/>
  <c r="S51" i="5"/>
  <c r="T31" i="5"/>
  <c r="T37" i="5"/>
  <c r="T43" i="5"/>
  <c r="T47" i="5"/>
  <c r="T53" i="5"/>
  <c r="Q30" i="5"/>
  <c r="Q32" i="5"/>
  <c r="Q34" i="5"/>
  <c r="Q36" i="5"/>
  <c r="Q38" i="5"/>
  <c r="Q40" i="5"/>
  <c r="Q42" i="5"/>
  <c r="Q44" i="5"/>
  <c r="Q46" i="5"/>
  <c r="Q48" i="5"/>
  <c r="Q50" i="5"/>
  <c r="Q52" i="5"/>
  <c r="Q54" i="5"/>
  <c r="Q56" i="5"/>
  <c r="Q58" i="5"/>
  <c r="R33" i="5"/>
  <c r="R39" i="5"/>
  <c r="R45" i="5"/>
  <c r="R49" i="5"/>
  <c r="R57" i="5"/>
  <c r="R30" i="5"/>
  <c r="R32" i="5"/>
  <c r="R34" i="5"/>
  <c r="R36" i="5"/>
  <c r="R38" i="5"/>
  <c r="R40" i="5"/>
  <c r="R42" i="5"/>
  <c r="R44" i="5"/>
  <c r="R46" i="5"/>
  <c r="R48" i="5"/>
  <c r="R50" i="5"/>
  <c r="R52" i="5"/>
  <c r="R54" i="5"/>
  <c r="R56" i="5"/>
  <c r="R58" i="5"/>
  <c r="R35" i="5"/>
  <c r="R41" i="5"/>
  <c r="R47" i="5"/>
  <c r="R53" i="5"/>
  <c r="Q31" i="5"/>
  <c r="Q33" i="5"/>
  <c r="Q35" i="5"/>
  <c r="Q37" i="5"/>
  <c r="Q39" i="5"/>
  <c r="Q41" i="5"/>
  <c r="Q43" i="5"/>
  <c r="Q45" i="5"/>
  <c r="Q47" i="5"/>
  <c r="Q49" i="5"/>
  <c r="Q51" i="5"/>
  <c r="Q53" i="5"/>
  <c r="Q55" i="5"/>
  <c r="Q57" i="5"/>
  <c r="R31" i="5"/>
  <c r="R37" i="5"/>
  <c r="R43" i="5"/>
  <c r="R51" i="5"/>
  <c r="R55" i="5"/>
  <c r="O30" i="5"/>
  <c r="O32" i="5"/>
  <c r="O34" i="5"/>
  <c r="O36" i="5"/>
  <c r="O38" i="5"/>
  <c r="O40" i="5"/>
  <c r="O42" i="5"/>
  <c r="O44" i="5"/>
  <c r="O46" i="5"/>
  <c r="O48" i="5"/>
  <c r="O50" i="5"/>
  <c r="O52" i="5"/>
  <c r="O54" i="5"/>
  <c r="O56" i="5"/>
  <c r="O58" i="5"/>
  <c r="P32" i="5"/>
  <c r="P34" i="5"/>
  <c r="P36" i="5"/>
  <c r="P38" i="5"/>
  <c r="P42" i="5"/>
  <c r="P44" i="5"/>
  <c r="P46" i="5"/>
  <c r="P50" i="5"/>
  <c r="P52" i="5"/>
  <c r="P54" i="5"/>
  <c r="P58" i="5"/>
  <c r="O51" i="5"/>
  <c r="O55" i="5"/>
  <c r="P33" i="5"/>
  <c r="P39" i="5"/>
  <c r="P45" i="5"/>
  <c r="P51" i="5"/>
  <c r="P57" i="5"/>
  <c r="P30" i="5"/>
  <c r="P40" i="5"/>
  <c r="P48" i="5"/>
  <c r="P56" i="5"/>
  <c r="P31" i="5"/>
  <c r="P37" i="5"/>
  <c r="P41" i="5"/>
  <c r="P47" i="5"/>
  <c r="P53" i="5"/>
  <c r="O31" i="5"/>
  <c r="O33" i="5"/>
  <c r="O35" i="5"/>
  <c r="O37" i="5"/>
  <c r="O39" i="5"/>
  <c r="O41" i="5"/>
  <c r="O43" i="5"/>
  <c r="O45" i="5"/>
  <c r="O47" i="5"/>
  <c r="O49" i="5"/>
  <c r="O53" i="5"/>
  <c r="O57" i="5"/>
  <c r="P35" i="5"/>
  <c r="P43" i="5"/>
  <c r="P49" i="5"/>
  <c r="P55" i="5"/>
  <c r="M30" i="5"/>
  <c r="M32" i="5"/>
  <c r="M34" i="5"/>
  <c r="M36" i="5"/>
  <c r="M38" i="5"/>
  <c r="M40" i="5"/>
  <c r="M42" i="5"/>
  <c r="M44" i="5"/>
  <c r="M46" i="5"/>
  <c r="M48" i="5"/>
  <c r="M50" i="5"/>
  <c r="M52" i="5"/>
  <c r="M54" i="5"/>
  <c r="M56" i="5"/>
  <c r="M58" i="5"/>
  <c r="N33" i="5"/>
  <c r="N37" i="5"/>
  <c r="N43" i="5"/>
  <c r="N51" i="5"/>
  <c r="N57" i="5"/>
  <c r="N30" i="5"/>
  <c r="N32" i="5"/>
  <c r="N34" i="5"/>
  <c r="N36" i="5"/>
  <c r="N38" i="5"/>
  <c r="N40" i="5"/>
  <c r="N42" i="5"/>
  <c r="N44" i="5"/>
  <c r="N46" i="5"/>
  <c r="N48" i="5"/>
  <c r="N50" i="5"/>
  <c r="N52" i="5"/>
  <c r="N54" i="5"/>
  <c r="N56" i="5"/>
  <c r="N58" i="5"/>
  <c r="N35" i="5"/>
  <c r="N41" i="5"/>
  <c r="N47" i="5"/>
  <c r="N53" i="5"/>
  <c r="M31" i="5"/>
  <c r="M33" i="5"/>
  <c r="M35" i="5"/>
  <c r="M37" i="5"/>
  <c r="M39" i="5"/>
  <c r="M41" i="5"/>
  <c r="M43" i="5"/>
  <c r="M45" i="5"/>
  <c r="M47" i="5"/>
  <c r="M49" i="5"/>
  <c r="M51" i="5"/>
  <c r="M53" i="5"/>
  <c r="M55" i="5"/>
  <c r="M57" i="5"/>
  <c r="N31" i="5"/>
  <c r="N39" i="5"/>
  <c r="N45" i="5"/>
  <c r="N49" i="5"/>
  <c r="N55" i="5"/>
  <c r="K30" i="5"/>
  <c r="K32" i="5"/>
  <c r="K34" i="5"/>
  <c r="K36" i="5"/>
  <c r="K38" i="5"/>
  <c r="K40" i="5"/>
  <c r="K42" i="5"/>
  <c r="K44" i="5"/>
  <c r="K46" i="5"/>
  <c r="K48" i="5"/>
  <c r="K50" i="5"/>
  <c r="K52" i="5"/>
  <c r="K54" i="5"/>
  <c r="K56" i="5"/>
  <c r="K58" i="5"/>
  <c r="L52" i="5"/>
  <c r="L58" i="5"/>
  <c r="L39" i="5"/>
  <c r="L43" i="5"/>
  <c r="L49" i="5"/>
  <c r="L57" i="5"/>
  <c r="L30" i="5"/>
  <c r="L32" i="5"/>
  <c r="L34" i="5"/>
  <c r="L36" i="5"/>
  <c r="L38" i="5"/>
  <c r="L40" i="5"/>
  <c r="L42" i="5"/>
  <c r="L44" i="5"/>
  <c r="L46" i="5"/>
  <c r="L48" i="5"/>
  <c r="L50" i="5"/>
  <c r="L54" i="5"/>
  <c r="L56" i="5"/>
  <c r="L47" i="5"/>
  <c r="L53" i="5"/>
  <c r="K31" i="5"/>
  <c r="K33" i="5"/>
  <c r="K35" i="5"/>
  <c r="K37" i="5"/>
  <c r="K39" i="5"/>
  <c r="K41" i="5"/>
  <c r="K43" i="5"/>
  <c r="K45" i="5"/>
  <c r="K47" i="5"/>
  <c r="K49" i="5"/>
  <c r="K51" i="5"/>
  <c r="K53" i="5"/>
  <c r="K55" i="5"/>
  <c r="K57" i="5"/>
  <c r="L31" i="5"/>
  <c r="L33" i="5"/>
  <c r="L35" i="5"/>
  <c r="L37" i="5"/>
  <c r="L41" i="5"/>
  <c r="L45" i="5"/>
  <c r="L51" i="5"/>
  <c r="L55" i="5"/>
  <c r="I30" i="5"/>
  <c r="I32" i="5"/>
  <c r="I34" i="5"/>
  <c r="I36" i="5"/>
  <c r="I38" i="5"/>
  <c r="I40" i="5"/>
  <c r="I42" i="5"/>
  <c r="I44" i="5"/>
  <c r="I46" i="5"/>
  <c r="I48" i="5"/>
  <c r="I50" i="5"/>
  <c r="I52" i="5"/>
  <c r="I54" i="5"/>
  <c r="I56" i="5"/>
  <c r="I58" i="5"/>
  <c r="J30" i="5"/>
  <c r="J32" i="5"/>
  <c r="J34" i="5"/>
  <c r="J36" i="5"/>
  <c r="J38" i="5"/>
  <c r="J40" i="5"/>
  <c r="J42" i="5"/>
  <c r="J44" i="5"/>
  <c r="J46" i="5"/>
  <c r="J48" i="5"/>
  <c r="J50" i="5"/>
  <c r="J52" i="5"/>
  <c r="J54" i="5"/>
  <c r="J56" i="5"/>
  <c r="J58" i="5"/>
  <c r="J31" i="5"/>
  <c r="J33" i="5"/>
  <c r="J35" i="5"/>
  <c r="J37" i="5"/>
  <c r="J39" i="5"/>
  <c r="J41" i="5"/>
  <c r="J43" i="5"/>
  <c r="J45" i="5"/>
  <c r="J47" i="5"/>
  <c r="J49" i="5"/>
  <c r="J51" i="5"/>
  <c r="J53" i="5"/>
  <c r="J55" i="5"/>
  <c r="J57" i="5"/>
  <c r="I31" i="5"/>
  <c r="I33" i="5"/>
  <c r="I35" i="5"/>
  <c r="I37" i="5"/>
  <c r="I39" i="5"/>
  <c r="I41" i="5"/>
  <c r="I43" i="5"/>
  <c r="I45" i="5"/>
  <c r="I47" i="5"/>
  <c r="I49" i="5"/>
  <c r="I51" i="5"/>
  <c r="I53" i="5"/>
  <c r="I55" i="5"/>
  <c r="I57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56" i="5"/>
  <c r="G58" i="5"/>
  <c r="H34" i="5"/>
  <c r="H38" i="5"/>
  <c r="H40" i="5"/>
  <c r="H44" i="5"/>
  <c r="H46" i="5"/>
  <c r="H48" i="5"/>
  <c r="H52" i="5"/>
  <c r="H54" i="5"/>
  <c r="H58" i="5"/>
  <c r="H31" i="5"/>
  <c r="H37" i="5"/>
  <c r="H43" i="5"/>
  <c r="H49" i="5"/>
  <c r="H55" i="5"/>
  <c r="H30" i="5"/>
  <c r="H32" i="5"/>
  <c r="H36" i="5"/>
  <c r="H42" i="5"/>
  <c r="H50" i="5"/>
  <c r="H56" i="5"/>
  <c r="H35" i="5"/>
  <c r="H41" i="5"/>
  <c r="H45" i="5"/>
  <c r="H51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H33" i="5"/>
  <c r="H39" i="5"/>
  <c r="H47" i="5"/>
  <c r="H53" i="5"/>
  <c r="H57" i="5"/>
  <c r="E30" i="5"/>
  <c r="E32" i="5"/>
  <c r="E34" i="5"/>
  <c r="E36" i="5"/>
  <c r="E38" i="5"/>
  <c r="E40" i="5"/>
  <c r="E42" i="5"/>
  <c r="E44" i="5"/>
  <c r="E46" i="5"/>
  <c r="E48" i="5"/>
  <c r="E50" i="5"/>
  <c r="E52" i="5"/>
  <c r="E54" i="5"/>
  <c r="E56" i="5"/>
  <c r="E58" i="5"/>
  <c r="F35" i="5"/>
  <c r="F41" i="5"/>
  <c r="F49" i="5"/>
  <c r="F55" i="5"/>
  <c r="F30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33" i="5"/>
  <c r="F39" i="5"/>
  <c r="F45" i="5"/>
  <c r="F51" i="5"/>
  <c r="F57" i="5"/>
  <c r="E31" i="5"/>
  <c r="E33" i="5"/>
  <c r="E35" i="5"/>
  <c r="E37" i="5"/>
  <c r="E39" i="5"/>
  <c r="E41" i="5"/>
  <c r="E43" i="5"/>
  <c r="E45" i="5"/>
  <c r="E47" i="5"/>
  <c r="E49" i="5"/>
  <c r="E51" i="5"/>
  <c r="E53" i="5"/>
  <c r="E55" i="5"/>
  <c r="E57" i="5"/>
  <c r="F31" i="5"/>
  <c r="F37" i="5"/>
  <c r="F43" i="5"/>
  <c r="F47" i="5"/>
  <c r="F53" i="5"/>
  <c r="C30" i="5"/>
  <c r="C32" i="5"/>
  <c r="C34" i="5"/>
  <c r="C36" i="5"/>
  <c r="C38" i="5"/>
  <c r="C40" i="5"/>
  <c r="C42" i="5"/>
  <c r="C44" i="5"/>
  <c r="C46" i="5"/>
  <c r="C48" i="5"/>
  <c r="C50" i="5"/>
  <c r="C52" i="5"/>
  <c r="C54" i="5"/>
  <c r="C56" i="5"/>
  <c r="C58" i="5"/>
  <c r="D32" i="5"/>
  <c r="D34" i="5"/>
  <c r="D36" i="5"/>
  <c r="D38" i="5"/>
  <c r="D40" i="5"/>
  <c r="D42" i="5"/>
  <c r="D44" i="5"/>
  <c r="D46" i="5"/>
  <c r="D48" i="5"/>
  <c r="D50" i="5"/>
  <c r="D52" i="5"/>
  <c r="D56" i="5"/>
  <c r="D58" i="5"/>
  <c r="C53" i="5"/>
  <c r="C57" i="5"/>
  <c r="D31" i="5"/>
  <c r="D37" i="5"/>
  <c r="D39" i="5"/>
  <c r="D45" i="5"/>
  <c r="D47" i="5"/>
  <c r="D53" i="5"/>
  <c r="D57" i="5"/>
  <c r="D30" i="5"/>
  <c r="D54" i="5"/>
  <c r="D33" i="5"/>
  <c r="D41" i="5"/>
  <c r="D49" i="5"/>
  <c r="D55" i="5"/>
  <c r="C31" i="5"/>
  <c r="C33" i="5"/>
  <c r="C35" i="5"/>
  <c r="C37" i="5"/>
  <c r="C39" i="5"/>
  <c r="C41" i="5"/>
  <c r="C43" i="5"/>
  <c r="C45" i="5"/>
  <c r="C47" i="5"/>
  <c r="C49" i="5"/>
  <c r="C51" i="5"/>
  <c r="C55" i="5"/>
  <c r="D35" i="5"/>
  <c r="D43" i="5"/>
  <c r="D51" i="5"/>
  <c r="H19" i="4"/>
  <c r="C20" i="4"/>
  <c r="C29" i="4" l="1"/>
  <c r="C21" i="4"/>
  <c r="H20" i="4"/>
  <c r="H31" i="4" l="1"/>
  <c r="C22" i="4"/>
  <c r="C30" i="4"/>
  <c r="H21" i="4"/>
  <c r="C31" i="4" l="1"/>
  <c r="H22" i="4"/>
  <c r="H33" i="4"/>
  <c r="C23" i="4"/>
  <c r="H35" i="4" l="1"/>
  <c r="C24" i="4"/>
  <c r="H23" i="4"/>
  <c r="C32" i="4"/>
  <c r="C25" i="4" l="1"/>
  <c r="H37" i="4"/>
  <c r="C33" i="4"/>
  <c r="H24" i="4"/>
  <c r="H25" i="4" l="1"/>
  <c r="C34" i="4"/>
  <c r="H39" i="4"/>
  <c r="C26" i="4"/>
  <c r="H26" i="4" l="1"/>
  <c r="C35" i="4"/>
  <c r="H41" i="4"/>
  <c r="C27" i="4"/>
  <c r="H27" i="4" l="1"/>
  <c r="C36" i="4"/>
  <c r="H43" i="4"/>
  <c r="C28" i="4"/>
  <c r="H45" i="4" l="1"/>
  <c r="C37" i="4"/>
  <c r="H28" i="4"/>
  <c r="H29" i="4" l="1"/>
  <c r="C38" i="4"/>
  <c r="G60" i="4"/>
  <c r="D50" i="4"/>
  <c r="G62" i="4"/>
  <c r="A63" i="4" a="1"/>
  <c r="G63" i="4"/>
  <c r="A73" i="4" l="1"/>
  <c r="A89" i="4"/>
  <c r="B63" i="4"/>
  <c r="B65" i="4"/>
  <c r="B67" i="4"/>
  <c r="B69" i="4"/>
  <c r="B71" i="4"/>
  <c r="B73" i="4"/>
  <c r="B75" i="4"/>
  <c r="B77" i="4"/>
  <c r="B79" i="4"/>
  <c r="B81" i="4"/>
  <c r="B83" i="4"/>
  <c r="B85" i="4"/>
  <c r="B87" i="4"/>
  <c r="B89" i="4"/>
  <c r="B91" i="4"/>
  <c r="B64" i="4"/>
  <c r="B66" i="4"/>
  <c r="B68" i="4"/>
  <c r="B70" i="4"/>
  <c r="B72" i="4"/>
  <c r="B74" i="4"/>
  <c r="B76" i="4"/>
  <c r="B78" i="4"/>
  <c r="B80" i="4"/>
  <c r="B82" i="4"/>
  <c r="B84" i="4"/>
  <c r="B86" i="4"/>
  <c r="B88" i="4"/>
  <c r="B90" i="4"/>
  <c r="A63" i="4"/>
  <c r="A65" i="4"/>
  <c r="A67" i="4"/>
  <c r="A69" i="4"/>
  <c r="A71" i="4"/>
  <c r="A75" i="4"/>
  <c r="A77" i="4"/>
  <c r="A79" i="4"/>
  <c r="A81" i="4"/>
  <c r="A83" i="4"/>
  <c r="A85" i="4"/>
  <c r="A87" i="4"/>
  <c r="A91" i="4"/>
  <c r="A64" i="4"/>
  <c r="A66" i="4"/>
  <c r="A68" i="4"/>
  <c r="A70" i="4"/>
  <c r="A72" i="4"/>
  <c r="A74" i="4"/>
  <c r="A76" i="4"/>
  <c r="A78" i="4"/>
  <c r="A80" i="4"/>
  <c r="A82" i="4"/>
  <c r="A84" i="4"/>
  <c r="A86" i="4"/>
  <c r="A88" i="4"/>
  <c r="A90" i="4"/>
  <c r="H30" i="4"/>
  <c r="BB30" i="5" l="1"/>
  <c r="BA30" i="5"/>
  <c r="BB33" i="5"/>
  <c r="BA37" i="5"/>
  <c r="BB48" i="5"/>
  <c r="BB39" i="5"/>
  <c r="BB52" i="5"/>
  <c r="BB47" i="5"/>
  <c r="BA47" i="5"/>
  <c r="BB50" i="5"/>
  <c r="BA50" i="5"/>
  <c r="BB53" i="5"/>
  <c r="BB44" i="5"/>
  <c r="BB51" i="5"/>
  <c r="BA43" i="5"/>
  <c r="BB46" i="5"/>
  <c r="BA46" i="5"/>
  <c r="BB49" i="5"/>
  <c r="BA53" i="5"/>
  <c r="BB36" i="5"/>
  <c r="BB45" i="5"/>
  <c r="BA35" i="5"/>
  <c r="BB38" i="5"/>
  <c r="BA38" i="5"/>
  <c r="BA45" i="5"/>
  <c r="BA36" i="5"/>
  <c r="BA48" i="5"/>
  <c r="BB31" i="5"/>
  <c r="BA34" i="5"/>
  <c r="BA44" i="5"/>
  <c r="BA33" i="5"/>
  <c r="BB40" i="5"/>
  <c r="BA32" i="5"/>
  <c r="BB43" i="5"/>
  <c r="BB54" i="5"/>
  <c r="BA54" i="5"/>
  <c r="BB32" i="5"/>
  <c r="BA42" i="5"/>
  <c r="BB41" i="5"/>
  <c r="BA31" i="5"/>
  <c r="BB34" i="5"/>
  <c r="BA41" i="5"/>
  <c r="BA39" i="5"/>
  <c r="BB42" i="5"/>
  <c r="BA49" i="5"/>
  <c r="BB37" i="5"/>
  <c r="BB35" i="5"/>
  <c r="BA40" i="5"/>
  <c r="BA52" i="5"/>
  <c r="BA51" i="5"/>
  <c r="A29" i="5"/>
  <c r="BB29" i="5" s="1"/>
  <c r="BD45" i="5" l="1"/>
  <c r="BD72" i="5" s="1"/>
  <c r="BD52" i="5"/>
  <c r="BD79" i="5" s="1"/>
  <c r="BD39" i="5"/>
  <c r="BD66" i="5" s="1"/>
  <c r="BD41" i="5"/>
  <c r="BD68" i="5" s="1"/>
  <c r="BD48" i="5"/>
  <c r="BD75" i="5" s="1"/>
  <c r="BD30" i="5"/>
  <c r="BD57" i="5" s="1"/>
  <c r="BD31" i="5"/>
  <c r="BD58" i="5" s="1"/>
  <c r="BD49" i="5"/>
  <c r="BD76" i="5" s="1"/>
  <c r="BD32" i="5"/>
  <c r="BD59" i="5" s="1"/>
  <c r="BD38" i="5"/>
  <c r="BD65" i="5" s="1"/>
  <c r="BD37" i="5"/>
  <c r="BD64" i="5" s="1"/>
  <c r="BD51" i="5"/>
  <c r="BD78" i="5" s="1"/>
  <c r="BD35" i="5"/>
  <c r="BD62" i="5" s="1"/>
  <c r="BD47" i="5"/>
  <c r="BD74" i="5" s="1"/>
  <c r="BD54" i="5"/>
  <c r="BD81" i="5" s="1"/>
  <c r="BD43" i="5"/>
  <c r="BD70" i="5" s="1"/>
  <c r="BD40" i="5"/>
  <c r="BD67" i="5" s="1"/>
  <c r="BD33" i="5"/>
  <c r="BD60" i="5" s="1"/>
  <c r="BD44" i="5"/>
  <c r="BD71" i="5" s="1"/>
  <c r="BD53" i="5"/>
  <c r="BD80" i="5" s="1"/>
  <c r="BD36" i="5"/>
  <c r="BD63" i="5" s="1"/>
  <c r="BD42" i="5"/>
  <c r="BD69" i="5" s="1"/>
  <c r="BD50" i="5"/>
  <c r="BD77" i="5" s="1"/>
  <c r="BD46" i="5"/>
  <c r="BD73" i="5" s="1"/>
  <c r="BE51" i="5"/>
  <c r="BE78" i="5" s="1"/>
  <c r="BE54" i="5"/>
  <c r="BE81" i="5" s="1"/>
  <c r="BE47" i="5"/>
  <c r="BE74" i="5" s="1"/>
  <c r="BE30" i="5"/>
  <c r="BE57" i="5" s="1"/>
  <c r="BE33" i="5"/>
  <c r="BE60" i="5" s="1"/>
  <c r="BE31" i="5"/>
  <c r="BE58" i="5" s="1"/>
  <c r="BE53" i="5"/>
  <c r="BE80" i="5" s="1"/>
  <c r="BE52" i="5"/>
  <c r="BE79" i="5" s="1"/>
  <c r="BE32" i="5"/>
  <c r="BE59" i="5" s="1"/>
  <c r="BE37" i="5"/>
  <c r="BE64" i="5" s="1"/>
  <c r="BE50" i="5"/>
  <c r="BE77" i="5" s="1"/>
  <c r="BE40" i="5"/>
  <c r="BE67" i="5" s="1"/>
  <c r="BE44" i="5"/>
  <c r="BE71" i="5" s="1"/>
  <c r="BE43" i="5"/>
  <c r="BE70" i="5" s="1"/>
  <c r="BE48" i="5"/>
  <c r="BE75" i="5" s="1"/>
  <c r="BE45" i="5"/>
  <c r="BE72" i="5" s="1"/>
  <c r="BE41" i="5"/>
  <c r="BE68" i="5" s="1"/>
  <c r="BE36" i="5"/>
  <c r="BE63" i="5" s="1"/>
  <c r="BE38" i="5"/>
  <c r="BE65" i="5" s="1"/>
  <c r="BE35" i="5"/>
  <c r="BE62" i="5" s="1"/>
  <c r="BE34" i="5"/>
  <c r="BE61" i="5" s="1"/>
  <c r="BE46" i="5"/>
  <c r="BE73" i="5" s="1"/>
  <c r="BE42" i="5"/>
  <c r="BE69" i="5" s="1"/>
  <c r="BE39" i="5"/>
  <c r="BE66" i="5" s="1"/>
  <c r="BN45" i="5"/>
  <c r="BN72" i="5" s="1"/>
  <c r="BN41" i="5"/>
  <c r="BN68" i="5" s="1"/>
  <c r="BN50" i="5"/>
  <c r="BN77" i="5" s="1"/>
  <c r="BN51" i="5"/>
  <c r="BN78" i="5" s="1"/>
  <c r="BN37" i="5"/>
  <c r="BN64" i="5" s="1"/>
  <c r="BN46" i="5"/>
  <c r="BN73" i="5" s="1"/>
  <c r="BN49" i="5"/>
  <c r="BN76" i="5" s="1"/>
  <c r="BN34" i="5"/>
  <c r="BN61" i="5" s="1"/>
  <c r="BN31" i="5"/>
  <c r="BN58" i="5" s="1"/>
  <c r="BN52" i="5"/>
  <c r="BN79" i="5" s="1"/>
  <c r="BN48" i="5"/>
  <c r="BN75" i="5" s="1"/>
  <c r="BN47" i="5"/>
  <c r="BN74" i="5" s="1"/>
  <c r="BN33" i="5"/>
  <c r="BN60" i="5" s="1"/>
  <c r="BN32" i="5"/>
  <c r="BN59" i="5" s="1"/>
  <c r="BN53" i="5"/>
  <c r="BN80" i="5" s="1"/>
  <c r="BN54" i="5"/>
  <c r="BN81" i="5" s="1"/>
  <c r="BN44" i="5"/>
  <c r="BN71" i="5" s="1"/>
  <c r="BN42" i="5"/>
  <c r="BN69" i="5" s="1"/>
  <c r="BN43" i="5"/>
  <c r="BN70" i="5" s="1"/>
  <c r="BN30" i="5"/>
  <c r="BN57" i="5" s="1"/>
  <c r="BN40" i="5"/>
  <c r="BN67" i="5" s="1"/>
  <c r="BN35" i="5"/>
  <c r="BN62" i="5" s="1"/>
  <c r="BJ35" i="5"/>
  <c r="BJ62" i="5" s="1"/>
  <c r="BJ40" i="5"/>
  <c r="BJ67" i="5" s="1"/>
  <c r="BJ53" i="5"/>
  <c r="BJ80" i="5" s="1"/>
  <c r="BJ30" i="5"/>
  <c r="BJ57" i="5" s="1"/>
  <c r="BJ37" i="5"/>
  <c r="BJ64" i="5" s="1"/>
  <c r="BJ31" i="5"/>
  <c r="BJ58" i="5" s="1"/>
  <c r="BJ36" i="5"/>
  <c r="BJ63" i="5" s="1"/>
  <c r="BJ38" i="5"/>
  <c r="BJ65" i="5" s="1"/>
  <c r="BJ41" i="5"/>
  <c r="BJ68" i="5" s="1"/>
  <c r="BJ44" i="5"/>
  <c r="BJ71" i="5" s="1"/>
  <c r="BJ52" i="5"/>
  <c r="BJ79" i="5" s="1"/>
  <c r="BJ45" i="5"/>
  <c r="BJ72" i="5" s="1"/>
  <c r="BJ46" i="5"/>
  <c r="BJ73" i="5" s="1"/>
  <c r="BJ51" i="5"/>
  <c r="BJ78" i="5" s="1"/>
  <c r="BJ48" i="5"/>
  <c r="BJ75" i="5" s="1"/>
  <c r="BJ50" i="5"/>
  <c r="BJ77" i="5" s="1"/>
  <c r="BJ43" i="5"/>
  <c r="BJ70" i="5" s="1"/>
  <c r="BJ54" i="5"/>
  <c r="BJ81" i="5" s="1"/>
  <c r="BJ42" i="5"/>
  <c r="BJ69" i="5" s="1"/>
  <c r="BJ47" i="5"/>
  <c r="BJ74" i="5" s="1"/>
  <c r="BJ33" i="5"/>
  <c r="BJ60" i="5" s="1"/>
  <c r="BJ49" i="5"/>
  <c r="BJ76" i="5" s="1"/>
  <c r="BJ34" i="5"/>
  <c r="BJ61" i="5" s="1"/>
  <c r="BX45" i="5"/>
  <c r="BX72" i="5" s="1"/>
  <c r="BX52" i="5"/>
  <c r="BX79" i="5" s="1"/>
  <c r="BX41" i="5"/>
  <c r="BX68" i="5" s="1"/>
  <c r="BX48" i="5"/>
  <c r="BX75" i="5" s="1"/>
  <c r="BX37" i="5"/>
  <c r="BX64" i="5" s="1"/>
  <c r="BX44" i="5"/>
  <c r="BX71" i="5" s="1"/>
  <c r="BX34" i="5"/>
  <c r="BX61" i="5" s="1"/>
  <c r="BX49" i="5"/>
  <c r="BX76" i="5" s="1"/>
  <c r="BX31" i="5"/>
  <c r="BX58" i="5" s="1"/>
  <c r="BX42" i="5"/>
  <c r="BX69" i="5" s="1"/>
  <c r="BX35" i="5"/>
  <c r="BX62" i="5" s="1"/>
  <c r="BX47" i="5"/>
  <c r="BX74" i="5" s="1"/>
  <c r="BX38" i="5"/>
  <c r="BX65" i="5" s="1"/>
  <c r="BX53" i="5"/>
  <c r="BX80" i="5" s="1"/>
  <c r="BX46" i="5"/>
  <c r="BX73" i="5" s="1"/>
  <c r="BX36" i="5"/>
  <c r="BX63" i="5" s="1"/>
  <c r="BX39" i="5"/>
  <c r="BX66" i="5" s="1"/>
  <c r="BX32" i="5"/>
  <c r="BX59" i="5" s="1"/>
  <c r="BX50" i="5"/>
  <c r="BX77" i="5" s="1"/>
  <c r="BX51" i="5"/>
  <c r="BX78" i="5" s="1"/>
  <c r="BX40" i="5"/>
  <c r="BX67" i="5" s="1"/>
  <c r="BX30" i="5"/>
  <c r="BX57" i="5" s="1"/>
  <c r="BX33" i="5"/>
  <c r="BX60" i="5" s="1"/>
  <c r="BS50" i="5"/>
  <c r="BS77" i="5" s="1"/>
  <c r="BS53" i="5"/>
  <c r="BS80" i="5" s="1"/>
  <c r="BS46" i="5"/>
  <c r="BS73" i="5" s="1"/>
  <c r="BS49" i="5"/>
  <c r="BS76" i="5" s="1"/>
  <c r="BS42" i="5"/>
  <c r="BS69" i="5" s="1"/>
  <c r="BS52" i="5"/>
  <c r="BS79" i="5" s="1"/>
  <c r="BS47" i="5"/>
  <c r="BS74" i="5" s="1"/>
  <c r="BS45" i="5"/>
  <c r="BS72" i="5" s="1"/>
  <c r="BS54" i="5"/>
  <c r="BS81" i="5" s="1"/>
  <c r="BS32" i="5"/>
  <c r="BS59" i="5" s="1"/>
  <c r="BS38" i="5"/>
  <c r="BS65" i="5" s="1"/>
  <c r="BS34" i="5"/>
  <c r="BS61" i="5" s="1"/>
  <c r="BS44" i="5"/>
  <c r="BS71" i="5" s="1"/>
  <c r="BS39" i="5"/>
  <c r="BS66" i="5" s="1"/>
  <c r="BS31" i="5"/>
  <c r="BS58" i="5" s="1"/>
  <c r="BS51" i="5"/>
  <c r="BS78" i="5" s="1"/>
  <c r="BS40" i="5"/>
  <c r="BS67" i="5" s="1"/>
  <c r="BS48" i="5"/>
  <c r="BS75" i="5" s="1"/>
  <c r="BS33" i="5"/>
  <c r="BS60" i="5" s="1"/>
  <c r="BS36" i="5"/>
  <c r="BS63" i="5" s="1"/>
  <c r="BS35" i="5"/>
  <c r="BS62" i="5" s="1"/>
  <c r="BS41" i="5"/>
  <c r="BS68" i="5" s="1"/>
  <c r="BS37" i="5"/>
  <c r="BS64" i="5" s="1"/>
  <c r="BS43" i="5"/>
  <c r="BS70" i="5" s="1"/>
  <c r="BY35" i="5"/>
  <c r="BY62" i="5" s="1"/>
  <c r="BY42" i="5"/>
  <c r="BY69" i="5" s="1"/>
  <c r="BY45" i="5"/>
  <c r="BY72" i="5" s="1"/>
  <c r="BY48" i="5"/>
  <c r="BY75" i="5" s="1"/>
  <c r="BY34" i="5"/>
  <c r="BY61" i="5" s="1"/>
  <c r="BY37" i="5"/>
  <c r="BY64" i="5" s="1"/>
  <c r="BY31" i="5"/>
  <c r="BY58" i="5" s="1"/>
  <c r="BY32" i="5"/>
  <c r="BY59" i="5" s="1"/>
  <c r="BY39" i="5"/>
  <c r="BY66" i="5" s="1"/>
  <c r="BY46" i="5"/>
  <c r="BY73" i="5" s="1"/>
  <c r="BY49" i="5"/>
  <c r="BY76" i="5" s="1"/>
  <c r="BY30" i="5"/>
  <c r="BY57" i="5" s="1"/>
  <c r="BY33" i="5"/>
  <c r="BY60" i="5" s="1"/>
  <c r="BY40" i="5"/>
  <c r="BY67" i="5" s="1"/>
  <c r="BY36" i="5"/>
  <c r="BY63" i="5" s="1"/>
  <c r="BY51" i="5"/>
  <c r="BY78" i="5" s="1"/>
  <c r="BY44" i="5"/>
  <c r="BY71" i="5" s="1"/>
  <c r="BY54" i="5"/>
  <c r="BY81" i="5" s="1"/>
  <c r="BY43" i="5"/>
  <c r="BY70" i="5" s="1"/>
  <c r="BY50" i="5"/>
  <c r="BY77" i="5" s="1"/>
  <c r="BY53" i="5"/>
  <c r="BY80" i="5" s="1"/>
  <c r="BY52" i="5"/>
  <c r="BY79" i="5" s="1"/>
  <c r="BY47" i="5"/>
  <c r="BY74" i="5" s="1"/>
  <c r="BW52" i="5"/>
  <c r="BW79" i="5" s="1"/>
  <c r="BW34" i="5"/>
  <c r="BW61" i="5" s="1"/>
  <c r="BW45" i="5"/>
  <c r="BW72" i="5" s="1"/>
  <c r="BW33" i="5"/>
  <c r="BW60" i="5" s="1"/>
  <c r="BW44" i="5"/>
  <c r="BW71" i="5" s="1"/>
  <c r="BW51" i="5"/>
  <c r="BW78" i="5" s="1"/>
  <c r="BW48" i="5"/>
  <c r="BW75" i="5" s="1"/>
  <c r="BW30" i="5"/>
  <c r="BW57" i="5" s="1"/>
  <c r="BW31" i="5"/>
  <c r="BW58" i="5" s="1"/>
  <c r="BW38" i="5"/>
  <c r="BW65" i="5" s="1"/>
  <c r="BW49" i="5"/>
  <c r="BW76" i="5" s="1"/>
  <c r="BW54" i="5"/>
  <c r="BW81" i="5" s="1"/>
  <c r="BW36" i="5"/>
  <c r="BW63" i="5" s="1"/>
  <c r="BW39" i="5"/>
  <c r="BW66" i="5" s="1"/>
  <c r="BW53" i="5"/>
  <c r="BW80" i="5" s="1"/>
  <c r="BW47" i="5"/>
  <c r="BW74" i="5" s="1"/>
  <c r="BW50" i="5"/>
  <c r="BW77" i="5" s="1"/>
  <c r="BW32" i="5"/>
  <c r="BW59" i="5" s="1"/>
  <c r="BW40" i="5"/>
  <c r="BW67" i="5" s="1"/>
  <c r="BW43" i="5"/>
  <c r="BW70" i="5" s="1"/>
  <c r="BW35" i="5"/>
  <c r="BW62" i="5" s="1"/>
  <c r="BW42" i="5"/>
  <c r="BW69" i="5" s="1"/>
  <c r="BW41" i="5"/>
  <c r="BW68" i="5" s="1"/>
  <c r="BW37" i="5"/>
  <c r="BW64" i="5" s="1"/>
  <c r="BW46" i="5"/>
  <c r="BW73" i="5" s="1"/>
  <c r="BH44" i="5"/>
  <c r="BH71" i="5" s="1"/>
  <c r="BH50" i="5"/>
  <c r="BH77" i="5" s="1"/>
  <c r="BH51" i="5"/>
  <c r="BH78" i="5" s="1"/>
  <c r="BH40" i="5"/>
  <c r="BH67" i="5" s="1"/>
  <c r="BH45" i="5"/>
  <c r="BH72" i="5" s="1"/>
  <c r="BH43" i="5"/>
  <c r="BH70" i="5" s="1"/>
  <c r="BH36" i="5"/>
  <c r="BH63" i="5" s="1"/>
  <c r="BH34" i="5"/>
  <c r="BH61" i="5" s="1"/>
  <c r="BH41" i="5"/>
  <c r="BH68" i="5" s="1"/>
  <c r="BH33" i="5"/>
  <c r="BH60" i="5" s="1"/>
  <c r="BH48" i="5"/>
  <c r="BH75" i="5" s="1"/>
  <c r="BH54" i="5"/>
  <c r="BH81" i="5" s="1"/>
  <c r="BH30" i="5"/>
  <c r="BH57" i="5" s="1"/>
  <c r="BH37" i="5"/>
  <c r="BH64" i="5" s="1"/>
  <c r="BH46" i="5"/>
  <c r="BH73" i="5" s="1"/>
  <c r="BH52" i="5"/>
  <c r="BH79" i="5" s="1"/>
  <c r="BH42" i="5"/>
  <c r="BH69" i="5" s="1"/>
  <c r="BH35" i="5"/>
  <c r="BH62" i="5" s="1"/>
  <c r="BH31" i="5"/>
  <c r="BH58" i="5" s="1"/>
  <c r="BH49" i="5"/>
  <c r="BH76" i="5" s="1"/>
  <c r="BH53" i="5"/>
  <c r="BH80" i="5" s="1"/>
  <c r="BH32" i="5"/>
  <c r="BH59" i="5" s="1"/>
  <c r="BH39" i="5"/>
  <c r="BH66" i="5" s="1"/>
  <c r="BH38" i="5"/>
  <c r="BH65" i="5" s="1"/>
  <c r="BV54" i="5"/>
  <c r="BV81" i="5" s="1"/>
  <c r="BV31" i="5"/>
  <c r="BV58" i="5" s="1"/>
  <c r="BV50" i="5"/>
  <c r="BV77" i="5" s="1"/>
  <c r="BV36" i="5"/>
  <c r="BV63" i="5" s="1"/>
  <c r="BV47" i="5"/>
  <c r="BV74" i="5" s="1"/>
  <c r="BV46" i="5"/>
  <c r="BV73" i="5" s="1"/>
  <c r="BV53" i="5"/>
  <c r="BV80" i="5" s="1"/>
  <c r="BV48" i="5"/>
  <c r="BV75" i="5" s="1"/>
  <c r="BV33" i="5"/>
  <c r="BV60" i="5" s="1"/>
  <c r="BV35" i="5"/>
  <c r="BV62" i="5" s="1"/>
  <c r="BV39" i="5"/>
  <c r="BV66" i="5" s="1"/>
  <c r="BV51" i="5"/>
  <c r="BV78" i="5" s="1"/>
  <c r="BV41" i="5"/>
  <c r="BV68" i="5" s="1"/>
  <c r="BV52" i="5"/>
  <c r="BV79" i="5" s="1"/>
  <c r="BV49" i="5"/>
  <c r="BV76" i="5" s="1"/>
  <c r="BV45" i="5"/>
  <c r="BV72" i="5" s="1"/>
  <c r="BV43" i="5"/>
  <c r="BV70" i="5" s="1"/>
  <c r="BV42" i="5"/>
  <c r="BV69" i="5" s="1"/>
  <c r="BV38" i="5"/>
  <c r="BV65" i="5" s="1"/>
  <c r="BV30" i="5"/>
  <c r="BV57" i="5" s="1"/>
  <c r="BV37" i="5"/>
  <c r="BV64" i="5" s="1"/>
  <c r="BV44" i="5"/>
  <c r="BV71" i="5" s="1"/>
  <c r="BV32" i="5"/>
  <c r="BV59" i="5" s="1"/>
  <c r="BV34" i="5"/>
  <c r="BV61" i="5" s="1"/>
  <c r="BZ32" i="5"/>
  <c r="BZ59" i="5" s="1"/>
  <c r="BZ39" i="5"/>
  <c r="BZ66" i="5" s="1"/>
  <c r="BZ46" i="5"/>
  <c r="BZ73" i="5" s="1"/>
  <c r="BZ35" i="5"/>
  <c r="BZ62" i="5" s="1"/>
  <c r="BZ34" i="5"/>
  <c r="BZ61" i="5" s="1"/>
  <c r="BZ38" i="5"/>
  <c r="BZ65" i="5" s="1"/>
  <c r="BZ31" i="5"/>
  <c r="BZ58" i="5" s="1"/>
  <c r="BZ36" i="5"/>
  <c r="BZ63" i="5" s="1"/>
  <c r="BZ43" i="5"/>
  <c r="BZ70" i="5" s="1"/>
  <c r="BZ45" i="5"/>
  <c r="BZ72" i="5" s="1"/>
  <c r="BZ30" i="5"/>
  <c r="BZ57" i="5" s="1"/>
  <c r="BZ49" i="5"/>
  <c r="BZ76" i="5" s="1"/>
  <c r="BZ33" i="5"/>
  <c r="BZ60" i="5" s="1"/>
  <c r="BZ50" i="5"/>
  <c r="BZ77" i="5" s="1"/>
  <c r="BZ44" i="5"/>
  <c r="BZ71" i="5" s="1"/>
  <c r="BZ54" i="5"/>
  <c r="BZ81" i="5" s="1"/>
  <c r="BZ52" i="5"/>
  <c r="BZ79" i="5" s="1"/>
  <c r="BZ42" i="5"/>
  <c r="BZ69" i="5" s="1"/>
  <c r="BZ48" i="5"/>
  <c r="BZ75" i="5" s="1"/>
  <c r="BZ53" i="5"/>
  <c r="BZ80" i="5" s="1"/>
  <c r="BZ40" i="5"/>
  <c r="BZ67" i="5" s="1"/>
  <c r="BZ47" i="5"/>
  <c r="BZ74" i="5" s="1"/>
  <c r="BZ37" i="5"/>
  <c r="BZ64" i="5" s="1"/>
  <c r="BZ41" i="5"/>
  <c r="BZ68" i="5" s="1"/>
  <c r="BI47" i="5"/>
  <c r="BI74" i="5" s="1"/>
  <c r="BI46" i="5"/>
  <c r="BI73" i="5" s="1"/>
  <c r="BI49" i="5"/>
  <c r="BI76" i="5" s="1"/>
  <c r="BI40" i="5"/>
  <c r="BI67" i="5" s="1"/>
  <c r="BI30" i="5"/>
  <c r="BI57" i="5" s="1"/>
  <c r="BI53" i="5"/>
  <c r="BI80" i="5" s="1"/>
  <c r="BI51" i="5"/>
  <c r="BI78" i="5" s="1"/>
  <c r="BI45" i="5"/>
  <c r="BI72" i="5" s="1"/>
  <c r="BI32" i="5"/>
  <c r="BI59" i="5" s="1"/>
  <c r="BI34" i="5"/>
  <c r="BI61" i="5" s="1"/>
  <c r="BI44" i="5"/>
  <c r="BI71" i="5" s="1"/>
  <c r="BI42" i="5"/>
  <c r="BI69" i="5" s="1"/>
  <c r="BI36" i="5"/>
  <c r="BI63" i="5" s="1"/>
  <c r="BI41" i="5"/>
  <c r="BI68" i="5" s="1"/>
  <c r="BI52" i="5"/>
  <c r="BI79" i="5" s="1"/>
  <c r="BI54" i="5"/>
  <c r="BI81" i="5" s="1"/>
  <c r="BI37" i="5"/>
  <c r="BI64" i="5" s="1"/>
  <c r="BI35" i="5"/>
  <c r="BI62" i="5" s="1"/>
  <c r="BI33" i="5"/>
  <c r="BI60" i="5" s="1"/>
  <c r="BI31" i="5"/>
  <c r="BI58" i="5" s="1"/>
  <c r="BI48" i="5"/>
  <c r="BI75" i="5" s="1"/>
  <c r="BI39" i="5"/>
  <c r="BI66" i="5" s="1"/>
  <c r="BI43" i="5"/>
  <c r="BI70" i="5" s="1"/>
  <c r="BM39" i="5"/>
  <c r="BM66" i="5" s="1"/>
  <c r="BM41" i="5"/>
  <c r="BM68" i="5" s="1"/>
  <c r="BM32" i="5"/>
  <c r="BM59" i="5" s="1"/>
  <c r="BM52" i="5"/>
  <c r="BM79" i="5" s="1"/>
  <c r="BM49" i="5"/>
  <c r="BM76" i="5" s="1"/>
  <c r="BM35" i="5"/>
  <c r="BM62" i="5" s="1"/>
  <c r="BM30" i="5"/>
  <c r="BM57" i="5" s="1"/>
  <c r="BM44" i="5"/>
  <c r="BM71" i="5" s="1"/>
  <c r="BM31" i="5"/>
  <c r="BM58" i="5" s="1"/>
  <c r="BM38" i="5"/>
  <c r="BM65" i="5" s="1"/>
  <c r="BM43" i="5"/>
  <c r="BM70" i="5" s="1"/>
  <c r="BM46" i="5"/>
  <c r="BM73" i="5" s="1"/>
  <c r="BM37" i="5"/>
  <c r="BM64" i="5" s="1"/>
  <c r="BM54" i="5"/>
  <c r="BM81" i="5" s="1"/>
  <c r="BM40" i="5"/>
  <c r="BM67" i="5" s="1"/>
  <c r="BM33" i="5"/>
  <c r="BM60" i="5" s="1"/>
  <c r="BM50" i="5"/>
  <c r="BM77" i="5" s="1"/>
  <c r="BM47" i="5"/>
  <c r="BM74" i="5" s="1"/>
  <c r="BM53" i="5"/>
  <c r="BM80" i="5" s="1"/>
  <c r="BM51" i="5"/>
  <c r="BM78" i="5" s="1"/>
  <c r="BM34" i="5"/>
  <c r="BM61" i="5" s="1"/>
  <c r="BM42" i="5"/>
  <c r="BM69" i="5" s="1"/>
  <c r="BM45" i="5"/>
  <c r="BM72" i="5" s="1"/>
  <c r="BM48" i="5"/>
  <c r="BM75" i="5" s="1"/>
  <c r="BC35" i="5"/>
  <c r="BC62" i="5" s="1"/>
  <c r="BC53" i="5"/>
  <c r="BC80" i="5" s="1"/>
  <c r="BC31" i="5"/>
  <c r="BC58" i="5" s="1"/>
  <c r="BC38" i="5"/>
  <c r="BC65" i="5" s="1"/>
  <c r="BC49" i="5"/>
  <c r="BC76" i="5" s="1"/>
  <c r="BC32" i="5"/>
  <c r="BC59" i="5" s="1"/>
  <c r="BC39" i="5"/>
  <c r="BC66" i="5" s="1"/>
  <c r="BC46" i="5"/>
  <c r="BC73" i="5" s="1"/>
  <c r="BC48" i="5"/>
  <c r="BC75" i="5" s="1"/>
  <c r="BC51" i="5"/>
  <c r="BC78" i="5" s="1"/>
  <c r="BC50" i="5"/>
  <c r="BC77" i="5" s="1"/>
  <c r="BC44" i="5"/>
  <c r="BC71" i="5" s="1"/>
  <c r="BC47" i="5"/>
  <c r="BC74" i="5" s="1"/>
  <c r="BC34" i="5"/>
  <c r="BC61" i="5" s="1"/>
  <c r="BC37" i="5"/>
  <c r="BC64" i="5" s="1"/>
  <c r="BC40" i="5"/>
  <c r="BC67" i="5" s="1"/>
  <c r="BC43" i="5"/>
  <c r="BC70" i="5" s="1"/>
  <c r="BC30" i="5"/>
  <c r="BC57" i="5" s="1"/>
  <c r="BC45" i="5"/>
  <c r="BC72" i="5" s="1"/>
  <c r="BC41" i="5"/>
  <c r="BC68" i="5" s="1"/>
  <c r="BC33" i="5"/>
  <c r="BC60" i="5" s="1"/>
  <c r="BC52" i="5"/>
  <c r="BC79" i="5" s="1"/>
  <c r="BC54" i="5"/>
  <c r="BC81" i="5" s="1"/>
  <c r="BC36" i="5"/>
  <c r="BC63" i="5" s="1"/>
  <c r="BQ31" i="5"/>
  <c r="BQ58" i="5" s="1"/>
  <c r="BQ48" i="5"/>
  <c r="BQ75" i="5" s="1"/>
  <c r="BQ30" i="5"/>
  <c r="BQ57" i="5" s="1"/>
  <c r="BQ43" i="5"/>
  <c r="BQ70" i="5" s="1"/>
  <c r="BQ53" i="5"/>
  <c r="BQ80" i="5" s="1"/>
  <c r="BQ38" i="5"/>
  <c r="BQ65" i="5" s="1"/>
  <c r="BQ33" i="5"/>
  <c r="BQ60" i="5" s="1"/>
  <c r="BQ42" i="5"/>
  <c r="BQ69" i="5" s="1"/>
  <c r="BQ35" i="5"/>
  <c r="BQ62" i="5" s="1"/>
  <c r="BQ49" i="5"/>
  <c r="BQ76" i="5" s="1"/>
  <c r="BQ32" i="5"/>
  <c r="BQ59" i="5" s="1"/>
  <c r="BQ50" i="5"/>
  <c r="BQ77" i="5" s="1"/>
  <c r="BQ45" i="5"/>
  <c r="BQ72" i="5" s="1"/>
  <c r="BQ37" i="5"/>
  <c r="BQ64" i="5" s="1"/>
  <c r="BQ52" i="5"/>
  <c r="BQ79" i="5" s="1"/>
  <c r="BQ47" i="5"/>
  <c r="BQ74" i="5" s="1"/>
  <c r="BQ51" i="5"/>
  <c r="BQ78" i="5" s="1"/>
  <c r="BQ41" i="5"/>
  <c r="BQ68" i="5" s="1"/>
  <c r="BQ39" i="5"/>
  <c r="BQ66" i="5" s="1"/>
  <c r="BQ34" i="5"/>
  <c r="BQ61" i="5" s="1"/>
  <c r="BQ36" i="5"/>
  <c r="BQ63" i="5" s="1"/>
  <c r="BQ40" i="5"/>
  <c r="BQ67" i="5" s="1"/>
  <c r="BQ46" i="5"/>
  <c r="BQ73" i="5" s="1"/>
  <c r="BO38" i="5"/>
  <c r="BO65" i="5" s="1"/>
  <c r="BO36" i="5"/>
  <c r="BO63" i="5" s="1"/>
  <c r="BO48" i="5"/>
  <c r="BO75" i="5" s="1"/>
  <c r="BO34" i="5"/>
  <c r="BO61" i="5" s="1"/>
  <c r="BO43" i="5"/>
  <c r="BO70" i="5" s="1"/>
  <c r="BO49" i="5"/>
  <c r="BO76" i="5" s="1"/>
  <c r="BO30" i="5"/>
  <c r="BO57" i="5" s="1"/>
  <c r="BO37" i="5"/>
  <c r="BO64" i="5" s="1"/>
  <c r="BO42" i="5"/>
  <c r="BO69" i="5" s="1"/>
  <c r="BO47" i="5"/>
  <c r="BO74" i="5" s="1"/>
  <c r="BO53" i="5"/>
  <c r="BO80" i="5" s="1"/>
  <c r="BO32" i="5"/>
  <c r="BO59" i="5" s="1"/>
  <c r="BO44" i="5"/>
  <c r="BO71" i="5" s="1"/>
  <c r="BO54" i="5"/>
  <c r="BO81" i="5" s="1"/>
  <c r="BO35" i="5"/>
  <c r="BO62" i="5" s="1"/>
  <c r="BO39" i="5"/>
  <c r="BO66" i="5" s="1"/>
  <c r="BO40" i="5"/>
  <c r="BO67" i="5" s="1"/>
  <c r="BO46" i="5"/>
  <c r="BO73" i="5" s="1"/>
  <c r="BO51" i="5"/>
  <c r="BO78" i="5" s="1"/>
  <c r="BO50" i="5"/>
  <c r="BO77" i="5" s="1"/>
  <c r="BO31" i="5"/>
  <c r="BO58" i="5" s="1"/>
  <c r="BO45" i="5"/>
  <c r="BO72" i="5" s="1"/>
  <c r="BO52" i="5"/>
  <c r="BO79" i="5" s="1"/>
  <c r="BO41" i="5"/>
  <c r="BO68" i="5" s="1"/>
  <c r="BG47" i="5"/>
  <c r="BG74" i="5" s="1"/>
  <c r="BG41" i="5"/>
  <c r="BG68" i="5" s="1"/>
  <c r="BG48" i="5"/>
  <c r="BG75" i="5" s="1"/>
  <c r="BG42" i="5"/>
  <c r="BG69" i="5" s="1"/>
  <c r="BG32" i="5"/>
  <c r="BG59" i="5" s="1"/>
  <c r="BG31" i="5"/>
  <c r="BG58" i="5" s="1"/>
  <c r="BG30" i="5"/>
  <c r="BG57" i="5" s="1"/>
  <c r="BG39" i="5"/>
  <c r="BG66" i="5" s="1"/>
  <c r="BG33" i="5"/>
  <c r="BG60" i="5" s="1"/>
  <c r="BG54" i="5"/>
  <c r="BG81" i="5" s="1"/>
  <c r="BG35" i="5"/>
  <c r="BG62" i="5" s="1"/>
  <c r="BG38" i="5"/>
  <c r="BG65" i="5" s="1"/>
  <c r="BG50" i="5"/>
  <c r="BG77" i="5" s="1"/>
  <c r="BG40" i="5"/>
  <c r="BG67" i="5" s="1"/>
  <c r="BG53" i="5"/>
  <c r="BG80" i="5" s="1"/>
  <c r="BG46" i="5"/>
  <c r="BG73" i="5" s="1"/>
  <c r="BG45" i="5"/>
  <c r="BG72" i="5" s="1"/>
  <c r="BG52" i="5"/>
  <c r="BG79" i="5" s="1"/>
  <c r="BG37" i="5"/>
  <c r="BG64" i="5" s="1"/>
  <c r="BG36" i="5"/>
  <c r="BG63" i="5" s="1"/>
  <c r="BG43" i="5"/>
  <c r="BG70" i="5" s="1"/>
  <c r="BG34" i="5"/>
  <c r="BG61" i="5" s="1"/>
  <c r="BG44" i="5"/>
  <c r="BG71" i="5" s="1"/>
  <c r="BG49" i="5"/>
  <c r="BG76" i="5" s="1"/>
  <c r="BG51" i="5"/>
  <c r="BG78" i="5" s="1"/>
  <c r="BP35" i="5"/>
  <c r="BP62" i="5" s="1"/>
  <c r="BP50" i="5"/>
  <c r="BP77" i="5" s="1"/>
  <c r="BP43" i="5"/>
  <c r="BP70" i="5" s="1"/>
  <c r="BP49" i="5"/>
  <c r="BP76" i="5" s="1"/>
  <c r="BP42" i="5"/>
  <c r="BP69" i="5" s="1"/>
  <c r="BP30" i="5"/>
  <c r="BP57" i="5" s="1"/>
  <c r="BP45" i="5"/>
  <c r="BP72" i="5" s="1"/>
  <c r="BP53" i="5"/>
  <c r="BP80" i="5" s="1"/>
  <c r="BP33" i="5"/>
  <c r="BP60" i="5" s="1"/>
  <c r="BP37" i="5"/>
  <c r="BP64" i="5" s="1"/>
  <c r="BP52" i="5"/>
  <c r="BP79" i="5" s="1"/>
  <c r="BP39" i="5"/>
  <c r="BP66" i="5" s="1"/>
  <c r="BP54" i="5"/>
  <c r="BP81" i="5" s="1"/>
  <c r="BP31" i="5"/>
  <c r="BP58" i="5" s="1"/>
  <c r="BP32" i="5"/>
  <c r="BP59" i="5" s="1"/>
  <c r="BP41" i="5"/>
  <c r="BP68" i="5" s="1"/>
  <c r="BP47" i="5"/>
  <c r="BP74" i="5" s="1"/>
  <c r="BP48" i="5"/>
  <c r="BP75" i="5" s="1"/>
  <c r="BP34" i="5"/>
  <c r="BP61" i="5" s="1"/>
  <c r="BP44" i="5"/>
  <c r="BP71" i="5" s="1"/>
  <c r="BP46" i="5"/>
  <c r="BP73" i="5" s="1"/>
  <c r="BP38" i="5"/>
  <c r="BP65" i="5" s="1"/>
  <c r="BP40" i="5"/>
  <c r="BP67" i="5" s="1"/>
  <c r="BP51" i="5"/>
  <c r="BP78" i="5" s="1"/>
  <c r="BP36" i="5"/>
  <c r="BP63" i="5" s="1"/>
  <c r="BL50" i="5"/>
  <c r="BL77" i="5" s="1"/>
  <c r="BL41" i="5"/>
  <c r="BL68" i="5" s="1"/>
  <c r="BL46" i="5"/>
  <c r="BL73" i="5" s="1"/>
  <c r="BL31" i="5"/>
  <c r="BL58" i="5" s="1"/>
  <c r="BL42" i="5"/>
  <c r="BL69" i="5" s="1"/>
  <c r="BL51" i="5"/>
  <c r="BL78" i="5" s="1"/>
  <c r="BL54" i="5"/>
  <c r="BL81" i="5" s="1"/>
  <c r="BL39" i="5"/>
  <c r="BL66" i="5" s="1"/>
  <c r="BL47" i="5"/>
  <c r="BL74" i="5" s="1"/>
  <c r="BL36" i="5"/>
  <c r="BL63" i="5" s="1"/>
  <c r="BL43" i="5"/>
  <c r="BL70" i="5" s="1"/>
  <c r="BL40" i="5"/>
  <c r="BL67" i="5" s="1"/>
  <c r="BL49" i="5"/>
  <c r="BL76" i="5" s="1"/>
  <c r="BL53" i="5"/>
  <c r="BL80" i="5" s="1"/>
  <c r="BL35" i="5"/>
  <c r="BL62" i="5" s="1"/>
  <c r="BL52" i="5"/>
  <c r="BL79" i="5" s="1"/>
  <c r="BL44" i="5"/>
  <c r="BL71" i="5" s="1"/>
  <c r="BL45" i="5"/>
  <c r="BL72" i="5" s="1"/>
  <c r="BL33" i="5"/>
  <c r="BL60" i="5" s="1"/>
  <c r="BL30" i="5"/>
  <c r="BL57" i="5" s="1"/>
  <c r="BL32" i="5"/>
  <c r="BL59" i="5" s="1"/>
  <c r="BL38" i="5"/>
  <c r="BL65" i="5" s="1"/>
  <c r="BL34" i="5"/>
  <c r="BL61" i="5" s="1"/>
  <c r="BL37" i="5"/>
  <c r="BL64" i="5" s="1"/>
  <c r="BF40" i="5"/>
  <c r="BF67" i="5" s="1"/>
  <c r="BF47" i="5"/>
  <c r="BF74" i="5" s="1"/>
  <c r="BF36" i="5"/>
  <c r="BF63" i="5" s="1"/>
  <c r="BF43" i="5"/>
  <c r="BF70" i="5" s="1"/>
  <c r="BF53" i="5"/>
  <c r="BF80" i="5" s="1"/>
  <c r="BF46" i="5"/>
  <c r="BF73" i="5" s="1"/>
  <c r="BF30" i="5"/>
  <c r="BF57" i="5" s="1"/>
  <c r="BF42" i="5"/>
  <c r="BF69" i="5" s="1"/>
  <c r="BF49" i="5"/>
  <c r="BF76" i="5" s="1"/>
  <c r="BF45" i="5"/>
  <c r="BF72" i="5" s="1"/>
  <c r="BF41" i="5"/>
  <c r="BF68" i="5" s="1"/>
  <c r="BF33" i="5"/>
  <c r="BF60" i="5" s="1"/>
  <c r="BF51" i="5"/>
  <c r="BF78" i="5" s="1"/>
  <c r="BF39" i="5"/>
  <c r="BF66" i="5" s="1"/>
  <c r="BF35" i="5"/>
  <c r="BF62" i="5" s="1"/>
  <c r="BF48" i="5"/>
  <c r="BF75" i="5" s="1"/>
  <c r="BF44" i="5"/>
  <c r="BF71" i="5" s="1"/>
  <c r="BF38" i="5"/>
  <c r="BF65" i="5" s="1"/>
  <c r="BF34" i="5"/>
  <c r="BF61" i="5" s="1"/>
  <c r="BF52" i="5"/>
  <c r="BF79" i="5" s="1"/>
  <c r="BF31" i="5"/>
  <c r="BF58" i="5" s="1"/>
  <c r="BF32" i="5"/>
  <c r="BF59" i="5" s="1"/>
  <c r="BF50" i="5"/>
  <c r="BF77" i="5" s="1"/>
  <c r="BF54" i="5"/>
  <c r="BF81" i="5" s="1"/>
  <c r="BF37" i="5"/>
  <c r="BF64" i="5" s="1"/>
  <c r="BU45" i="5"/>
  <c r="BU72" i="5" s="1"/>
  <c r="BU48" i="5"/>
  <c r="BU75" i="5" s="1"/>
  <c r="BU54" i="5"/>
  <c r="BU81" i="5" s="1"/>
  <c r="BU41" i="5"/>
  <c r="BU68" i="5" s="1"/>
  <c r="BU44" i="5"/>
  <c r="BU71" i="5" s="1"/>
  <c r="BU51" i="5"/>
  <c r="BU78" i="5" s="1"/>
  <c r="BU47" i="5"/>
  <c r="BU74" i="5" s="1"/>
  <c r="BU37" i="5"/>
  <c r="BU64" i="5" s="1"/>
  <c r="BU40" i="5"/>
  <c r="BU67" i="5" s="1"/>
  <c r="BU49" i="5"/>
  <c r="BU76" i="5" s="1"/>
  <c r="BU52" i="5"/>
  <c r="BU79" i="5" s="1"/>
  <c r="BU36" i="5"/>
  <c r="BU63" i="5" s="1"/>
  <c r="BU43" i="5"/>
  <c r="BU70" i="5" s="1"/>
  <c r="BU42" i="5"/>
  <c r="BU69" i="5" s="1"/>
  <c r="BU46" i="5"/>
  <c r="BU73" i="5" s="1"/>
  <c r="BU32" i="5"/>
  <c r="BU59" i="5" s="1"/>
  <c r="BU39" i="5"/>
  <c r="BU66" i="5" s="1"/>
  <c r="BU38" i="5"/>
  <c r="BU65" i="5" s="1"/>
  <c r="BU53" i="5"/>
  <c r="BU80" i="5" s="1"/>
  <c r="BU31" i="5"/>
  <c r="BU58" i="5" s="1"/>
  <c r="BU33" i="5"/>
  <c r="BU60" i="5" s="1"/>
  <c r="BU35" i="5"/>
  <c r="BU62" i="5" s="1"/>
  <c r="BU30" i="5"/>
  <c r="BU57" i="5" s="1"/>
  <c r="BU50" i="5"/>
  <c r="BU77" i="5" s="1"/>
  <c r="BU34" i="5"/>
  <c r="BU61" i="5" s="1"/>
  <c r="BK32" i="5"/>
  <c r="BK59" i="5" s="1"/>
  <c r="BK44" i="5"/>
  <c r="BK71" i="5" s="1"/>
  <c r="BK41" i="5"/>
  <c r="BK68" i="5" s="1"/>
  <c r="BK38" i="5"/>
  <c r="BK65" i="5" s="1"/>
  <c r="BK33" i="5"/>
  <c r="BK60" i="5" s="1"/>
  <c r="BK43" i="5"/>
  <c r="BK70" i="5" s="1"/>
  <c r="BK51" i="5"/>
  <c r="BK78" i="5" s="1"/>
  <c r="BK40" i="5"/>
  <c r="BK67" i="5" s="1"/>
  <c r="BK49" i="5"/>
  <c r="BK76" i="5" s="1"/>
  <c r="BK36" i="5"/>
  <c r="BK63" i="5" s="1"/>
  <c r="BK39" i="5"/>
  <c r="BK66" i="5" s="1"/>
  <c r="BK50" i="5"/>
  <c r="BK77" i="5" s="1"/>
  <c r="BK34" i="5"/>
  <c r="BK61" i="5" s="1"/>
  <c r="BK46" i="5"/>
  <c r="BK73" i="5" s="1"/>
  <c r="BK42" i="5"/>
  <c r="BK69" i="5" s="1"/>
  <c r="BK54" i="5"/>
  <c r="BK81" i="5" s="1"/>
  <c r="BK37" i="5"/>
  <c r="BK64" i="5" s="1"/>
  <c r="BK47" i="5"/>
  <c r="BK74" i="5" s="1"/>
  <c r="BK30" i="5"/>
  <c r="BK57" i="5" s="1"/>
  <c r="BK45" i="5"/>
  <c r="BK72" i="5" s="1"/>
  <c r="BK31" i="5"/>
  <c r="BK58" i="5" s="1"/>
  <c r="BK48" i="5"/>
  <c r="BK75" i="5" s="1"/>
  <c r="BK35" i="5"/>
  <c r="BK62" i="5" s="1"/>
  <c r="BK52" i="5"/>
  <c r="BK79" i="5" s="1"/>
  <c r="BK53" i="5"/>
  <c r="BK80" i="5" s="1"/>
  <c r="BT42" i="5"/>
  <c r="BT69" i="5" s="1"/>
  <c r="BT53" i="5"/>
  <c r="BT80" i="5" s="1"/>
  <c r="BT43" i="5"/>
  <c r="BT70" i="5" s="1"/>
  <c r="BT45" i="5"/>
  <c r="BT72" i="5" s="1"/>
  <c r="BT39" i="5"/>
  <c r="BT66" i="5" s="1"/>
  <c r="BT37" i="5"/>
  <c r="BT64" i="5" s="1"/>
  <c r="BT38" i="5"/>
  <c r="BT65" i="5" s="1"/>
  <c r="BT47" i="5"/>
  <c r="BT74" i="5" s="1"/>
  <c r="BT48" i="5"/>
  <c r="BT75" i="5" s="1"/>
  <c r="BT34" i="5"/>
  <c r="BT61" i="5" s="1"/>
  <c r="BT46" i="5"/>
  <c r="BT73" i="5" s="1"/>
  <c r="BT33" i="5"/>
  <c r="BT60" i="5" s="1"/>
  <c r="BT51" i="5"/>
  <c r="BT78" i="5" s="1"/>
  <c r="BT52" i="5"/>
  <c r="BT79" i="5" s="1"/>
  <c r="BT50" i="5"/>
  <c r="BT77" i="5" s="1"/>
  <c r="BT40" i="5"/>
  <c r="BT67" i="5" s="1"/>
  <c r="BT31" i="5"/>
  <c r="BT58" i="5" s="1"/>
  <c r="BT32" i="5"/>
  <c r="BT59" i="5" s="1"/>
  <c r="BT54" i="5"/>
  <c r="BT81" i="5" s="1"/>
  <c r="BT44" i="5"/>
  <c r="BT71" i="5" s="1"/>
  <c r="BT49" i="5"/>
  <c r="BT76" i="5" s="1"/>
  <c r="BT41" i="5"/>
  <c r="BT68" i="5" s="1"/>
  <c r="BT30" i="5"/>
  <c r="BT57" i="5" s="1"/>
  <c r="BT36" i="5"/>
  <c r="BT63" i="5" s="1"/>
  <c r="BT35" i="5"/>
  <c r="BT62" i="5" s="1"/>
  <c r="BR39" i="5"/>
  <c r="BR66" i="5" s="1"/>
  <c r="BR38" i="5"/>
  <c r="BR65" i="5" s="1"/>
  <c r="BR37" i="5"/>
  <c r="BR64" i="5" s="1"/>
  <c r="BR33" i="5"/>
  <c r="BR60" i="5" s="1"/>
  <c r="BR35" i="5"/>
  <c r="BR62" i="5" s="1"/>
  <c r="BR52" i="5"/>
  <c r="BR79" i="5" s="1"/>
  <c r="BR31" i="5"/>
  <c r="BR58" i="5" s="1"/>
  <c r="BR46" i="5"/>
  <c r="BR73" i="5" s="1"/>
  <c r="BR44" i="5"/>
  <c r="BR71" i="5" s="1"/>
  <c r="BR43" i="5"/>
  <c r="BR70" i="5" s="1"/>
  <c r="BR34" i="5"/>
  <c r="BR61" i="5" s="1"/>
  <c r="BR32" i="5"/>
  <c r="BR59" i="5" s="1"/>
  <c r="BR54" i="5"/>
  <c r="BR81" i="5" s="1"/>
  <c r="BR42" i="5"/>
  <c r="BR69" i="5" s="1"/>
  <c r="BR41" i="5"/>
  <c r="BR68" i="5" s="1"/>
  <c r="BR53" i="5"/>
  <c r="BR80" i="5" s="1"/>
  <c r="BR45" i="5"/>
  <c r="BR72" i="5" s="1"/>
  <c r="BR36" i="5"/>
  <c r="BR63" i="5" s="1"/>
  <c r="BR30" i="5"/>
  <c r="BR57" i="5" s="1"/>
  <c r="BR50" i="5"/>
  <c r="BR77" i="5" s="1"/>
  <c r="BR47" i="5"/>
  <c r="BR74" i="5" s="1"/>
  <c r="BR40" i="5"/>
  <c r="BR67" i="5" s="1"/>
  <c r="BR49" i="5"/>
  <c r="BR76" i="5" s="1"/>
  <c r="BR48" i="5"/>
  <c r="BR75" i="5" s="1"/>
  <c r="BR51" i="5"/>
  <c r="BR78" i="5" s="1"/>
  <c r="J56" i="4"/>
  <c r="BE49" i="5"/>
  <c r="BE76" i="5" s="1"/>
  <c r="BI38" i="5"/>
  <c r="BI65" i="5" s="1"/>
  <c r="BC42" i="5"/>
  <c r="BC69" i="5" s="1"/>
  <c r="BL48" i="5"/>
  <c r="BL75" i="5" s="1"/>
  <c r="BN36" i="5"/>
  <c r="BN63" i="5" s="1"/>
  <c r="BN38" i="5"/>
  <c r="BN65" i="5" s="1"/>
  <c r="BN39" i="5"/>
  <c r="BN66" i="5" s="1"/>
  <c r="BJ39" i="5"/>
  <c r="BJ66" i="5" s="1"/>
  <c r="BO33" i="5"/>
  <c r="BO60" i="5" s="1"/>
  <c r="BX54" i="5"/>
  <c r="BX81" i="5" s="1"/>
  <c r="BH47" i="5"/>
  <c r="BH74" i="5" s="1"/>
  <c r="BS30" i="5"/>
  <c r="BS57" i="5" s="1"/>
  <c r="BD34" i="5"/>
  <c r="BD61" i="5" s="1"/>
  <c r="BM36" i="5"/>
  <c r="BM63" i="5" s="1"/>
  <c r="BV40" i="5"/>
  <c r="BV67" i="5" s="1"/>
  <c r="BX43" i="5"/>
  <c r="BX70" i="5" s="1"/>
  <c r="BY38" i="5"/>
  <c r="BY65" i="5" s="1"/>
  <c r="BY41" i="5"/>
  <c r="BY68" i="5" s="1"/>
  <c r="BQ54" i="5"/>
  <c r="BQ81" i="5" s="1"/>
  <c r="BQ44" i="5"/>
  <c r="BQ71" i="5" s="1"/>
  <c r="BI50" i="5"/>
  <c r="BI77" i="5" s="1"/>
  <c r="BZ51" i="5"/>
  <c r="BZ78" i="5" s="1"/>
  <c r="BJ32" i="5"/>
  <c r="BJ59" i="5" s="1"/>
  <c r="AI29" i="5"/>
  <c r="BS29" i="5" s="1"/>
  <c r="S29" i="5"/>
  <c r="BK29" i="5" s="1"/>
  <c r="C29" i="5"/>
  <c r="BC29" i="5" s="1"/>
  <c r="AK29" i="5"/>
  <c r="BT29" i="5" s="1"/>
  <c r="U29" i="5"/>
  <c r="BL29" i="5" s="1"/>
  <c r="E29" i="5"/>
  <c r="BD29" i="5" s="1"/>
  <c r="AM29" i="5"/>
  <c r="BU29" i="5" s="1"/>
  <c r="W29" i="5"/>
  <c r="BM29" i="5" s="1"/>
  <c r="G29" i="5"/>
  <c r="BE29" i="5" s="1"/>
  <c r="AO29" i="5"/>
  <c r="BV29" i="5" s="1"/>
  <c r="Y29" i="5"/>
  <c r="BN29" i="5" s="1"/>
  <c r="I29" i="5"/>
  <c r="BF29" i="5" s="1"/>
  <c r="AQ29" i="5"/>
  <c r="BW29" i="5" s="1"/>
  <c r="AA29" i="5"/>
  <c r="BO29" i="5" s="1"/>
  <c r="K29" i="5"/>
  <c r="BG29" i="5" s="1"/>
  <c r="AS29" i="5"/>
  <c r="BX29" i="5" s="1"/>
  <c r="AC29" i="5"/>
  <c r="BP29" i="5" s="1"/>
  <c r="M29" i="5"/>
  <c r="BH29" i="5" s="1"/>
  <c r="AU29" i="5"/>
  <c r="BY29" i="5" s="1"/>
  <c r="AE29" i="5"/>
  <c r="BQ29" i="5" s="1"/>
  <c r="O29" i="5"/>
  <c r="BI29" i="5" s="1"/>
  <c r="AW29" i="5"/>
  <c r="BZ29" i="5" s="1"/>
  <c r="AG29" i="5"/>
  <c r="BR29" i="5" s="1"/>
  <c r="Q29" i="5"/>
  <c r="BJ29" i="5" s="1"/>
  <c r="CA67" i="5" l="1"/>
  <c r="CA57" i="5"/>
  <c r="CA73" i="5"/>
  <c r="CA60" i="5"/>
  <c r="CA68" i="5"/>
  <c r="CA76" i="5"/>
  <c r="CA63" i="5"/>
  <c r="CA79" i="5"/>
  <c r="CA69" i="5"/>
  <c r="CA58" i="5"/>
  <c r="CA66" i="5"/>
  <c r="CA74" i="5"/>
  <c r="CA59" i="5"/>
  <c r="CA75" i="5"/>
  <c r="CA65" i="5"/>
  <c r="CA81" i="5"/>
  <c r="CA64" i="5"/>
  <c r="CA72" i="5"/>
  <c r="CA80" i="5"/>
  <c r="CA71" i="5"/>
  <c r="CA61" i="5"/>
  <c r="CA77" i="5"/>
  <c r="CA62" i="5"/>
  <c r="CA70" i="5"/>
  <c r="CA7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56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<sst xmlns="http://schemas.openxmlformats.org/spreadsheetml/2006/main" count="205" uniqueCount="85">
  <si>
    <t>3M</t>
  </si>
  <si>
    <t>ACT/365.FIXED</t>
  </si>
  <si>
    <t>Curve Characteristics</t>
  </si>
  <si>
    <t>PricingStructureType</t>
  </si>
  <si>
    <t>RateCurve</t>
  </si>
  <si>
    <t>BuildDateTime</t>
  </si>
  <si>
    <t>MarketName</t>
  </si>
  <si>
    <t>LIVE</t>
  </si>
  <si>
    <t>IndexName</t>
  </si>
  <si>
    <t>AUD-LIBOR-BBA</t>
  </si>
  <si>
    <t>IndexTenor</t>
  </si>
  <si>
    <t>6M</t>
  </si>
  <si>
    <t>CurveName</t>
  </si>
  <si>
    <t>Identifier</t>
  </si>
  <si>
    <t>Algorithm</t>
  </si>
  <si>
    <t>FastLinearZero</t>
  </si>
  <si>
    <t>IR Term Structure</t>
  </si>
  <si>
    <t>Instrument</t>
  </si>
  <si>
    <t>AdjRate</t>
  </si>
  <si>
    <t>Additional</t>
  </si>
  <si>
    <t>Diff</t>
  </si>
  <si>
    <t>Values</t>
  </si>
  <si>
    <t>MeasureTpe</t>
  </si>
  <si>
    <t>Units</t>
  </si>
  <si>
    <t>AUD-Deposit-1D</t>
  </si>
  <si>
    <t>MarketQuote</t>
  </si>
  <si>
    <t>DecimalRate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</si>
  <si>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</si>
  <si>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</si>
  <si>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</si>
  <si>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</si>
  <si>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</si>
  <si>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</si>
  <si>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</si>
  <si>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</si>
  <si>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</si>
  <si>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</si>
  <si>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</si>
  <si>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</si>
  <si>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</si>
  <si>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</si>
  <si>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</si>
  <si>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Volatility</t>
  </si>
  <si>
    <t>LogNormalVolatility</t>
  </si>
  <si>
    <t>Continuous</t>
  </si>
  <si>
    <t>FlatForward</t>
  </si>
  <si>
    <t>10Y</t>
  </si>
  <si>
    <t>LinearZero</t>
  </si>
  <si>
    <t>Base algorithm</t>
  </si>
  <si>
    <t>COE</t>
  </si>
  <si>
    <t>SimpleGapStep</t>
  </si>
  <si>
    <t>3D</t>
  </si>
  <si>
    <t>DecimalSpread</t>
  </si>
  <si>
    <t>Contiuous</t>
  </si>
  <si>
    <t>Daily</t>
  </si>
  <si>
    <t>Quarterly</t>
  </si>
  <si>
    <t>Semi</t>
  </si>
  <si>
    <t>Annual</t>
  </si>
  <si>
    <t>AUD</t>
  </si>
  <si>
    <t>FOLLOWING</t>
  </si>
  <si>
    <t>AUSY</t>
  </si>
  <si>
    <t>AccrualFactor</t>
  </si>
  <si>
    <t>DeltaR</t>
  </si>
  <si>
    <t>PDH</t>
  </si>
  <si>
    <t>NPV</t>
  </si>
  <si>
    <t>ImpliedQuote</t>
  </si>
  <si>
    <t>AUD-BasisSwap-4Y-6M</t>
  </si>
  <si>
    <t>AUD-BasisSwap-5Y-6M</t>
  </si>
  <si>
    <t>AUD-BasisSwap-7Y-6M</t>
  </si>
  <si>
    <t>AUD-BasisSwap-10Y-6M</t>
  </si>
  <si>
    <t>AUD-BasisSwap-15Y-6M</t>
  </si>
  <si>
    <t>AUD-BasisSwap-20Y-6M</t>
  </si>
  <si>
    <t>OptimizeBuild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</si>
  <si>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</si>
  <si>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</si>
  <si>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</si>
  <si>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</si>
  <si>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</si>
  <si>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</si>
  <si>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</si>
  <si>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</si>
  <si>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QR_LIVE</t>
  </si>
  <si>
    <t>"QR.PricingStructures.PerturbRateCurve" $H$1, AJ12:AJ43, "MarketQuote")</t>
  </si>
  <si>
    <t>"QR.PricingStructures.ReCalculateRateCurve" C1, C13:C36)</t>
  </si>
  <si>
    <t>Cummulative perturbations.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</si>
</sst>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164" formatCode="0.000%"/>
    <numFmt numFmtId="165" formatCode="dd/mm/yyyy;@"/>
    <numFmt numFmtId="166" formatCode="0.0000"/>
    <numFmt numFmtId="167" formatCode="d/mm/yyyy;@"/>
    <numFmt numFmtId="168" formatCode="&quot;$&quot;#,##0\ ;\(&quot;$&quot;#,##0\)"/>
    <numFmt numFmtId="169" formatCode="0.00_)"/>
    <numFmt numFmtId="170" formatCode="#,##0.0;#,##0.0"/>
    <numFmt numFmtId="171" formatCode="\+#,##0.00;\-#,##0.00"/>
    <numFmt numFmtId="172" formatCode="0.0000%"/>
    <numFmt numFmtId="173" formatCode="0.00000%"/>
    <numFmt numFmtId="174" formatCode="_-&quot;$&quot;* #,##0_-;\-&quot;$&quot;* #,##0_-;_-&quot;$&quot;* &quot;-&quot;??_-;_-@_-"/>
    <numFmt numFmtId="175" formatCode="#,##0_ ;\-#,##0\ "/>
    <numFmt numFmtId="176" formatCode="0;[Red]0"/>
    <numFmt numFmtId="177" formatCode="0.000000%"/>
  </numFmts>
  <fonts count="2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indexed="9"/>
      <name val="Times New Roman"/>
      <family val="1"/>
    </font>
    <font>
      <sz val="8"/>
      <name val="Verdana"/>
      <family val="2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3">
    <xf numFmtId="0" fontId="0" fillId="0" borderId="0"/>
    <xf numFmtId="0" fontId="3" fillId="4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4" borderId="0"/>
    <xf numFmtId="0" fontId="3" fillId="0" borderId="0" applyNumberFormat="0" applyFill="0" applyBorder="0" applyAlignment="0" applyProtection="0">
      <alignment horizontal="left" wrapText="1"/>
    </xf>
    <xf numFmtId="0" fontId="11" fillId="7" borderId="0" applyAlignment="0"/>
    <xf numFmtId="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2" fillId="8" borderId="0" applyNumberFormat="0" applyBorder="0">
      <alignment horizontal="right" vertical="center"/>
    </xf>
    <xf numFmtId="19" fontId="12" fillId="8" borderId="9" applyNumberFormat="0" applyBorder="0">
      <alignment horizontal="left" vertical="center"/>
    </xf>
    <xf numFmtId="2" fontId="13" fillId="9" borderId="0">
      <alignment horizontal="center" vertical="center"/>
    </xf>
    <xf numFmtId="2" fontId="13" fillId="9" borderId="1" applyBorder="0">
      <alignment horizontal="left" vertical="center"/>
    </xf>
    <xf numFmtId="0" fontId="12" fillId="8" borderId="0">
      <alignment horizontal="right" vertical="center"/>
    </xf>
    <xf numFmtId="19" fontId="14" fillId="8" borderId="21" applyNumberFormat="0" applyBorder="0">
      <alignment horizontal="left" vertical="center" indent="1"/>
    </xf>
    <xf numFmtId="2" fontId="15" fillId="9" borderId="24" applyBorder="0">
      <alignment horizontal="left" vertical="center" indent="1"/>
    </xf>
    <xf numFmtId="2" fontId="15" fillId="9" borderId="13" applyBorder="0">
      <alignment horizontal="center" vertical="center"/>
    </xf>
    <xf numFmtId="2" fontId="3" fillId="10" borderId="25" applyBorder="0">
      <alignment horizontal="left" vertical="center" indent="1"/>
    </xf>
    <xf numFmtId="0" fontId="3" fillId="10" borderId="0">
      <alignment horizontal="right" vertical="center"/>
    </xf>
    <xf numFmtId="2" fontId="3" fillId="10" borderId="9" applyNumberFormat="0" applyBorder="0">
      <alignment horizontal="right" vertical="center"/>
    </xf>
    <xf numFmtId="2" fontId="16" fillId="11" borderId="21" applyBorder="0">
      <alignment horizontal="left" vertical="center" indent="1"/>
    </xf>
    <xf numFmtId="2" fontId="16" fillId="11" borderId="0">
      <alignment horizontal="right" vertical="center"/>
    </xf>
    <xf numFmtId="2" fontId="16" fillId="11" borderId="1" applyBorder="0">
      <alignment horizontal="left" vertical="center"/>
    </xf>
    <xf numFmtId="2" fontId="16" fillId="11" borderId="4" applyBorder="0">
      <alignment horizontal="center" vertical="center"/>
    </xf>
    <xf numFmtId="19" fontId="14" fillId="12" borderId="26" applyNumberFormat="0" applyBorder="0">
      <alignment horizontal="left" vertical="center"/>
    </xf>
    <xf numFmtId="15" fontId="14" fillId="12" borderId="13" applyNumberFormat="0" applyBorder="0">
      <alignment horizontal="right" vertical="center"/>
    </xf>
    <xf numFmtId="19" fontId="14" fillId="12" borderId="8" applyNumberFormat="0" applyBorder="0">
      <alignment horizontal="right" vertical="center"/>
    </xf>
    <xf numFmtId="2" fontId="15" fillId="13" borderId="27" applyBorder="0">
      <alignment horizontal="left" vertical="center" indent="1"/>
    </xf>
    <xf numFmtId="2" fontId="15" fillId="13" borderId="1" applyNumberFormat="0">
      <alignment horizontal="center" vertical="center"/>
    </xf>
    <xf numFmtId="2" fontId="15" fillId="13" borderId="1" applyNumberFormat="0" applyBorder="0">
      <alignment horizontal="left" vertical="center"/>
    </xf>
    <xf numFmtId="2" fontId="3" fillId="14" borderId="8" applyNumberFormat="0" applyBorder="0">
      <alignment horizontal="right" vertical="center"/>
    </xf>
    <xf numFmtId="0" fontId="3" fillId="0" borderId="0" applyNumberFormat="0" applyFont="0" applyFill="0" applyBorder="0" applyAlignment="0"/>
    <xf numFmtId="169" fontId="17" fillId="0" borderId="0"/>
    <xf numFmtId="0" fontId="2" fillId="15" borderId="7" applyNumberFormat="0" applyBorder="0">
      <alignment horizontal="left" vertical="center"/>
    </xf>
    <xf numFmtId="2" fontId="2" fillId="15" borderId="1" applyNumberFormat="0" applyBorder="0">
      <alignment horizontal="left" vertical="center"/>
    </xf>
    <xf numFmtId="2" fontId="16" fillId="11" borderId="5" applyNumberFormat="0" applyBorder="0">
      <alignment horizontal="left" vertical="center"/>
    </xf>
    <xf numFmtId="2" fontId="16" fillId="11" borderId="1" applyNumberFormat="0" applyBorder="0">
      <alignment horizontal="left" vertical="center"/>
    </xf>
    <xf numFmtId="19" fontId="3" fillId="16" borderId="22" applyNumberFormat="0" applyBorder="0">
      <alignment horizontal="left" vertical="center" indent="1"/>
    </xf>
    <xf numFmtId="0" fontId="3" fillId="16" borderId="0">
      <alignment horizontal="right" vertical="center"/>
    </xf>
    <xf numFmtId="19" fontId="3" fillId="16" borderId="8" applyNumberFormat="0" applyBorder="0">
      <alignment horizontal="right" vertical="center"/>
    </xf>
    <xf numFmtId="2" fontId="18" fillId="17" borderId="24" applyBorder="0">
      <alignment horizontal="left" vertical="center" indent="1"/>
    </xf>
    <xf numFmtId="2" fontId="18" fillId="17" borderId="0">
      <alignment horizontal="center" vertical="center"/>
    </xf>
    <xf numFmtId="2" fontId="18" fillId="17" borderId="2">
      <alignment horizontal="left" vertical="center"/>
    </xf>
    <xf numFmtId="0" fontId="19" fillId="18" borderId="4">
      <alignment horizontal="center"/>
    </xf>
    <xf numFmtId="164" fontId="20" fillId="19" borderId="0" applyNumberFormat="0" applyBorder="0">
      <alignment horizontal="right" vertical="center"/>
    </xf>
    <xf numFmtId="164" fontId="20" fillId="19" borderId="0" applyNumberFormat="0" applyBorder="0">
      <alignment horizontal="right" vertical="center"/>
    </xf>
    <xf numFmtId="0" fontId="21" fillId="20" borderId="4" applyNumberFormat="0">
      <alignment horizontal="center" vertical="center"/>
    </xf>
    <xf numFmtId="0" fontId="21" fillId="20" borderId="0" applyNumberFormat="0" applyBorder="0">
      <alignment horizontal="left" vertical="center" indent="1"/>
    </xf>
    <xf numFmtId="170" fontId="22" fillId="21" borderId="0">
      <alignment horizontal="center" vertical="center"/>
    </xf>
    <xf numFmtId="171" fontId="23" fillId="22" borderId="0">
      <alignment horizontal="center" vertical="center"/>
      <protection locked="0"/>
    </xf>
    <xf numFmtId="0" fontId="3" fillId="0" borderId="0">
      <alignment horizontal="left" wrapText="1"/>
    </xf>
    <xf numFmtId="2" fontId="24" fillId="23" borderId="7" applyNumberFormat="0" applyFill="0" applyBorder="0" applyAlignment="0">
      <alignment horizontal="center"/>
      <protection locked="0"/>
    </xf>
    <xf numFmtId="2" fontId="3" fillId="24" borderId="1" applyNumberFormat="0" applyBorder="0">
      <alignment horizontal="right" vertical="center"/>
    </xf>
    <xf numFmtId="2" fontId="3" fillId="24" borderId="0">
      <alignment horizontal="right" vertical="center"/>
    </xf>
    <xf numFmtId="2" fontId="16" fillId="25" borderId="4">
      <alignment horizontal="center" vertical="center"/>
    </xf>
    <xf numFmtId="2" fontId="16" fillId="25" borderId="0" applyNumberFormat="0" applyBorder="0">
      <alignment horizontal="left" vertical="center"/>
    </xf>
    <xf numFmtId="2" fontId="16" fillId="25" borderId="4">
      <alignment horizontal="center" vertical="center"/>
    </xf>
    <xf numFmtId="38" fontId="25" fillId="0" borderId="0" applyFont="0" applyFill="0" applyBorder="0" applyAlignment="0" applyProtection="0"/>
    <xf numFmtId="0" fontId="25" fillId="0" borderId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80">
    <xf numFmtId="0" fontId="0" fillId="0" borderId="0" xfId="0"/>
    <xf numFmtId="2" fontId="0" fillId="0" borderId="0" xfId="0" applyNumberFormat="1"/>
    <xf numFmtId="0" fontId="4" fillId="5" borderId="5" xfId="1" applyFont="1" applyFill="1" applyBorder="1" applyAlignment="1">
      <alignment horizontal="center"/>
    </xf>
    <xf numFmtId="0" fontId="5" fillId="5" borderId="6" xfId="1" applyFont="1" applyFill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164" fontId="0" fillId="0" borderId="0" xfId="2" applyNumberFormat="1" applyFont="1"/>
    <xf numFmtId="0" fontId="4" fillId="5" borderId="7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6" fillId="6" borderId="10" xfId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6" fillId="6" borderId="10" xfId="1" applyNumberFormat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22" fontId="6" fillId="2" borderId="8" xfId="1" applyNumberFormat="1" applyFont="1" applyFill="1" applyBorder="1" applyAlignment="1">
      <alignment horizontal="center"/>
    </xf>
    <xf numFmtId="0" fontId="6" fillId="6" borderId="11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4" fillId="5" borderId="13" xfId="1" applyFont="1" applyFill="1" applyBorder="1" applyAlignment="1">
      <alignment horizontal="center"/>
    </xf>
    <xf numFmtId="0" fontId="5" fillId="5" borderId="14" xfId="1" applyFont="1" applyFill="1" applyBorder="1" applyAlignment="1">
      <alignment horizontal="center"/>
    </xf>
    <xf numFmtId="0" fontId="5" fillId="5" borderId="9" xfId="1" applyFont="1" applyFill="1" applyBorder="1"/>
    <xf numFmtId="0" fontId="5" fillId="5" borderId="9" xfId="1" applyFont="1" applyFill="1" applyBorder="1" applyAlignment="1">
      <alignment horizontal="center"/>
    </xf>
    <xf numFmtId="0" fontId="4" fillId="5" borderId="15" xfId="1" applyFont="1" applyFill="1" applyBorder="1" applyAlignment="1">
      <alignment horizontal="center"/>
    </xf>
    <xf numFmtId="0" fontId="5" fillId="5" borderId="16" xfId="1" applyFont="1" applyFill="1" applyBorder="1" applyAlignment="1">
      <alignment horizontal="center"/>
    </xf>
    <xf numFmtId="0" fontId="5" fillId="5" borderId="12" xfId="1" applyFont="1" applyFill="1" applyBorder="1"/>
    <xf numFmtId="0" fontId="5" fillId="5" borderId="12" xfId="1" applyFont="1" applyFill="1" applyBorder="1" applyAlignment="1">
      <alignment horizontal="center"/>
    </xf>
    <xf numFmtId="0" fontId="7" fillId="5" borderId="17" xfId="1" applyFont="1" applyFill="1" applyBorder="1" applyAlignment="1">
      <alignment horizontal="center"/>
    </xf>
    <xf numFmtId="0" fontId="7" fillId="5" borderId="16" xfId="1" applyFont="1" applyFill="1" applyBorder="1" applyAlignment="1">
      <alignment horizontal="center"/>
    </xf>
    <xf numFmtId="0" fontId="6" fillId="2" borderId="18" xfId="1" applyFont="1" applyFill="1" applyBorder="1" applyAlignment="1">
      <alignment horizontal="center"/>
    </xf>
    <xf numFmtId="10" fontId="6" fillId="2" borderId="19" xfId="1" applyNumberFormat="1" applyFont="1" applyFill="1" applyBorder="1" applyAlignment="1">
      <alignment horizontal="center"/>
    </xf>
    <xf numFmtId="10" fontId="6" fillId="2" borderId="9" xfId="2" applyNumberFormat="1" applyFont="1" applyFill="1" applyBorder="1" applyAlignment="1">
      <alignment horizontal="right"/>
    </xf>
    <xf numFmtId="2" fontId="6" fillId="2" borderId="9" xfId="1" applyNumberFormat="1" applyFont="1" applyFill="1" applyBorder="1" applyAlignment="1">
      <alignment horizontal="right"/>
    </xf>
    <xf numFmtId="2" fontId="6" fillId="2" borderId="9" xfId="1" applyNumberFormat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10" fontId="6" fillId="2" borderId="20" xfId="1" applyNumberFormat="1" applyFont="1" applyFill="1" applyBorder="1" applyAlignment="1">
      <alignment horizontal="center"/>
    </xf>
    <xf numFmtId="10" fontId="6" fillId="2" borderId="8" xfId="2" applyNumberFormat="1" applyFont="1" applyFill="1" applyBorder="1" applyAlignment="1">
      <alignment horizontal="right"/>
    </xf>
    <xf numFmtId="2" fontId="6" fillId="2" borderId="8" xfId="1" applyNumberFormat="1" applyFont="1" applyFill="1" applyBorder="1" applyAlignment="1">
      <alignment horizontal="right"/>
    </xf>
    <xf numFmtId="2" fontId="6" fillId="2" borderId="8" xfId="1" applyNumberFormat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10" fontId="6" fillId="2" borderId="17" xfId="1" applyNumberFormat="1" applyFont="1" applyFill="1" applyBorder="1" applyAlignment="1">
      <alignment horizontal="center"/>
    </xf>
    <xf numFmtId="10" fontId="6" fillId="2" borderId="12" xfId="2" applyNumberFormat="1" applyFont="1" applyFill="1" applyBorder="1" applyAlignment="1">
      <alignment horizontal="right"/>
    </xf>
    <xf numFmtId="2" fontId="6" fillId="2" borderId="12" xfId="1" applyNumberFormat="1" applyFont="1" applyFill="1" applyBorder="1" applyAlignment="1">
      <alignment horizontal="right"/>
    </xf>
    <xf numFmtId="0" fontId="6" fillId="0" borderId="7" xfId="0" applyFont="1" applyBorder="1" applyAlignment="1">
      <alignment horizontal="center"/>
    </xf>
    <xf numFmtId="10" fontId="8" fillId="2" borderId="1" xfId="4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10" fontId="8" fillId="2" borderId="14" xfId="4" applyNumberFormat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/>
    </xf>
    <xf numFmtId="10" fontId="8" fillId="2" borderId="2" xfId="4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10" fontId="8" fillId="2" borderId="0" xfId="4" applyNumberFormat="1" applyFont="1" applyFill="1" applyBorder="1" applyAlignment="1">
      <alignment horizontal="center"/>
    </xf>
    <xf numFmtId="2" fontId="6" fillId="2" borderId="2" xfId="1" applyNumberFormat="1" applyFont="1" applyFill="1" applyBorder="1" applyAlignment="1">
      <alignment horizontal="center"/>
    </xf>
    <xf numFmtId="0" fontId="3" fillId="0" borderId="0" xfId="0" applyFont="1"/>
    <xf numFmtId="0" fontId="6" fillId="0" borderId="15" xfId="0" applyFont="1" applyBorder="1" applyAlignment="1">
      <alignment horizontal="center"/>
    </xf>
    <xf numFmtId="10" fontId="8" fillId="2" borderId="3" xfId="4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2" borderId="21" xfId="1" applyFont="1" applyFill="1" applyBorder="1" applyAlignment="1">
      <alignment horizontal="center"/>
    </xf>
    <xf numFmtId="0" fontId="6" fillId="2" borderId="22" xfId="1" applyFont="1" applyFill="1" applyBorder="1" applyAlignment="1">
      <alignment horizontal="center"/>
    </xf>
    <xf numFmtId="0" fontId="9" fillId="0" borderId="0" xfId="0" applyFont="1"/>
    <xf numFmtId="0" fontId="0" fillId="0" borderId="22" xfId="0" applyBorder="1" applyAlignment="1">
      <alignment horizontal="center"/>
    </xf>
    <xf numFmtId="0" fontId="6" fillId="0" borderId="11" xfId="0" applyFont="1" applyBorder="1" applyAlignment="1">
      <alignment horizontal="center"/>
    </xf>
    <xf numFmtId="10" fontId="8" fillId="2" borderId="16" xfId="4" applyNumberFormat="1" applyFont="1" applyFill="1" applyBorder="1" applyAlignment="1">
      <alignment horizontal="center"/>
    </xf>
    <xf numFmtId="2" fontId="6" fillId="2" borderId="3" xfId="1" applyNumberFormat="1" applyFont="1" applyFill="1" applyBorder="1" applyAlignment="1">
      <alignment horizontal="center"/>
    </xf>
    <xf numFmtId="0" fontId="6" fillId="2" borderId="23" xfId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/>
    <xf numFmtId="0" fontId="6" fillId="0" borderId="2" xfId="0" applyFont="1" applyFill="1" applyBorder="1"/>
    <xf numFmtId="0" fontId="1" fillId="0" borderId="2" xfId="0" applyFont="1" applyBorder="1"/>
    <xf numFmtId="166" fontId="3" fillId="0" borderId="0" xfId="0" applyNumberFormat="1" applyFont="1"/>
    <xf numFmtId="173" fontId="0" fillId="0" borderId="0" xfId="6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5" fontId="0" fillId="0" borderId="0" xfId="61" applyNumberFormat="1" applyFont="1" applyAlignment="1">
      <alignment horizontal="center"/>
    </xf>
    <xf numFmtId="174" fontId="0" fillId="0" borderId="0" xfId="61" applyNumberFormat="1" applyFont="1"/>
    <xf numFmtId="176" fontId="0" fillId="0" borderId="0" xfId="0" applyNumberFormat="1"/>
    <xf numFmtId="172" fontId="0" fillId="0" borderId="0" xfId="62" applyNumberFormat="1" applyFont="1"/>
    <xf numFmtId="177" fontId="0" fillId="0" borderId="0" xfId="62" applyNumberFormat="1" applyFont="1"/>
  </cellXfs>
  <cellStyles count="63">
    <cellStyle name="_Copy of Portfolios to Archeus 6-3-04 (2)" xfId="5" xr:uid="{00000000-0005-0000-0000-000000000000}"/>
    <cellStyle name="back" xfId="6" xr:uid="{00000000-0005-0000-0000-000001000000}"/>
    <cellStyle name="Comma0" xfId="7" xr:uid="{00000000-0005-0000-0000-000002000000}"/>
    <cellStyle name="Currency" xfId="61" builtinId="4"/>
    <cellStyle name="Currency 2" xfId="3" xr:uid="{00000000-0005-0000-0000-000004000000}"/>
    <cellStyle name="Currency0" xfId="8" xr:uid="{00000000-0005-0000-0000-000005000000}"/>
    <cellStyle name="Date" xfId="9" xr:uid="{00000000-0005-0000-0000-000006000000}"/>
    <cellStyle name="Fixed" xfId="10" xr:uid="{00000000-0005-0000-0000-000007000000}"/>
    <cellStyle name="InfoDataColumn" xfId="11" xr:uid="{00000000-0005-0000-0000-000008000000}"/>
    <cellStyle name="InfoDataRow" xfId="12" xr:uid="{00000000-0005-0000-0000-000009000000}"/>
    <cellStyle name="InfoLabelColumn" xfId="13" xr:uid="{00000000-0005-0000-0000-00000A000000}"/>
    <cellStyle name="InfoLabelRow" xfId="14" xr:uid="{00000000-0005-0000-0000-00000B000000}"/>
    <cellStyle name="InfolDataColumn" xfId="15" xr:uid="{00000000-0005-0000-0000-00000C000000}"/>
    <cellStyle name="InformationalData" xfId="16" xr:uid="{00000000-0005-0000-0000-00000D000000}"/>
    <cellStyle name="InformationalLabel" xfId="17" xr:uid="{00000000-0005-0000-0000-00000E000000}"/>
    <cellStyle name="InformationalLabelTop" xfId="18" xr:uid="{00000000-0005-0000-0000-00000F000000}"/>
    <cellStyle name="InputData" xfId="19" xr:uid="{00000000-0005-0000-0000-000010000000}"/>
    <cellStyle name="InputDataColumn" xfId="20" xr:uid="{00000000-0005-0000-0000-000011000000}"/>
    <cellStyle name="InputDataRow" xfId="21" xr:uid="{00000000-0005-0000-0000-000012000000}"/>
    <cellStyle name="InputLabel" xfId="22" xr:uid="{00000000-0005-0000-0000-000013000000}"/>
    <cellStyle name="InputLabelColumn" xfId="23" xr:uid="{00000000-0005-0000-0000-000014000000}"/>
    <cellStyle name="InputLabelRow" xfId="24" xr:uid="{00000000-0005-0000-0000-000015000000}"/>
    <cellStyle name="InputLabelTop" xfId="25" xr:uid="{00000000-0005-0000-0000-000016000000}"/>
    <cellStyle name="IntermediateData" xfId="26" xr:uid="{00000000-0005-0000-0000-000017000000}"/>
    <cellStyle name="IntermediateDataColumn" xfId="27" xr:uid="{00000000-0005-0000-0000-000018000000}"/>
    <cellStyle name="IntermediateDataRow" xfId="28" xr:uid="{00000000-0005-0000-0000-000019000000}"/>
    <cellStyle name="IntermediateLabel" xfId="29" xr:uid="{00000000-0005-0000-0000-00001A000000}"/>
    <cellStyle name="IntermediateLabelColumn" xfId="30" xr:uid="{00000000-0005-0000-0000-00001B000000}"/>
    <cellStyle name="IntermediateLabelRow" xfId="31" xr:uid="{00000000-0005-0000-0000-00001C000000}"/>
    <cellStyle name="InvalidCell" xfId="32" xr:uid="{00000000-0005-0000-0000-00001D000000}"/>
    <cellStyle name="NewSheet" xfId="33" xr:uid="{00000000-0005-0000-0000-00001E000000}"/>
    <cellStyle name="Normal" xfId="0" builtinId="0"/>
    <cellStyle name="Normal - Style1" xfId="34" xr:uid="{00000000-0005-0000-0000-000020000000}"/>
    <cellStyle name="Normal_Curves" xfId="4" xr:uid="{00000000-0005-0000-0000-000021000000}"/>
    <cellStyle name="Normal_Sheet1" xfId="1" xr:uid="{00000000-0005-0000-0000-000022000000}"/>
    <cellStyle name="ObjectDataColumn" xfId="35" xr:uid="{00000000-0005-0000-0000-000023000000}"/>
    <cellStyle name="ObjectDataRow" xfId="36" xr:uid="{00000000-0005-0000-0000-000024000000}"/>
    <cellStyle name="ObjectLabelColumn" xfId="37" xr:uid="{00000000-0005-0000-0000-000025000000}"/>
    <cellStyle name="ObjectLabelRow" xfId="38" xr:uid="{00000000-0005-0000-0000-000026000000}"/>
    <cellStyle name="OutputData" xfId="39" xr:uid="{00000000-0005-0000-0000-000027000000}"/>
    <cellStyle name="OutputDataColumn" xfId="40" xr:uid="{00000000-0005-0000-0000-000028000000}"/>
    <cellStyle name="OutputDataRow" xfId="41" xr:uid="{00000000-0005-0000-0000-000029000000}"/>
    <cellStyle name="OutputLabel" xfId="42" xr:uid="{00000000-0005-0000-0000-00002A000000}"/>
    <cellStyle name="OutputLabelColumn" xfId="43" xr:uid="{00000000-0005-0000-0000-00002B000000}"/>
    <cellStyle name="OutputLabelRow" xfId="44" xr:uid="{00000000-0005-0000-0000-00002C000000}"/>
    <cellStyle name="PanelLabel" xfId="45" xr:uid="{00000000-0005-0000-0000-00002D000000}"/>
    <cellStyle name="Percent" xfId="62" builtinId="5"/>
    <cellStyle name="Percent 2" xfId="2" xr:uid="{00000000-0005-0000-0000-00002F000000}"/>
    <cellStyle name="PersonalDataColumn" xfId="46" xr:uid="{00000000-0005-0000-0000-000030000000}"/>
    <cellStyle name="PersonalDataRow" xfId="47" xr:uid="{00000000-0005-0000-0000-000031000000}"/>
    <cellStyle name="PersonalLabelColumn" xfId="48" xr:uid="{00000000-0005-0000-0000-000032000000}"/>
    <cellStyle name="PersonalLabelRow" xfId="49" xr:uid="{00000000-0005-0000-0000-000033000000}"/>
    <cellStyle name="result" xfId="50" xr:uid="{00000000-0005-0000-0000-000034000000}"/>
    <cellStyle name="spreads" xfId="51" xr:uid="{00000000-0005-0000-0000-000035000000}"/>
    <cellStyle name="Style 1" xfId="52" xr:uid="{00000000-0005-0000-0000-000036000000}"/>
    <cellStyle name="swaptn" xfId="53" xr:uid="{00000000-0005-0000-0000-000037000000}"/>
    <cellStyle name="TableDataColumn" xfId="54" xr:uid="{00000000-0005-0000-0000-000038000000}"/>
    <cellStyle name="TableDataRow" xfId="55" xr:uid="{00000000-0005-0000-0000-000039000000}"/>
    <cellStyle name="TableLabelColumn" xfId="56" xr:uid="{00000000-0005-0000-0000-00003A000000}"/>
    <cellStyle name="TableLabelRow" xfId="57" xr:uid="{00000000-0005-0000-0000-00003B000000}"/>
    <cellStyle name="TableLabelTop" xfId="58" xr:uid="{00000000-0005-0000-0000-00003C000000}"/>
    <cellStyle name="桁区切り_NewDemo" xfId="59" xr:uid="{00000000-0005-0000-0000-00003D000000}"/>
    <cellStyle name="標準_NewDemo" xfId="60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2856809993395E-2"/>
          <c:y val="1.6305997822416488E-2"/>
          <c:w val="0.88021929393822107"/>
          <c:h val="0.9406678974747423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RiskCurves!$BC$57:$BC$81</c:f>
              <c:numCache>
                <c:formatCode>0.00</c:formatCode>
                <c:ptCount val="25"/>
                <c:pt idx="0">
                  <c:v>1.0049697416647518</c:v>
                </c:pt>
                <c:pt idx="1">
                  <c:v>1.0049697416647518</c:v>
                </c:pt>
                <c:pt idx="2">
                  <c:v>0.12564722506880344</c:v>
                </c:pt>
                <c:pt idx="3">
                  <c:v>6.7028337200625288E-2</c:v>
                </c:pt>
                <c:pt idx="4">
                  <c:v>3.0475248209427264E-2</c:v>
                </c:pt>
                <c:pt idx="5">
                  <c:v>1.6224756036464782E-2</c:v>
                </c:pt>
                <c:pt idx="6">
                  <c:v>1.0591381505165032E-2</c:v>
                </c:pt>
                <c:pt idx="7">
                  <c:v>1.0266448162710162E-2</c:v>
                </c:pt>
                <c:pt idx="8">
                  <c:v>5.3502075925138115E-3</c:v>
                </c:pt>
                <c:pt idx="9">
                  <c:v>3.618070527622308E-3</c:v>
                </c:pt>
                <c:pt idx="10">
                  <c:v>2.7333602226065068E-3</c:v>
                </c:pt>
                <c:pt idx="11">
                  <c:v>2.1964133001262098E-3</c:v>
                </c:pt>
                <c:pt idx="12">
                  <c:v>1.8358622000391733E-3</c:v>
                </c:pt>
                <c:pt idx="13">
                  <c:v>1.5630571770230972E-3</c:v>
                </c:pt>
                <c:pt idx="14">
                  <c:v>1.3717876967689335E-3</c:v>
                </c:pt>
                <c:pt idx="15">
                  <c:v>9.1623521214501125E-4</c:v>
                </c:pt>
                <c:pt idx="16">
                  <c:v>6.8732114222314067E-4</c:v>
                </c:pt>
                <c:pt idx="17">
                  <c:v>5.5005294541388139E-4</c:v>
                </c:pt>
                <c:pt idx="18">
                  <c:v>4.578730283810728E-4</c:v>
                </c:pt>
                <c:pt idx="19">
                  <c:v>3.9278840624490385E-4</c:v>
                </c:pt>
                <c:pt idx="20">
                  <c:v>3.4391662850907778E-4</c:v>
                </c:pt>
                <c:pt idx="21">
                  <c:v>3.0577870013814845E-4</c:v>
                </c:pt>
                <c:pt idx="22">
                  <c:v>2.7518851197783079E-4</c:v>
                </c:pt>
                <c:pt idx="23">
                  <c:v>1.8265864376587615E-4</c:v>
                </c:pt>
                <c:pt idx="24">
                  <c:v>1.3667646570070247E-4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C-4A2C-BBE5-8279BFFD5C08}"/>
            </c:ext>
          </c:extLst>
        </c:ser>
        <c:ser>
          <c:idx val="1"/>
          <c:order val="1"/>
          <c:marker>
            <c:symbol val="none"/>
          </c:marker>
          <c:val>
            <c:numRef>
              <c:f>RiskCurves!$BD$57:$BD$81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0.87923218552887761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7.1840137962908557E-2</c:v>
                </c:pt>
                <c:pt idx="8">
                  <c:v>3.7438411482071388E-2</c:v>
                </c:pt>
                <c:pt idx="9">
                  <c:v>2.5317670981905849E-2</c:v>
                </c:pt>
                <c:pt idx="10">
                  <c:v>1.9126854899909063E-2</c:v>
                </c:pt>
                <c:pt idx="11">
                  <c:v>1.5369535582010485E-2</c:v>
                </c:pt>
                <c:pt idx="12">
                  <c:v>1.2846556929346775E-2</c:v>
                </c:pt>
                <c:pt idx="13">
                  <c:v>1.0937587022752382E-2</c:v>
                </c:pt>
                <c:pt idx="14">
                  <c:v>9.5991671411610469E-3</c:v>
                </c:pt>
                <c:pt idx="15">
                  <c:v>-3.8081290121283473E-4</c:v>
                </c:pt>
                <c:pt idx="16">
                  <c:v>-3.0064072120694618E-4</c:v>
                </c:pt>
                <c:pt idx="17">
                  <c:v>-2.5413450011058103E-4</c:v>
                </c:pt>
                <c:pt idx="18">
                  <c:v>-2.2146343425788473E-4</c:v>
                </c:pt>
                <c:pt idx="19">
                  <c:v>-1.9885899149585384E-4</c:v>
                </c:pt>
                <c:pt idx="20">
                  <c:v>-1.8200412732483073E-4</c:v>
                </c:pt>
                <c:pt idx="21">
                  <c:v>-1.6918836109880431E-4</c:v>
                </c:pt>
                <c:pt idx="22">
                  <c:v>-1.5925631480229185E-4</c:v>
                </c:pt>
                <c:pt idx="23">
                  <c:v>-1.1120451226531713E-4</c:v>
                </c:pt>
                <c:pt idx="24">
                  <c:v>-8.4524724996981604E-5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C-4A2C-BBE5-8279BFFD5C08}"/>
            </c:ext>
          </c:extLst>
        </c:ser>
        <c:ser>
          <c:idx val="2"/>
          <c:order val="2"/>
          <c:marker>
            <c:symbol val="none"/>
          </c:marker>
          <c:val>
            <c:numRef>
              <c:f>RiskCurves!$BE$57:$BE$81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0.93766539272621685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AC-4A2C-BBE5-8279BFFD5C08}"/>
            </c:ext>
          </c:extLst>
        </c:ser>
        <c:ser>
          <c:idx val="3"/>
          <c:order val="3"/>
          <c:marker>
            <c:symbol val="none"/>
          </c:marker>
          <c:val>
            <c:numRef>
              <c:f>RiskCurves!$BF$57:$BF$81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0.97330606316781143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AC-4A2C-BBE5-8279BFFD5C08}"/>
            </c:ext>
          </c:extLst>
        </c:ser>
        <c:ser>
          <c:idx val="4"/>
          <c:order val="4"/>
          <c:marker>
            <c:symbol val="none"/>
          </c:marker>
          <c:val>
            <c:numRef>
              <c:f>RiskCurves!$BG$57:$BG$81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0.98581411216436265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AC-4A2C-BBE5-8279BFFD5C08}"/>
            </c:ext>
          </c:extLst>
        </c:ser>
        <c:ser>
          <c:idx val="5"/>
          <c:order val="5"/>
          <c:marker>
            <c:symbol val="none"/>
          </c:marker>
          <c:val>
            <c:numRef>
              <c:f>RiskCurves!$BH$57:$BH$81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0.98927461629649827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-6.0720977579364899E-4</c:v>
                </c:pt>
                <c:pt idx="16">
                  <c:v>1.1837952840210164E-5</c:v>
                </c:pt>
                <c:pt idx="17">
                  <c:v>1.0006742101609234E-5</c:v>
                </c:pt>
                <c:pt idx="18">
                  <c:v>8.7202955967313756E-6</c:v>
                </c:pt>
                <c:pt idx="19">
                  <c:v>7.8302253569972891E-6</c:v>
                </c:pt>
                <c:pt idx="20">
                  <c:v>7.1665517964447645E-6</c:v>
                </c:pt>
                <c:pt idx="21">
                  <c:v>6.6619154637237443E-6</c:v>
                </c:pt>
                <c:pt idx="22">
                  <c:v>6.2708416237455822E-6</c:v>
                </c:pt>
                <c:pt idx="23">
                  <c:v>4.3787640180426024E-6</c:v>
                </c:pt>
                <c:pt idx="24">
                  <c:v>3.3282265832212943E-6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AC-4A2C-BBE5-8279BFFD5C08}"/>
            </c:ext>
          </c:extLst>
        </c:ser>
        <c:ser>
          <c:idx val="6"/>
          <c:order val="6"/>
          <c:marker>
            <c:symbol val="none"/>
          </c:marker>
          <c:val>
            <c:numRef>
              <c:f>RiskCurves!$BI$57:$BI$81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0.91836876548789803</c:v>
                </c:pt>
                <c:pt idx="8">
                  <c:v>0.47859171073305617</c:v>
                </c:pt>
                <c:pt idx="9">
                  <c:v>0.32364636968651439</c:v>
                </c:pt>
                <c:pt idx="10">
                  <c:v>0.24450635856432257</c:v>
                </c:pt>
                <c:pt idx="11">
                  <c:v>0.19647491089180846</c:v>
                </c:pt>
                <c:pt idx="12">
                  <c:v>0.16422260658011112</c:v>
                </c:pt>
                <c:pt idx="13">
                  <c:v>0.13981945175878252</c:v>
                </c:pt>
                <c:pt idx="14">
                  <c:v>0.12270988293927587</c:v>
                </c:pt>
                <c:pt idx="15">
                  <c:v>-4.8680173936332949E-3</c:v>
                </c:pt>
                <c:pt idx="16">
                  <c:v>-3.8431573479158487E-3</c:v>
                </c:pt>
                <c:pt idx="17">
                  <c:v>-3.2486578671608868E-3</c:v>
                </c:pt>
                <c:pt idx="18">
                  <c:v>-2.8310163013856027E-3</c:v>
                </c:pt>
                <c:pt idx="19">
                  <c:v>-2.5420585547664132E-3</c:v>
                </c:pt>
                <c:pt idx="20">
                  <c:v>-2.3265990023446648E-3</c:v>
                </c:pt>
                <c:pt idx="21">
                  <c:v>-2.1627721658035171E-3</c:v>
                </c:pt>
                <c:pt idx="22">
                  <c:v>-2.035808632783187E-3</c:v>
                </c:pt>
                <c:pt idx="23">
                  <c:v>-1.4215517118998378E-3</c:v>
                </c:pt>
                <c:pt idx="24">
                  <c:v>-1.0804981620538001E-3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AC-4A2C-BBE5-8279BFFD5C08}"/>
            </c:ext>
          </c:extLst>
        </c:ser>
        <c:ser>
          <c:idx val="7"/>
          <c:order val="7"/>
          <c:marker>
            <c:symbol val="none"/>
          </c:marker>
          <c:val>
            <c:numRef>
              <c:f>RiskCurves!$BJ$57:$BJ$81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0.47888378449378877</c:v>
                </c:pt>
                <c:pt idx="9">
                  <c:v>0.3238438834252122</c:v>
                </c:pt>
                <c:pt idx="10">
                  <c:v>0.24465557486585965</c:v>
                </c:pt>
                <c:pt idx="11">
                  <c:v>0.1965948146853691</c:v>
                </c:pt>
                <c:pt idx="12">
                  <c:v>0.16432282755829419</c:v>
                </c:pt>
                <c:pt idx="13">
                  <c:v>0.13990478006320473</c:v>
                </c:pt>
                <c:pt idx="14">
                  <c:v>0.1227847696938511</c:v>
                </c:pt>
                <c:pt idx="15">
                  <c:v>-4.8359659299279656E-3</c:v>
                </c:pt>
                <c:pt idx="16">
                  <c:v>-3.7915955175549243E-3</c:v>
                </c:pt>
                <c:pt idx="17">
                  <c:v>-3.2050721543441796E-3</c:v>
                </c:pt>
                <c:pt idx="18">
                  <c:v>-2.7930338841741786E-3</c:v>
                </c:pt>
                <c:pt idx="19">
                  <c:v>-2.5079529564209224E-3</c:v>
                </c:pt>
                <c:pt idx="20">
                  <c:v>-2.2953841227746352E-3</c:v>
                </c:pt>
                <c:pt idx="21">
                  <c:v>-2.1337552702505036E-3</c:v>
                </c:pt>
                <c:pt idx="22">
                  <c:v>-2.0084951479759638E-3</c:v>
                </c:pt>
                <c:pt idx="23">
                  <c:v>-1.4024794214861913E-3</c:v>
                </c:pt>
                <c:pt idx="24">
                  <c:v>-1.0660016336316858E-3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AC-4A2C-BBE5-8279BFFD5C08}"/>
            </c:ext>
          </c:extLst>
        </c:ser>
        <c:ser>
          <c:idx val="8"/>
          <c:order val="8"/>
          <c:marker>
            <c:symbol val="none"/>
          </c:marker>
          <c:val>
            <c:numRef>
              <c:f>RiskCurves!$BK$57:$BK$81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0.32372605068609062</c:v>
                </c:pt>
                <c:pt idx="10">
                  <c:v>0.24456655541627015</c:v>
                </c:pt>
                <c:pt idx="11">
                  <c:v>0.19652328249186723</c:v>
                </c:pt>
                <c:pt idx="12">
                  <c:v>0.16426303774075279</c:v>
                </c:pt>
                <c:pt idx="13">
                  <c:v>0.13985387490755841</c:v>
                </c:pt>
                <c:pt idx="14">
                  <c:v>0.12274009375978778</c:v>
                </c:pt>
                <c:pt idx="15">
                  <c:v>-4.2721217052843485E-3</c:v>
                </c:pt>
                <c:pt idx="16">
                  <c:v>-2.9671026524624722E-3</c:v>
                </c:pt>
                <c:pt idx="17">
                  <c:v>-2.5081204224619569E-3</c:v>
                </c:pt>
                <c:pt idx="18">
                  <c:v>-2.185681022837116E-3</c:v>
                </c:pt>
                <c:pt idx="19">
                  <c:v>-1.9625917335730492E-3</c:v>
                </c:pt>
                <c:pt idx="20">
                  <c:v>-1.7962465914678205E-3</c:v>
                </c:pt>
                <c:pt idx="21">
                  <c:v>-1.6697643889784786E-3</c:v>
                </c:pt>
                <c:pt idx="22">
                  <c:v>-1.5717424339811714E-3</c:v>
                </c:pt>
                <c:pt idx="23">
                  <c:v>-1.0975064768103948E-3</c:v>
                </c:pt>
                <c:pt idx="24">
                  <c:v>-8.3419669394402263E-4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AC-4A2C-BBE5-8279BFFD5C08}"/>
            </c:ext>
          </c:extLst>
        </c:ser>
        <c:ser>
          <c:idx val="9"/>
          <c:order val="9"/>
          <c:marker>
            <c:symbol val="none"/>
          </c:marker>
          <c:val>
            <c:numRef>
              <c:f>RiskCurves!$BL$57:$BL$81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0.24445355601088181</c:v>
                </c:pt>
                <c:pt idx="11">
                  <c:v>0.1964324810277418</c:v>
                </c:pt>
                <c:pt idx="12">
                  <c:v>0.16418714180232996</c:v>
                </c:pt>
                <c:pt idx="13">
                  <c:v>0.13978925696989108</c:v>
                </c:pt>
                <c:pt idx="14">
                  <c:v>0.12268338307031001</c:v>
                </c:pt>
                <c:pt idx="15">
                  <c:v>-3.7111053785565673E-3</c:v>
                </c:pt>
                <c:pt idx="16">
                  <c:v>-2.9397336032133126E-3</c:v>
                </c:pt>
                <c:pt idx="17">
                  <c:v>-2.484985106576687E-3</c:v>
                </c:pt>
                <c:pt idx="18">
                  <c:v>-2.1655199411441117E-3</c:v>
                </c:pt>
                <c:pt idx="19">
                  <c:v>-1.944488463578864E-3</c:v>
                </c:pt>
                <c:pt idx="20">
                  <c:v>-1.7796777207479408E-3</c:v>
                </c:pt>
                <c:pt idx="21">
                  <c:v>-1.6543622027853644E-3</c:v>
                </c:pt>
                <c:pt idx="22">
                  <c:v>-1.5572444223010962E-3</c:v>
                </c:pt>
                <c:pt idx="23">
                  <c:v>-1.0873829037194582E-3</c:v>
                </c:pt>
                <c:pt idx="24">
                  <c:v>-8.265019246778138E-4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EAC-4A2C-BBE5-8279BFFD5C08}"/>
            </c:ext>
          </c:extLst>
        </c:ser>
        <c:ser>
          <c:idx val="10"/>
          <c:order val="10"/>
          <c:marker>
            <c:symbol val="none"/>
          </c:marker>
          <c:val>
            <c:numRef>
              <c:f>RiskCurves!$BM$57:$BM$81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0.19633072202651647</c:v>
                </c:pt>
                <c:pt idx="12">
                  <c:v>0.16410208705686102</c:v>
                </c:pt>
                <c:pt idx="13">
                  <c:v>0.1397168412164973</c:v>
                </c:pt>
                <c:pt idx="14">
                  <c:v>0.12261982877959099</c:v>
                </c:pt>
                <c:pt idx="15">
                  <c:v>-3.1538087430504902E-3</c:v>
                </c:pt>
                <c:pt idx="16">
                  <c:v>-2.1318981513474E-3</c:v>
                </c:pt>
                <c:pt idx="17">
                  <c:v>-1.8021140402169067E-3</c:v>
                </c:pt>
                <c:pt idx="18">
                  <c:v>-1.5704375400105164E-3</c:v>
                </c:pt>
                <c:pt idx="19">
                  <c:v>-1.4101452805448389E-3</c:v>
                </c:pt>
                <c:pt idx="20">
                  <c:v>-1.2906243451737964E-3</c:v>
                </c:pt>
                <c:pt idx="21">
                  <c:v>-1.199745405244812E-3</c:v>
                </c:pt>
                <c:pt idx="22">
                  <c:v>-1.1293154766889302E-3</c:v>
                </c:pt>
                <c:pt idx="23">
                  <c:v>-7.8857135932253186E-4</c:v>
                </c:pt>
                <c:pt idx="24">
                  <c:v>-5.9938017216154549E-4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EAC-4A2C-BBE5-8279BFFD5C08}"/>
            </c:ext>
          </c:extLst>
        </c:ser>
        <c:ser>
          <c:idx val="11"/>
          <c:order val="11"/>
          <c:marker>
            <c:symbol val="none"/>
          </c:marker>
          <c:val>
            <c:numRef>
              <c:f>RiskCurves!$BN$57:$BN$81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0.16399940577116467</c:v>
                </c:pt>
                <c:pt idx="13">
                  <c:v>0.13962941819656294</c:v>
                </c:pt>
                <c:pt idx="14">
                  <c:v>0.12254310363779553</c:v>
                </c:pt>
                <c:pt idx="15">
                  <c:v>-2.6004938113999287E-3</c:v>
                </c:pt>
                <c:pt idx="16">
                  <c:v>-2.1083686352341147E-3</c:v>
                </c:pt>
                <c:pt idx="17">
                  <c:v>-1.7822243147946892E-3</c:v>
                </c:pt>
                <c:pt idx="18">
                  <c:v>-1.553104809204342E-3</c:v>
                </c:pt>
                <c:pt idx="19">
                  <c:v>-1.3945816679239442E-3</c:v>
                </c:pt>
                <c:pt idx="20">
                  <c:v>-1.2763798729054088E-3</c:v>
                </c:pt>
                <c:pt idx="21">
                  <c:v>-1.1865039528657917E-3</c:v>
                </c:pt>
                <c:pt idx="22">
                  <c:v>-1.1168513580628314E-3</c:v>
                </c:pt>
                <c:pt idx="23">
                  <c:v>-7.7986799240647997E-4</c:v>
                </c:pt>
                <c:pt idx="24">
                  <c:v>-5.92764886064856E-4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AC-4A2C-BBE5-8279BFFD5C08}"/>
            </c:ext>
          </c:extLst>
        </c:ser>
        <c:ser>
          <c:idx val="12"/>
          <c:order val="12"/>
          <c:marker>
            <c:symbol val="none"/>
          </c:marker>
          <c:val>
            <c:numRef>
              <c:f>RiskCurves!$BO$57:$BO$81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0.14838108604031675</c:v>
                </c:pt>
                <c:pt idx="14">
                  <c:v>0.13022383676286609</c:v>
                </c:pt>
                <c:pt idx="15">
                  <c:v>-2.135486276699794E-3</c:v>
                </c:pt>
                <c:pt idx="16">
                  <c:v>-1.394496402795653E-3</c:v>
                </c:pt>
                <c:pt idx="17">
                  <c:v>-1.1787812415064991E-3</c:v>
                </c:pt>
                <c:pt idx="18">
                  <c:v>-1.0272392803045705E-3</c:v>
                </c:pt>
                <c:pt idx="19">
                  <c:v>-9.2239047511100125E-4</c:v>
                </c:pt>
                <c:pt idx="20">
                  <c:v>-8.4421061252726304E-4</c:v>
                </c:pt>
                <c:pt idx="21">
                  <c:v>-7.8476577236585854E-4</c:v>
                </c:pt>
                <c:pt idx="22">
                  <c:v>-7.3869684591443274E-4</c:v>
                </c:pt>
                <c:pt idx="23">
                  <c:v>-5.1581262816569051E-4</c:v>
                </c:pt>
                <c:pt idx="24">
                  <c:v>-3.9206073054742774E-4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EAC-4A2C-BBE5-8279BFFD5C08}"/>
            </c:ext>
          </c:extLst>
        </c:ser>
        <c:ser>
          <c:idx val="13"/>
          <c:order val="13"/>
          <c:marker>
            <c:symbol val="none"/>
          </c:marker>
          <c:val>
            <c:numRef>
              <c:f>RiskCurves!$BP$57:$BP$81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0.12211909930393006</c:v>
                </c:pt>
                <c:pt idx="15">
                  <c:v>-1.4562029271303345E-3</c:v>
                </c:pt>
                <c:pt idx="16">
                  <c:v>-1.2163397933306896E-3</c:v>
                </c:pt>
                <c:pt idx="17">
                  <c:v>-1.0281837514725112E-3</c:v>
                </c:pt>
                <c:pt idx="18">
                  <c:v>-8.9600233010855845E-4</c:v>
                </c:pt>
                <c:pt idx="19">
                  <c:v>-8.0454869433310705E-4</c:v>
                </c:pt>
                <c:pt idx="20">
                  <c:v>-7.3635685104989079E-4</c:v>
                </c:pt>
                <c:pt idx="21">
                  <c:v>-6.8450649592932677E-4</c:v>
                </c:pt>
                <c:pt idx="22">
                  <c:v>-6.4432319923923842E-4</c:v>
                </c:pt>
                <c:pt idx="23">
                  <c:v>-4.499139816260822E-4</c:v>
                </c:pt>
                <c:pt idx="24">
                  <c:v>-3.4197224607623866E-4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EAC-4A2C-BBE5-8279BFFD5C08}"/>
            </c:ext>
          </c:extLst>
        </c:ser>
        <c:ser>
          <c:idx val="14"/>
          <c:order val="14"/>
          <c:marker>
            <c:symbol val="none"/>
          </c:marker>
          <c:val>
            <c:numRef>
              <c:f>RiskCurves!$BQ$57:$BQ$81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1.0255323122532189</c:v>
                </c:pt>
                <c:pt idx="16">
                  <c:v>-1.9990808715064645E-2</c:v>
                </c:pt>
                <c:pt idx="17">
                  <c:v>-1.6898420351907362E-2</c:v>
                </c:pt>
                <c:pt idx="18">
                  <c:v>-1.4725988046748739E-2</c:v>
                </c:pt>
                <c:pt idx="19">
                  <c:v>-1.3222925732137014E-2</c:v>
                </c:pt>
                <c:pt idx="20">
                  <c:v>-1.2102176381034724E-2</c:v>
                </c:pt>
                <c:pt idx="21">
                  <c:v>-1.1250003000284892E-2</c:v>
                </c:pt>
                <c:pt idx="22">
                  <c:v>-1.0589580128339549E-2</c:v>
                </c:pt>
                <c:pt idx="23">
                  <c:v>-7.3944243528245579E-3</c:v>
                </c:pt>
                <c:pt idx="24">
                  <c:v>-5.6203804899013221E-3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EAC-4A2C-BBE5-8279BFFD5C08}"/>
            </c:ext>
          </c:extLst>
        </c:ser>
        <c:ser>
          <c:idx val="15"/>
          <c:order val="15"/>
          <c:marker>
            <c:symbol val="none"/>
          </c:marker>
          <c:val>
            <c:numRef>
              <c:f>RiskCurves!$BR$57:$BR$81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1.0320444742273338</c:v>
                </c:pt>
                <c:pt idx="17">
                  <c:v>-2.2805052308783047E-2</c:v>
                </c:pt>
                <c:pt idx="18">
                  <c:v>-1.9873272254500307E-2</c:v>
                </c:pt>
                <c:pt idx="19">
                  <c:v>-1.7844832207458694E-2</c:v>
                </c:pt>
                <c:pt idx="20">
                  <c:v>-1.6332337997582158E-2</c:v>
                </c:pt>
                <c:pt idx="21">
                  <c:v>-1.5182297152804836E-2</c:v>
                </c:pt>
                <c:pt idx="22">
                  <c:v>-1.4291030838720076E-2</c:v>
                </c:pt>
                <c:pt idx="23">
                  <c:v>-9.9790489027640206E-3</c:v>
                </c:pt>
                <c:pt idx="24">
                  <c:v>-7.5849109748560295E-3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EAC-4A2C-BBE5-8279BFFD5C08}"/>
            </c:ext>
          </c:extLst>
        </c:ser>
        <c:ser>
          <c:idx val="16"/>
          <c:order val="16"/>
          <c:marker>
            <c:symbol val="none"/>
          </c:marker>
          <c:val>
            <c:numRef>
              <c:f>RiskCurves!$BS$57:$BS$81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1.0515387202580939</c:v>
                </c:pt>
                <c:pt idx="18">
                  <c:v>-2.524009675930472E-2</c:v>
                </c:pt>
                <c:pt idx="19">
                  <c:v>-2.2663870113959206E-2</c:v>
                </c:pt>
                <c:pt idx="20">
                  <c:v>-2.0742921904570721E-2</c:v>
                </c:pt>
                <c:pt idx="21">
                  <c:v>-1.9282308532098114E-2</c:v>
                </c:pt>
                <c:pt idx="22">
                  <c:v>-1.8150352403267789E-2</c:v>
                </c:pt>
                <c:pt idx="23">
                  <c:v>-1.2673910010363443E-2</c:v>
                </c:pt>
                <c:pt idx="24">
                  <c:v>-9.6332303645141337E-3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EAC-4A2C-BBE5-8279BFFD5C08}"/>
            </c:ext>
          </c:extLst>
        </c:ser>
        <c:ser>
          <c:idx val="17"/>
          <c:order val="17"/>
          <c:marker>
            <c:symbol val="none"/>
          </c:marker>
          <c:val>
            <c:numRef>
              <c:f>RiskCurves!$BT$57:$BT$81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1.0720569937827662</c:v>
                </c:pt>
                <c:pt idx="19">
                  <c:v>-2.7653127361304541E-2</c:v>
                </c:pt>
                <c:pt idx="20">
                  <c:v>-2.530929696931139E-2</c:v>
                </c:pt>
                <c:pt idx="21">
                  <c:v>-2.3527140342594066E-2</c:v>
                </c:pt>
                <c:pt idx="22">
                  <c:v>-2.2145992097932776E-2</c:v>
                </c:pt>
                <c:pt idx="23">
                  <c:v>-1.5463957954153784E-2</c:v>
                </c:pt>
                <c:pt idx="24">
                  <c:v>-1.1753899595845496E-2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EAC-4A2C-BBE5-8279BFFD5C08}"/>
            </c:ext>
          </c:extLst>
        </c:ser>
        <c:ser>
          <c:idx val="18"/>
          <c:order val="18"/>
          <c:marker>
            <c:symbol val="none"/>
          </c:marker>
          <c:val>
            <c:numRef>
              <c:f>RiskCurves!$BU$57:$BU$81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1.0950400040243835</c:v>
                </c:pt>
                <c:pt idx="20">
                  <c:v>-2.9686014357821477E-2</c:v>
                </c:pt>
                <c:pt idx="21">
                  <c:v>-2.7595668674607055E-2</c:v>
                </c:pt>
                <c:pt idx="22">
                  <c:v>-2.5975677555578613E-2</c:v>
                </c:pt>
                <c:pt idx="23">
                  <c:v>-1.8138124051603199E-2</c:v>
                </c:pt>
                <c:pt idx="24">
                  <c:v>-1.3786488848310796E-2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AC-4A2C-BBE5-8279BFFD5C08}"/>
            </c:ext>
          </c:extLst>
        </c:ser>
        <c:ser>
          <c:idx val="19"/>
          <c:order val="19"/>
          <c:marker>
            <c:symbol val="none"/>
          </c:marker>
          <c:val>
            <c:numRef>
              <c:f>RiskCurves!$BV$57:$BV$81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1.119961070550346</c:v>
                </c:pt>
                <c:pt idx="21">
                  <c:v>-3.1981232009314908E-2</c:v>
                </c:pt>
                <c:pt idx="22">
                  <c:v>-3.0103785801927074E-2</c:v>
                </c:pt>
                <c:pt idx="23">
                  <c:v>-2.1020670226690186E-2</c:v>
                </c:pt>
                <c:pt idx="24">
                  <c:v>-1.5977464240535255E-2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AC-4A2C-BBE5-8279BFFD5C08}"/>
            </c:ext>
          </c:extLst>
        </c:ser>
        <c:ser>
          <c:idx val="20"/>
          <c:order val="20"/>
          <c:marker>
            <c:symbol val="none"/>
          </c:marker>
          <c:val>
            <c:numRef>
              <c:f>RiskCurves!$BW$57:$BW$81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1.1475155390172631</c:v>
                </c:pt>
                <c:pt idx="22">
                  <c:v>-3.4439195450985949E-2</c:v>
                </c:pt>
                <c:pt idx="23">
                  <c:v>-2.4047979261254682E-2</c:v>
                </c:pt>
                <c:pt idx="24">
                  <c:v>-1.8278471358712522E-2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AC-4A2C-BBE5-8279BFFD5C08}"/>
            </c:ext>
          </c:extLst>
        </c:ser>
        <c:ser>
          <c:idx val="21"/>
          <c:order val="21"/>
          <c:marker>
            <c:symbol val="none"/>
          </c:marker>
          <c:val>
            <c:numRef>
              <c:f>RiskCurves!$BX$57:$BX$81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1.1780779916215067</c:v>
                </c:pt>
                <c:pt idx="23">
                  <c:v>-9.4587436576532014E-2</c:v>
                </c:pt>
                <c:pt idx="24">
                  <c:v>-7.1894321624910162E-2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EAC-4A2C-BBE5-8279BFFD5C08}"/>
            </c:ext>
          </c:extLst>
        </c:ser>
        <c:ser>
          <c:idx val="22"/>
          <c:order val="22"/>
          <c:marker>
            <c:symbol val="none"/>
          </c:marker>
          <c:val>
            <c:numRef>
              <c:f>RiskCurves!$BY$57:$BY$81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1.2237251561320051</c:v>
                </c:pt>
                <c:pt idx="24">
                  <c:v>-0.16986546550690207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EAC-4A2C-BBE5-8279BFFD5C08}"/>
            </c:ext>
          </c:extLst>
        </c:ser>
        <c:ser>
          <c:idx val="23"/>
          <c:order val="23"/>
          <c:marker>
            <c:symbol val="none"/>
          </c:marker>
          <c:val>
            <c:numRef>
              <c:f>RiskCurves!$BZ$57:$BZ$81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1.3418046992530464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EAC-4A2C-BBE5-8279BFFD5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42752"/>
        <c:axId val="116069120"/>
      </c:lineChart>
      <c:catAx>
        <c:axId val="11604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6069120"/>
        <c:crosses val="autoZero"/>
        <c:auto val="1"/>
        <c:lblAlgn val="ctr"/>
        <c:lblOffset val="100"/>
        <c:noMultiLvlLbl val="0"/>
      </c:catAx>
      <c:valAx>
        <c:axId val="1160691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604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21</xdr:col>
      <xdr:colOff>285750</xdr:colOff>
      <xdr:row>40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workbookViewId="0">
      <selection activeCell="D6" sqref="D6"/>
    </sheetView>
  </sheetViews>
  <sheetFormatPr defaultRowHeight="12.75"/>
  <cols>
    <col min="2" max="2" width="21.42578125" style="5" bestFit="1" customWidth="1"/>
    <col min="3" max="3" width="36.28515625" style="5" bestFit="1" customWidth="1"/>
    <col min="4" max="4" width="14" bestFit="1" customWidth="1"/>
    <col min="5" max="5" width="6.28515625" bestFit="1" customWidth="1"/>
    <col min="6" max="6" width="17.42578125" customWidth="1"/>
    <col min="7" max="7" width="23.140625" style="5" bestFit="1" customWidth="1"/>
    <col min="8" max="8" width="39.85546875" style="5" bestFit="1" customWidth="1"/>
    <col min="9" max="9" width="12.85546875" style="5" bestFit="1" customWidth="1"/>
    <col min="10" max="10" width="16.85546875" style="5" bestFit="1" customWidth="1"/>
    <col min="11" max="11" width="1.42578125" customWidth="1"/>
    <col min="13" max="13" width="23.140625" bestFit="1" customWidth="1"/>
    <col min="14" max="14" width="9.140625" style="6"/>
  </cols>
  <sheetData>
    <row r="1" spans="2:10" ht="13.5" thickBot="1">
      <c r="B1" s="2" t="s">
        <v>2</v>
      </c>
      <c r="C1" s="3" t="str">
        <f ca="1">_xll.HLV5r3.Financial.Cache.CreatePricingStructure( B2:C10, B15:D38)</f>
        <v>Market.LIVE.RateCurve.AUD-LIBOR-BBA-3M</v>
      </c>
      <c r="D1" s="4"/>
      <c r="G1" s="2" t="s">
        <v>2</v>
      </c>
      <c r="H1" s="3" t="str">
        <f ca="1">_xll.HLV5r3.Financial.Cache.CreateCurve(G2:H10, G15:J52)</f>
        <v>Market.QR_LIVE.RateCurve.AUD-LIBOR-BBA-3M</v>
      </c>
    </row>
    <row r="2" spans="2:10">
      <c r="B2" s="7" t="s">
        <v>3</v>
      </c>
      <c r="C2" s="8" t="s">
        <v>4</v>
      </c>
      <c r="D2" s="4"/>
      <c r="G2" s="7" t="s">
        <v>3</v>
      </c>
      <c r="H2" s="8" t="s">
        <v>4</v>
      </c>
    </row>
    <row r="3" spans="2:10">
      <c r="B3" s="9" t="s">
        <v>5</v>
      </c>
      <c r="C3" s="10">
        <f ca="1">TODAY()+1</f>
        <v>43160</v>
      </c>
      <c r="D3" s="4"/>
      <c r="G3" s="9" t="s">
        <v>5</v>
      </c>
      <c r="H3" s="10">
        <f ca="1">TODAY()+1</f>
        <v>43160</v>
      </c>
      <c r="J3" s="11" t="s">
        <v>82</v>
      </c>
    </row>
    <row r="4" spans="2:10">
      <c r="B4" s="12" t="s">
        <v>6</v>
      </c>
      <c r="C4" s="13" t="s">
        <v>7</v>
      </c>
      <c r="D4" s="4"/>
      <c r="G4" s="12" t="s">
        <v>6</v>
      </c>
      <c r="H4" s="13" t="s">
        <v>81</v>
      </c>
    </row>
    <row r="5" spans="2:10">
      <c r="B5" s="9" t="s">
        <v>8</v>
      </c>
      <c r="C5" s="14" t="s">
        <v>9</v>
      </c>
      <c r="D5" s="4"/>
      <c r="G5" s="9" t="s">
        <v>8</v>
      </c>
      <c r="H5" s="14" t="s">
        <v>9</v>
      </c>
    </row>
    <row r="6" spans="2:10">
      <c r="B6" s="9" t="s">
        <v>10</v>
      </c>
      <c r="C6" s="13" t="s">
        <v>0</v>
      </c>
      <c r="D6" s="4"/>
      <c r="G6" s="9" t="s">
        <v>10</v>
      </c>
      <c r="H6" s="13" t="s">
        <v>0</v>
      </c>
      <c r="J6" s="11" t="s">
        <v>83</v>
      </c>
    </row>
    <row r="7" spans="2:10">
      <c r="B7" s="9" t="s">
        <v>12</v>
      </c>
      <c r="C7" s="13" t="str">
        <f>C5&amp;"-"&amp;C6</f>
        <v>AUD-LIBOR-BBA-3M</v>
      </c>
      <c r="D7" s="4"/>
      <c r="G7" s="9" t="s">
        <v>12</v>
      </c>
      <c r="H7" s="13" t="str">
        <f>H5&amp;"-"&amp;H6</f>
        <v>AUD-LIBOR-BBA-3M</v>
      </c>
    </row>
    <row r="8" spans="2:10">
      <c r="B8" s="9" t="s">
        <v>13</v>
      </c>
      <c r="C8" s="13" t="str">
        <f>"RateCurve."&amp;C7</f>
        <v>RateCurve.AUD-LIBOR-BBA-3M</v>
      </c>
      <c r="D8" s="4"/>
      <c r="G8" s="9" t="s">
        <v>13</v>
      </c>
      <c r="H8" s="13" t="str">
        <f>"RateCurve."&amp;H7</f>
        <v>RateCurve.AUD-LIBOR-BBA-3M</v>
      </c>
    </row>
    <row r="9" spans="2:10">
      <c r="B9" s="9" t="s">
        <v>72</v>
      </c>
      <c r="C9" s="13" t="b">
        <v>0</v>
      </c>
      <c r="D9" s="4"/>
      <c r="G9" s="9" t="s">
        <v>72</v>
      </c>
      <c r="H9" s="13" t="b">
        <v>0</v>
      </c>
    </row>
    <row r="10" spans="2:10" ht="13.5" thickBot="1">
      <c r="B10" s="15" t="s">
        <v>14</v>
      </c>
      <c r="C10" s="16" t="s">
        <v>15</v>
      </c>
      <c r="D10" s="4"/>
      <c r="G10" s="15" t="s">
        <v>14</v>
      </c>
      <c r="H10" s="16" t="s">
        <v>15</v>
      </c>
    </row>
    <row r="11" spans="2:10" ht="13.5" thickBot="1"/>
    <row r="12" spans="2:10">
      <c r="B12" s="17" t="s">
        <v>16</v>
      </c>
      <c r="C12" s="18"/>
      <c r="D12" s="19"/>
      <c r="E12" s="19"/>
      <c r="G12" s="17" t="s">
        <v>16</v>
      </c>
      <c r="H12" s="18"/>
      <c r="I12" s="20"/>
      <c r="J12" s="20"/>
    </row>
    <row r="13" spans="2:10" ht="13.5" thickBot="1">
      <c r="B13" s="21"/>
      <c r="C13" s="22"/>
      <c r="D13" s="23"/>
      <c r="E13" s="23"/>
      <c r="G13" s="21"/>
      <c r="H13" s="22"/>
      <c r="I13" s="24"/>
      <c r="J13" s="24"/>
    </row>
    <row r="14" spans="2:10" ht="13.5" thickBot="1">
      <c r="B14" s="21" t="s">
        <v>17</v>
      </c>
      <c r="C14" s="25" t="s">
        <v>18</v>
      </c>
      <c r="D14" s="26" t="s">
        <v>19</v>
      </c>
      <c r="E14" s="26" t="s">
        <v>20</v>
      </c>
      <c r="G14" s="21" t="s">
        <v>17</v>
      </c>
      <c r="H14" s="25" t="s">
        <v>21</v>
      </c>
      <c r="I14" s="26" t="s">
        <v>22</v>
      </c>
      <c r="J14" s="26" t="s">
        <v>23</v>
      </c>
    </row>
    <row r="15" spans="2:10">
      <c r="B15" s="27" t="s">
        <v>24</v>
      </c>
      <c r="C15" s="28">
        <v>0.02</v>
      </c>
      <c r="D15" s="29">
        <v>0</v>
      </c>
      <c r="E15" s="30">
        <v>-1.04638520070921E-10</v>
      </c>
      <c r="G15" s="27" t="s">
        <v>24</v>
      </c>
      <c r="H15" s="28">
        <f t="shared" ref="H15:H20" si="0">C15</f>
        <v>0.02</v>
      </c>
      <c r="I15" s="31" t="s">
        <v>25</v>
      </c>
      <c r="J15" s="31" t="s">
        <v>26</v>
      </c>
    </row>
    <row r="16" spans="2:10">
      <c r="B16" s="32" t="s">
        <v>27</v>
      </c>
      <c r="C16" s="33">
        <f>C15+0.001</f>
        <v>2.1000000000000001E-2</v>
      </c>
      <c r="D16" s="34">
        <v>0</v>
      </c>
      <c r="E16" s="35">
        <v>1.2614909117303341E-10</v>
      </c>
      <c r="G16" s="32" t="s">
        <v>27</v>
      </c>
      <c r="H16" s="33">
        <f t="shared" si="0"/>
        <v>2.1000000000000001E-2</v>
      </c>
      <c r="I16" s="36" t="s">
        <v>25</v>
      </c>
      <c r="J16" s="36" t="s">
        <v>26</v>
      </c>
    </row>
    <row r="17" spans="1:14">
      <c r="B17" s="32" t="s">
        <v>28</v>
      </c>
      <c r="C17" s="33">
        <f t="shared" ref="C17:C37" si="1">C16+0.001</f>
        <v>2.2000000000000002E-2</v>
      </c>
      <c r="D17" s="34">
        <v>0</v>
      </c>
      <c r="E17" s="35">
        <v>9.3640373233228047E-11</v>
      </c>
      <c r="G17" s="32" t="s">
        <v>28</v>
      </c>
      <c r="H17" s="33">
        <f t="shared" si="0"/>
        <v>2.2000000000000002E-2</v>
      </c>
      <c r="I17" s="36" t="s">
        <v>25</v>
      </c>
      <c r="J17" s="36" t="s">
        <v>26</v>
      </c>
    </row>
    <row r="18" spans="1:14">
      <c r="B18" s="32" t="s">
        <v>29</v>
      </c>
      <c r="C18" s="33">
        <f t="shared" si="1"/>
        <v>2.3000000000000003E-2</v>
      </c>
      <c r="D18" s="34">
        <v>0</v>
      </c>
      <c r="E18" s="35">
        <v>3.6984304507825527E-11</v>
      </c>
      <c r="G18" s="32" t="s">
        <v>29</v>
      </c>
      <c r="H18" s="33">
        <f t="shared" si="0"/>
        <v>2.3000000000000003E-2</v>
      </c>
      <c r="I18" s="36" t="s">
        <v>25</v>
      </c>
      <c r="J18" s="36" t="s">
        <v>26</v>
      </c>
    </row>
    <row r="19" spans="1:14">
      <c r="B19" s="32" t="s">
        <v>30</v>
      </c>
      <c r="C19" s="33">
        <f t="shared" si="1"/>
        <v>2.4000000000000004E-2</v>
      </c>
      <c r="D19" s="34">
        <v>0</v>
      </c>
      <c r="E19" s="35">
        <v>1.0755285551056204E-12</v>
      </c>
      <c r="G19" s="32" t="s">
        <v>30</v>
      </c>
      <c r="H19" s="33">
        <f t="shared" si="0"/>
        <v>2.4000000000000004E-2</v>
      </c>
      <c r="I19" s="36" t="s">
        <v>25</v>
      </c>
      <c r="J19" s="36" t="s">
        <v>26</v>
      </c>
    </row>
    <row r="20" spans="1:14" ht="13.5" thickBot="1">
      <c r="A20">
        <v>1</v>
      </c>
      <c r="B20" s="32" t="s">
        <v>31</v>
      </c>
      <c r="C20" s="33">
        <f t="shared" si="1"/>
        <v>2.5000000000000005E-2</v>
      </c>
      <c r="D20" s="34">
        <v>0</v>
      </c>
      <c r="E20" s="35">
        <v>1.5092094240998222E-11</v>
      </c>
      <c r="G20" s="32" t="s">
        <v>31</v>
      </c>
      <c r="H20" s="33">
        <f t="shared" si="0"/>
        <v>2.5000000000000005E-2</v>
      </c>
      <c r="I20" s="36" t="s">
        <v>25</v>
      </c>
      <c r="J20" s="36" t="s">
        <v>26</v>
      </c>
    </row>
    <row r="21" spans="1:14">
      <c r="A21">
        <v>2</v>
      </c>
      <c r="B21" s="41" t="str">
        <f t="shared" ref="B21:B28" si="2">"AUD-IRFuture-IR-"&amp;$A20</f>
        <v>AUD-IRFuture-IR-1</v>
      </c>
      <c r="C21" s="42">
        <f>C20</f>
        <v>2.5000000000000005E-2</v>
      </c>
      <c r="D21" s="34">
        <v>0.15</v>
      </c>
      <c r="E21" s="35">
        <v>-3.160952901995473E-3</v>
      </c>
      <c r="G21" s="32" t="s">
        <v>32</v>
      </c>
      <c r="H21" s="33">
        <f t="shared" ref="H21:H30" si="3">C29</f>
        <v>2.6000000000000006E-2</v>
      </c>
      <c r="I21" s="36" t="s">
        <v>25</v>
      </c>
      <c r="J21" s="36" t="s">
        <v>26</v>
      </c>
    </row>
    <row r="22" spans="1:14">
      <c r="A22" s="50">
        <v>3</v>
      </c>
      <c r="B22" s="41" t="str">
        <f t="shared" si="2"/>
        <v>AUD-IRFuture-IR-2</v>
      </c>
      <c r="C22" s="46">
        <f t="shared" ref="C22:C28" si="4">C21+0.001</f>
        <v>2.6000000000000006E-2</v>
      </c>
      <c r="D22" s="34">
        <v>0.15</v>
      </c>
      <c r="E22" s="35">
        <v>-5.889071300058113E-5</v>
      </c>
      <c r="G22" s="32" t="s">
        <v>33</v>
      </c>
      <c r="H22" s="33">
        <f t="shared" si="3"/>
        <v>2.7000000000000007E-2</v>
      </c>
      <c r="I22" s="36" t="s">
        <v>25</v>
      </c>
      <c r="J22" s="36" t="s">
        <v>26</v>
      </c>
    </row>
    <row r="23" spans="1:14">
      <c r="A23" s="50">
        <v>4</v>
      </c>
      <c r="B23" s="41" t="str">
        <f t="shared" si="2"/>
        <v>AUD-IRFuture-IR-3</v>
      </c>
      <c r="C23" s="46">
        <f t="shared" si="4"/>
        <v>2.7000000000000007E-2</v>
      </c>
      <c r="D23" s="34">
        <v>0.15</v>
      </c>
      <c r="E23" s="35">
        <v>-8.5658328100729486E-4</v>
      </c>
      <c r="G23" s="32" t="s">
        <v>34</v>
      </c>
      <c r="H23" s="33">
        <f t="shared" si="3"/>
        <v>2.8000000000000008E-2</v>
      </c>
      <c r="I23" s="36" t="s">
        <v>25</v>
      </c>
      <c r="J23" s="36" t="s">
        <v>26</v>
      </c>
      <c r="M23" t="str">
        <f t="array" aca="1" ref="M23:N52" ca="1">_xll.HLV5r3.Financial.Cache.GetQuotedAssetSet( H1)</f>
        <v>AUD-Deposit-1D</v>
      </c>
      <c r="N23" s="6">
        <f ca="1"/>
        <v>0.02</v>
      </c>
    </row>
    <row r="24" spans="1:14">
      <c r="A24">
        <v>5</v>
      </c>
      <c r="B24" s="41" t="str">
        <f t="shared" si="2"/>
        <v>AUD-IRFuture-IR-4</v>
      </c>
      <c r="C24" s="46">
        <f t="shared" si="4"/>
        <v>2.8000000000000008E-2</v>
      </c>
      <c r="D24" s="34">
        <v>0.15</v>
      </c>
      <c r="E24" s="35">
        <v>-2.0793998467549812E-7</v>
      </c>
      <c r="G24" s="32" t="s">
        <v>35</v>
      </c>
      <c r="H24" s="33">
        <f t="shared" si="3"/>
        <v>2.9000000000000008E-2</v>
      </c>
      <c r="I24" s="36" t="s">
        <v>25</v>
      </c>
      <c r="J24" s="36" t="s">
        <v>26</v>
      </c>
      <c r="M24" t="str">
        <f ca="1"/>
        <v>AUD-Deposit-1W</v>
      </c>
      <c r="N24" s="6">
        <f ca="1"/>
        <v>2.1000000000000001E-2</v>
      </c>
    </row>
    <row r="25" spans="1:14">
      <c r="A25" s="50">
        <v>6</v>
      </c>
      <c r="B25" s="41" t="str">
        <f t="shared" si="2"/>
        <v>AUD-IRFuture-IR-5</v>
      </c>
      <c r="C25" s="46">
        <f t="shared" si="4"/>
        <v>2.9000000000000008E-2</v>
      </c>
      <c r="D25" s="34">
        <v>0.15</v>
      </c>
      <c r="E25" s="35">
        <v>-3.9514884889874091E-3</v>
      </c>
      <c r="G25" s="32" t="s">
        <v>36</v>
      </c>
      <c r="H25" s="33">
        <f t="shared" si="3"/>
        <v>3.0000000000000009E-2</v>
      </c>
      <c r="I25" s="36" t="s">
        <v>25</v>
      </c>
      <c r="J25" s="36" t="s">
        <v>26</v>
      </c>
      <c r="M25" t="str">
        <f ca="1"/>
        <v>AUD-Deposit-2W</v>
      </c>
      <c r="N25" s="6">
        <f ca="1"/>
        <v>2.1999999999999999E-2</v>
      </c>
    </row>
    <row r="26" spans="1:14">
      <c r="A26" s="50">
        <v>7</v>
      </c>
      <c r="B26" s="41" t="str">
        <f t="shared" si="2"/>
        <v>AUD-IRFuture-IR-6</v>
      </c>
      <c r="C26" s="46">
        <f t="shared" si="4"/>
        <v>3.0000000000000009E-2</v>
      </c>
      <c r="D26" s="34">
        <v>0.15</v>
      </c>
      <c r="E26" s="35">
        <v>1.0302083204988266E-2</v>
      </c>
      <c r="G26" s="32" t="s">
        <v>37</v>
      </c>
      <c r="H26" s="33">
        <f t="shared" si="3"/>
        <v>3.100000000000001E-2</v>
      </c>
      <c r="I26" s="36" t="s">
        <v>25</v>
      </c>
      <c r="J26" s="36" t="s">
        <v>26</v>
      </c>
      <c r="M26" t="str">
        <f ca="1"/>
        <v>AUD-Deposit-1M</v>
      </c>
      <c r="N26" s="6">
        <f ca="1"/>
        <v>2.3E-2</v>
      </c>
    </row>
    <row r="27" spans="1:14">
      <c r="A27" s="50">
        <v>8</v>
      </c>
      <c r="B27" s="41" t="str">
        <f t="shared" si="2"/>
        <v>AUD-IRFuture-IR-7</v>
      </c>
      <c r="C27" s="46">
        <f t="shared" si="4"/>
        <v>3.100000000000001E-2</v>
      </c>
      <c r="D27" s="34">
        <v>0.15</v>
      </c>
      <c r="E27" s="35">
        <v>1.9076898984116131E-5</v>
      </c>
      <c r="G27" s="32" t="s">
        <v>38</v>
      </c>
      <c r="H27" s="33">
        <f t="shared" si="3"/>
        <v>3.2000000000000008E-2</v>
      </c>
      <c r="I27" s="36" t="s">
        <v>25</v>
      </c>
      <c r="J27" s="36" t="s">
        <v>26</v>
      </c>
      <c r="M27" t="str">
        <f ca="1"/>
        <v>AUD-Deposit-2M</v>
      </c>
      <c r="N27" s="6">
        <f ca="1"/>
        <v>2.4E-2</v>
      </c>
    </row>
    <row r="28" spans="1:14" ht="13.5" thickBot="1">
      <c r="B28" s="51" t="str">
        <f t="shared" si="2"/>
        <v>AUD-IRFuture-IR-8</v>
      </c>
      <c r="C28" s="52">
        <f t="shared" si="4"/>
        <v>3.2000000000000008E-2</v>
      </c>
      <c r="D28" s="39">
        <v>0.15</v>
      </c>
      <c r="E28" s="40">
        <v>6.4722988982190977E-5</v>
      </c>
      <c r="G28" s="32" t="s">
        <v>39</v>
      </c>
      <c r="H28" s="33">
        <f t="shared" si="3"/>
        <v>3.3000000000000008E-2</v>
      </c>
      <c r="I28" s="36" t="s">
        <v>25</v>
      </c>
      <c r="J28" s="36" t="s">
        <v>26</v>
      </c>
      <c r="M28" t="str">
        <f ca="1"/>
        <v>AUD-Deposit-3M</v>
      </c>
      <c r="N28" s="6">
        <f ca="1"/>
        <v>2.5000000000000001E-2</v>
      </c>
    </row>
    <row r="29" spans="1:14">
      <c r="B29" s="32" t="s">
        <v>32</v>
      </c>
      <c r="C29" s="33">
        <f>C20+0.001</f>
        <v>2.6000000000000006E-2</v>
      </c>
      <c r="D29" s="34">
        <v>0</v>
      </c>
      <c r="E29" s="35">
        <v>6.6790163677499237E-6</v>
      </c>
      <c r="G29" s="32" t="s">
        <v>40</v>
      </c>
      <c r="H29" s="33">
        <f t="shared" si="3"/>
        <v>3.4000000000000009E-2</v>
      </c>
      <c r="I29" s="36" t="s">
        <v>25</v>
      </c>
      <c r="J29" s="36" t="s">
        <v>26</v>
      </c>
      <c r="M29" t="str">
        <f ca="1"/>
        <v>AUD-IRSwap-3Y</v>
      </c>
      <c r="N29" s="6">
        <f ca="1"/>
        <v>2.5999999999999999E-2</v>
      </c>
    </row>
    <row r="30" spans="1:14" ht="13.5" thickBot="1">
      <c r="B30" s="32" t="s">
        <v>33</v>
      </c>
      <c r="C30" s="33">
        <f t="shared" si="1"/>
        <v>2.7000000000000007E-2</v>
      </c>
      <c r="D30" s="34">
        <v>0</v>
      </c>
      <c r="E30" s="35">
        <v>3.9970241665077122E-5</v>
      </c>
      <c r="G30" s="32" t="s">
        <v>41</v>
      </c>
      <c r="H30" s="33">
        <f t="shared" si="3"/>
        <v>3.4100000000000012E-2</v>
      </c>
      <c r="I30" s="36" t="s">
        <v>25</v>
      </c>
      <c r="J30" s="36" t="s">
        <v>26</v>
      </c>
      <c r="M30" t="str">
        <f ca="1"/>
        <v>AUD-IRSwap-4Y</v>
      </c>
      <c r="N30" s="6">
        <f ca="1"/>
        <v>2.7E-2</v>
      </c>
    </row>
    <row r="31" spans="1:14">
      <c r="B31" s="32" t="s">
        <v>34</v>
      </c>
      <c r="C31" s="33">
        <f t="shared" si="1"/>
        <v>2.8000000000000008E-2</v>
      </c>
      <c r="D31" s="34">
        <v>0</v>
      </c>
      <c r="E31" s="35">
        <v>2.2991955561657562E-8</v>
      </c>
      <c r="G31" s="43" t="s">
        <v>73</v>
      </c>
      <c r="H31" s="44">
        <f>C21</f>
        <v>2.5000000000000005E-2</v>
      </c>
      <c r="I31" s="45" t="s">
        <v>25</v>
      </c>
      <c r="J31" s="45" t="s">
        <v>26</v>
      </c>
      <c r="M31" t="str">
        <f ca="1"/>
        <v>AUD-IRSwap-5Y</v>
      </c>
      <c r="N31" s="6">
        <f ca="1"/>
        <v>2.8000000000000001E-2</v>
      </c>
    </row>
    <row r="32" spans="1:14">
      <c r="B32" s="32" t="s">
        <v>35</v>
      </c>
      <c r="C32" s="33">
        <f t="shared" si="1"/>
        <v>2.9000000000000008E-2</v>
      </c>
      <c r="D32" s="34">
        <v>0</v>
      </c>
      <c r="E32" s="35">
        <v>1.0956086732294423E-7</v>
      </c>
      <c r="G32" s="47" t="s">
        <v>73</v>
      </c>
      <c r="H32" s="48">
        <v>0.15</v>
      </c>
      <c r="I32" s="49" t="s">
        <v>42</v>
      </c>
      <c r="J32" s="49" t="s">
        <v>43</v>
      </c>
      <c r="M32" t="str">
        <f ca="1"/>
        <v>AUD-IRSwap-6Y</v>
      </c>
      <c r="N32" s="6">
        <f ca="1"/>
        <v>2.9000000000000001E-2</v>
      </c>
    </row>
    <row r="33" spans="2:14">
      <c r="B33" s="32" t="s">
        <v>36</v>
      </c>
      <c r="C33" s="33">
        <f t="shared" si="1"/>
        <v>3.0000000000000009E-2</v>
      </c>
      <c r="D33" s="34">
        <v>0</v>
      </c>
      <c r="E33" s="35">
        <v>1.159121756910686E-7</v>
      </c>
      <c r="G33" s="47" t="s">
        <v>74</v>
      </c>
      <c r="H33" s="48">
        <f>C22</f>
        <v>2.6000000000000006E-2</v>
      </c>
      <c r="I33" s="49" t="s">
        <v>25</v>
      </c>
      <c r="J33" s="49" t="s">
        <v>26</v>
      </c>
      <c r="M33" t="str">
        <f ca="1"/>
        <v>AUD-IRSwap-7Y</v>
      </c>
      <c r="N33" s="6">
        <f ca="1"/>
        <v>0.03</v>
      </c>
    </row>
    <row r="34" spans="2:14">
      <c r="B34" s="32" t="s">
        <v>37</v>
      </c>
      <c r="C34" s="33">
        <f t="shared" si="1"/>
        <v>3.100000000000001E-2</v>
      </c>
      <c r="D34" s="34">
        <v>0</v>
      </c>
      <c r="E34" s="35">
        <v>1.0919076094684232E-5</v>
      </c>
      <c r="G34" s="47" t="s">
        <v>74</v>
      </c>
      <c r="H34" s="48">
        <v>0.15</v>
      </c>
      <c r="I34" s="49" t="s">
        <v>42</v>
      </c>
      <c r="J34" s="49" t="s">
        <v>43</v>
      </c>
      <c r="M34" t="str">
        <f ca="1"/>
        <v>AUD-IRSwap-8Y</v>
      </c>
      <c r="N34" s="6">
        <f ca="1"/>
        <v>3.1E-2</v>
      </c>
    </row>
    <row r="35" spans="2:14">
      <c r="B35" s="32" t="s">
        <v>38</v>
      </c>
      <c r="C35" s="33">
        <f t="shared" si="1"/>
        <v>3.2000000000000008E-2</v>
      </c>
      <c r="D35" s="34">
        <v>0</v>
      </c>
      <c r="E35" s="35">
        <v>5.320025184274435E-6</v>
      </c>
      <c r="G35" s="47" t="s">
        <v>75</v>
      </c>
      <c r="H35" s="48">
        <f>C23</f>
        <v>2.7000000000000007E-2</v>
      </c>
      <c r="I35" s="49" t="s">
        <v>25</v>
      </c>
      <c r="J35" s="49" t="s">
        <v>26</v>
      </c>
      <c r="M35" t="str">
        <f ca="1"/>
        <v>AUD-IRSwap-9Y</v>
      </c>
      <c r="N35" s="6">
        <f ca="1"/>
        <v>3.2000000000000001E-2</v>
      </c>
    </row>
    <row r="36" spans="2:14">
      <c r="B36" s="32" t="s">
        <v>39</v>
      </c>
      <c r="C36" s="33">
        <f t="shared" si="1"/>
        <v>3.3000000000000008E-2</v>
      </c>
      <c r="D36" s="34">
        <v>0</v>
      </c>
      <c r="E36" s="35">
        <v>2.6961084059751173E-6</v>
      </c>
      <c r="G36" s="47" t="s">
        <v>75</v>
      </c>
      <c r="H36" s="48">
        <v>0.15</v>
      </c>
      <c r="I36" s="49" t="s">
        <v>42</v>
      </c>
      <c r="J36" s="49" t="s">
        <v>43</v>
      </c>
      <c r="M36" t="str">
        <f ca="1"/>
        <v>AUD-IRSwap-10Y</v>
      </c>
      <c r="N36" s="6">
        <f ca="1"/>
        <v>3.3000000000000002E-2</v>
      </c>
    </row>
    <row r="37" spans="2:14">
      <c r="B37" s="32" t="s">
        <v>40</v>
      </c>
      <c r="C37" s="33">
        <f t="shared" si="1"/>
        <v>3.4000000000000009E-2</v>
      </c>
      <c r="D37" s="34">
        <v>0</v>
      </c>
      <c r="E37" s="35">
        <v>2.1320704070293406E-4</v>
      </c>
      <c r="G37" s="47" t="s">
        <v>76</v>
      </c>
      <c r="H37" s="48">
        <f>C24</f>
        <v>2.8000000000000008E-2</v>
      </c>
      <c r="I37" s="49" t="s">
        <v>25</v>
      </c>
      <c r="J37" s="49" t="s">
        <v>26</v>
      </c>
      <c r="M37" t="str">
        <f ca="1"/>
        <v>AUD-IRSwap-15Y</v>
      </c>
      <c r="N37" s="6">
        <f ca="1"/>
        <v>3.4000000000000002E-2</v>
      </c>
    </row>
    <row r="38" spans="2:14" ht="13.5" thickBot="1">
      <c r="B38" s="37" t="s">
        <v>41</v>
      </c>
      <c r="C38" s="38">
        <f>C37+0.0001</f>
        <v>3.4100000000000012E-2</v>
      </c>
      <c r="D38" s="39">
        <v>0</v>
      </c>
      <c r="E38" s="40">
        <v>2.1667279082038249E-7</v>
      </c>
      <c r="G38" s="47" t="s">
        <v>76</v>
      </c>
      <c r="H38" s="48">
        <v>0.15</v>
      </c>
      <c r="I38" s="49" t="s">
        <v>42</v>
      </c>
      <c r="J38" s="49" t="s">
        <v>43</v>
      </c>
      <c r="M38" t="str">
        <f ca="1"/>
        <v>AUD-IRSwap-20Y</v>
      </c>
      <c r="N38" s="6">
        <f ca="1"/>
        <v>3.4099999999999998E-2</v>
      </c>
    </row>
    <row r="39" spans="2:14">
      <c r="G39" s="47" t="s">
        <v>77</v>
      </c>
      <c r="H39" s="48">
        <f>C25</f>
        <v>2.9000000000000008E-2</v>
      </c>
      <c r="I39" s="49" t="s">
        <v>25</v>
      </c>
      <c r="J39" s="49" t="s">
        <v>26</v>
      </c>
      <c r="M39" t="str">
        <f ca="1"/>
        <v>AUD-IRFuture-IR-1</v>
      </c>
      <c r="N39" s="6">
        <f ca="1"/>
        <v>2.5000000000000001E-2</v>
      </c>
    </row>
    <row r="40" spans="2:14">
      <c r="G40" s="47" t="s">
        <v>77</v>
      </c>
      <c r="H40" s="48">
        <v>0.15</v>
      </c>
      <c r="I40" s="49" t="s">
        <v>42</v>
      </c>
      <c r="J40" s="49" t="s">
        <v>43</v>
      </c>
      <c r="M40" t="str">
        <f ca="1"/>
        <v>AUD-IRFuture-IR-2</v>
      </c>
      <c r="N40" s="6">
        <f ca="1"/>
        <v>2.5999999999999999E-2</v>
      </c>
    </row>
    <row r="41" spans="2:14">
      <c r="G41" s="47" t="s">
        <v>78</v>
      </c>
      <c r="H41" s="48">
        <f>C26</f>
        <v>3.0000000000000009E-2</v>
      </c>
      <c r="I41" s="49" t="s">
        <v>25</v>
      </c>
      <c r="J41" s="49" t="s">
        <v>26</v>
      </c>
      <c r="M41" t="str">
        <f ca="1"/>
        <v>AUD-IRFuture-IR-3</v>
      </c>
      <c r="N41" s="6">
        <f ca="1"/>
        <v>2.7E-2</v>
      </c>
    </row>
    <row r="42" spans="2:14">
      <c r="G42" s="47" t="s">
        <v>78</v>
      </c>
      <c r="H42" s="48">
        <v>0.15</v>
      </c>
      <c r="I42" s="49" t="s">
        <v>42</v>
      </c>
      <c r="J42" s="49" t="s">
        <v>43</v>
      </c>
      <c r="M42" t="str">
        <f ca="1"/>
        <v>AUD-IRFuture-IR-4</v>
      </c>
      <c r="N42" s="6">
        <f ca="1"/>
        <v>2.8000000000000001E-2</v>
      </c>
    </row>
    <row r="43" spans="2:14">
      <c r="G43" s="47" t="s">
        <v>79</v>
      </c>
      <c r="H43" s="48">
        <f>C27</f>
        <v>3.100000000000001E-2</v>
      </c>
      <c r="I43" s="49" t="s">
        <v>25</v>
      </c>
      <c r="J43" s="49" t="s">
        <v>26</v>
      </c>
      <c r="M43" t="str">
        <f ca="1"/>
        <v>AUD-IRFuture-IR-5</v>
      </c>
      <c r="N43" s="6">
        <f ca="1"/>
        <v>2.9000000000000001E-2</v>
      </c>
    </row>
    <row r="44" spans="2:14">
      <c r="G44" s="47" t="s">
        <v>79</v>
      </c>
      <c r="H44" s="48">
        <v>0.15</v>
      </c>
      <c r="I44" s="49" t="s">
        <v>42</v>
      </c>
      <c r="J44" s="49" t="s">
        <v>43</v>
      </c>
      <c r="M44" t="str">
        <f ca="1"/>
        <v>AUD-IRFuture-IR-6</v>
      </c>
      <c r="N44" s="6">
        <f ca="1"/>
        <v>0.03</v>
      </c>
    </row>
    <row r="45" spans="2:14">
      <c r="G45" s="47" t="s">
        <v>80</v>
      </c>
      <c r="H45" s="48">
        <f>C28</f>
        <v>3.2000000000000008E-2</v>
      </c>
      <c r="I45" s="49" t="s">
        <v>25</v>
      </c>
      <c r="J45" s="49" t="s">
        <v>26</v>
      </c>
      <c r="M45" t="str">
        <f ca="1"/>
        <v>AUD-IRFuture-IR-7</v>
      </c>
      <c r="N45" s="6">
        <f ca="1"/>
        <v>3.1E-2</v>
      </c>
    </row>
    <row r="46" spans="2:14" ht="13.5" thickBot="1">
      <c r="B46" s="53"/>
      <c r="C46" s="53"/>
      <c r="D46" s="54"/>
      <c r="G46" s="59" t="s">
        <v>80</v>
      </c>
      <c r="H46" s="60">
        <v>0.15</v>
      </c>
      <c r="I46" s="61" t="s">
        <v>42</v>
      </c>
      <c r="J46" s="61" t="s">
        <v>43</v>
      </c>
      <c r="M46" t="str">
        <f ca="1"/>
        <v>AUD-IRFuture-IR-8</v>
      </c>
      <c r="N46" s="6">
        <f ca="1"/>
        <v>3.2000000000000001E-2</v>
      </c>
    </row>
    <row r="47" spans="2:14">
      <c r="B47" s="53"/>
      <c r="C47" s="53"/>
      <c r="D47" s="54"/>
      <c r="G47" s="47" t="s">
        <v>66</v>
      </c>
      <c r="H47" s="48">
        <v>1E-3</v>
      </c>
      <c r="I47" s="49" t="s">
        <v>25</v>
      </c>
      <c r="J47" s="49" t="s">
        <v>52</v>
      </c>
      <c r="M47" t="str">
        <f ca="1"/>
        <v>AUD-BasisSwap-4Y-6M</v>
      </c>
      <c r="N47" s="6">
        <f ca="1"/>
        <v>1E-3</v>
      </c>
    </row>
    <row r="48" spans="2:14">
      <c r="B48" s="5" t="s">
        <v>44</v>
      </c>
      <c r="C48" s="5" t="b">
        <v>1</v>
      </c>
      <c r="G48" s="47" t="s">
        <v>67</v>
      </c>
      <c r="H48" s="48">
        <v>6.9999999999999999E-4</v>
      </c>
      <c r="I48" s="49" t="s">
        <v>25</v>
      </c>
      <c r="J48" s="49" t="s">
        <v>52</v>
      </c>
      <c r="M48" t="str">
        <f ca="1"/>
        <v>AUD-BasisSwap-5Y-6M</v>
      </c>
      <c r="N48" s="6">
        <f ca="1"/>
        <v>6.9999999999999999E-4</v>
      </c>
    </row>
    <row r="49" spans="1:14">
      <c r="B49" s="55" t="s">
        <v>15</v>
      </c>
      <c r="E49" s="50" t="s">
        <v>11</v>
      </c>
      <c r="G49" s="47" t="s">
        <v>68</v>
      </c>
      <c r="H49" s="48">
        <v>5.0000000000000001E-4</v>
      </c>
      <c r="I49" s="49" t="s">
        <v>25</v>
      </c>
      <c r="J49" s="49" t="s">
        <v>52</v>
      </c>
      <c r="M49" t="str">
        <f ca="1"/>
        <v>AUD-BasisSwap-7Y-6M</v>
      </c>
      <c r="N49" s="6">
        <f ca="1"/>
        <v>5.0000000000000001E-4</v>
      </c>
    </row>
    <row r="50" spans="1:14">
      <c r="B50" s="55" t="s">
        <v>45</v>
      </c>
      <c r="C50" s="5" t="b">
        <v>1</v>
      </c>
      <c r="D50">
        <f ca="1">_xll.HLV5r3.Financial.Cache.GetSwapImpliedQuote($C$1, "AUD", $C$3, $C$3, $E$51, $E$50, $E$49, $E$52)</f>
        <v>3.3000000094318464E-2</v>
      </c>
      <c r="E50" t="s">
        <v>46</v>
      </c>
      <c r="G50" s="47" t="s">
        <v>69</v>
      </c>
      <c r="H50" s="48">
        <v>2.9999999999999997E-4</v>
      </c>
      <c r="I50" s="49" t="s">
        <v>25</v>
      </c>
      <c r="J50" s="49" t="s">
        <v>52</v>
      </c>
      <c r="M50" t="str">
        <f ca="1"/>
        <v>AUD-BasisSwap-10Y-6M</v>
      </c>
      <c r="N50" s="6">
        <f ca="1"/>
        <v>2.9999999999999997E-4</v>
      </c>
    </row>
    <row r="51" spans="1:14">
      <c r="B51" s="56" t="s">
        <v>47</v>
      </c>
      <c r="C51" s="5" t="b">
        <v>0</v>
      </c>
      <c r="E51" s="57" t="s">
        <v>1</v>
      </c>
      <c r="G51" s="47" t="s">
        <v>70</v>
      </c>
      <c r="H51" s="48">
        <v>2.0000000000000001E-4</v>
      </c>
      <c r="I51" s="49" t="s">
        <v>25</v>
      </c>
      <c r="J51" s="49" t="s">
        <v>52</v>
      </c>
      <c r="M51" t="str">
        <f ca="1"/>
        <v>AUD-BasisSwap-15Y-6M</v>
      </c>
      <c r="N51" s="6">
        <f ca="1"/>
        <v>2.0000000000000001E-4</v>
      </c>
    </row>
    <row r="52" spans="1:14">
      <c r="B52" s="58" t="s">
        <v>48</v>
      </c>
      <c r="E52">
        <v>3</v>
      </c>
      <c r="G52" s="47" t="s">
        <v>71</v>
      </c>
      <c r="H52" s="48">
        <v>1.0000000000000001E-5</v>
      </c>
      <c r="I52" s="49" t="s">
        <v>25</v>
      </c>
      <c r="J52" s="49" t="s">
        <v>52</v>
      </c>
      <c r="M52" t="str">
        <f ca="1"/>
        <v>AUD-BasisSwap-20Y-6M</v>
      </c>
      <c r="N52" s="6">
        <f ca="1"/>
        <v>1.0000000000000001E-5</v>
      </c>
    </row>
    <row r="53" spans="1:14">
      <c r="B53" s="58" t="s">
        <v>49</v>
      </c>
      <c r="G53" s="47"/>
      <c r="H53" s="48"/>
      <c r="I53" s="49"/>
      <c r="J53" s="49"/>
    </row>
    <row r="54" spans="1:14" ht="13.5" thickBot="1">
      <c r="B54" s="62" t="s">
        <v>50</v>
      </c>
      <c r="C54" s="63">
        <v>40176</v>
      </c>
      <c r="D54" t="str">
        <f ca="1">(C54-$H$3)&amp;"D"</f>
        <v>-2984D</v>
      </c>
      <c r="E54" t="s">
        <v>51</v>
      </c>
      <c r="G54" s="59"/>
      <c r="H54" s="60"/>
      <c r="I54" s="61"/>
      <c r="J54" s="61"/>
    </row>
    <row r="55" spans="1:14">
      <c r="C55" s="63">
        <v>40541</v>
      </c>
      <c r="D55" t="str">
        <f t="shared" ref="D55:D61" ca="1" si="5">(C55-$H$3)&amp;"D"</f>
        <v>-2619D</v>
      </c>
      <c r="E55" t="s">
        <v>51</v>
      </c>
    </row>
    <row r="56" spans="1:14">
      <c r="B56" s="64" t="s">
        <v>53</v>
      </c>
      <c r="C56" s="63">
        <v>40906</v>
      </c>
      <c r="D56" t="str">
        <f t="shared" ca="1" si="5"/>
        <v>-2254D</v>
      </c>
      <c r="E56" t="s">
        <v>51</v>
      </c>
      <c r="G56" s="68"/>
      <c r="H56"/>
      <c r="I56" s="68"/>
      <c r="J56" s="77" t="e">
        <f ca="1">SUM(J58:J81)</f>
        <v>#VALUE!</v>
      </c>
      <c r="L56" s="77"/>
    </row>
    <row r="57" spans="1:14">
      <c r="B57" s="65" t="s">
        <v>54</v>
      </c>
      <c r="C57" s="63">
        <v>41271</v>
      </c>
      <c r="D57" t="str">
        <f t="shared" ca="1" si="5"/>
        <v>-1889D</v>
      </c>
      <c r="E57" t="s">
        <v>51</v>
      </c>
      <c r="G57" s="68"/>
      <c r="H57"/>
      <c r="I57" s="68"/>
      <c r="J57" s="11" t="s">
        <v>63</v>
      </c>
      <c r="L57" s="77"/>
    </row>
    <row r="58" spans="1:14">
      <c r="B58" s="65" t="s">
        <v>55</v>
      </c>
      <c r="C58" s="63">
        <v>41636</v>
      </c>
      <c r="D58" t="str">
        <f t="shared" ca="1" si="5"/>
        <v>-1524D</v>
      </c>
      <c r="E58" t="s">
        <v>51</v>
      </c>
      <c r="G58" s="68"/>
      <c r="H58"/>
      <c r="I58" s="68"/>
      <c r="J58" s="77" t="e">
        <f t="array" aca="1" ref="J58:J92" ca="1">_xll.HLV5r3.Financial.Cache.GetSwapPDH($H$1, C63, C64, D63, C64:C84, D64:D84, E51, F65, F64, F66)</f>
        <v>#VALUE!</v>
      </c>
      <c r="L58" s="77"/>
    </row>
    <row r="59" spans="1:14">
      <c r="B59" s="65" t="s">
        <v>56</v>
      </c>
      <c r="C59" s="63">
        <v>42001</v>
      </c>
      <c r="D59" t="str">
        <f t="shared" ca="1" si="5"/>
        <v>-1159D</v>
      </c>
      <c r="E59" t="s">
        <v>51</v>
      </c>
      <c r="G59" s="68"/>
      <c r="H59"/>
      <c r="I59" s="68"/>
      <c r="J59" s="77" t="e">
        <f ca="1"/>
        <v>#VALUE!</v>
      </c>
      <c r="L59" s="77"/>
    </row>
    <row r="60" spans="1:14">
      <c r="B60" s="66" t="s">
        <v>57</v>
      </c>
      <c r="C60" s="63">
        <f>C59+365</f>
        <v>42366</v>
      </c>
      <c r="D60" t="str">
        <f t="shared" ca="1" si="5"/>
        <v>-794D</v>
      </c>
      <c r="E60" t="s">
        <v>51</v>
      </c>
      <c r="G60" s="73" t="e">
        <f ca="1">_xll.HLV5r3.Financial.Cache.GetStructuredSwapMetric($C$1, C63, C64, D63, C64:C84, D64:D84, E51, F65, F64, F66, F67)</f>
        <v>#VALUE!</v>
      </c>
      <c r="H60" s="79">
        <v>2.7890226237218985E-2</v>
      </c>
      <c r="I60" s="68"/>
      <c r="J60" s="77" t="e">
        <f ca="1"/>
        <v>#VALUE!</v>
      </c>
      <c r="L60" s="77"/>
    </row>
    <row r="61" spans="1:14">
      <c r="B61" s="11" t="s">
        <v>55</v>
      </c>
      <c r="C61" s="63">
        <f>C60+365</f>
        <v>42731</v>
      </c>
      <c r="D61" t="str">
        <f t="shared" ca="1" si="5"/>
        <v>-429D</v>
      </c>
      <c r="E61" t="s">
        <v>51</v>
      </c>
      <c r="H61"/>
      <c r="I61" s="68"/>
      <c r="J61" s="77" t="e">
        <f ca="1"/>
        <v>#VALUE!</v>
      </c>
      <c r="L61" s="77"/>
    </row>
    <row r="62" spans="1:14">
      <c r="G62" s="74" t="e">
        <f ca="1">_xll.HLV5r3.Financial.Cache.GetStructuredSwapMetric( $C$1, C63, C64, D63, C64:C84, D64:D84, E51, F65, F64, F66, F69)</f>
        <v>#VALUE!</v>
      </c>
      <c r="H62"/>
      <c r="I62" s="68"/>
      <c r="J62" s="77" t="e">
        <f ca="1"/>
        <v>#VALUE!</v>
      </c>
      <c r="L62" s="77"/>
    </row>
    <row r="63" spans="1:14">
      <c r="A63">
        <f t="array" aca="1" ref="A63:B91" ca="1">_xll.HLV5r3.Financial.Cache.GetDaysAndZeroRates( $C$1, $C$3, $B$61)</f>
        <v>0</v>
      </c>
      <c r="B63" s="67">
        <f ca="1"/>
        <v>2.0049532765988864E-2</v>
      </c>
      <c r="C63" s="68" t="s">
        <v>58</v>
      </c>
      <c r="D63" s="76">
        <v>1000000</v>
      </c>
      <c r="F63" s="69"/>
      <c r="G63" s="5" t="e">
        <f ca="1">_xll.HLV5r3.Financial.Cache.GetStructuredSwapMetric($C$1, C63, C64, D63, C64:C84, D64:D84, E51, F65, F64, F66, F70)</f>
        <v>#VALUE!</v>
      </c>
      <c r="H63"/>
      <c r="I63" s="68"/>
      <c r="J63" s="77" t="e">
        <f ca="1"/>
        <v>#VALUE!</v>
      </c>
      <c r="L63" s="77"/>
    </row>
    <row r="64" spans="1:14">
      <c r="A64">
        <f ca="1"/>
        <v>1</v>
      </c>
      <c r="B64" s="67">
        <f ca="1"/>
        <v>2.0049532765988864E-2</v>
      </c>
      <c r="C64" s="68">
        <f ca="1">TODAY()</f>
        <v>43159</v>
      </c>
      <c r="D64">
        <v>1</v>
      </c>
      <c r="F64" s="69" t="s">
        <v>59</v>
      </c>
      <c r="G64" s="68"/>
      <c r="H64"/>
      <c r="I64" s="68"/>
      <c r="J64" s="77" t="e">
        <f ca="1"/>
        <v>#VALUE!</v>
      </c>
      <c r="L64" s="77"/>
    </row>
    <row r="65" spans="1:12">
      <c r="A65">
        <f ca="1"/>
        <v>8</v>
      </c>
      <c r="B65" s="67">
        <f ca="1"/>
        <v>2.0925778202376399E-2</v>
      </c>
      <c r="C65" s="68">
        <f ca="1">C64+91.25</f>
        <v>43250.25</v>
      </c>
      <c r="D65">
        <v>1</v>
      </c>
      <c r="F65" s="78">
        <f>H60+0.0001</f>
        <v>2.7990226237218984E-2</v>
      </c>
      <c r="G65" s="68"/>
      <c r="H65"/>
      <c r="I65" s="68"/>
      <c r="J65" s="77" t="e">
        <f ca="1"/>
        <v>#VALUE!</v>
      </c>
      <c r="L65" s="77"/>
    </row>
    <row r="66" spans="1:12">
      <c r="A66">
        <f ca="1"/>
        <v>15</v>
      </c>
      <c r="B66" s="67">
        <f ca="1"/>
        <v>2.1917801926463198E-2</v>
      </c>
      <c r="C66" s="68">
        <f t="shared" ref="C66:C84" ca="1" si="6">C65+91.25</f>
        <v>43341.5</v>
      </c>
      <c r="D66">
        <v>1</v>
      </c>
      <c r="F66" s="69" t="s">
        <v>60</v>
      </c>
      <c r="G66" s="68"/>
      <c r="H66"/>
      <c r="I66" s="68"/>
      <c r="J66" s="77" t="e">
        <f ca="1"/>
        <v>#VALUE!</v>
      </c>
      <c r="L66" s="77"/>
    </row>
    <row r="67" spans="1:12">
      <c r="A67">
        <f ca="1"/>
        <v>33</v>
      </c>
      <c r="B67" s="67">
        <f ca="1"/>
        <v>2.2952217859545598E-2</v>
      </c>
      <c r="C67" s="68">
        <f t="shared" ca="1" si="6"/>
        <v>43432.75</v>
      </c>
      <c r="D67">
        <v>1</v>
      </c>
      <c r="F67" s="72" t="s">
        <v>65</v>
      </c>
      <c r="G67" s="68"/>
      <c r="H67"/>
      <c r="I67" s="68"/>
      <c r="J67" s="77" t="e">
        <f ca="1"/>
        <v>#VALUE!</v>
      </c>
      <c r="L67" s="77"/>
    </row>
    <row r="68" spans="1:12">
      <c r="A68">
        <f ca="1"/>
        <v>62</v>
      </c>
      <c r="B68" s="67">
        <f ca="1"/>
        <v>2.3959719335712393E-2</v>
      </c>
      <c r="C68" s="68">
        <f t="shared" ca="1" si="6"/>
        <v>43524</v>
      </c>
      <c r="D68">
        <v>1</v>
      </c>
      <c r="F68" s="70" t="s">
        <v>61</v>
      </c>
      <c r="G68" s="68"/>
      <c r="H68"/>
      <c r="I68" s="68"/>
      <c r="J68" s="77" t="e">
        <f ca="1"/>
        <v>#VALUE!</v>
      </c>
      <c r="L68" s="77"/>
    </row>
    <row r="69" spans="1:12">
      <c r="A69">
        <f ca="1"/>
        <v>95</v>
      </c>
      <c r="B69" s="67">
        <f ca="1"/>
        <v>2.4945533575126078E-2</v>
      </c>
      <c r="C69" s="68">
        <f t="shared" ca="1" si="6"/>
        <v>43615.25</v>
      </c>
      <c r="D69">
        <v>1</v>
      </c>
      <c r="F69" s="71" t="s">
        <v>62</v>
      </c>
      <c r="G69" s="68"/>
      <c r="H69"/>
      <c r="I69" s="68"/>
      <c r="J69" s="77" t="e">
        <f ca="1"/>
        <v>#VALUE!</v>
      </c>
      <c r="L69" s="77"/>
    </row>
    <row r="70" spans="1:12">
      <c r="A70">
        <f ca="1"/>
        <v>98</v>
      </c>
      <c r="B70" s="67">
        <f ca="1"/>
        <v>2.466823345249658E-2</v>
      </c>
      <c r="C70" s="68">
        <f t="shared" ca="1" si="6"/>
        <v>43706.5</v>
      </c>
      <c r="D70">
        <v>1</v>
      </c>
      <c r="F70" s="71" t="s">
        <v>64</v>
      </c>
      <c r="G70" s="68"/>
      <c r="H70"/>
      <c r="I70" s="68"/>
      <c r="J70" s="77" t="e">
        <f ca="1"/>
        <v>#VALUE!</v>
      </c>
      <c r="L70" s="77"/>
    </row>
    <row r="71" spans="1:12">
      <c r="A71">
        <f ca="1"/>
        <v>189</v>
      </c>
      <c r="B71" s="67">
        <f ca="1"/>
        <v>2.5306311091870981E-2</v>
      </c>
      <c r="C71" s="68">
        <f t="shared" ca="1" si="6"/>
        <v>43797.75</v>
      </c>
      <c r="D71">
        <v>1</v>
      </c>
      <c r="G71" s="68"/>
      <c r="H71"/>
      <c r="I71" s="68"/>
      <c r="J71" s="77" t="e">
        <f ca="1"/>
        <v>#VALUE!</v>
      </c>
      <c r="L71" s="77"/>
    </row>
    <row r="72" spans="1:12">
      <c r="A72">
        <f ca="1"/>
        <v>280</v>
      </c>
      <c r="B72" s="67">
        <f ca="1"/>
        <v>2.5854414031750039E-2</v>
      </c>
      <c r="C72" s="68">
        <f t="shared" ca="1" si="6"/>
        <v>43889</v>
      </c>
      <c r="D72">
        <v>1</v>
      </c>
      <c r="F72" s="69"/>
      <c r="G72" s="68"/>
      <c r="H72"/>
      <c r="I72" s="68"/>
      <c r="J72" s="77" t="e">
        <f ca="1"/>
        <v>#VALUE!</v>
      </c>
      <c r="L72" s="77"/>
    </row>
    <row r="73" spans="1:12">
      <c r="A73">
        <f ca="1"/>
        <v>371</v>
      </c>
      <c r="B73" s="67">
        <f ca="1"/>
        <v>2.6378238432925194E-2</v>
      </c>
      <c r="C73" s="68">
        <f t="shared" ca="1" si="6"/>
        <v>43980.25</v>
      </c>
      <c r="D73">
        <v>1</v>
      </c>
      <c r="F73" s="69"/>
      <c r="G73" s="68"/>
      <c r="H73"/>
      <c r="I73" s="68"/>
      <c r="J73" s="77" t="e">
        <f ca="1"/>
        <v>#VALUE!</v>
      </c>
      <c r="L73" s="77"/>
    </row>
    <row r="74" spans="1:12">
      <c r="A74">
        <f ca="1"/>
        <v>462</v>
      </c>
      <c r="B74" s="67">
        <f ca="1"/>
        <v>2.6891788343480272E-2</v>
      </c>
      <c r="C74" s="68">
        <f t="shared" ca="1" si="6"/>
        <v>44071.5</v>
      </c>
      <c r="D74">
        <v>1</v>
      </c>
      <c r="F74" s="69"/>
      <c r="G74" s="68"/>
      <c r="H74"/>
      <c r="I74" s="68"/>
      <c r="J74" s="77" t="e">
        <f ca="1"/>
        <v>#VALUE!</v>
      </c>
      <c r="L74" s="77"/>
    </row>
    <row r="75" spans="1:12">
      <c r="A75">
        <f ca="1"/>
        <v>553</v>
      </c>
      <c r="B75" s="67">
        <f ca="1"/>
        <v>2.7399832135543534E-2</v>
      </c>
      <c r="C75" s="68">
        <f t="shared" ca="1" si="6"/>
        <v>44162.75</v>
      </c>
      <c r="D75">
        <v>1</v>
      </c>
      <c r="F75" s="69"/>
      <c r="G75" s="68"/>
      <c r="H75"/>
      <c r="I75" s="68"/>
      <c r="J75" s="77" t="e">
        <f ca="1"/>
        <v>#VALUE!</v>
      </c>
      <c r="L75" s="77"/>
    </row>
    <row r="76" spans="1:12">
      <c r="A76">
        <f ca="1"/>
        <v>651</v>
      </c>
      <c r="B76" s="67">
        <f ca="1"/>
        <v>2.7931594660047132E-2</v>
      </c>
      <c r="C76" s="68">
        <f t="shared" ca="1" si="6"/>
        <v>44254</v>
      </c>
      <c r="D76">
        <v>1</v>
      </c>
      <c r="F76" s="69"/>
      <c r="G76" s="68"/>
      <c r="H76"/>
      <c r="I76" s="68"/>
      <c r="J76" s="77" t="e">
        <f ca="1"/>
        <v>#VALUE!</v>
      </c>
      <c r="L76" s="77"/>
    </row>
    <row r="77" spans="1:12">
      <c r="A77">
        <f ca="1"/>
        <v>742</v>
      </c>
      <c r="B77" s="67">
        <f ca="1"/>
        <v>2.8425568074958996E-2</v>
      </c>
      <c r="C77" s="68">
        <f t="shared" ca="1" si="6"/>
        <v>44345.25</v>
      </c>
      <c r="D77">
        <v>1</v>
      </c>
      <c r="F77" s="69"/>
      <c r="G77" s="68"/>
      <c r="H77"/>
      <c r="I77" s="68"/>
      <c r="J77" s="77" t="e">
        <f ca="1"/>
        <v>#VALUE!</v>
      </c>
      <c r="L77" s="77"/>
    </row>
    <row r="78" spans="1:12">
      <c r="A78">
        <f ca="1"/>
        <v>1097</v>
      </c>
      <c r="B78" s="67">
        <f ca="1"/>
        <v>2.5950876349959628E-2</v>
      </c>
      <c r="C78" s="68">
        <f t="shared" ca="1" si="6"/>
        <v>44436.5</v>
      </c>
      <c r="D78">
        <v>1</v>
      </c>
      <c r="F78" s="69"/>
      <c r="G78" s="68"/>
      <c r="H78"/>
      <c r="I78" s="68"/>
      <c r="J78" s="77" t="e">
        <f ca="1"/>
        <v>#VALUE!</v>
      </c>
      <c r="L78" s="77"/>
    </row>
    <row r="79" spans="1:12">
      <c r="A79">
        <f ca="1"/>
        <v>1462</v>
      </c>
      <c r="B79" s="67">
        <f ca="1"/>
        <v>2.6909251232976494E-2</v>
      </c>
      <c r="C79" s="68">
        <f t="shared" ca="1" si="6"/>
        <v>44527.75</v>
      </c>
      <c r="D79">
        <v>1</v>
      </c>
      <c r="F79" s="69"/>
      <c r="G79" s="68"/>
      <c r="H79"/>
      <c r="I79" s="68"/>
      <c r="J79" s="77" t="e">
        <f ca="1"/>
        <v>#VALUE!</v>
      </c>
      <c r="L79" s="77"/>
    </row>
    <row r="80" spans="1:12">
      <c r="A80">
        <f ca="1"/>
        <v>1827</v>
      </c>
      <c r="B80" s="67">
        <f ca="1"/>
        <v>2.7960541769109781E-2</v>
      </c>
      <c r="C80" s="68">
        <f t="shared" ca="1" si="6"/>
        <v>44619</v>
      </c>
      <c r="D80">
        <v>1</v>
      </c>
      <c r="F80" s="69"/>
      <c r="G80" s="68"/>
      <c r="H80"/>
      <c r="I80" s="68"/>
      <c r="J80" s="77" t="e">
        <f ca="1"/>
        <v>#VALUE!</v>
      </c>
      <c r="L80" s="77"/>
    </row>
    <row r="81" spans="1:12">
      <c r="A81">
        <f ca="1"/>
        <v>2195</v>
      </c>
      <c r="B81" s="67">
        <f ca="1"/>
        <v>2.902136944860878E-2</v>
      </c>
      <c r="C81" s="68">
        <f t="shared" ca="1" si="6"/>
        <v>44710.25</v>
      </c>
      <c r="D81">
        <v>1</v>
      </c>
      <c r="F81" s="69"/>
      <c r="H81"/>
      <c r="I81" s="68"/>
      <c r="J81" s="77" t="e">
        <f ca="1"/>
        <v>#VALUE!</v>
      </c>
      <c r="L81" s="77"/>
    </row>
    <row r="82" spans="1:12">
      <c r="A82">
        <f ca="1"/>
        <v>2559</v>
      </c>
      <c r="B82" s="67">
        <f ca="1"/>
        <v>3.0096200689014196E-2</v>
      </c>
      <c r="C82" s="68">
        <f t="shared" ca="1" si="6"/>
        <v>44801.5</v>
      </c>
      <c r="D82">
        <v>1</v>
      </c>
      <c r="F82" s="69"/>
      <c r="H82"/>
      <c r="I82" s="68"/>
      <c r="J82" s="77" t="e">
        <f ca="1"/>
        <v>#VALUE!</v>
      </c>
    </row>
    <row r="83" spans="1:12">
      <c r="A83">
        <f ca="1"/>
        <v>2923</v>
      </c>
      <c r="B83" s="67">
        <f ca="1"/>
        <v>3.1186855412753012E-2</v>
      </c>
      <c r="C83" s="68">
        <f t="shared" ca="1" si="6"/>
        <v>44892.75</v>
      </c>
      <c r="D83">
        <v>1</v>
      </c>
      <c r="F83" s="69"/>
      <c r="H83"/>
      <c r="I83" s="68"/>
      <c r="J83" s="75" t="e">
        <f ca="1"/>
        <v>#VALUE!</v>
      </c>
    </row>
    <row r="84" spans="1:12">
      <c r="A84">
        <f ca="1"/>
        <v>3288</v>
      </c>
      <c r="B84" s="67">
        <f ca="1"/>
        <v>3.2295596657588632E-2</v>
      </c>
      <c r="C84" s="68">
        <f t="shared" ca="1" si="6"/>
        <v>44984</v>
      </c>
      <c r="D84">
        <v>1</v>
      </c>
      <c r="F84" s="69"/>
      <c r="H84"/>
      <c r="I84" s="68"/>
      <c r="J84" s="75" t="e">
        <f ca="1"/>
        <v>#VALUE!</v>
      </c>
    </row>
    <row r="85" spans="1:12">
      <c r="A85">
        <f ca="1"/>
        <v>3654</v>
      </c>
      <c r="B85" s="67">
        <f ca="1"/>
        <v>3.3424925931365479E-2</v>
      </c>
      <c r="C85" s="68"/>
      <c r="F85" s="69"/>
      <c r="H85"/>
      <c r="I85" s="68"/>
      <c r="J85" s="75" t="e">
        <f ca="1"/>
        <v>#VALUE!</v>
      </c>
    </row>
    <row r="86" spans="1:12">
      <c r="A86">
        <f ca="1"/>
        <v>5480</v>
      </c>
      <c r="B86" s="67">
        <f ca="1"/>
        <v>3.4451048560898201E-2</v>
      </c>
      <c r="C86" s="68"/>
      <c r="F86" s="69"/>
      <c r="H86"/>
      <c r="I86" s="68"/>
      <c r="J86" s="75" t="e">
        <f ca="1"/>
        <v>#VALUE!</v>
      </c>
    </row>
    <row r="87" spans="1:12">
      <c r="A87">
        <f ca="1"/>
        <v>7306</v>
      </c>
      <c r="B87" s="67">
        <f ca="1"/>
        <v>3.4434819893803592E-2</v>
      </c>
      <c r="C87" s="68"/>
      <c r="F87" s="69"/>
      <c r="H87"/>
      <c r="I87" s="68"/>
      <c r="J87" s="75" t="e">
        <f ca="1"/>
        <v>#VALUE!</v>
      </c>
    </row>
    <row r="88" spans="1:12">
      <c r="A88" t="e">
        <f ca="1"/>
        <v>#N/A</v>
      </c>
      <c r="B88" s="5" t="e">
        <f ca="1"/>
        <v>#N/A</v>
      </c>
      <c r="H88"/>
      <c r="I88" s="68"/>
      <c r="J88" s="75" t="e">
        <f ca="1"/>
        <v>#VALUE!</v>
      </c>
    </row>
    <row r="89" spans="1:12">
      <c r="A89" t="e">
        <f ca="1"/>
        <v>#N/A</v>
      </c>
      <c r="B89" s="5" t="e">
        <f ca="1"/>
        <v>#N/A</v>
      </c>
      <c r="H89"/>
      <c r="I89" s="68"/>
      <c r="J89" s="75" t="e">
        <f ca="1"/>
        <v>#VALUE!</v>
      </c>
    </row>
    <row r="90" spans="1:12">
      <c r="A90" t="e">
        <f ca="1"/>
        <v>#N/A</v>
      </c>
      <c r="B90" s="5" t="e">
        <f ca="1"/>
        <v>#N/A</v>
      </c>
      <c r="H90"/>
      <c r="I90" s="68"/>
      <c r="J90" s="75" t="e">
        <f ca="1"/>
        <v>#VALUE!</v>
      </c>
    </row>
    <row r="91" spans="1:12">
      <c r="A91" t="e">
        <f ca="1"/>
        <v>#N/A</v>
      </c>
      <c r="B91" s="5" t="e">
        <f ca="1"/>
        <v>#N/A</v>
      </c>
      <c r="H91"/>
      <c r="I91" s="68"/>
      <c r="J91" s="75" t="e">
        <f ca="1"/>
        <v>#VALUE!</v>
      </c>
    </row>
    <row r="92" spans="1:12">
      <c r="H92"/>
      <c r="I92" s="68"/>
      <c r="J92" s="75" t="e">
        <f ca="1"/>
        <v>#VALUE!</v>
      </c>
    </row>
  </sheetData>
  <protectedRanges>
    <protectedRange sqref="B49:B51 B54 C10 H10" name="Range2_1"/>
  </protectedRanges>
  <dataValidations disablePrompts="1" count="3">
    <dataValidation type="list" allowBlank="1" showInputMessage="1" showErrorMessage="1" sqref="C10 H10" xr:uid="{00000000-0002-0000-0000-000000000000}">
      <formula1>$B$49:$B$54</formula1>
    </dataValidation>
    <dataValidation type="list" allowBlank="1" showInputMessage="1" showErrorMessage="1" sqref="B61" xr:uid="{00000000-0002-0000-0000-000001000000}">
      <formula1>$B$56:$B$60</formula1>
    </dataValidation>
    <dataValidation type="list" allowBlank="1" showInputMessage="1" showErrorMessage="1" sqref="C48" xr:uid="{00000000-0002-0000-0000-000002000000}">
      <formula1>$C$50:$C$51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A83"/>
  <sheetViews>
    <sheetView workbookViewId="0">
      <selection activeCell="AW30" sqref="AW30"/>
    </sheetView>
  </sheetViews>
  <sheetFormatPr defaultRowHeight="12.75"/>
  <sheetData>
    <row r="2" spans="2:16">
      <c r="B2">
        <v>1</v>
      </c>
    </row>
    <row r="4" spans="2:16">
      <c r="G4" t="str">
        <f t="array" aca="1" ref="G4:G27" ca="1">_xll.HLV5r3.Financial.Cache.CreateBasicRateCurveRiskSet( AUDCurve!$H$1, $B$2)</f>
        <v>Market.QR_LIVE.RateCurve.AUD-LIBOR-BBA-3M.AUD-Deposit-1D</v>
      </c>
    </row>
    <row r="5" spans="2:16">
      <c r="G5" t="str">
        <f ca="1"/>
        <v>Market.QR_LIVE.RateCurve.AUD-LIBOR-BBA-3M.AUD-Deposit-1W</v>
      </c>
      <c r="P5" t="s">
        <v>84</v>
      </c>
    </row>
    <row r="6" spans="2:16">
      <c r="G6" t="str">
        <f ca="1"/>
        <v>Market.QR_LIVE.RateCurve.AUD-LIBOR-BBA-3M.AUD-Deposit-2W</v>
      </c>
    </row>
    <row r="7" spans="2:16">
      <c r="G7" t="str">
        <f ca="1"/>
        <v>Market.QR_LIVE.RateCurve.AUD-LIBOR-BBA-3M.AUD-Deposit-1M</v>
      </c>
    </row>
    <row r="8" spans="2:16">
      <c r="G8" t="str">
        <f ca="1"/>
        <v>Market.QR_LIVE.RateCurve.AUD-LIBOR-BBA-3M.AUD-Deposit-2M</v>
      </c>
    </row>
    <row r="9" spans="2:16">
      <c r="G9" t="str">
        <f ca="1"/>
        <v>Market.QR_LIVE.RateCurve.AUD-LIBOR-BBA-3M.AUD-Deposit-3M</v>
      </c>
    </row>
    <row r="10" spans="2:16">
      <c r="G10" t="str">
        <f ca="1"/>
        <v>Market.QR_LIVE.RateCurve.AUD-LIBOR-BBA-3M.AUD-IRFuture-IR-1</v>
      </c>
    </row>
    <row r="11" spans="2:16">
      <c r="G11" t="str">
        <f ca="1"/>
        <v>Market.QR_LIVE.RateCurve.AUD-LIBOR-BBA-3M.AUD-IRFuture-IR-2</v>
      </c>
    </row>
    <row r="12" spans="2:16">
      <c r="G12" t="str">
        <f ca="1"/>
        <v>Market.QR_LIVE.RateCurve.AUD-LIBOR-BBA-3M.AUD-IRFuture-IR-3</v>
      </c>
    </row>
    <row r="13" spans="2:16">
      <c r="G13" t="str">
        <f ca="1"/>
        <v>Market.QR_LIVE.RateCurve.AUD-LIBOR-BBA-3M.AUD-IRFuture-IR-4</v>
      </c>
    </row>
    <row r="14" spans="2:16">
      <c r="G14" t="str">
        <f ca="1"/>
        <v>Market.QR_LIVE.RateCurve.AUD-LIBOR-BBA-3M.AUD-IRFuture-IR-5</v>
      </c>
    </row>
    <row r="15" spans="2:16">
      <c r="G15" t="str">
        <f ca="1"/>
        <v>Market.QR_LIVE.RateCurve.AUD-LIBOR-BBA-3M.AUD-IRFuture-IR-6</v>
      </c>
    </row>
    <row r="16" spans="2:16">
      <c r="G16" t="str">
        <f ca="1"/>
        <v>Market.QR_LIVE.RateCurve.AUD-LIBOR-BBA-3M.AUD-IRFuture-IR-7</v>
      </c>
    </row>
    <row r="17" spans="1:78">
      <c r="G17" t="str">
        <f ca="1"/>
        <v>Market.QR_LIVE.RateCurve.AUD-LIBOR-BBA-3M.AUD-IRFuture-IR-8</v>
      </c>
    </row>
    <row r="18" spans="1:78">
      <c r="G18" t="str">
        <f ca="1"/>
        <v>Market.QR_LIVE.RateCurve.AUD-LIBOR-BBA-3M.AUD-IRSwap-3Y</v>
      </c>
    </row>
    <row r="19" spans="1:78">
      <c r="G19" t="str">
        <f ca="1"/>
        <v>Market.QR_LIVE.RateCurve.AUD-LIBOR-BBA-3M.AUD-IRSwap-4Y</v>
      </c>
    </row>
    <row r="20" spans="1:78">
      <c r="G20" t="str">
        <f ca="1"/>
        <v>Market.QR_LIVE.RateCurve.AUD-LIBOR-BBA-3M.AUD-IRSwap-5Y</v>
      </c>
    </row>
    <row r="21" spans="1:78">
      <c r="G21" t="str">
        <f ca="1"/>
        <v>Market.QR_LIVE.RateCurve.AUD-LIBOR-BBA-3M.AUD-IRSwap-6Y</v>
      </c>
    </row>
    <row r="22" spans="1:78">
      <c r="G22" t="str">
        <f ca="1"/>
        <v>Market.QR_LIVE.RateCurve.AUD-LIBOR-BBA-3M.AUD-IRSwap-7Y</v>
      </c>
    </row>
    <row r="23" spans="1:78">
      <c r="G23" t="str">
        <f ca="1"/>
        <v>Market.QR_LIVE.RateCurve.AUD-LIBOR-BBA-3M.AUD-IRSwap-8Y</v>
      </c>
    </row>
    <row r="24" spans="1:78">
      <c r="G24" t="str">
        <f ca="1"/>
        <v>Market.QR_LIVE.RateCurve.AUD-LIBOR-BBA-3M.AUD-IRSwap-9Y</v>
      </c>
    </row>
    <row r="25" spans="1:78">
      <c r="G25" t="str">
        <f ca="1"/>
        <v>Market.QR_LIVE.RateCurve.AUD-LIBOR-BBA-3M.AUD-IRSwap-10Y</v>
      </c>
    </row>
    <row r="26" spans="1:78">
      <c r="G26" t="str">
        <f ca="1"/>
        <v>Market.QR_LIVE.RateCurve.AUD-LIBOR-BBA-3M.AUD-IRSwap-15Y</v>
      </c>
    </row>
    <row r="27" spans="1:78">
      <c r="G27" t="str">
        <f ca="1"/>
        <v>Market.QR_LIVE.RateCurve.AUD-LIBOR-BBA-3M.AUD-IRSwap-20Y</v>
      </c>
    </row>
    <row r="29" spans="1:78">
      <c r="A29" t="str">
        <f ca="1">AUDCurve!$H$1</f>
        <v>Market.QR_LIVE.RateCurve.AUD-LIBOR-BBA-3M</v>
      </c>
      <c r="C29" t="str">
        <f ca="1">$G$4</f>
        <v>Market.QR_LIVE.RateCurve.AUD-LIBOR-BBA-3M.AUD-Deposit-1D</v>
      </c>
      <c r="E29" t="str">
        <f ca="1">$G$5</f>
        <v>Market.QR_LIVE.RateCurve.AUD-LIBOR-BBA-3M.AUD-Deposit-1W</v>
      </c>
      <c r="G29" t="str">
        <f ca="1">$G$6</f>
        <v>Market.QR_LIVE.RateCurve.AUD-LIBOR-BBA-3M.AUD-Deposit-2W</v>
      </c>
      <c r="I29" t="str">
        <f ca="1">$G$7</f>
        <v>Market.QR_LIVE.RateCurve.AUD-LIBOR-BBA-3M.AUD-Deposit-1M</v>
      </c>
      <c r="K29" t="str">
        <f ca="1">$G$8</f>
        <v>Market.QR_LIVE.RateCurve.AUD-LIBOR-BBA-3M.AUD-Deposit-2M</v>
      </c>
      <c r="M29" t="str">
        <f ca="1">$G$9</f>
        <v>Market.QR_LIVE.RateCurve.AUD-LIBOR-BBA-3M.AUD-Deposit-3M</v>
      </c>
      <c r="O29" t="str">
        <f ca="1">$G$10</f>
        <v>Market.QR_LIVE.RateCurve.AUD-LIBOR-BBA-3M.AUD-IRFuture-IR-1</v>
      </c>
      <c r="Q29" t="str">
        <f ca="1">$G$11</f>
        <v>Market.QR_LIVE.RateCurve.AUD-LIBOR-BBA-3M.AUD-IRFuture-IR-2</v>
      </c>
      <c r="S29" t="str">
        <f ca="1">$G$12</f>
        <v>Market.QR_LIVE.RateCurve.AUD-LIBOR-BBA-3M.AUD-IRFuture-IR-3</v>
      </c>
      <c r="U29" t="str">
        <f ca="1">$G$13</f>
        <v>Market.QR_LIVE.RateCurve.AUD-LIBOR-BBA-3M.AUD-IRFuture-IR-4</v>
      </c>
      <c r="W29" t="str">
        <f ca="1">$G$14</f>
        <v>Market.QR_LIVE.RateCurve.AUD-LIBOR-BBA-3M.AUD-IRFuture-IR-5</v>
      </c>
      <c r="Y29" t="str">
        <f ca="1">$G$15</f>
        <v>Market.QR_LIVE.RateCurve.AUD-LIBOR-BBA-3M.AUD-IRFuture-IR-6</v>
      </c>
      <c r="AA29" t="str">
        <f ca="1">$G$16</f>
        <v>Market.QR_LIVE.RateCurve.AUD-LIBOR-BBA-3M.AUD-IRFuture-IR-7</v>
      </c>
      <c r="AC29" t="str">
        <f ca="1">$G$17</f>
        <v>Market.QR_LIVE.RateCurve.AUD-LIBOR-BBA-3M.AUD-IRFuture-IR-8</v>
      </c>
      <c r="AE29" t="str">
        <f ca="1">$G$18</f>
        <v>Market.QR_LIVE.RateCurve.AUD-LIBOR-BBA-3M.AUD-IRSwap-3Y</v>
      </c>
      <c r="AG29" t="str">
        <f ca="1">$G$19</f>
        <v>Market.QR_LIVE.RateCurve.AUD-LIBOR-BBA-3M.AUD-IRSwap-4Y</v>
      </c>
      <c r="AI29" t="str">
        <f ca="1">$G$20</f>
        <v>Market.QR_LIVE.RateCurve.AUD-LIBOR-BBA-3M.AUD-IRSwap-5Y</v>
      </c>
      <c r="AK29" t="str">
        <f ca="1">$G$21</f>
        <v>Market.QR_LIVE.RateCurve.AUD-LIBOR-BBA-3M.AUD-IRSwap-6Y</v>
      </c>
      <c r="AM29" t="str">
        <f ca="1">$G$22</f>
        <v>Market.QR_LIVE.RateCurve.AUD-LIBOR-BBA-3M.AUD-IRSwap-7Y</v>
      </c>
      <c r="AO29" t="str">
        <f ca="1">$G$23</f>
        <v>Market.QR_LIVE.RateCurve.AUD-LIBOR-BBA-3M.AUD-IRSwap-8Y</v>
      </c>
      <c r="AQ29" t="str">
        <f ca="1">$G$24</f>
        <v>Market.QR_LIVE.RateCurve.AUD-LIBOR-BBA-3M.AUD-IRSwap-9Y</v>
      </c>
      <c r="AS29" t="str">
        <f ca="1">$G$25</f>
        <v>Market.QR_LIVE.RateCurve.AUD-LIBOR-BBA-3M.AUD-IRSwap-10Y</v>
      </c>
      <c r="AU29" t="str">
        <f ca="1">$G$26</f>
        <v>Market.QR_LIVE.RateCurve.AUD-LIBOR-BBA-3M.AUD-IRSwap-15Y</v>
      </c>
      <c r="AW29" t="str">
        <f ca="1">$G$27</f>
        <v>Market.QR_LIVE.RateCurve.AUD-LIBOR-BBA-3M.AUD-IRSwap-20Y</v>
      </c>
      <c r="BA29" s="50"/>
      <c r="BB29" t="str">
        <f ca="1">A29</f>
        <v>Market.QR_LIVE.RateCurve.AUD-LIBOR-BBA-3M</v>
      </c>
      <c r="BC29" t="str">
        <f ca="1">C29</f>
        <v>Market.QR_LIVE.RateCurve.AUD-LIBOR-BBA-3M.AUD-Deposit-1D</v>
      </c>
      <c r="BD29" t="str">
        <f ca="1">E29</f>
        <v>Market.QR_LIVE.RateCurve.AUD-LIBOR-BBA-3M.AUD-Deposit-1W</v>
      </c>
      <c r="BE29" t="str">
        <f ca="1">G29</f>
        <v>Market.QR_LIVE.RateCurve.AUD-LIBOR-BBA-3M.AUD-Deposit-2W</v>
      </c>
      <c r="BF29" t="str">
        <f ca="1">I29</f>
        <v>Market.QR_LIVE.RateCurve.AUD-LIBOR-BBA-3M.AUD-Deposit-1M</v>
      </c>
      <c r="BG29" t="str">
        <f ca="1">K29</f>
        <v>Market.QR_LIVE.RateCurve.AUD-LIBOR-BBA-3M.AUD-Deposit-2M</v>
      </c>
      <c r="BH29" t="str">
        <f ca="1">M29</f>
        <v>Market.QR_LIVE.RateCurve.AUD-LIBOR-BBA-3M.AUD-Deposit-3M</v>
      </c>
      <c r="BI29" t="str">
        <f ca="1">O29</f>
        <v>Market.QR_LIVE.RateCurve.AUD-LIBOR-BBA-3M.AUD-IRFuture-IR-1</v>
      </c>
      <c r="BJ29" t="str">
        <f ca="1">Q29</f>
        <v>Market.QR_LIVE.RateCurve.AUD-LIBOR-BBA-3M.AUD-IRFuture-IR-2</v>
      </c>
      <c r="BK29" t="str">
        <f ca="1">S29</f>
        <v>Market.QR_LIVE.RateCurve.AUD-LIBOR-BBA-3M.AUD-IRFuture-IR-3</v>
      </c>
      <c r="BL29" t="str">
        <f ca="1">U29</f>
        <v>Market.QR_LIVE.RateCurve.AUD-LIBOR-BBA-3M.AUD-IRFuture-IR-4</v>
      </c>
      <c r="BM29" t="str">
        <f ca="1">W29</f>
        <v>Market.QR_LIVE.RateCurve.AUD-LIBOR-BBA-3M.AUD-IRFuture-IR-5</v>
      </c>
      <c r="BN29" t="str">
        <f ca="1">Y29</f>
        <v>Market.QR_LIVE.RateCurve.AUD-LIBOR-BBA-3M.AUD-IRFuture-IR-6</v>
      </c>
      <c r="BO29" t="str">
        <f ca="1">AA29</f>
        <v>Market.QR_LIVE.RateCurve.AUD-LIBOR-BBA-3M.AUD-IRFuture-IR-7</v>
      </c>
      <c r="BP29" t="str">
        <f ca="1">AC29</f>
        <v>Market.QR_LIVE.RateCurve.AUD-LIBOR-BBA-3M.AUD-IRFuture-IR-8</v>
      </c>
      <c r="BQ29" t="str">
        <f ca="1">AE29</f>
        <v>Market.QR_LIVE.RateCurve.AUD-LIBOR-BBA-3M.AUD-IRSwap-3Y</v>
      </c>
      <c r="BR29" t="str">
        <f ca="1">AG29</f>
        <v>Market.QR_LIVE.RateCurve.AUD-LIBOR-BBA-3M.AUD-IRSwap-4Y</v>
      </c>
      <c r="BS29" t="str">
        <f ca="1">AI29</f>
        <v>Market.QR_LIVE.RateCurve.AUD-LIBOR-BBA-3M.AUD-IRSwap-5Y</v>
      </c>
      <c r="BT29" t="str">
        <f ca="1">AK29</f>
        <v>Market.QR_LIVE.RateCurve.AUD-LIBOR-BBA-3M.AUD-IRSwap-6Y</v>
      </c>
      <c r="BU29" t="str">
        <f ca="1">AM29</f>
        <v>Market.QR_LIVE.RateCurve.AUD-LIBOR-BBA-3M.AUD-IRSwap-7Y</v>
      </c>
      <c r="BV29" t="str">
        <f ca="1">AO29</f>
        <v>Market.QR_LIVE.RateCurve.AUD-LIBOR-BBA-3M.AUD-IRSwap-8Y</v>
      </c>
      <c r="BW29" t="str">
        <f ca="1">AQ29</f>
        <v>Market.QR_LIVE.RateCurve.AUD-LIBOR-BBA-3M.AUD-IRSwap-9Y</v>
      </c>
      <c r="BX29" t="str">
        <f ca="1">AS29</f>
        <v>Market.QR_LIVE.RateCurve.AUD-LIBOR-BBA-3M.AUD-IRSwap-10Y</v>
      </c>
      <c r="BY29" t="str">
        <f ca="1">AU29</f>
        <v>Market.QR_LIVE.RateCurve.AUD-LIBOR-BBA-3M.AUD-IRSwap-15Y</v>
      </c>
      <c r="BZ29" t="str">
        <f ca="1">AW29</f>
        <v>Market.QR_LIVE.RateCurve.AUD-LIBOR-BBA-3M.AUD-IRSwap-20Y</v>
      </c>
    </row>
    <row r="30" spans="1:78">
      <c r="A30">
        <f t="array" aca="1" ref="A30:B58" ca="1">_xll.HLV5r3.Financial.Cache.GetDaysAndZeroRates( AUDCurve!$H$1, AUDCurve!$C$3, AUDCurve!$B$61)</f>
        <v>0</v>
      </c>
      <c r="B30" s="67">
        <f ca="1"/>
        <v>2.0049532765988864E-2</v>
      </c>
      <c r="C30">
        <f t="array" aca="1" ref="C30:D58" ca="1">_xll.HLV5r3.Financial.Cache.GetDaysAndZeroRates( $G$4, AUDCurve!$C$3, AUDCurve!$B$61)</f>
        <v>0</v>
      </c>
      <c r="D30" s="67">
        <f ca="1"/>
        <v>2.015002974015534E-2</v>
      </c>
      <c r="E30">
        <f t="array" aca="1" ref="E30:F58" ca="1">_xll.HLV5r3.Financial.Cache.GetDaysAndZeroRates( $G$5, AUDCurve!$C$3, AUDCurve!$B$61)</f>
        <v>0</v>
      </c>
      <c r="F30" s="67">
        <f ca="1"/>
        <v>2.0049532765988864E-2</v>
      </c>
      <c r="G30">
        <f t="array" aca="1" ref="G30:H58" ca="1">_xll.HLV5r3.Financial.Cache.GetDaysAndZeroRates( $G$6, AUDCurve!$C$3, AUDCurve!$B$61)</f>
        <v>0</v>
      </c>
      <c r="H30" s="67">
        <f ca="1"/>
        <v>2.0049532765988864E-2</v>
      </c>
      <c r="I30">
        <f t="array" aca="1" ref="I30:J58" ca="1">_xll.HLV5r3.Financial.Cache.GetDaysAndZeroRates( $G$7, AUDCurve!$C$3, AUDCurve!$B$61)</f>
        <v>0</v>
      </c>
      <c r="J30" s="67">
        <f ca="1"/>
        <v>2.0049532765988864E-2</v>
      </c>
      <c r="K30">
        <f t="array" aca="1" ref="K30:L58" ca="1">_xll.HLV5r3.Financial.Cache.GetDaysAndZeroRates( $G$8, AUDCurve!$C$3, AUDCurve!$B$61)</f>
        <v>0</v>
      </c>
      <c r="L30" s="67">
        <f ca="1"/>
        <v>2.0049532765988864E-2</v>
      </c>
      <c r="M30">
        <f t="array" aca="1" ref="M30:N58" ca="1">_xll.HLV5r3.Financial.Cache.GetDaysAndZeroRates( $G$9, AUDCurve!$C$3, AUDCurve!$B$61)</f>
        <v>0</v>
      </c>
      <c r="N30" s="67">
        <f ca="1"/>
        <v>2.0049532765988864E-2</v>
      </c>
      <c r="O30">
        <f t="array" aca="1" ref="O30:P58" ca="1">_xll.HLV5r3.Financial.Cache.GetDaysAndZeroRates( $G$10, AUDCurve!$C$3, AUDCurve!$B$61)</f>
        <v>0</v>
      </c>
      <c r="P30" s="67">
        <f ca="1"/>
        <v>2.0049532765988864E-2</v>
      </c>
      <c r="Q30">
        <f t="array" aca="1" ref="Q30:R58" ca="1">_xll.HLV5r3.Financial.Cache.GetDaysAndZeroRates( $G$11, AUDCurve!$C$3, AUDCurve!$B$61)</f>
        <v>0</v>
      </c>
      <c r="R30" s="67">
        <f ca="1"/>
        <v>2.0049532765988864E-2</v>
      </c>
      <c r="S30">
        <f t="array" aca="1" ref="S30:T58" ca="1">_xll.HLV5r3.Financial.Cache.GetDaysAndZeroRates( $G$12, AUDCurve!$C$3, AUDCurve!$B$61)</f>
        <v>0</v>
      </c>
      <c r="T30" s="67">
        <f ca="1"/>
        <v>2.0049532765988864E-2</v>
      </c>
      <c r="U30">
        <f t="array" aca="1" ref="U30:V58" ca="1">_xll.HLV5r3.Financial.Cache.GetDaysAndZeroRates( $G$13, AUDCurve!$C$3, AUDCurve!$B$61)</f>
        <v>0</v>
      </c>
      <c r="V30" s="67">
        <f ca="1"/>
        <v>2.0049532765988864E-2</v>
      </c>
      <c r="W30">
        <f t="array" aca="1" ref="W30:X58" ca="1">_xll.HLV5r3.Financial.Cache.GetDaysAndZeroRates( $G$14, AUDCurve!$C$3, AUDCurve!$B$61)</f>
        <v>0</v>
      </c>
      <c r="X30" s="67">
        <f ca="1"/>
        <v>2.0049532765988864E-2</v>
      </c>
      <c r="Y30">
        <f t="array" aca="1" ref="Y30:Z58" ca="1">_xll.HLV5r3.Financial.Cache.GetDaysAndZeroRates( $G$15, AUDCurve!$C$3, AUDCurve!$B$61)</f>
        <v>0</v>
      </c>
      <c r="Z30" s="67">
        <f ca="1"/>
        <v>2.0049532765988864E-2</v>
      </c>
      <c r="AA30">
        <f t="array" aca="1" ref="AA30:AB58" ca="1">_xll.HLV5r3.Financial.Cache.GetDaysAndZeroRates( $G$16, AUDCurve!$C$3, AUDCurve!$B$61)</f>
        <v>0</v>
      </c>
      <c r="AB30" s="67">
        <f ca="1"/>
        <v>2.0049532765988864E-2</v>
      </c>
      <c r="AC30">
        <f t="array" aca="1" ref="AC30:AD58" ca="1">_xll.HLV5r3.Financial.Cache.GetDaysAndZeroRates( $G$17, AUDCurve!$C$3, AUDCurve!$B$61)</f>
        <v>0</v>
      </c>
      <c r="AD30" s="67">
        <f ca="1"/>
        <v>2.0049532765988864E-2</v>
      </c>
      <c r="AE30">
        <f t="array" aca="1" ref="AE30:AF58" ca="1">_xll.HLV5r3.Financial.Cache.GetDaysAndZeroRates( $G$18, AUDCurve!$C$3, AUDCurve!$B$61)</f>
        <v>0</v>
      </c>
      <c r="AF30" s="67">
        <f ca="1"/>
        <v>2.0049532765988864E-2</v>
      </c>
      <c r="AG30">
        <f t="array" aca="1" ref="AG30:AH58" ca="1">_xll.HLV5r3.Financial.Cache.GetDaysAndZeroRates( $G$19, AUDCurve!$C$3, AUDCurve!$B$61)</f>
        <v>0</v>
      </c>
      <c r="AH30" s="67">
        <f ca="1"/>
        <v>2.0049532765988864E-2</v>
      </c>
      <c r="AI30">
        <f t="array" aca="1" ref="AI30:AJ58" ca="1">_xll.HLV5r3.Financial.Cache.GetDaysAndZeroRates( $G$20, AUDCurve!$C$3, AUDCurve!$B$61)</f>
        <v>0</v>
      </c>
      <c r="AJ30" s="67">
        <f ca="1"/>
        <v>2.0049532765988864E-2</v>
      </c>
      <c r="AK30">
        <f t="array" aca="1" ref="AK30:AL58" ca="1">_xll.HLV5r3.Financial.Cache.GetDaysAndZeroRates( $G$21, AUDCurve!$C$3, AUDCurve!$B$61)</f>
        <v>0</v>
      </c>
      <c r="AL30" s="67">
        <f ca="1"/>
        <v>2.0049532765988864E-2</v>
      </c>
      <c r="AM30">
        <f t="array" aca="1" ref="AM30:AN58" ca="1">_xll.HLV5r3.Financial.Cache.GetDaysAndZeroRates( $G$22, AUDCurve!$C$3, AUDCurve!$B$61)</f>
        <v>0</v>
      </c>
      <c r="AN30" s="67">
        <f ca="1"/>
        <v>2.0049532765988864E-2</v>
      </c>
      <c r="AO30">
        <f t="array" aca="1" ref="AO30:AP58" ca="1">_xll.HLV5r3.Financial.Cache.GetDaysAndZeroRates( $G$23, AUDCurve!$C$3, AUDCurve!$B$61)</f>
        <v>0</v>
      </c>
      <c r="AP30" s="67">
        <f ca="1"/>
        <v>2.0049532765988864E-2</v>
      </c>
      <c r="AQ30">
        <f t="array" aca="1" ref="AQ30:AR58" ca="1">_xll.HLV5r3.Financial.Cache.GetDaysAndZeroRates( $G$24, AUDCurve!$C$3, AUDCurve!$B$61)</f>
        <v>0</v>
      </c>
      <c r="AR30" s="67">
        <f ca="1"/>
        <v>2.0049532765988864E-2</v>
      </c>
      <c r="AS30">
        <f t="array" aca="1" ref="AS30:AT58" ca="1">_xll.HLV5r3.Financial.Cache.GetDaysAndZeroRates( $G$25, AUDCurve!$C$3, AUDCurve!$B$61)</f>
        <v>0</v>
      </c>
      <c r="AT30" s="67">
        <f ca="1"/>
        <v>2.0049532765988864E-2</v>
      </c>
      <c r="AU30">
        <f t="array" aca="1" ref="AU30:AV58" ca="1">_xll.HLV5r3.Financial.Cache.GetDaysAndZeroRates( $G$26, AUDCurve!$C$3, AUDCurve!$B$61)</f>
        <v>0</v>
      </c>
      <c r="AV30" s="67">
        <f ca="1"/>
        <v>2.0049532765988864E-2</v>
      </c>
      <c r="AW30">
        <f t="array" aca="1" ref="AW30:AX58" ca="1">_xll.HLV5r3.Financial.Cache.GetDaysAndZeroRates( $G$27, AUDCurve!$C$3, AUDCurve!$B$61)</f>
        <v>0</v>
      </c>
      <c r="AX30" s="67">
        <f ca="1"/>
        <v>2.0049532765988864E-2</v>
      </c>
      <c r="AZ30" s="67"/>
      <c r="BA30">
        <f ca="1">A30</f>
        <v>0</v>
      </c>
      <c r="BB30">
        <f ca="1">B30</f>
        <v>2.0049532765988864E-2</v>
      </c>
      <c r="BC30">
        <f t="shared" ref="BC30:BC54" ca="1" si="0">D30</f>
        <v>2.015002974015534E-2</v>
      </c>
      <c r="BD30">
        <f t="shared" ref="BD30:BD54" ca="1" si="1">F30</f>
        <v>2.0049532765988864E-2</v>
      </c>
      <c r="BE30">
        <f t="shared" ref="BE30:BE54" ca="1" si="2">H30</f>
        <v>2.0049532765988864E-2</v>
      </c>
      <c r="BF30">
        <f t="shared" ref="BF30:BF54" ca="1" si="3">J30</f>
        <v>2.0049532765988864E-2</v>
      </c>
      <c r="BG30">
        <f t="shared" ref="BG30:BG54" ca="1" si="4">L30</f>
        <v>2.0049532765988864E-2</v>
      </c>
      <c r="BH30">
        <f t="shared" ref="BH30:BH54" ca="1" si="5">N30</f>
        <v>2.0049532765988864E-2</v>
      </c>
      <c r="BI30">
        <f t="shared" ref="BI30:BI54" ca="1" si="6">P30</f>
        <v>2.0049532765988864E-2</v>
      </c>
      <c r="BJ30">
        <f t="shared" ref="BJ30:BJ54" ca="1" si="7">R30</f>
        <v>2.0049532765988864E-2</v>
      </c>
      <c r="BK30">
        <f t="shared" ref="BK30:BK54" ca="1" si="8">T30</f>
        <v>2.0049532765988864E-2</v>
      </c>
      <c r="BL30">
        <f t="shared" ref="BL30:BL54" ca="1" si="9">V30</f>
        <v>2.0049532765988864E-2</v>
      </c>
      <c r="BM30">
        <f t="shared" ref="BM30:BM54" ca="1" si="10">X30</f>
        <v>2.0049532765988864E-2</v>
      </c>
      <c r="BN30">
        <f t="shared" ref="BN30:BN54" ca="1" si="11">Z30</f>
        <v>2.0049532765988864E-2</v>
      </c>
      <c r="BO30">
        <f t="shared" ref="BO30:BO54" ca="1" si="12">AB30</f>
        <v>2.0049532765988864E-2</v>
      </c>
      <c r="BP30">
        <f t="shared" ref="BP30:BP54" ca="1" si="13">AD30</f>
        <v>2.0049532765988864E-2</v>
      </c>
      <c r="BQ30">
        <f t="shared" ref="BQ30:BQ54" ca="1" si="14">AF30</f>
        <v>2.0049532765988864E-2</v>
      </c>
      <c r="BR30">
        <f t="shared" ref="BR30:BR54" ca="1" si="15">AH30</f>
        <v>2.0049532765988864E-2</v>
      </c>
      <c r="BS30">
        <f t="shared" ref="BS30:BS54" ca="1" si="16">AJ30</f>
        <v>2.0049532765988864E-2</v>
      </c>
      <c r="BT30">
        <f t="shared" ref="BT30:BT54" ca="1" si="17">AL30</f>
        <v>2.0049532765988864E-2</v>
      </c>
      <c r="BU30">
        <f t="shared" ref="BU30:BU54" ca="1" si="18">AN30</f>
        <v>2.0049532765988864E-2</v>
      </c>
      <c r="BV30">
        <f t="shared" ref="BV30:BV54" ca="1" si="19">AP30</f>
        <v>2.0049532765988864E-2</v>
      </c>
      <c r="BW30">
        <f t="shared" ref="BW30:BW54" ca="1" si="20">AR30</f>
        <v>2.0049532765988864E-2</v>
      </c>
      <c r="BX30">
        <f t="shared" ref="BX30:BX54" ca="1" si="21">AT30</f>
        <v>2.0049532765988864E-2</v>
      </c>
      <c r="BY30">
        <f t="shared" ref="BY30:BY54" ca="1" si="22">AV30</f>
        <v>2.0049532765988864E-2</v>
      </c>
      <c r="BZ30">
        <f t="shared" ref="BZ30:BZ54" ca="1" si="23">AX30</f>
        <v>2.0049532765988864E-2</v>
      </c>
    </row>
    <row r="31" spans="1:78">
      <c r="A31">
        <f ca="1"/>
        <v>1</v>
      </c>
      <c r="B31" s="67">
        <f ca="1"/>
        <v>2.0049532765988864E-2</v>
      </c>
      <c r="C31">
        <f ca="1"/>
        <v>1</v>
      </c>
      <c r="D31" s="67">
        <f ca="1"/>
        <v>2.015002974015534E-2</v>
      </c>
      <c r="E31">
        <f ca="1"/>
        <v>1</v>
      </c>
      <c r="F31" s="67">
        <f ca="1"/>
        <v>2.0049532765988864E-2</v>
      </c>
      <c r="G31">
        <f ca="1"/>
        <v>1</v>
      </c>
      <c r="H31" s="67">
        <f ca="1"/>
        <v>2.0049532765988864E-2</v>
      </c>
      <c r="I31">
        <f ca="1"/>
        <v>1</v>
      </c>
      <c r="J31" s="67">
        <f ca="1"/>
        <v>2.0049532765988864E-2</v>
      </c>
      <c r="K31">
        <f ca="1"/>
        <v>1</v>
      </c>
      <c r="L31" s="67">
        <f ca="1"/>
        <v>2.0049532765988864E-2</v>
      </c>
      <c r="M31">
        <f ca="1"/>
        <v>1</v>
      </c>
      <c r="N31" s="67">
        <f ca="1"/>
        <v>2.0049532765988864E-2</v>
      </c>
      <c r="O31">
        <f ca="1"/>
        <v>1</v>
      </c>
      <c r="P31" s="67">
        <f ca="1"/>
        <v>2.0049532765988864E-2</v>
      </c>
      <c r="Q31">
        <f ca="1"/>
        <v>1</v>
      </c>
      <c r="R31" s="67">
        <f ca="1"/>
        <v>2.0049532765988864E-2</v>
      </c>
      <c r="S31">
        <f ca="1"/>
        <v>1</v>
      </c>
      <c r="T31" s="67">
        <f ca="1"/>
        <v>2.0049532765988864E-2</v>
      </c>
      <c r="U31">
        <f ca="1"/>
        <v>1</v>
      </c>
      <c r="V31" s="67">
        <f ca="1"/>
        <v>2.0049532765988864E-2</v>
      </c>
      <c r="W31">
        <f ca="1"/>
        <v>1</v>
      </c>
      <c r="X31" s="67">
        <f ca="1"/>
        <v>2.0049532765988864E-2</v>
      </c>
      <c r="Y31">
        <f ca="1"/>
        <v>1</v>
      </c>
      <c r="Z31" s="67">
        <f ca="1"/>
        <v>2.0049532765988864E-2</v>
      </c>
      <c r="AA31">
        <f ca="1"/>
        <v>1</v>
      </c>
      <c r="AB31" s="67">
        <f ca="1"/>
        <v>2.0049532765988864E-2</v>
      </c>
      <c r="AC31">
        <f ca="1"/>
        <v>1</v>
      </c>
      <c r="AD31" s="67">
        <f ca="1"/>
        <v>2.0049532765988864E-2</v>
      </c>
      <c r="AE31">
        <f ca="1"/>
        <v>1</v>
      </c>
      <c r="AF31" s="67">
        <f ca="1"/>
        <v>2.0049532765988864E-2</v>
      </c>
      <c r="AG31">
        <f ca="1"/>
        <v>1</v>
      </c>
      <c r="AH31" s="67">
        <f ca="1"/>
        <v>2.0049532765988864E-2</v>
      </c>
      <c r="AI31">
        <f ca="1"/>
        <v>1</v>
      </c>
      <c r="AJ31" s="67">
        <f ca="1"/>
        <v>2.0049532765988864E-2</v>
      </c>
      <c r="AK31">
        <f ca="1"/>
        <v>1</v>
      </c>
      <c r="AL31" s="67">
        <f ca="1"/>
        <v>2.0049532765988864E-2</v>
      </c>
      <c r="AM31">
        <f ca="1"/>
        <v>1</v>
      </c>
      <c r="AN31" s="67">
        <f ca="1"/>
        <v>2.0049532765988864E-2</v>
      </c>
      <c r="AO31">
        <f ca="1"/>
        <v>1</v>
      </c>
      <c r="AP31" s="67">
        <f ca="1"/>
        <v>2.0049532765988864E-2</v>
      </c>
      <c r="AQ31">
        <f ca="1"/>
        <v>1</v>
      </c>
      <c r="AR31" s="67">
        <f ca="1"/>
        <v>2.0049532765988864E-2</v>
      </c>
      <c r="AS31">
        <f ca="1"/>
        <v>1</v>
      </c>
      <c r="AT31" s="67">
        <f ca="1"/>
        <v>2.0049532765988864E-2</v>
      </c>
      <c r="AU31">
        <f ca="1"/>
        <v>1</v>
      </c>
      <c r="AV31" s="67">
        <f ca="1"/>
        <v>2.0049532765988864E-2</v>
      </c>
      <c r="AW31">
        <f ca="1"/>
        <v>1</v>
      </c>
      <c r="AX31" s="67">
        <f ca="1"/>
        <v>2.0049532765988864E-2</v>
      </c>
      <c r="AZ31" s="67"/>
      <c r="BA31">
        <f t="shared" ref="BA31:BB54" ca="1" si="24">A31</f>
        <v>1</v>
      </c>
      <c r="BB31">
        <f t="shared" ca="1" si="24"/>
        <v>2.0049532765988864E-2</v>
      </c>
      <c r="BC31">
        <f t="shared" ca="1" si="0"/>
        <v>2.015002974015534E-2</v>
      </c>
      <c r="BD31">
        <f t="shared" ca="1" si="1"/>
        <v>2.0049532765988864E-2</v>
      </c>
      <c r="BE31">
        <f t="shared" ca="1" si="2"/>
        <v>2.0049532765988864E-2</v>
      </c>
      <c r="BF31">
        <f t="shared" ca="1" si="3"/>
        <v>2.0049532765988864E-2</v>
      </c>
      <c r="BG31">
        <f t="shared" ca="1" si="4"/>
        <v>2.0049532765988864E-2</v>
      </c>
      <c r="BH31">
        <f t="shared" ca="1" si="5"/>
        <v>2.0049532765988864E-2</v>
      </c>
      <c r="BI31">
        <f t="shared" ca="1" si="6"/>
        <v>2.0049532765988864E-2</v>
      </c>
      <c r="BJ31">
        <f t="shared" ca="1" si="7"/>
        <v>2.0049532765988864E-2</v>
      </c>
      <c r="BK31">
        <f t="shared" ca="1" si="8"/>
        <v>2.0049532765988864E-2</v>
      </c>
      <c r="BL31">
        <f t="shared" ca="1" si="9"/>
        <v>2.0049532765988864E-2</v>
      </c>
      <c r="BM31">
        <f t="shared" ca="1" si="10"/>
        <v>2.0049532765988864E-2</v>
      </c>
      <c r="BN31">
        <f t="shared" ca="1" si="11"/>
        <v>2.0049532765988864E-2</v>
      </c>
      <c r="BO31">
        <f t="shared" ca="1" si="12"/>
        <v>2.0049532765988864E-2</v>
      </c>
      <c r="BP31">
        <f t="shared" ca="1" si="13"/>
        <v>2.0049532765988864E-2</v>
      </c>
      <c r="BQ31">
        <f t="shared" ca="1" si="14"/>
        <v>2.0049532765988864E-2</v>
      </c>
      <c r="BR31">
        <f t="shared" ca="1" si="15"/>
        <v>2.0049532765988864E-2</v>
      </c>
      <c r="BS31">
        <f t="shared" ca="1" si="16"/>
        <v>2.0049532765988864E-2</v>
      </c>
      <c r="BT31">
        <f t="shared" ca="1" si="17"/>
        <v>2.0049532765988864E-2</v>
      </c>
      <c r="BU31">
        <f t="shared" ca="1" si="18"/>
        <v>2.0049532765988864E-2</v>
      </c>
      <c r="BV31">
        <f t="shared" ca="1" si="19"/>
        <v>2.0049532765988864E-2</v>
      </c>
      <c r="BW31">
        <f t="shared" ca="1" si="20"/>
        <v>2.0049532765988864E-2</v>
      </c>
      <c r="BX31">
        <f t="shared" ca="1" si="21"/>
        <v>2.0049532765988864E-2</v>
      </c>
      <c r="BY31">
        <f t="shared" ca="1" si="22"/>
        <v>2.0049532765988864E-2</v>
      </c>
      <c r="BZ31">
        <f t="shared" ca="1" si="23"/>
        <v>2.0049532765988864E-2</v>
      </c>
    </row>
    <row r="32" spans="1:78">
      <c r="A32">
        <f ca="1"/>
        <v>8</v>
      </c>
      <c r="B32" s="67">
        <f ca="1"/>
        <v>2.0925778202376399E-2</v>
      </c>
      <c r="C32">
        <f ca="1"/>
        <v>8</v>
      </c>
      <c r="D32" s="67">
        <f ca="1"/>
        <v>2.093834292488328E-2</v>
      </c>
      <c r="E32">
        <f ca="1"/>
        <v>8</v>
      </c>
      <c r="F32" s="67">
        <f ca="1"/>
        <v>2.1013701420929287E-2</v>
      </c>
      <c r="G32">
        <f ca="1"/>
        <v>8</v>
      </c>
      <c r="H32" s="67">
        <f ca="1"/>
        <v>2.0925778202376399E-2</v>
      </c>
      <c r="I32">
        <f ca="1"/>
        <v>8</v>
      </c>
      <c r="J32" s="67">
        <f ca="1"/>
        <v>2.0925778202376399E-2</v>
      </c>
      <c r="K32">
        <f ca="1"/>
        <v>8</v>
      </c>
      <c r="L32" s="67">
        <f ca="1"/>
        <v>2.0925778202376399E-2</v>
      </c>
      <c r="M32">
        <f ca="1"/>
        <v>8</v>
      </c>
      <c r="N32" s="67">
        <f ca="1"/>
        <v>2.0925778202376399E-2</v>
      </c>
      <c r="O32">
        <f ca="1"/>
        <v>8</v>
      </c>
      <c r="P32" s="67">
        <f ca="1"/>
        <v>2.0925778202376399E-2</v>
      </c>
      <c r="Q32">
        <f ca="1"/>
        <v>8</v>
      </c>
      <c r="R32" s="67">
        <f ca="1"/>
        <v>2.0925778202376399E-2</v>
      </c>
      <c r="S32">
        <f ca="1"/>
        <v>8</v>
      </c>
      <c r="T32" s="67">
        <f ca="1"/>
        <v>2.0925778202376399E-2</v>
      </c>
      <c r="U32">
        <f ca="1"/>
        <v>8</v>
      </c>
      <c r="V32" s="67">
        <f ca="1"/>
        <v>2.0925778202376399E-2</v>
      </c>
      <c r="W32">
        <f ca="1"/>
        <v>8</v>
      </c>
      <c r="X32" s="67">
        <f ca="1"/>
        <v>2.0925778202376399E-2</v>
      </c>
      <c r="Y32">
        <f ca="1"/>
        <v>8</v>
      </c>
      <c r="Z32" s="67">
        <f ca="1"/>
        <v>2.0925778202376399E-2</v>
      </c>
      <c r="AA32">
        <f ca="1"/>
        <v>8</v>
      </c>
      <c r="AB32" s="67">
        <f ca="1"/>
        <v>2.0925778202376399E-2</v>
      </c>
      <c r="AC32">
        <f ca="1"/>
        <v>8</v>
      </c>
      <c r="AD32" s="67">
        <f ca="1"/>
        <v>2.0925778202376399E-2</v>
      </c>
      <c r="AE32">
        <f ca="1"/>
        <v>8</v>
      </c>
      <c r="AF32" s="67">
        <f ca="1"/>
        <v>2.0925778202376399E-2</v>
      </c>
      <c r="AG32">
        <f ca="1"/>
        <v>8</v>
      </c>
      <c r="AH32" s="67">
        <f ca="1"/>
        <v>2.0925778202376399E-2</v>
      </c>
      <c r="AI32">
        <f ca="1"/>
        <v>8</v>
      </c>
      <c r="AJ32" s="67">
        <f ca="1"/>
        <v>2.0925778202376399E-2</v>
      </c>
      <c r="AK32">
        <f ca="1"/>
        <v>8</v>
      </c>
      <c r="AL32" s="67">
        <f ca="1"/>
        <v>2.0925778202376399E-2</v>
      </c>
      <c r="AM32">
        <f ca="1"/>
        <v>8</v>
      </c>
      <c r="AN32" s="67">
        <f ca="1"/>
        <v>2.0925778202376399E-2</v>
      </c>
      <c r="AO32">
        <f ca="1"/>
        <v>8</v>
      </c>
      <c r="AP32" s="67">
        <f ca="1"/>
        <v>2.0925778202376399E-2</v>
      </c>
      <c r="AQ32">
        <f ca="1"/>
        <v>8</v>
      </c>
      <c r="AR32" s="67">
        <f ca="1"/>
        <v>2.0925778202376399E-2</v>
      </c>
      <c r="AS32">
        <f ca="1"/>
        <v>8</v>
      </c>
      <c r="AT32" s="67">
        <f ca="1"/>
        <v>2.0925778202376399E-2</v>
      </c>
      <c r="AU32">
        <f ca="1"/>
        <v>8</v>
      </c>
      <c r="AV32" s="67">
        <f ca="1"/>
        <v>2.0925778202376399E-2</v>
      </c>
      <c r="AW32">
        <f ca="1"/>
        <v>8</v>
      </c>
      <c r="AX32" s="67">
        <f ca="1"/>
        <v>2.0925778202376399E-2</v>
      </c>
      <c r="AZ32" s="67"/>
      <c r="BA32">
        <f t="shared" ca="1" si="24"/>
        <v>8</v>
      </c>
      <c r="BB32">
        <f t="shared" ca="1" si="24"/>
        <v>2.0925778202376399E-2</v>
      </c>
      <c r="BC32">
        <f t="shared" ca="1" si="0"/>
        <v>2.093834292488328E-2</v>
      </c>
      <c r="BD32">
        <f t="shared" ca="1" si="1"/>
        <v>2.1013701420929287E-2</v>
      </c>
      <c r="BE32">
        <f t="shared" ca="1" si="2"/>
        <v>2.0925778202376399E-2</v>
      </c>
      <c r="BF32">
        <f t="shared" ca="1" si="3"/>
        <v>2.0925778202376399E-2</v>
      </c>
      <c r="BG32">
        <f t="shared" ca="1" si="4"/>
        <v>2.0925778202376399E-2</v>
      </c>
      <c r="BH32">
        <f t="shared" ca="1" si="5"/>
        <v>2.0925778202376399E-2</v>
      </c>
      <c r="BI32">
        <f t="shared" ca="1" si="6"/>
        <v>2.0925778202376399E-2</v>
      </c>
      <c r="BJ32">
        <f t="shared" ca="1" si="7"/>
        <v>2.0925778202376399E-2</v>
      </c>
      <c r="BK32">
        <f t="shared" ca="1" si="8"/>
        <v>2.0925778202376399E-2</v>
      </c>
      <c r="BL32">
        <f t="shared" ca="1" si="9"/>
        <v>2.0925778202376399E-2</v>
      </c>
      <c r="BM32">
        <f t="shared" ca="1" si="10"/>
        <v>2.0925778202376399E-2</v>
      </c>
      <c r="BN32">
        <f t="shared" ca="1" si="11"/>
        <v>2.0925778202376399E-2</v>
      </c>
      <c r="BO32">
        <f t="shared" ca="1" si="12"/>
        <v>2.0925778202376399E-2</v>
      </c>
      <c r="BP32">
        <f t="shared" ca="1" si="13"/>
        <v>2.0925778202376399E-2</v>
      </c>
      <c r="BQ32">
        <f t="shared" ca="1" si="14"/>
        <v>2.0925778202376399E-2</v>
      </c>
      <c r="BR32">
        <f t="shared" ca="1" si="15"/>
        <v>2.0925778202376399E-2</v>
      </c>
      <c r="BS32">
        <f t="shared" ca="1" si="16"/>
        <v>2.0925778202376399E-2</v>
      </c>
      <c r="BT32">
        <f t="shared" ca="1" si="17"/>
        <v>2.0925778202376399E-2</v>
      </c>
      <c r="BU32">
        <f t="shared" ca="1" si="18"/>
        <v>2.0925778202376399E-2</v>
      </c>
      <c r="BV32">
        <f t="shared" ca="1" si="19"/>
        <v>2.0925778202376399E-2</v>
      </c>
      <c r="BW32">
        <f t="shared" ca="1" si="20"/>
        <v>2.0925778202376399E-2</v>
      </c>
      <c r="BX32">
        <f t="shared" ca="1" si="21"/>
        <v>2.0925778202376399E-2</v>
      </c>
      <c r="BY32">
        <f t="shared" ca="1" si="22"/>
        <v>2.0925778202376399E-2</v>
      </c>
      <c r="BZ32">
        <f t="shared" ca="1" si="23"/>
        <v>2.0925778202376399E-2</v>
      </c>
    </row>
    <row r="33" spans="1:78">
      <c r="A33">
        <f ca="1"/>
        <v>15</v>
      </c>
      <c r="B33" s="67">
        <f ca="1"/>
        <v>2.1917801926463198E-2</v>
      </c>
      <c r="C33">
        <f ca="1"/>
        <v>15</v>
      </c>
      <c r="D33" s="67">
        <f ca="1"/>
        <v>2.1924504760183261E-2</v>
      </c>
      <c r="E33">
        <f ca="1"/>
        <v>15</v>
      </c>
      <c r="F33" s="67">
        <f ca="1"/>
        <v>2.1917801926463198E-2</v>
      </c>
      <c r="G33">
        <f ca="1"/>
        <v>15</v>
      </c>
      <c r="H33" s="67">
        <f ca="1"/>
        <v>2.201156846573582E-2</v>
      </c>
      <c r="I33">
        <f ca="1"/>
        <v>15</v>
      </c>
      <c r="J33" s="67">
        <f ca="1"/>
        <v>2.1917801926463198E-2</v>
      </c>
      <c r="K33">
        <f ca="1"/>
        <v>15</v>
      </c>
      <c r="L33" s="67">
        <f ca="1"/>
        <v>2.1917801926463198E-2</v>
      </c>
      <c r="M33">
        <f ca="1"/>
        <v>15</v>
      </c>
      <c r="N33" s="67">
        <f ca="1"/>
        <v>2.1917801926463198E-2</v>
      </c>
      <c r="O33">
        <f ca="1"/>
        <v>15</v>
      </c>
      <c r="P33" s="67">
        <f ca="1"/>
        <v>2.1917801926463198E-2</v>
      </c>
      <c r="Q33">
        <f ca="1"/>
        <v>15</v>
      </c>
      <c r="R33" s="67">
        <f ca="1"/>
        <v>2.1917801926463198E-2</v>
      </c>
      <c r="S33">
        <f ca="1"/>
        <v>15</v>
      </c>
      <c r="T33" s="67">
        <f ca="1"/>
        <v>2.1917801926463198E-2</v>
      </c>
      <c r="U33">
        <f ca="1"/>
        <v>15</v>
      </c>
      <c r="V33" s="67">
        <f ca="1"/>
        <v>2.1917801926463198E-2</v>
      </c>
      <c r="W33">
        <f ca="1"/>
        <v>15</v>
      </c>
      <c r="X33" s="67">
        <f ca="1"/>
        <v>2.1917801926463198E-2</v>
      </c>
      <c r="Y33">
        <f ca="1"/>
        <v>15</v>
      </c>
      <c r="Z33" s="67">
        <f ca="1"/>
        <v>2.1917801926463198E-2</v>
      </c>
      <c r="AA33">
        <f ca="1"/>
        <v>15</v>
      </c>
      <c r="AB33" s="67">
        <f ca="1"/>
        <v>2.1917801926463198E-2</v>
      </c>
      <c r="AC33">
        <f ca="1"/>
        <v>15</v>
      </c>
      <c r="AD33" s="67">
        <f ca="1"/>
        <v>2.1917801926463198E-2</v>
      </c>
      <c r="AE33">
        <f ca="1"/>
        <v>15</v>
      </c>
      <c r="AF33" s="67">
        <f ca="1"/>
        <v>2.1917801926463198E-2</v>
      </c>
      <c r="AG33">
        <f ca="1"/>
        <v>15</v>
      </c>
      <c r="AH33" s="67">
        <f ca="1"/>
        <v>2.1917801926463198E-2</v>
      </c>
      <c r="AI33">
        <f ca="1"/>
        <v>15</v>
      </c>
      <c r="AJ33" s="67">
        <f ca="1"/>
        <v>2.1917801926463198E-2</v>
      </c>
      <c r="AK33">
        <f ca="1"/>
        <v>15</v>
      </c>
      <c r="AL33" s="67">
        <f ca="1"/>
        <v>2.1917801926463198E-2</v>
      </c>
      <c r="AM33">
        <f ca="1"/>
        <v>15</v>
      </c>
      <c r="AN33" s="67">
        <f ca="1"/>
        <v>2.1917801926463198E-2</v>
      </c>
      <c r="AO33">
        <f ca="1"/>
        <v>15</v>
      </c>
      <c r="AP33" s="67">
        <f ca="1"/>
        <v>2.1917801926463198E-2</v>
      </c>
      <c r="AQ33">
        <f ca="1"/>
        <v>15</v>
      </c>
      <c r="AR33" s="67">
        <f ca="1"/>
        <v>2.1917801926463198E-2</v>
      </c>
      <c r="AS33">
        <f ca="1"/>
        <v>15</v>
      </c>
      <c r="AT33" s="67">
        <f ca="1"/>
        <v>2.1917801926463198E-2</v>
      </c>
      <c r="AU33">
        <f ca="1"/>
        <v>15</v>
      </c>
      <c r="AV33" s="67">
        <f ca="1"/>
        <v>2.1917801926463198E-2</v>
      </c>
      <c r="AW33">
        <f ca="1"/>
        <v>15</v>
      </c>
      <c r="AX33" s="67">
        <f ca="1"/>
        <v>2.1917801926463198E-2</v>
      </c>
      <c r="AZ33" s="67"/>
      <c r="BA33">
        <f t="shared" ca="1" si="24"/>
        <v>15</v>
      </c>
      <c r="BB33">
        <f t="shared" ca="1" si="24"/>
        <v>2.1917801926463198E-2</v>
      </c>
      <c r="BC33">
        <f t="shared" ca="1" si="0"/>
        <v>2.1924504760183261E-2</v>
      </c>
      <c r="BD33">
        <f t="shared" ca="1" si="1"/>
        <v>2.1917801926463198E-2</v>
      </c>
      <c r="BE33">
        <f t="shared" ca="1" si="2"/>
        <v>2.201156846573582E-2</v>
      </c>
      <c r="BF33">
        <f t="shared" ca="1" si="3"/>
        <v>2.1917801926463198E-2</v>
      </c>
      <c r="BG33">
        <f t="shared" ca="1" si="4"/>
        <v>2.1917801926463198E-2</v>
      </c>
      <c r="BH33">
        <f t="shared" ca="1" si="5"/>
        <v>2.1917801926463198E-2</v>
      </c>
      <c r="BI33">
        <f t="shared" ca="1" si="6"/>
        <v>2.1917801926463198E-2</v>
      </c>
      <c r="BJ33">
        <f t="shared" ca="1" si="7"/>
        <v>2.1917801926463198E-2</v>
      </c>
      <c r="BK33">
        <f t="shared" ca="1" si="8"/>
        <v>2.1917801926463198E-2</v>
      </c>
      <c r="BL33">
        <f t="shared" ca="1" si="9"/>
        <v>2.1917801926463198E-2</v>
      </c>
      <c r="BM33">
        <f t="shared" ca="1" si="10"/>
        <v>2.1917801926463198E-2</v>
      </c>
      <c r="BN33">
        <f t="shared" ca="1" si="11"/>
        <v>2.1917801926463198E-2</v>
      </c>
      <c r="BO33">
        <f t="shared" ca="1" si="12"/>
        <v>2.1917801926463198E-2</v>
      </c>
      <c r="BP33">
        <f t="shared" ca="1" si="13"/>
        <v>2.1917801926463198E-2</v>
      </c>
      <c r="BQ33">
        <f t="shared" ca="1" si="14"/>
        <v>2.1917801926463198E-2</v>
      </c>
      <c r="BR33">
        <f t="shared" ca="1" si="15"/>
        <v>2.1917801926463198E-2</v>
      </c>
      <c r="BS33">
        <f t="shared" ca="1" si="16"/>
        <v>2.1917801926463198E-2</v>
      </c>
      <c r="BT33">
        <f t="shared" ca="1" si="17"/>
        <v>2.1917801926463198E-2</v>
      </c>
      <c r="BU33">
        <f t="shared" ca="1" si="18"/>
        <v>2.1917801926463198E-2</v>
      </c>
      <c r="BV33">
        <f t="shared" ca="1" si="19"/>
        <v>2.1917801926463198E-2</v>
      </c>
      <c r="BW33">
        <f t="shared" ca="1" si="20"/>
        <v>2.1917801926463198E-2</v>
      </c>
      <c r="BX33">
        <f t="shared" ca="1" si="21"/>
        <v>2.1917801926463198E-2</v>
      </c>
      <c r="BY33">
        <f t="shared" ca="1" si="22"/>
        <v>2.1917801926463198E-2</v>
      </c>
      <c r="BZ33">
        <f t="shared" ca="1" si="23"/>
        <v>2.1917801926463198E-2</v>
      </c>
    </row>
    <row r="34" spans="1:78">
      <c r="A34">
        <f ca="1"/>
        <v>33</v>
      </c>
      <c r="B34" s="67">
        <f ca="1"/>
        <v>2.2952217859545598E-2</v>
      </c>
      <c r="C34">
        <f ca="1"/>
        <v>33</v>
      </c>
      <c r="D34" s="67">
        <f ca="1"/>
        <v>2.2955265384366541E-2</v>
      </c>
      <c r="E34">
        <f ca="1"/>
        <v>33</v>
      </c>
      <c r="F34" s="67">
        <f ca="1"/>
        <v>2.2952217859545598E-2</v>
      </c>
      <c r="G34">
        <f ca="1"/>
        <v>33</v>
      </c>
      <c r="H34" s="67">
        <f ca="1"/>
        <v>2.2952217859545598E-2</v>
      </c>
      <c r="I34">
        <f ca="1"/>
        <v>33</v>
      </c>
      <c r="J34" s="67">
        <f ca="1"/>
        <v>2.3049548465862379E-2</v>
      </c>
      <c r="K34">
        <f ca="1"/>
        <v>33</v>
      </c>
      <c r="L34" s="67">
        <f ca="1"/>
        <v>2.2952217859545598E-2</v>
      </c>
      <c r="M34">
        <f ca="1"/>
        <v>33</v>
      </c>
      <c r="N34" s="67">
        <f ca="1"/>
        <v>2.2952217859545598E-2</v>
      </c>
      <c r="O34">
        <f ca="1"/>
        <v>33</v>
      </c>
      <c r="P34" s="67">
        <f ca="1"/>
        <v>2.2952217859545598E-2</v>
      </c>
      <c r="Q34">
        <f ca="1"/>
        <v>33</v>
      </c>
      <c r="R34" s="67">
        <f ca="1"/>
        <v>2.2952217859545598E-2</v>
      </c>
      <c r="S34">
        <f ca="1"/>
        <v>33</v>
      </c>
      <c r="T34" s="67">
        <f ca="1"/>
        <v>2.2952217859545598E-2</v>
      </c>
      <c r="U34">
        <f ca="1"/>
        <v>33</v>
      </c>
      <c r="V34" s="67">
        <f ca="1"/>
        <v>2.2952217859545598E-2</v>
      </c>
      <c r="W34">
        <f ca="1"/>
        <v>33</v>
      </c>
      <c r="X34" s="67">
        <f ca="1"/>
        <v>2.2952217859545598E-2</v>
      </c>
      <c r="Y34">
        <f ca="1"/>
        <v>33</v>
      </c>
      <c r="Z34" s="67">
        <f ca="1"/>
        <v>2.2952217859545598E-2</v>
      </c>
      <c r="AA34">
        <f ca="1"/>
        <v>33</v>
      </c>
      <c r="AB34" s="67">
        <f ca="1"/>
        <v>2.2952217859545598E-2</v>
      </c>
      <c r="AC34">
        <f ca="1"/>
        <v>33</v>
      </c>
      <c r="AD34" s="67">
        <f ca="1"/>
        <v>2.2952217859545598E-2</v>
      </c>
      <c r="AE34">
        <f ca="1"/>
        <v>33</v>
      </c>
      <c r="AF34" s="67">
        <f ca="1"/>
        <v>2.2952217859545598E-2</v>
      </c>
      <c r="AG34">
        <f ca="1"/>
        <v>33</v>
      </c>
      <c r="AH34" s="67">
        <f ca="1"/>
        <v>2.2952217859545598E-2</v>
      </c>
      <c r="AI34">
        <f ca="1"/>
        <v>33</v>
      </c>
      <c r="AJ34" s="67">
        <f ca="1"/>
        <v>2.2952217859545598E-2</v>
      </c>
      <c r="AK34">
        <f ca="1"/>
        <v>33</v>
      </c>
      <c r="AL34" s="67">
        <f ca="1"/>
        <v>2.2952217859545598E-2</v>
      </c>
      <c r="AM34">
        <f ca="1"/>
        <v>33</v>
      </c>
      <c r="AN34" s="67">
        <f ca="1"/>
        <v>2.2952217859545598E-2</v>
      </c>
      <c r="AO34">
        <f ca="1"/>
        <v>33</v>
      </c>
      <c r="AP34" s="67">
        <f ca="1"/>
        <v>2.2952217859545598E-2</v>
      </c>
      <c r="AQ34">
        <f ca="1"/>
        <v>33</v>
      </c>
      <c r="AR34" s="67">
        <f ca="1"/>
        <v>2.2952217859545598E-2</v>
      </c>
      <c r="AS34">
        <f ca="1"/>
        <v>33</v>
      </c>
      <c r="AT34" s="67">
        <f ca="1"/>
        <v>2.2952217859545598E-2</v>
      </c>
      <c r="AU34">
        <f ca="1"/>
        <v>33</v>
      </c>
      <c r="AV34" s="67">
        <f ca="1"/>
        <v>2.2952217859545598E-2</v>
      </c>
      <c r="AW34">
        <f ca="1"/>
        <v>33</v>
      </c>
      <c r="AX34" s="67">
        <f ca="1"/>
        <v>2.2952217859545598E-2</v>
      </c>
      <c r="AZ34" s="67"/>
      <c r="BA34">
        <f t="shared" ca="1" si="24"/>
        <v>33</v>
      </c>
      <c r="BB34">
        <f t="shared" ca="1" si="24"/>
        <v>2.2952217859545598E-2</v>
      </c>
      <c r="BC34">
        <f t="shared" ca="1" si="0"/>
        <v>2.2955265384366541E-2</v>
      </c>
      <c r="BD34">
        <f t="shared" ca="1" si="1"/>
        <v>2.2952217859545598E-2</v>
      </c>
      <c r="BE34">
        <f t="shared" ca="1" si="2"/>
        <v>2.2952217859545598E-2</v>
      </c>
      <c r="BF34">
        <f t="shared" ca="1" si="3"/>
        <v>2.3049548465862379E-2</v>
      </c>
      <c r="BG34">
        <f t="shared" ca="1" si="4"/>
        <v>2.2952217859545598E-2</v>
      </c>
      <c r="BH34">
        <f t="shared" ca="1" si="5"/>
        <v>2.2952217859545598E-2</v>
      </c>
      <c r="BI34">
        <f t="shared" ca="1" si="6"/>
        <v>2.2952217859545598E-2</v>
      </c>
      <c r="BJ34">
        <f t="shared" ca="1" si="7"/>
        <v>2.2952217859545598E-2</v>
      </c>
      <c r="BK34">
        <f t="shared" ca="1" si="8"/>
        <v>2.2952217859545598E-2</v>
      </c>
      <c r="BL34">
        <f t="shared" ca="1" si="9"/>
        <v>2.2952217859545598E-2</v>
      </c>
      <c r="BM34">
        <f t="shared" ca="1" si="10"/>
        <v>2.2952217859545598E-2</v>
      </c>
      <c r="BN34">
        <f t="shared" ca="1" si="11"/>
        <v>2.2952217859545598E-2</v>
      </c>
      <c r="BO34">
        <f t="shared" ca="1" si="12"/>
        <v>2.2952217859545598E-2</v>
      </c>
      <c r="BP34">
        <f t="shared" ca="1" si="13"/>
        <v>2.2952217859545598E-2</v>
      </c>
      <c r="BQ34">
        <f t="shared" ca="1" si="14"/>
        <v>2.2952217859545598E-2</v>
      </c>
      <c r="BR34">
        <f t="shared" ca="1" si="15"/>
        <v>2.2952217859545598E-2</v>
      </c>
      <c r="BS34">
        <f t="shared" ca="1" si="16"/>
        <v>2.2952217859545598E-2</v>
      </c>
      <c r="BT34">
        <f t="shared" ca="1" si="17"/>
        <v>2.2952217859545598E-2</v>
      </c>
      <c r="BU34">
        <f t="shared" ca="1" si="18"/>
        <v>2.2952217859545598E-2</v>
      </c>
      <c r="BV34">
        <f t="shared" ca="1" si="19"/>
        <v>2.2952217859545598E-2</v>
      </c>
      <c r="BW34">
        <f t="shared" ca="1" si="20"/>
        <v>2.2952217859545598E-2</v>
      </c>
      <c r="BX34">
        <f t="shared" ca="1" si="21"/>
        <v>2.2952217859545598E-2</v>
      </c>
      <c r="BY34">
        <f t="shared" ca="1" si="22"/>
        <v>2.2952217859545598E-2</v>
      </c>
      <c r="BZ34">
        <f t="shared" ca="1" si="23"/>
        <v>2.2952217859545598E-2</v>
      </c>
    </row>
    <row r="35" spans="1:78">
      <c r="A35">
        <f ca="1"/>
        <v>62</v>
      </c>
      <c r="B35" s="67">
        <f ca="1"/>
        <v>2.3959719335712393E-2</v>
      </c>
      <c r="C35">
        <f ca="1"/>
        <v>62</v>
      </c>
      <c r="D35" s="67">
        <f ca="1"/>
        <v>2.3961341811316039E-2</v>
      </c>
      <c r="E35">
        <f ca="1"/>
        <v>62</v>
      </c>
      <c r="F35" s="67">
        <f ca="1"/>
        <v>2.3959719335712393E-2</v>
      </c>
      <c r="G35">
        <f ca="1"/>
        <v>62</v>
      </c>
      <c r="H35" s="67">
        <f ca="1"/>
        <v>2.3959719335712393E-2</v>
      </c>
      <c r="I35">
        <f ca="1"/>
        <v>62</v>
      </c>
      <c r="J35" s="67">
        <f ca="1"/>
        <v>2.3959719335712393E-2</v>
      </c>
      <c r="K35">
        <f ca="1"/>
        <v>62</v>
      </c>
      <c r="L35" s="67">
        <f ca="1"/>
        <v>2.4058300746928829E-2</v>
      </c>
      <c r="M35">
        <f ca="1"/>
        <v>62</v>
      </c>
      <c r="N35" s="67">
        <f ca="1"/>
        <v>2.3959719335712393E-2</v>
      </c>
      <c r="O35">
        <f ca="1"/>
        <v>62</v>
      </c>
      <c r="P35" s="67">
        <f ca="1"/>
        <v>2.3959719335712393E-2</v>
      </c>
      <c r="Q35">
        <f ca="1"/>
        <v>62</v>
      </c>
      <c r="R35" s="67">
        <f ca="1"/>
        <v>2.3959719335712393E-2</v>
      </c>
      <c r="S35">
        <f ca="1"/>
        <v>62</v>
      </c>
      <c r="T35" s="67">
        <f ca="1"/>
        <v>2.3959719335712393E-2</v>
      </c>
      <c r="U35">
        <f ca="1"/>
        <v>62</v>
      </c>
      <c r="V35" s="67">
        <f ca="1"/>
        <v>2.3959719335712393E-2</v>
      </c>
      <c r="W35">
        <f ca="1"/>
        <v>62</v>
      </c>
      <c r="X35" s="67">
        <f ca="1"/>
        <v>2.3959719335712393E-2</v>
      </c>
      <c r="Y35">
        <f ca="1"/>
        <v>62</v>
      </c>
      <c r="Z35" s="67">
        <f ca="1"/>
        <v>2.3959719335712393E-2</v>
      </c>
      <c r="AA35">
        <f ca="1"/>
        <v>62</v>
      </c>
      <c r="AB35" s="67">
        <f ca="1"/>
        <v>2.3959719335712393E-2</v>
      </c>
      <c r="AC35">
        <f ca="1"/>
        <v>62</v>
      </c>
      <c r="AD35" s="67">
        <f ca="1"/>
        <v>2.3959719335712393E-2</v>
      </c>
      <c r="AE35">
        <f ca="1"/>
        <v>62</v>
      </c>
      <c r="AF35" s="67">
        <f ca="1"/>
        <v>2.3959719335712393E-2</v>
      </c>
      <c r="AG35">
        <f ca="1"/>
        <v>62</v>
      </c>
      <c r="AH35" s="67">
        <f ca="1"/>
        <v>2.3959719335712393E-2</v>
      </c>
      <c r="AI35">
        <f ca="1"/>
        <v>62</v>
      </c>
      <c r="AJ35" s="67">
        <f ca="1"/>
        <v>2.3959719335712393E-2</v>
      </c>
      <c r="AK35">
        <f ca="1"/>
        <v>62</v>
      </c>
      <c r="AL35" s="67">
        <f ca="1"/>
        <v>2.3959719335712393E-2</v>
      </c>
      <c r="AM35">
        <f ca="1"/>
        <v>62</v>
      </c>
      <c r="AN35" s="67">
        <f ca="1"/>
        <v>2.3959719335712393E-2</v>
      </c>
      <c r="AO35">
        <f ca="1"/>
        <v>62</v>
      </c>
      <c r="AP35" s="67">
        <f ca="1"/>
        <v>2.3959719335712393E-2</v>
      </c>
      <c r="AQ35">
        <f ca="1"/>
        <v>62</v>
      </c>
      <c r="AR35" s="67">
        <f ca="1"/>
        <v>2.3959719335712393E-2</v>
      </c>
      <c r="AS35">
        <f ca="1"/>
        <v>62</v>
      </c>
      <c r="AT35" s="67">
        <f ca="1"/>
        <v>2.3959719335712393E-2</v>
      </c>
      <c r="AU35">
        <f ca="1"/>
        <v>62</v>
      </c>
      <c r="AV35" s="67">
        <f ca="1"/>
        <v>2.3959719335712393E-2</v>
      </c>
      <c r="AW35">
        <f ca="1"/>
        <v>62</v>
      </c>
      <c r="AX35" s="67">
        <f ca="1"/>
        <v>2.3959719335712393E-2</v>
      </c>
      <c r="AZ35" s="67"/>
      <c r="BA35">
        <f t="shared" ca="1" si="24"/>
        <v>62</v>
      </c>
      <c r="BB35">
        <f t="shared" ca="1" si="24"/>
        <v>2.3959719335712393E-2</v>
      </c>
      <c r="BC35">
        <f t="shared" ca="1" si="0"/>
        <v>2.3961341811316039E-2</v>
      </c>
      <c r="BD35">
        <f t="shared" ca="1" si="1"/>
        <v>2.3959719335712393E-2</v>
      </c>
      <c r="BE35">
        <f t="shared" ca="1" si="2"/>
        <v>2.3959719335712393E-2</v>
      </c>
      <c r="BF35">
        <f t="shared" ca="1" si="3"/>
        <v>2.3959719335712393E-2</v>
      </c>
      <c r="BG35">
        <f t="shared" ca="1" si="4"/>
        <v>2.4058300746928829E-2</v>
      </c>
      <c r="BH35">
        <f t="shared" ca="1" si="5"/>
        <v>2.3959719335712393E-2</v>
      </c>
      <c r="BI35">
        <f t="shared" ca="1" si="6"/>
        <v>2.3959719335712393E-2</v>
      </c>
      <c r="BJ35">
        <f t="shared" ca="1" si="7"/>
        <v>2.3959719335712393E-2</v>
      </c>
      <c r="BK35">
        <f t="shared" ca="1" si="8"/>
        <v>2.3959719335712393E-2</v>
      </c>
      <c r="BL35">
        <f t="shared" ca="1" si="9"/>
        <v>2.3959719335712393E-2</v>
      </c>
      <c r="BM35">
        <f t="shared" ca="1" si="10"/>
        <v>2.3959719335712393E-2</v>
      </c>
      <c r="BN35">
        <f t="shared" ca="1" si="11"/>
        <v>2.3959719335712393E-2</v>
      </c>
      <c r="BO35">
        <f t="shared" ca="1" si="12"/>
        <v>2.3959719335712393E-2</v>
      </c>
      <c r="BP35">
        <f t="shared" ca="1" si="13"/>
        <v>2.3959719335712393E-2</v>
      </c>
      <c r="BQ35">
        <f t="shared" ca="1" si="14"/>
        <v>2.3959719335712393E-2</v>
      </c>
      <c r="BR35">
        <f t="shared" ca="1" si="15"/>
        <v>2.3959719335712393E-2</v>
      </c>
      <c r="BS35">
        <f t="shared" ca="1" si="16"/>
        <v>2.3959719335712393E-2</v>
      </c>
      <c r="BT35">
        <f t="shared" ca="1" si="17"/>
        <v>2.3959719335712393E-2</v>
      </c>
      <c r="BU35">
        <f t="shared" ca="1" si="18"/>
        <v>2.3959719335712393E-2</v>
      </c>
      <c r="BV35">
        <f t="shared" ca="1" si="19"/>
        <v>2.3959719335712393E-2</v>
      </c>
      <c r="BW35">
        <f t="shared" ca="1" si="20"/>
        <v>2.3959719335712393E-2</v>
      </c>
      <c r="BX35">
        <f t="shared" ca="1" si="21"/>
        <v>2.3959719335712393E-2</v>
      </c>
      <c r="BY35">
        <f t="shared" ca="1" si="22"/>
        <v>2.3959719335712393E-2</v>
      </c>
      <c r="BZ35">
        <f t="shared" ca="1" si="23"/>
        <v>2.3959719335712393E-2</v>
      </c>
    </row>
    <row r="36" spans="1:78">
      <c r="A36">
        <f ca="1"/>
        <v>95</v>
      </c>
      <c r="B36" s="67">
        <f ca="1"/>
        <v>2.4945533575126078E-2</v>
      </c>
      <c r="C36">
        <f ca="1"/>
        <v>95</v>
      </c>
      <c r="D36" s="67">
        <f ca="1"/>
        <v>2.4946592713276594E-2</v>
      </c>
      <c r="E36">
        <f ca="1"/>
        <v>95</v>
      </c>
      <c r="F36" s="67">
        <f ca="1"/>
        <v>2.4945533575126078E-2</v>
      </c>
      <c r="G36">
        <f ca="1"/>
        <v>95</v>
      </c>
      <c r="H36" s="67">
        <f ca="1"/>
        <v>2.4945533575126078E-2</v>
      </c>
      <c r="I36">
        <f ca="1"/>
        <v>95</v>
      </c>
      <c r="J36" s="67">
        <f ca="1"/>
        <v>2.4945533575126078E-2</v>
      </c>
      <c r="K36">
        <f ca="1"/>
        <v>95</v>
      </c>
      <c r="L36" s="67">
        <f ca="1"/>
        <v>2.4945533575126078E-2</v>
      </c>
      <c r="M36">
        <f ca="1"/>
        <v>95</v>
      </c>
      <c r="N36" s="67">
        <f ca="1"/>
        <v>2.5044461036755727E-2</v>
      </c>
      <c r="O36">
        <f ca="1"/>
        <v>95</v>
      </c>
      <c r="P36" s="67">
        <f ca="1"/>
        <v>2.4945533575126078E-2</v>
      </c>
      <c r="Q36">
        <f ca="1"/>
        <v>95</v>
      </c>
      <c r="R36" s="67">
        <f ca="1"/>
        <v>2.4945533575126078E-2</v>
      </c>
      <c r="S36">
        <f ca="1"/>
        <v>95</v>
      </c>
      <c r="T36" s="67">
        <f ca="1"/>
        <v>2.4945533575126078E-2</v>
      </c>
      <c r="U36">
        <f ca="1"/>
        <v>95</v>
      </c>
      <c r="V36" s="67">
        <f ca="1"/>
        <v>2.4945533575126078E-2</v>
      </c>
      <c r="W36">
        <f ca="1"/>
        <v>95</v>
      </c>
      <c r="X36" s="67">
        <f ca="1"/>
        <v>2.4945533575126078E-2</v>
      </c>
      <c r="Y36">
        <f ca="1"/>
        <v>95</v>
      </c>
      <c r="Z36" s="67">
        <f ca="1"/>
        <v>2.4945533575126078E-2</v>
      </c>
      <c r="AA36">
        <f ca="1"/>
        <v>95</v>
      </c>
      <c r="AB36" s="67">
        <f ca="1"/>
        <v>2.4945533575126078E-2</v>
      </c>
      <c r="AC36">
        <f ca="1"/>
        <v>95</v>
      </c>
      <c r="AD36" s="67">
        <f ca="1"/>
        <v>2.4945533575126078E-2</v>
      </c>
      <c r="AE36">
        <f ca="1"/>
        <v>95</v>
      </c>
      <c r="AF36" s="67">
        <f ca="1"/>
        <v>2.4945533575126078E-2</v>
      </c>
      <c r="AG36">
        <f ca="1"/>
        <v>95</v>
      </c>
      <c r="AH36" s="67">
        <f ca="1"/>
        <v>2.4945533575126078E-2</v>
      </c>
      <c r="AI36">
        <f ca="1"/>
        <v>95</v>
      </c>
      <c r="AJ36" s="67">
        <f ca="1"/>
        <v>2.4945533575126078E-2</v>
      </c>
      <c r="AK36">
        <f ca="1"/>
        <v>95</v>
      </c>
      <c r="AL36" s="67">
        <f ca="1"/>
        <v>2.4945533575126078E-2</v>
      </c>
      <c r="AM36">
        <f ca="1"/>
        <v>95</v>
      </c>
      <c r="AN36" s="67">
        <f ca="1"/>
        <v>2.4945533575126078E-2</v>
      </c>
      <c r="AO36">
        <f ca="1"/>
        <v>95</v>
      </c>
      <c r="AP36" s="67">
        <f ca="1"/>
        <v>2.4945533575126078E-2</v>
      </c>
      <c r="AQ36">
        <f ca="1"/>
        <v>95</v>
      </c>
      <c r="AR36" s="67">
        <f ca="1"/>
        <v>2.4945533575126078E-2</v>
      </c>
      <c r="AS36">
        <f ca="1"/>
        <v>95</v>
      </c>
      <c r="AT36" s="67">
        <f ca="1"/>
        <v>2.4945533575126078E-2</v>
      </c>
      <c r="AU36">
        <f ca="1"/>
        <v>95</v>
      </c>
      <c r="AV36" s="67">
        <f ca="1"/>
        <v>2.4945533575126078E-2</v>
      </c>
      <c r="AW36">
        <f ca="1"/>
        <v>95</v>
      </c>
      <c r="AX36" s="67">
        <f ca="1"/>
        <v>2.4945533575126078E-2</v>
      </c>
      <c r="AZ36" s="67"/>
      <c r="BA36">
        <f t="shared" ca="1" si="24"/>
        <v>95</v>
      </c>
      <c r="BB36">
        <f t="shared" ca="1" si="24"/>
        <v>2.4945533575126078E-2</v>
      </c>
      <c r="BC36">
        <f t="shared" ca="1" si="0"/>
        <v>2.4946592713276594E-2</v>
      </c>
      <c r="BD36">
        <f t="shared" ca="1" si="1"/>
        <v>2.4945533575126078E-2</v>
      </c>
      <c r="BE36">
        <f t="shared" ca="1" si="2"/>
        <v>2.4945533575126078E-2</v>
      </c>
      <c r="BF36">
        <f t="shared" ca="1" si="3"/>
        <v>2.4945533575126078E-2</v>
      </c>
      <c r="BG36">
        <f t="shared" ca="1" si="4"/>
        <v>2.4945533575126078E-2</v>
      </c>
      <c r="BH36">
        <f t="shared" ca="1" si="5"/>
        <v>2.5044461036755727E-2</v>
      </c>
      <c r="BI36">
        <f t="shared" ca="1" si="6"/>
        <v>2.4945533575126078E-2</v>
      </c>
      <c r="BJ36">
        <f t="shared" ca="1" si="7"/>
        <v>2.4945533575126078E-2</v>
      </c>
      <c r="BK36">
        <f t="shared" ca="1" si="8"/>
        <v>2.4945533575126078E-2</v>
      </c>
      <c r="BL36">
        <f t="shared" ca="1" si="9"/>
        <v>2.4945533575126078E-2</v>
      </c>
      <c r="BM36">
        <f t="shared" ca="1" si="10"/>
        <v>2.4945533575126078E-2</v>
      </c>
      <c r="BN36">
        <f t="shared" ca="1" si="11"/>
        <v>2.4945533575126078E-2</v>
      </c>
      <c r="BO36">
        <f t="shared" ca="1" si="12"/>
        <v>2.4945533575126078E-2</v>
      </c>
      <c r="BP36">
        <f t="shared" ca="1" si="13"/>
        <v>2.4945533575126078E-2</v>
      </c>
      <c r="BQ36">
        <f t="shared" ca="1" si="14"/>
        <v>2.4945533575126078E-2</v>
      </c>
      <c r="BR36">
        <f t="shared" ca="1" si="15"/>
        <v>2.4945533575126078E-2</v>
      </c>
      <c r="BS36">
        <f t="shared" ca="1" si="16"/>
        <v>2.4945533575126078E-2</v>
      </c>
      <c r="BT36">
        <f t="shared" ca="1" si="17"/>
        <v>2.4945533575126078E-2</v>
      </c>
      <c r="BU36">
        <f t="shared" ca="1" si="18"/>
        <v>2.4945533575126078E-2</v>
      </c>
      <c r="BV36">
        <f t="shared" ca="1" si="19"/>
        <v>2.4945533575126078E-2</v>
      </c>
      <c r="BW36">
        <f t="shared" ca="1" si="20"/>
        <v>2.4945533575126078E-2</v>
      </c>
      <c r="BX36">
        <f t="shared" ca="1" si="21"/>
        <v>2.4945533575126078E-2</v>
      </c>
      <c r="BY36">
        <f t="shared" ca="1" si="22"/>
        <v>2.4945533575126078E-2</v>
      </c>
      <c r="BZ36">
        <f t="shared" ca="1" si="23"/>
        <v>2.4945533575126078E-2</v>
      </c>
    </row>
    <row r="37" spans="1:78">
      <c r="A37">
        <f ca="1"/>
        <v>98</v>
      </c>
      <c r="B37" s="67">
        <f ca="1"/>
        <v>2.466823345249658E-2</v>
      </c>
      <c r="C37">
        <f ca="1"/>
        <v>98</v>
      </c>
      <c r="D37" s="67">
        <f ca="1"/>
        <v>2.4669260097312851E-2</v>
      </c>
      <c r="E37">
        <f ca="1"/>
        <v>98</v>
      </c>
      <c r="F37" s="67">
        <f ca="1"/>
        <v>2.467541746629287E-2</v>
      </c>
      <c r="G37">
        <f ca="1"/>
        <v>98</v>
      </c>
      <c r="H37" s="67">
        <f ca="1"/>
        <v>2.466823345249658E-2</v>
      </c>
      <c r="I37">
        <f ca="1"/>
        <v>98</v>
      </c>
      <c r="J37" s="67">
        <f ca="1"/>
        <v>2.466823345249658E-2</v>
      </c>
      <c r="K37">
        <f ca="1"/>
        <v>98</v>
      </c>
      <c r="L37" s="67">
        <f ca="1"/>
        <v>2.466823345249658E-2</v>
      </c>
      <c r="M37">
        <f ca="1"/>
        <v>98</v>
      </c>
      <c r="N37" s="67">
        <f ca="1"/>
        <v>2.466823345249658E-2</v>
      </c>
      <c r="O37">
        <f ca="1"/>
        <v>98</v>
      </c>
      <c r="P37" s="67">
        <f ca="1"/>
        <v>2.4760070329045369E-2</v>
      </c>
      <c r="Q37">
        <f ca="1"/>
        <v>98</v>
      </c>
      <c r="R37" s="67">
        <f ca="1"/>
        <v>2.466823345249658E-2</v>
      </c>
      <c r="S37">
        <f ca="1"/>
        <v>98</v>
      </c>
      <c r="T37" s="67">
        <f ca="1"/>
        <v>2.466823345249658E-2</v>
      </c>
      <c r="U37">
        <f ca="1"/>
        <v>98</v>
      </c>
      <c r="V37" s="67">
        <f ca="1"/>
        <v>2.466823345249658E-2</v>
      </c>
      <c r="W37">
        <f ca="1"/>
        <v>98</v>
      </c>
      <c r="X37" s="67">
        <f ca="1"/>
        <v>2.466823345249658E-2</v>
      </c>
      <c r="Y37">
        <f ca="1"/>
        <v>98</v>
      </c>
      <c r="Z37" s="67">
        <f ca="1"/>
        <v>2.466823345249658E-2</v>
      </c>
      <c r="AA37">
        <f ca="1"/>
        <v>98</v>
      </c>
      <c r="AB37" s="67">
        <f ca="1"/>
        <v>2.466823345249658E-2</v>
      </c>
      <c r="AC37">
        <f ca="1"/>
        <v>98</v>
      </c>
      <c r="AD37" s="67">
        <f ca="1"/>
        <v>2.466823345249658E-2</v>
      </c>
      <c r="AE37">
        <f ca="1"/>
        <v>98</v>
      </c>
      <c r="AF37" s="67">
        <f ca="1"/>
        <v>2.466823345249658E-2</v>
      </c>
      <c r="AG37">
        <f ca="1"/>
        <v>98</v>
      </c>
      <c r="AH37" s="67">
        <f ca="1"/>
        <v>2.466823345249658E-2</v>
      </c>
      <c r="AI37">
        <f ca="1"/>
        <v>98</v>
      </c>
      <c r="AJ37" s="67">
        <f ca="1"/>
        <v>2.466823345249658E-2</v>
      </c>
      <c r="AK37">
        <f ca="1"/>
        <v>98</v>
      </c>
      <c r="AL37" s="67">
        <f ca="1"/>
        <v>2.466823345249658E-2</v>
      </c>
      <c r="AM37">
        <f ca="1"/>
        <v>98</v>
      </c>
      <c r="AN37" s="67">
        <f ca="1"/>
        <v>2.466823345249658E-2</v>
      </c>
      <c r="AO37">
        <f ca="1"/>
        <v>98</v>
      </c>
      <c r="AP37" s="67">
        <f ca="1"/>
        <v>2.466823345249658E-2</v>
      </c>
      <c r="AQ37">
        <f ca="1"/>
        <v>98</v>
      </c>
      <c r="AR37" s="67">
        <f ca="1"/>
        <v>2.466823345249658E-2</v>
      </c>
      <c r="AS37">
        <f ca="1"/>
        <v>98</v>
      </c>
      <c r="AT37" s="67">
        <f ca="1"/>
        <v>2.466823345249658E-2</v>
      </c>
      <c r="AU37">
        <f ca="1"/>
        <v>98</v>
      </c>
      <c r="AV37" s="67">
        <f ca="1"/>
        <v>2.466823345249658E-2</v>
      </c>
      <c r="AW37">
        <f ca="1"/>
        <v>98</v>
      </c>
      <c r="AX37" s="67">
        <f ca="1"/>
        <v>2.466823345249658E-2</v>
      </c>
      <c r="AZ37" s="67"/>
      <c r="BA37">
        <f t="shared" ca="1" si="24"/>
        <v>98</v>
      </c>
      <c r="BB37">
        <f t="shared" ca="1" si="24"/>
        <v>2.466823345249658E-2</v>
      </c>
      <c r="BC37">
        <f t="shared" ca="1" si="0"/>
        <v>2.4669260097312851E-2</v>
      </c>
      <c r="BD37">
        <f t="shared" ca="1" si="1"/>
        <v>2.467541746629287E-2</v>
      </c>
      <c r="BE37">
        <f t="shared" ca="1" si="2"/>
        <v>2.466823345249658E-2</v>
      </c>
      <c r="BF37">
        <f t="shared" ca="1" si="3"/>
        <v>2.466823345249658E-2</v>
      </c>
      <c r="BG37">
        <f t="shared" ca="1" si="4"/>
        <v>2.466823345249658E-2</v>
      </c>
      <c r="BH37">
        <f t="shared" ca="1" si="5"/>
        <v>2.466823345249658E-2</v>
      </c>
      <c r="BI37">
        <f t="shared" ca="1" si="6"/>
        <v>2.4760070329045369E-2</v>
      </c>
      <c r="BJ37">
        <f t="shared" ca="1" si="7"/>
        <v>2.466823345249658E-2</v>
      </c>
      <c r="BK37">
        <f t="shared" ca="1" si="8"/>
        <v>2.466823345249658E-2</v>
      </c>
      <c r="BL37">
        <f t="shared" ca="1" si="9"/>
        <v>2.466823345249658E-2</v>
      </c>
      <c r="BM37">
        <f t="shared" ca="1" si="10"/>
        <v>2.466823345249658E-2</v>
      </c>
      <c r="BN37">
        <f t="shared" ca="1" si="11"/>
        <v>2.466823345249658E-2</v>
      </c>
      <c r="BO37">
        <f t="shared" ca="1" si="12"/>
        <v>2.466823345249658E-2</v>
      </c>
      <c r="BP37">
        <f t="shared" ca="1" si="13"/>
        <v>2.466823345249658E-2</v>
      </c>
      <c r="BQ37">
        <f t="shared" ca="1" si="14"/>
        <v>2.466823345249658E-2</v>
      </c>
      <c r="BR37">
        <f t="shared" ca="1" si="15"/>
        <v>2.466823345249658E-2</v>
      </c>
      <c r="BS37">
        <f t="shared" ca="1" si="16"/>
        <v>2.466823345249658E-2</v>
      </c>
      <c r="BT37">
        <f t="shared" ca="1" si="17"/>
        <v>2.466823345249658E-2</v>
      </c>
      <c r="BU37">
        <f t="shared" ca="1" si="18"/>
        <v>2.466823345249658E-2</v>
      </c>
      <c r="BV37">
        <f t="shared" ca="1" si="19"/>
        <v>2.466823345249658E-2</v>
      </c>
      <c r="BW37">
        <f t="shared" ca="1" si="20"/>
        <v>2.466823345249658E-2</v>
      </c>
      <c r="BX37">
        <f t="shared" ca="1" si="21"/>
        <v>2.466823345249658E-2</v>
      </c>
      <c r="BY37">
        <f t="shared" ca="1" si="22"/>
        <v>2.466823345249658E-2</v>
      </c>
      <c r="BZ37">
        <f t="shared" ca="1" si="23"/>
        <v>2.466823345249658E-2</v>
      </c>
    </row>
    <row r="38" spans="1:78">
      <c r="A38">
        <f ca="1"/>
        <v>189</v>
      </c>
      <c r="B38" s="67">
        <f ca="1"/>
        <v>2.5306311091870981E-2</v>
      </c>
      <c r="C38">
        <f ca="1"/>
        <v>189</v>
      </c>
      <c r="D38" s="67">
        <f ca="1"/>
        <v>2.5306846112630232E-2</v>
      </c>
      <c r="E38">
        <f ca="1"/>
        <v>189</v>
      </c>
      <c r="F38" s="67">
        <f ca="1"/>
        <v>2.5310054933019188E-2</v>
      </c>
      <c r="G38">
        <f ca="1"/>
        <v>189</v>
      </c>
      <c r="H38" s="67">
        <f ca="1"/>
        <v>2.5306311091870981E-2</v>
      </c>
      <c r="I38">
        <f ca="1"/>
        <v>189</v>
      </c>
      <c r="J38" s="67">
        <f ca="1"/>
        <v>2.5306311091870981E-2</v>
      </c>
      <c r="K38">
        <f ca="1"/>
        <v>189</v>
      </c>
      <c r="L38" s="67">
        <f ca="1"/>
        <v>2.5306311091870981E-2</v>
      </c>
      <c r="M38">
        <f ca="1"/>
        <v>189</v>
      </c>
      <c r="N38" s="67">
        <f ca="1"/>
        <v>2.5306311091870981E-2</v>
      </c>
      <c r="O38">
        <f ca="1"/>
        <v>189</v>
      </c>
      <c r="P38" s="67">
        <f ca="1"/>
        <v>2.5354170262944287E-2</v>
      </c>
      <c r="Q38">
        <f ca="1"/>
        <v>189</v>
      </c>
      <c r="R38" s="67">
        <f ca="1"/>
        <v>2.535419947032036E-2</v>
      </c>
      <c r="S38">
        <f ca="1"/>
        <v>189</v>
      </c>
      <c r="T38" s="67">
        <f ca="1"/>
        <v>2.5306311091870981E-2</v>
      </c>
      <c r="U38">
        <f ca="1"/>
        <v>189</v>
      </c>
      <c r="V38" s="67">
        <f ca="1"/>
        <v>2.5306311091870981E-2</v>
      </c>
      <c r="W38">
        <f ca="1"/>
        <v>189</v>
      </c>
      <c r="X38" s="67">
        <f ca="1"/>
        <v>2.5306311091870981E-2</v>
      </c>
      <c r="Y38">
        <f ca="1"/>
        <v>189</v>
      </c>
      <c r="Z38" s="67">
        <f ca="1"/>
        <v>2.5306311091870981E-2</v>
      </c>
      <c r="AA38">
        <f ca="1"/>
        <v>189</v>
      </c>
      <c r="AB38" s="67">
        <f ca="1"/>
        <v>2.5306311091870981E-2</v>
      </c>
      <c r="AC38">
        <f ca="1"/>
        <v>189</v>
      </c>
      <c r="AD38" s="67">
        <f ca="1"/>
        <v>2.5306311091870981E-2</v>
      </c>
      <c r="AE38">
        <f ca="1"/>
        <v>189</v>
      </c>
      <c r="AF38" s="67">
        <f ca="1"/>
        <v>2.5306311091870981E-2</v>
      </c>
      <c r="AG38">
        <f ca="1"/>
        <v>189</v>
      </c>
      <c r="AH38" s="67">
        <f ca="1"/>
        <v>2.5306311091870981E-2</v>
      </c>
      <c r="AI38">
        <f ca="1"/>
        <v>189</v>
      </c>
      <c r="AJ38" s="67">
        <f ca="1"/>
        <v>2.5306311091870981E-2</v>
      </c>
      <c r="AK38">
        <f ca="1"/>
        <v>189</v>
      </c>
      <c r="AL38" s="67">
        <f ca="1"/>
        <v>2.5306311091870981E-2</v>
      </c>
      <c r="AM38">
        <f ca="1"/>
        <v>189</v>
      </c>
      <c r="AN38" s="67">
        <f ca="1"/>
        <v>2.5306311091870981E-2</v>
      </c>
      <c r="AO38">
        <f ca="1"/>
        <v>189</v>
      </c>
      <c r="AP38" s="67">
        <f ca="1"/>
        <v>2.5306311091870981E-2</v>
      </c>
      <c r="AQ38">
        <f ca="1"/>
        <v>189</v>
      </c>
      <c r="AR38" s="67">
        <f ca="1"/>
        <v>2.5306311091870981E-2</v>
      </c>
      <c r="AS38">
        <f ca="1"/>
        <v>189</v>
      </c>
      <c r="AT38" s="67">
        <f ca="1"/>
        <v>2.5306311091870981E-2</v>
      </c>
      <c r="AU38">
        <f ca="1"/>
        <v>189</v>
      </c>
      <c r="AV38" s="67">
        <f ca="1"/>
        <v>2.5306311091870981E-2</v>
      </c>
      <c r="AW38">
        <f ca="1"/>
        <v>189</v>
      </c>
      <c r="AX38" s="67">
        <f ca="1"/>
        <v>2.5306311091870981E-2</v>
      </c>
      <c r="AZ38" s="67"/>
      <c r="BA38">
        <f t="shared" ca="1" si="24"/>
        <v>189</v>
      </c>
      <c r="BB38">
        <f t="shared" ca="1" si="24"/>
        <v>2.5306311091870981E-2</v>
      </c>
      <c r="BC38">
        <f t="shared" ca="1" si="0"/>
        <v>2.5306846112630232E-2</v>
      </c>
      <c r="BD38">
        <f t="shared" ca="1" si="1"/>
        <v>2.5310054933019188E-2</v>
      </c>
      <c r="BE38">
        <f t="shared" ca="1" si="2"/>
        <v>2.5306311091870981E-2</v>
      </c>
      <c r="BF38">
        <f t="shared" ca="1" si="3"/>
        <v>2.5306311091870981E-2</v>
      </c>
      <c r="BG38">
        <f t="shared" ca="1" si="4"/>
        <v>2.5306311091870981E-2</v>
      </c>
      <c r="BH38">
        <f t="shared" ca="1" si="5"/>
        <v>2.5306311091870981E-2</v>
      </c>
      <c r="BI38">
        <f t="shared" ca="1" si="6"/>
        <v>2.5354170262944287E-2</v>
      </c>
      <c r="BJ38">
        <f t="shared" ca="1" si="7"/>
        <v>2.535419947032036E-2</v>
      </c>
      <c r="BK38">
        <f t="shared" ca="1" si="8"/>
        <v>2.5306311091870981E-2</v>
      </c>
      <c r="BL38">
        <f t="shared" ca="1" si="9"/>
        <v>2.5306311091870981E-2</v>
      </c>
      <c r="BM38">
        <f t="shared" ca="1" si="10"/>
        <v>2.5306311091870981E-2</v>
      </c>
      <c r="BN38">
        <f t="shared" ca="1" si="11"/>
        <v>2.5306311091870981E-2</v>
      </c>
      <c r="BO38">
        <f t="shared" ca="1" si="12"/>
        <v>2.5306311091870981E-2</v>
      </c>
      <c r="BP38">
        <f t="shared" ca="1" si="13"/>
        <v>2.5306311091870981E-2</v>
      </c>
      <c r="BQ38">
        <f t="shared" ca="1" si="14"/>
        <v>2.5306311091870981E-2</v>
      </c>
      <c r="BR38">
        <f t="shared" ca="1" si="15"/>
        <v>2.5306311091870981E-2</v>
      </c>
      <c r="BS38">
        <f t="shared" ca="1" si="16"/>
        <v>2.5306311091870981E-2</v>
      </c>
      <c r="BT38">
        <f t="shared" ca="1" si="17"/>
        <v>2.5306311091870981E-2</v>
      </c>
      <c r="BU38">
        <f t="shared" ca="1" si="18"/>
        <v>2.5306311091870981E-2</v>
      </c>
      <c r="BV38">
        <f t="shared" ca="1" si="19"/>
        <v>2.5306311091870981E-2</v>
      </c>
      <c r="BW38">
        <f t="shared" ca="1" si="20"/>
        <v>2.5306311091870981E-2</v>
      </c>
      <c r="BX38">
        <f t="shared" ca="1" si="21"/>
        <v>2.5306311091870981E-2</v>
      </c>
      <c r="BY38">
        <f t="shared" ca="1" si="22"/>
        <v>2.5306311091870981E-2</v>
      </c>
      <c r="BZ38">
        <f t="shared" ca="1" si="23"/>
        <v>2.5306311091870981E-2</v>
      </c>
    </row>
    <row r="39" spans="1:78">
      <c r="A39">
        <f ca="1"/>
        <v>280</v>
      </c>
      <c r="B39" s="67">
        <f ca="1"/>
        <v>2.5854414031750039E-2</v>
      </c>
      <c r="C39">
        <f ca="1"/>
        <v>280</v>
      </c>
      <c r="D39" s="67">
        <f ca="1"/>
        <v>2.5854775838802802E-2</v>
      </c>
      <c r="E39">
        <f ca="1"/>
        <v>280</v>
      </c>
      <c r="F39" s="67">
        <f ca="1"/>
        <v>2.585694579884823E-2</v>
      </c>
      <c r="G39">
        <f ca="1"/>
        <v>280</v>
      </c>
      <c r="H39" s="67">
        <f ca="1"/>
        <v>2.5854414031750039E-2</v>
      </c>
      <c r="I39">
        <f ca="1"/>
        <v>280</v>
      </c>
      <c r="J39" s="67">
        <f ca="1"/>
        <v>2.5854414031750039E-2</v>
      </c>
      <c r="K39">
        <f ca="1"/>
        <v>280</v>
      </c>
      <c r="L39" s="67">
        <f ca="1"/>
        <v>2.5854414031750039E-2</v>
      </c>
      <c r="M39">
        <f ca="1"/>
        <v>280</v>
      </c>
      <c r="N39" s="67">
        <f ca="1"/>
        <v>2.5854414031750039E-2</v>
      </c>
      <c r="O39">
        <f ca="1"/>
        <v>280</v>
      </c>
      <c r="P39" s="67">
        <f ca="1"/>
        <v>2.5886778668718691E-2</v>
      </c>
      <c r="Q39">
        <f ca="1"/>
        <v>280</v>
      </c>
      <c r="R39" s="67">
        <f ca="1"/>
        <v>2.588679842009256E-2</v>
      </c>
      <c r="S39">
        <f ca="1"/>
        <v>280</v>
      </c>
      <c r="T39" s="67">
        <f ca="1"/>
        <v>2.5886786636818648E-2</v>
      </c>
      <c r="U39">
        <f ca="1"/>
        <v>280</v>
      </c>
      <c r="V39" s="67">
        <f ca="1"/>
        <v>2.5854414031750039E-2</v>
      </c>
      <c r="W39">
        <f ca="1"/>
        <v>280</v>
      </c>
      <c r="X39" s="67">
        <f ca="1"/>
        <v>2.5854414031750039E-2</v>
      </c>
      <c r="Y39">
        <f ca="1"/>
        <v>280</v>
      </c>
      <c r="Z39" s="67">
        <f ca="1"/>
        <v>2.5854414031750039E-2</v>
      </c>
      <c r="AA39">
        <f ca="1"/>
        <v>280</v>
      </c>
      <c r="AB39" s="67">
        <f ca="1"/>
        <v>2.5854414031750039E-2</v>
      </c>
      <c r="AC39">
        <f ca="1"/>
        <v>280</v>
      </c>
      <c r="AD39" s="67">
        <f ca="1"/>
        <v>2.5854414031750039E-2</v>
      </c>
      <c r="AE39">
        <f ca="1"/>
        <v>280</v>
      </c>
      <c r="AF39" s="67">
        <f ca="1"/>
        <v>2.5854414031750039E-2</v>
      </c>
      <c r="AG39">
        <f ca="1"/>
        <v>280</v>
      </c>
      <c r="AH39" s="67">
        <f ca="1"/>
        <v>2.5854414031750039E-2</v>
      </c>
      <c r="AI39">
        <f ca="1"/>
        <v>280</v>
      </c>
      <c r="AJ39" s="67">
        <f ca="1"/>
        <v>2.5854414031750039E-2</v>
      </c>
      <c r="AK39">
        <f ca="1"/>
        <v>280</v>
      </c>
      <c r="AL39" s="67">
        <f ca="1"/>
        <v>2.5854414031750039E-2</v>
      </c>
      <c r="AM39">
        <f ca="1"/>
        <v>280</v>
      </c>
      <c r="AN39" s="67">
        <f ca="1"/>
        <v>2.5854414031750039E-2</v>
      </c>
      <c r="AO39">
        <f ca="1"/>
        <v>280</v>
      </c>
      <c r="AP39" s="67">
        <f ca="1"/>
        <v>2.5854414031750039E-2</v>
      </c>
      <c r="AQ39">
        <f ca="1"/>
        <v>280</v>
      </c>
      <c r="AR39" s="67">
        <f ca="1"/>
        <v>2.5854414031750039E-2</v>
      </c>
      <c r="AS39">
        <f ca="1"/>
        <v>280</v>
      </c>
      <c r="AT39" s="67">
        <f ca="1"/>
        <v>2.5854414031750039E-2</v>
      </c>
      <c r="AU39">
        <f ca="1"/>
        <v>280</v>
      </c>
      <c r="AV39" s="67">
        <f ca="1"/>
        <v>2.5854414031750039E-2</v>
      </c>
      <c r="AW39">
        <f ca="1"/>
        <v>280</v>
      </c>
      <c r="AX39" s="67">
        <f ca="1"/>
        <v>2.5854414031750039E-2</v>
      </c>
      <c r="AZ39" s="67"/>
      <c r="BA39">
        <f t="shared" ca="1" si="24"/>
        <v>280</v>
      </c>
      <c r="BB39">
        <f t="shared" ca="1" si="24"/>
        <v>2.5854414031750039E-2</v>
      </c>
      <c r="BC39">
        <f t="shared" ca="1" si="0"/>
        <v>2.5854775838802802E-2</v>
      </c>
      <c r="BD39">
        <f t="shared" ca="1" si="1"/>
        <v>2.585694579884823E-2</v>
      </c>
      <c r="BE39">
        <f t="shared" ca="1" si="2"/>
        <v>2.5854414031750039E-2</v>
      </c>
      <c r="BF39">
        <f t="shared" ca="1" si="3"/>
        <v>2.5854414031750039E-2</v>
      </c>
      <c r="BG39">
        <f t="shared" ca="1" si="4"/>
        <v>2.5854414031750039E-2</v>
      </c>
      <c r="BH39">
        <f t="shared" ca="1" si="5"/>
        <v>2.5854414031750039E-2</v>
      </c>
      <c r="BI39">
        <f t="shared" ca="1" si="6"/>
        <v>2.5886778668718691E-2</v>
      </c>
      <c r="BJ39">
        <f t="shared" ca="1" si="7"/>
        <v>2.588679842009256E-2</v>
      </c>
      <c r="BK39">
        <f t="shared" ca="1" si="8"/>
        <v>2.5886786636818648E-2</v>
      </c>
      <c r="BL39">
        <f t="shared" ca="1" si="9"/>
        <v>2.5854414031750039E-2</v>
      </c>
      <c r="BM39">
        <f t="shared" ca="1" si="10"/>
        <v>2.5854414031750039E-2</v>
      </c>
      <c r="BN39">
        <f t="shared" ca="1" si="11"/>
        <v>2.5854414031750039E-2</v>
      </c>
      <c r="BO39">
        <f t="shared" ca="1" si="12"/>
        <v>2.5854414031750039E-2</v>
      </c>
      <c r="BP39">
        <f t="shared" ca="1" si="13"/>
        <v>2.5854414031750039E-2</v>
      </c>
      <c r="BQ39">
        <f t="shared" ca="1" si="14"/>
        <v>2.5854414031750039E-2</v>
      </c>
      <c r="BR39">
        <f t="shared" ca="1" si="15"/>
        <v>2.5854414031750039E-2</v>
      </c>
      <c r="BS39">
        <f t="shared" ca="1" si="16"/>
        <v>2.5854414031750039E-2</v>
      </c>
      <c r="BT39">
        <f t="shared" ca="1" si="17"/>
        <v>2.5854414031750039E-2</v>
      </c>
      <c r="BU39">
        <f t="shared" ca="1" si="18"/>
        <v>2.5854414031750039E-2</v>
      </c>
      <c r="BV39">
        <f t="shared" ca="1" si="19"/>
        <v>2.5854414031750039E-2</v>
      </c>
      <c r="BW39">
        <f t="shared" ca="1" si="20"/>
        <v>2.5854414031750039E-2</v>
      </c>
      <c r="BX39">
        <f t="shared" ca="1" si="21"/>
        <v>2.5854414031750039E-2</v>
      </c>
      <c r="BY39">
        <f t="shared" ca="1" si="22"/>
        <v>2.5854414031750039E-2</v>
      </c>
      <c r="BZ39">
        <f t="shared" ca="1" si="23"/>
        <v>2.5854414031750039E-2</v>
      </c>
    </row>
    <row r="40" spans="1:78">
      <c r="A40">
        <f ca="1"/>
        <v>371</v>
      </c>
      <c r="B40" s="67">
        <f ca="1"/>
        <v>2.6378238432925194E-2</v>
      </c>
      <c r="C40">
        <f ca="1"/>
        <v>371</v>
      </c>
      <c r="D40" s="67">
        <f ca="1"/>
        <v>2.6378511768947455E-2</v>
      </c>
      <c r="E40">
        <f ca="1"/>
        <v>371</v>
      </c>
      <c r="F40" s="67">
        <f ca="1"/>
        <v>2.6380151118415185E-2</v>
      </c>
      <c r="G40">
        <f ca="1"/>
        <v>371</v>
      </c>
      <c r="H40" s="67">
        <f ca="1"/>
        <v>2.6378238432925194E-2</v>
      </c>
      <c r="I40">
        <f ca="1"/>
        <v>371</v>
      </c>
      <c r="J40" s="67">
        <f ca="1"/>
        <v>2.6378238432925194E-2</v>
      </c>
      <c r="K40">
        <f ca="1"/>
        <v>371</v>
      </c>
      <c r="L40" s="67">
        <f ca="1"/>
        <v>2.6378238432925194E-2</v>
      </c>
      <c r="M40">
        <f ca="1"/>
        <v>371</v>
      </c>
      <c r="N40" s="67">
        <f ca="1"/>
        <v>2.6378238432925194E-2</v>
      </c>
      <c r="O40">
        <f ca="1"/>
        <v>371</v>
      </c>
      <c r="P40" s="67">
        <f ca="1"/>
        <v>2.6402689068781626E-2</v>
      </c>
      <c r="Q40">
        <f ca="1"/>
        <v>371</v>
      </c>
      <c r="R40" s="67">
        <f ca="1"/>
        <v>2.640270399041178E-2</v>
      </c>
      <c r="S40">
        <f ca="1"/>
        <v>371</v>
      </c>
      <c r="T40" s="67">
        <f ca="1"/>
        <v>2.6402695088466821E-2</v>
      </c>
      <c r="U40">
        <f ca="1"/>
        <v>371</v>
      </c>
      <c r="V40" s="67">
        <f ca="1"/>
        <v>2.6402683788526282E-2</v>
      </c>
      <c r="W40">
        <f ca="1"/>
        <v>371</v>
      </c>
      <c r="X40" s="67">
        <f ca="1"/>
        <v>2.6378238432925194E-2</v>
      </c>
      <c r="Y40">
        <f ca="1"/>
        <v>371</v>
      </c>
      <c r="Z40" s="67">
        <f ca="1"/>
        <v>2.6378238432925194E-2</v>
      </c>
      <c r="AA40">
        <f ca="1"/>
        <v>371</v>
      </c>
      <c r="AB40" s="67">
        <f ca="1"/>
        <v>2.6378238432925194E-2</v>
      </c>
      <c r="AC40">
        <f ca="1"/>
        <v>371</v>
      </c>
      <c r="AD40" s="67">
        <f ca="1"/>
        <v>2.6378238432925194E-2</v>
      </c>
      <c r="AE40">
        <f ca="1"/>
        <v>371</v>
      </c>
      <c r="AF40" s="67">
        <f ca="1"/>
        <v>2.6378238432925194E-2</v>
      </c>
      <c r="AG40">
        <f ca="1"/>
        <v>371</v>
      </c>
      <c r="AH40" s="67">
        <f ca="1"/>
        <v>2.6378238432925194E-2</v>
      </c>
      <c r="AI40">
        <f ca="1"/>
        <v>371</v>
      </c>
      <c r="AJ40" s="67">
        <f ca="1"/>
        <v>2.6378238432925194E-2</v>
      </c>
      <c r="AK40">
        <f ca="1"/>
        <v>371</v>
      </c>
      <c r="AL40" s="67">
        <f ca="1"/>
        <v>2.6378238432925194E-2</v>
      </c>
      <c r="AM40">
        <f ca="1"/>
        <v>371</v>
      </c>
      <c r="AN40" s="67">
        <f ca="1"/>
        <v>2.6378238432925194E-2</v>
      </c>
      <c r="AO40">
        <f ca="1"/>
        <v>371</v>
      </c>
      <c r="AP40" s="67">
        <f ca="1"/>
        <v>2.6378238432925194E-2</v>
      </c>
      <c r="AQ40">
        <f ca="1"/>
        <v>371</v>
      </c>
      <c r="AR40" s="67">
        <f ca="1"/>
        <v>2.6378238432925194E-2</v>
      </c>
      <c r="AS40">
        <f ca="1"/>
        <v>371</v>
      </c>
      <c r="AT40" s="67">
        <f ca="1"/>
        <v>2.6378238432925194E-2</v>
      </c>
      <c r="AU40">
        <f ca="1"/>
        <v>371</v>
      </c>
      <c r="AV40" s="67">
        <f ca="1"/>
        <v>2.6378238432925194E-2</v>
      </c>
      <c r="AW40">
        <f ca="1"/>
        <v>371</v>
      </c>
      <c r="AX40" s="67">
        <f ca="1"/>
        <v>2.6378238432925194E-2</v>
      </c>
      <c r="AZ40" s="67"/>
      <c r="BA40">
        <f t="shared" ca="1" si="24"/>
        <v>371</v>
      </c>
      <c r="BB40">
        <f t="shared" ca="1" si="24"/>
        <v>2.6378238432925194E-2</v>
      </c>
      <c r="BC40">
        <f t="shared" ca="1" si="0"/>
        <v>2.6378511768947455E-2</v>
      </c>
      <c r="BD40">
        <f t="shared" ca="1" si="1"/>
        <v>2.6380151118415185E-2</v>
      </c>
      <c r="BE40">
        <f t="shared" ca="1" si="2"/>
        <v>2.6378238432925194E-2</v>
      </c>
      <c r="BF40">
        <f t="shared" ca="1" si="3"/>
        <v>2.6378238432925194E-2</v>
      </c>
      <c r="BG40">
        <f t="shared" ca="1" si="4"/>
        <v>2.6378238432925194E-2</v>
      </c>
      <c r="BH40">
        <f t="shared" ca="1" si="5"/>
        <v>2.6378238432925194E-2</v>
      </c>
      <c r="BI40">
        <f t="shared" ca="1" si="6"/>
        <v>2.6402689068781626E-2</v>
      </c>
      <c r="BJ40">
        <f t="shared" ca="1" si="7"/>
        <v>2.640270399041178E-2</v>
      </c>
      <c r="BK40">
        <f t="shared" ca="1" si="8"/>
        <v>2.6402695088466821E-2</v>
      </c>
      <c r="BL40">
        <f t="shared" ca="1" si="9"/>
        <v>2.6402683788526282E-2</v>
      </c>
      <c r="BM40">
        <f t="shared" ca="1" si="10"/>
        <v>2.6378238432925194E-2</v>
      </c>
      <c r="BN40">
        <f t="shared" ca="1" si="11"/>
        <v>2.6378238432925194E-2</v>
      </c>
      <c r="BO40">
        <f t="shared" ca="1" si="12"/>
        <v>2.6378238432925194E-2</v>
      </c>
      <c r="BP40">
        <f t="shared" ca="1" si="13"/>
        <v>2.6378238432925194E-2</v>
      </c>
      <c r="BQ40">
        <f t="shared" ca="1" si="14"/>
        <v>2.6378238432925194E-2</v>
      </c>
      <c r="BR40">
        <f t="shared" ca="1" si="15"/>
        <v>2.6378238432925194E-2</v>
      </c>
      <c r="BS40">
        <f t="shared" ca="1" si="16"/>
        <v>2.6378238432925194E-2</v>
      </c>
      <c r="BT40">
        <f t="shared" ca="1" si="17"/>
        <v>2.6378238432925194E-2</v>
      </c>
      <c r="BU40">
        <f t="shared" ca="1" si="18"/>
        <v>2.6378238432925194E-2</v>
      </c>
      <c r="BV40">
        <f t="shared" ca="1" si="19"/>
        <v>2.6378238432925194E-2</v>
      </c>
      <c r="BW40">
        <f t="shared" ca="1" si="20"/>
        <v>2.6378238432925194E-2</v>
      </c>
      <c r="BX40">
        <f t="shared" ca="1" si="21"/>
        <v>2.6378238432925194E-2</v>
      </c>
      <c r="BY40">
        <f t="shared" ca="1" si="22"/>
        <v>2.6378238432925194E-2</v>
      </c>
      <c r="BZ40">
        <f t="shared" ca="1" si="23"/>
        <v>2.6378238432925194E-2</v>
      </c>
    </row>
    <row r="41" spans="1:78">
      <c r="A41">
        <f ca="1"/>
        <v>462</v>
      </c>
      <c r="B41" s="67">
        <f ca="1"/>
        <v>2.6891788343480272E-2</v>
      </c>
      <c r="C41">
        <f ca="1"/>
        <v>462</v>
      </c>
      <c r="D41" s="67">
        <f ca="1"/>
        <v>2.6892007984810284E-2</v>
      </c>
      <c r="E41">
        <f ca="1"/>
        <v>462</v>
      </c>
      <c r="F41" s="67">
        <f ca="1"/>
        <v>2.6893325297038473E-2</v>
      </c>
      <c r="G41">
        <f ca="1"/>
        <v>462</v>
      </c>
      <c r="H41" s="67">
        <f ca="1"/>
        <v>2.6891788343480272E-2</v>
      </c>
      <c r="I41">
        <f ca="1"/>
        <v>462</v>
      </c>
      <c r="J41" s="67">
        <f ca="1"/>
        <v>2.6891788343480272E-2</v>
      </c>
      <c r="K41">
        <f ca="1"/>
        <v>462</v>
      </c>
      <c r="L41" s="67">
        <f ca="1"/>
        <v>2.6891788343480272E-2</v>
      </c>
      <c r="M41">
        <f ca="1"/>
        <v>462</v>
      </c>
      <c r="N41" s="67">
        <f ca="1"/>
        <v>2.6891788343480272E-2</v>
      </c>
      <c r="O41">
        <f ca="1"/>
        <v>462</v>
      </c>
      <c r="P41" s="67">
        <f ca="1"/>
        <v>2.6911435834569453E-2</v>
      </c>
      <c r="Q41">
        <f ca="1"/>
        <v>462</v>
      </c>
      <c r="R41" s="67">
        <f ca="1"/>
        <v>2.6911447824948809E-2</v>
      </c>
      <c r="S41">
        <f ca="1"/>
        <v>462</v>
      </c>
      <c r="T41" s="67">
        <f ca="1"/>
        <v>2.6911440671729459E-2</v>
      </c>
      <c r="U41">
        <f ca="1"/>
        <v>462</v>
      </c>
      <c r="V41" s="67">
        <f ca="1"/>
        <v>2.6911431591583046E-2</v>
      </c>
      <c r="W41">
        <f ca="1"/>
        <v>462</v>
      </c>
      <c r="X41" s="67">
        <f ca="1"/>
        <v>2.6911421415682923E-2</v>
      </c>
      <c r="Y41">
        <f ca="1"/>
        <v>462</v>
      </c>
      <c r="Z41" s="67">
        <f ca="1"/>
        <v>2.6891788343480272E-2</v>
      </c>
      <c r="AA41">
        <f ca="1"/>
        <v>462</v>
      </c>
      <c r="AB41" s="67">
        <f ca="1"/>
        <v>2.6891788343480272E-2</v>
      </c>
      <c r="AC41">
        <f ca="1"/>
        <v>462</v>
      </c>
      <c r="AD41" s="67">
        <f ca="1"/>
        <v>2.6891788343480272E-2</v>
      </c>
      <c r="AE41">
        <f ca="1"/>
        <v>462</v>
      </c>
      <c r="AF41" s="67">
        <f ca="1"/>
        <v>2.6891788343480272E-2</v>
      </c>
      <c r="AG41">
        <f ca="1"/>
        <v>462</v>
      </c>
      <c r="AH41" s="67">
        <f ca="1"/>
        <v>2.6891788343480272E-2</v>
      </c>
      <c r="AI41">
        <f ca="1"/>
        <v>462</v>
      </c>
      <c r="AJ41" s="67">
        <f ca="1"/>
        <v>2.6891788343480272E-2</v>
      </c>
      <c r="AK41">
        <f ca="1"/>
        <v>462</v>
      </c>
      <c r="AL41" s="67">
        <f ca="1"/>
        <v>2.6891788343480272E-2</v>
      </c>
      <c r="AM41">
        <f ca="1"/>
        <v>462</v>
      </c>
      <c r="AN41" s="67">
        <f ca="1"/>
        <v>2.6891788343480272E-2</v>
      </c>
      <c r="AO41">
        <f ca="1"/>
        <v>462</v>
      </c>
      <c r="AP41" s="67">
        <f ca="1"/>
        <v>2.6891788343480272E-2</v>
      </c>
      <c r="AQ41">
        <f ca="1"/>
        <v>462</v>
      </c>
      <c r="AR41" s="67">
        <f ca="1"/>
        <v>2.6891788343480272E-2</v>
      </c>
      <c r="AS41">
        <f ca="1"/>
        <v>462</v>
      </c>
      <c r="AT41" s="67">
        <f ca="1"/>
        <v>2.6891788343480272E-2</v>
      </c>
      <c r="AU41">
        <f ca="1"/>
        <v>462</v>
      </c>
      <c r="AV41" s="67">
        <f ca="1"/>
        <v>2.6891788343480272E-2</v>
      </c>
      <c r="AW41">
        <f ca="1"/>
        <v>462</v>
      </c>
      <c r="AX41" s="67">
        <f ca="1"/>
        <v>2.6891788343480272E-2</v>
      </c>
      <c r="AZ41" s="67"/>
      <c r="BA41">
        <f t="shared" ca="1" si="24"/>
        <v>462</v>
      </c>
      <c r="BB41">
        <f t="shared" ca="1" si="24"/>
        <v>2.6891788343480272E-2</v>
      </c>
      <c r="BC41">
        <f t="shared" ca="1" si="0"/>
        <v>2.6892007984810284E-2</v>
      </c>
      <c r="BD41">
        <f t="shared" ca="1" si="1"/>
        <v>2.6893325297038473E-2</v>
      </c>
      <c r="BE41">
        <f t="shared" ca="1" si="2"/>
        <v>2.6891788343480272E-2</v>
      </c>
      <c r="BF41">
        <f t="shared" ca="1" si="3"/>
        <v>2.6891788343480272E-2</v>
      </c>
      <c r="BG41">
        <f t="shared" ca="1" si="4"/>
        <v>2.6891788343480272E-2</v>
      </c>
      <c r="BH41">
        <f t="shared" ca="1" si="5"/>
        <v>2.6891788343480272E-2</v>
      </c>
      <c r="BI41">
        <f t="shared" ca="1" si="6"/>
        <v>2.6911435834569453E-2</v>
      </c>
      <c r="BJ41">
        <f t="shared" ca="1" si="7"/>
        <v>2.6911447824948809E-2</v>
      </c>
      <c r="BK41">
        <f t="shared" ca="1" si="8"/>
        <v>2.6911440671729459E-2</v>
      </c>
      <c r="BL41">
        <f t="shared" ca="1" si="9"/>
        <v>2.6911431591583046E-2</v>
      </c>
      <c r="BM41">
        <f t="shared" ca="1" si="10"/>
        <v>2.6911421415682923E-2</v>
      </c>
      <c r="BN41">
        <f t="shared" ca="1" si="11"/>
        <v>2.6891788343480272E-2</v>
      </c>
      <c r="BO41">
        <f t="shared" ca="1" si="12"/>
        <v>2.6891788343480272E-2</v>
      </c>
      <c r="BP41">
        <f t="shared" ca="1" si="13"/>
        <v>2.6891788343480272E-2</v>
      </c>
      <c r="BQ41">
        <f t="shared" ca="1" si="14"/>
        <v>2.6891788343480272E-2</v>
      </c>
      <c r="BR41">
        <f t="shared" ca="1" si="15"/>
        <v>2.6891788343480272E-2</v>
      </c>
      <c r="BS41">
        <f t="shared" ca="1" si="16"/>
        <v>2.6891788343480272E-2</v>
      </c>
      <c r="BT41">
        <f t="shared" ca="1" si="17"/>
        <v>2.6891788343480272E-2</v>
      </c>
      <c r="BU41">
        <f t="shared" ca="1" si="18"/>
        <v>2.6891788343480272E-2</v>
      </c>
      <c r="BV41">
        <f t="shared" ca="1" si="19"/>
        <v>2.6891788343480272E-2</v>
      </c>
      <c r="BW41">
        <f t="shared" ca="1" si="20"/>
        <v>2.6891788343480272E-2</v>
      </c>
      <c r="BX41">
        <f t="shared" ca="1" si="21"/>
        <v>2.6891788343480272E-2</v>
      </c>
      <c r="BY41">
        <f t="shared" ca="1" si="22"/>
        <v>2.6891788343480272E-2</v>
      </c>
      <c r="BZ41">
        <f t="shared" ca="1" si="23"/>
        <v>2.6891788343480272E-2</v>
      </c>
    </row>
    <row r="42" spans="1:78">
      <c r="A42">
        <f ca="1"/>
        <v>553</v>
      </c>
      <c r="B42" s="67">
        <f ca="1"/>
        <v>2.7399832135543534E-2</v>
      </c>
      <c r="C42">
        <f ca="1"/>
        <v>553</v>
      </c>
      <c r="D42" s="67">
        <f ca="1"/>
        <v>2.7400015721763538E-2</v>
      </c>
      <c r="E42">
        <f ca="1"/>
        <v>553</v>
      </c>
      <c r="F42" s="67">
        <f ca="1"/>
        <v>2.7401116791236468E-2</v>
      </c>
      <c r="G42">
        <f ca="1"/>
        <v>553</v>
      </c>
      <c r="H42" s="67">
        <f ca="1"/>
        <v>2.7399832135543534E-2</v>
      </c>
      <c r="I42">
        <f ca="1"/>
        <v>553</v>
      </c>
      <c r="J42" s="67">
        <f ca="1"/>
        <v>2.7399832135543534E-2</v>
      </c>
      <c r="K42">
        <f ca="1"/>
        <v>553</v>
      </c>
      <c r="L42" s="67">
        <f ca="1"/>
        <v>2.7399832135543534E-2</v>
      </c>
      <c r="M42">
        <f ca="1"/>
        <v>553</v>
      </c>
      <c r="N42" s="67">
        <f ca="1"/>
        <v>2.7399832135543534E-2</v>
      </c>
      <c r="O42">
        <f ca="1"/>
        <v>553</v>
      </c>
      <c r="P42" s="67">
        <f ca="1"/>
        <v>2.7416254396201545E-2</v>
      </c>
      <c r="Q42">
        <f ca="1"/>
        <v>553</v>
      </c>
      <c r="R42" s="67">
        <f ca="1"/>
        <v>2.7416264418299363E-2</v>
      </c>
      <c r="S42">
        <f ca="1"/>
        <v>553</v>
      </c>
      <c r="T42" s="67">
        <f ca="1"/>
        <v>2.7416258439317609E-2</v>
      </c>
      <c r="U42">
        <f ca="1"/>
        <v>553</v>
      </c>
      <c r="V42" s="67">
        <f ca="1"/>
        <v>2.7416250849723767E-2</v>
      </c>
      <c r="W42">
        <f ca="1"/>
        <v>553</v>
      </c>
      <c r="X42" s="67">
        <f ca="1"/>
        <v>2.741624234424922E-2</v>
      </c>
      <c r="Y42">
        <f ca="1"/>
        <v>553</v>
      </c>
      <c r="Z42" s="67">
        <f ca="1"/>
        <v>2.741623207612065E-2</v>
      </c>
      <c r="AA42">
        <f ca="1"/>
        <v>553</v>
      </c>
      <c r="AB42" s="67">
        <f ca="1"/>
        <v>2.7399832135543534E-2</v>
      </c>
      <c r="AC42">
        <f ca="1"/>
        <v>553</v>
      </c>
      <c r="AD42" s="67">
        <f ca="1"/>
        <v>2.7399832135543534E-2</v>
      </c>
      <c r="AE42">
        <f ca="1"/>
        <v>553</v>
      </c>
      <c r="AF42" s="67">
        <f ca="1"/>
        <v>2.7399832135543534E-2</v>
      </c>
      <c r="AG42">
        <f ca="1"/>
        <v>553</v>
      </c>
      <c r="AH42" s="67">
        <f ca="1"/>
        <v>2.7399832135543534E-2</v>
      </c>
      <c r="AI42">
        <f ca="1"/>
        <v>553</v>
      </c>
      <c r="AJ42" s="67">
        <f ca="1"/>
        <v>2.7399832135543534E-2</v>
      </c>
      <c r="AK42">
        <f ca="1"/>
        <v>553</v>
      </c>
      <c r="AL42" s="67">
        <f ca="1"/>
        <v>2.7399832135543534E-2</v>
      </c>
      <c r="AM42">
        <f ca="1"/>
        <v>553</v>
      </c>
      <c r="AN42" s="67">
        <f ca="1"/>
        <v>2.7399832135543534E-2</v>
      </c>
      <c r="AO42">
        <f ca="1"/>
        <v>553</v>
      </c>
      <c r="AP42" s="67">
        <f ca="1"/>
        <v>2.7399832135543534E-2</v>
      </c>
      <c r="AQ42">
        <f ca="1"/>
        <v>553</v>
      </c>
      <c r="AR42" s="67">
        <f ca="1"/>
        <v>2.7399832135543534E-2</v>
      </c>
      <c r="AS42">
        <f ca="1"/>
        <v>553</v>
      </c>
      <c r="AT42" s="67">
        <f ca="1"/>
        <v>2.7399832135543534E-2</v>
      </c>
      <c r="AU42">
        <f ca="1"/>
        <v>553</v>
      </c>
      <c r="AV42" s="67">
        <f ca="1"/>
        <v>2.7399832135543534E-2</v>
      </c>
      <c r="AW42">
        <f ca="1"/>
        <v>553</v>
      </c>
      <c r="AX42" s="67">
        <f ca="1"/>
        <v>2.7399832135543534E-2</v>
      </c>
      <c r="AZ42" s="67"/>
      <c r="BA42">
        <f t="shared" ca="1" si="24"/>
        <v>553</v>
      </c>
      <c r="BB42">
        <f t="shared" ca="1" si="24"/>
        <v>2.7399832135543534E-2</v>
      </c>
      <c r="BC42">
        <f t="shared" ca="1" si="0"/>
        <v>2.7400015721763538E-2</v>
      </c>
      <c r="BD42">
        <f t="shared" ca="1" si="1"/>
        <v>2.7401116791236468E-2</v>
      </c>
      <c r="BE42">
        <f t="shared" ca="1" si="2"/>
        <v>2.7399832135543534E-2</v>
      </c>
      <c r="BF42">
        <f t="shared" ca="1" si="3"/>
        <v>2.7399832135543534E-2</v>
      </c>
      <c r="BG42">
        <f t="shared" ca="1" si="4"/>
        <v>2.7399832135543534E-2</v>
      </c>
      <c r="BH42">
        <f t="shared" ca="1" si="5"/>
        <v>2.7399832135543534E-2</v>
      </c>
      <c r="BI42">
        <f t="shared" ca="1" si="6"/>
        <v>2.7416254396201545E-2</v>
      </c>
      <c r="BJ42">
        <f t="shared" ca="1" si="7"/>
        <v>2.7416264418299363E-2</v>
      </c>
      <c r="BK42">
        <f t="shared" ca="1" si="8"/>
        <v>2.7416258439317609E-2</v>
      </c>
      <c r="BL42">
        <f t="shared" ca="1" si="9"/>
        <v>2.7416250849723767E-2</v>
      </c>
      <c r="BM42">
        <f t="shared" ca="1" si="10"/>
        <v>2.741624234424922E-2</v>
      </c>
      <c r="BN42">
        <f t="shared" ca="1" si="11"/>
        <v>2.741623207612065E-2</v>
      </c>
      <c r="BO42">
        <f t="shared" ca="1" si="12"/>
        <v>2.7399832135543534E-2</v>
      </c>
      <c r="BP42">
        <f t="shared" ca="1" si="13"/>
        <v>2.7399832135543534E-2</v>
      </c>
      <c r="BQ42">
        <f t="shared" ca="1" si="14"/>
        <v>2.7399832135543534E-2</v>
      </c>
      <c r="BR42">
        <f t="shared" ca="1" si="15"/>
        <v>2.7399832135543534E-2</v>
      </c>
      <c r="BS42">
        <f t="shared" ca="1" si="16"/>
        <v>2.7399832135543534E-2</v>
      </c>
      <c r="BT42">
        <f t="shared" ca="1" si="17"/>
        <v>2.7399832135543534E-2</v>
      </c>
      <c r="BU42">
        <f t="shared" ca="1" si="18"/>
        <v>2.7399832135543534E-2</v>
      </c>
      <c r="BV42">
        <f t="shared" ca="1" si="19"/>
        <v>2.7399832135543534E-2</v>
      </c>
      <c r="BW42">
        <f t="shared" ca="1" si="20"/>
        <v>2.7399832135543534E-2</v>
      </c>
      <c r="BX42">
        <f t="shared" ca="1" si="21"/>
        <v>2.7399832135543534E-2</v>
      </c>
      <c r="BY42">
        <f t="shared" ca="1" si="22"/>
        <v>2.7399832135543534E-2</v>
      </c>
      <c r="BZ42">
        <f t="shared" ca="1" si="23"/>
        <v>2.7399832135543534E-2</v>
      </c>
    </row>
    <row r="43" spans="1:78">
      <c r="A43">
        <f ca="1"/>
        <v>651</v>
      </c>
      <c r="B43" s="67">
        <f ca="1"/>
        <v>2.7931594660047132E-2</v>
      </c>
      <c r="C43">
        <f ca="1"/>
        <v>651</v>
      </c>
      <c r="D43" s="67">
        <f ca="1"/>
        <v>2.7931750965764834E-2</v>
      </c>
      <c r="E43">
        <f ca="1"/>
        <v>651</v>
      </c>
      <c r="F43" s="67">
        <f ca="1"/>
        <v>2.7932688418749407E-2</v>
      </c>
      <c r="G43">
        <f ca="1"/>
        <v>651</v>
      </c>
      <c r="H43" s="67">
        <f ca="1"/>
        <v>2.7931594660047132E-2</v>
      </c>
      <c r="I43">
        <f ca="1"/>
        <v>651</v>
      </c>
      <c r="J43" s="67">
        <f ca="1"/>
        <v>2.7931594660047132E-2</v>
      </c>
      <c r="K43">
        <f ca="1"/>
        <v>651</v>
      </c>
      <c r="L43" s="67">
        <f ca="1"/>
        <v>2.7931594660047132E-2</v>
      </c>
      <c r="M43">
        <f ca="1"/>
        <v>651</v>
      </c>
      <c r="N43" s="67">
        <f ca="1"/>
        <v>2.7931594660047132E-2</v>
      </c>
      <c r="O43">
        <f ca="1"/>
        <v>651</v>
      </c>
      <c r="P43" s="67">
        <f ca="1"/>
        <v>2.794557660522301E-2</v>
      </c>
      <c r="Q43">
        <f ca="1"/>
        <v>651</v>
      </c>
      <c r="R43" s="67">
        <f ca="1"/>
        <v>2.7945585138053453E-2</v>
      </c>
      <c r="S43">
        <f ca="1"/>
        <v>651</v>
      </c>
      <c r="T43" s="67">
        <f ca="1"/>
        <v>2.7945580047537888E-2</v>
      </c>
      <c r="U43">
        <f ca="1"/>
        <v>651</v>
      </c>
      <c r="V43" s="67">
        <f ca="1"/>
        <v>2.7945573585744121E-2</v>
      </c>
      <c r="W43">
        <f ca="1"/>
        <v>651</v>
      </c>
      <c r="X43" s="67">
        <f ca="1"/>
        <v>2.7945566344168782E-2</v>
      </c>
      <c r="Y43">
        <f ca="1"/>
        <v>651</v>
      </c>
      <c r="Z43" s="67">
        <f ca="1"/>
        <v>2.7945557601866788E-2</v>
      </c>
      <c r="AA43">
        <f ca="1"/>
        <v>651</v>
      </c>
      <c r="AB43" s="67">
        <f ca="1"/>
        <v>2.7946432768651164E-2</v>
      </c>
      <c r="AC43">
        <f ca="1"/>
        <v>651</v>
      </c>
      <c r="AD43" s="67">
        <f ca="1"/>
        <v>2.7931594660047132E-2</v>
      </c>
      <c r="AE43">
        <f ca="1"/>
        <v>651</v>
      </c>
      <c r="AF43" s="67">
        <f ca="1"/>
        <v>2.7931594660047132E-2</v>
      </c>
      <c r="AG43">
        <f ca="1"/>
        <v>651</v>
      </c>
      <c r="AH43" s="67">
        <f ca="1"/>
        <v>2.7931594660047132E-2</v>
      </c>
      <c r="AI43">
        <f ca="1"/>
        <v>651</v>
      </c>
      <c r="AJ43" s="67">
        <f ca="1"/>
        <v>2.7931594660047132E-2</v>
      </c>
      <c r="AK43">
        <f ca="1"/>
        <v>651</v>
      </c>
      <c r="AL43" s="67">
        <f ca="1"/>
        <v>2.7931594660047132E-2</v>
      </c>
      <c r="AM43">
        <f ca="1"/>
        <v>651</v>
      </c>
      <c r="AN43" s="67">
        <f ca="1"/>
        <v>2.7931594660047132E-2</v>
      </c>
      <c r="AO43">
        <f ca="1"/>
        <v>651</v>
      </c>
      <c r="AP43" s="67">
        <f ca="1"/>
        <v>2.7931594660047132E-2</v>
      </c>
      <c r="AQ43">
        <f ca="1"/>
        <v>651</v>
      </c>
      <c r="AR43" s="67">
        <f ca="1"/>
        <v>2.7931594660047132E-2</v>
      </c>
      <c r="AS43">
        <f ca="1"/>
        <v>651</v>
      </c>
      <c r="AT43" s="67">
        <f ca="1"/>
        <v>2.7931594660047132E-2</v>
      </c>
      <c r="AU43">
        <f ca="1"/>
        <v>651</v>
      </c>
      <c r="AV43" s="67">
        <f ca="1"/>
        <v>2.7931594660047132E-2</v>
      </c>
      <c r="AW43">
        <f ca="1"/>
        <v>651</v>
      </c>
      <c r="AX43" s="67">
        <f ca="1"/>
        <v>2.7931594660047132E-2</v>
      </c>
      <c r="AZ43" s="67"/>
      <c r="BA43">
        <f t="shared" ca="1" si="24"/>
        <v>651</v>
      </c>
      <c r="BB43">
        <f t="shared" ca="1" si="24"/>
        <v>2.7931594660047132E-2</v>
      </c>
      <c r="BC43">
        <f t="shared" ca="1" si="0"/>
        <v>2.7931750965764834E-2</v>
      </c>
      <c r="BD43">
        <f t="shared" ca="1" si="1"/>
        <v>2.7932688418749407E-2</v>
      </c>
      <c r="BE43">
        <f t="shared" ca="1" si="2"/>
        <v>2.7931594660047132E-2</v>
      </c>
      <c r="BF43">
        <f t="shared" ca="1" si="3"/>
        <v>2.7931594660047132E-2</v>
      </c>
      <c r="BG43">
        <f t="shared" ca="1" si="4"/>
        <v>2.7931594660047132E-2</v>
      </c>
      <c r="BH43">
        <f t="shared" ca="1" si="5"/>
        <v>2.7931594660047132E-2</v>
      </c>
      <c r="BI43">
        <f t="shared" ca="1" si="6"/>
        <v>2.794557660522301E-2</v>
      </c>
      <c r="BJ43">
        <f t="shared" ca="1" si="7"/>
        <v>2.7945585138053453E-2</v>
      </c>
      <c r="BK43">
        <f t="shared" ca="1" si="8"/>
        <v>2.7945580047537888E-2</v>
      </c>
      <c r="BL43">
        <f t="shared" ca="1" si="9"/>
        <v>2.7945573585744121E-2</v>
      </c>
      <c r="BM43">
        <f t="shared" ca="1" si="10"/>
        <v>2.7945566344168782E-2</v>
      </c>
      <c r="BN43">
        <f t="shared" ca="1" si="11"/>
        <v>2.7945557601866788E-2</v>
      </c>
      <c r="BO43">
        <f t="shared" ca="1" si="12"/>
        <v>2.7946432768651164E-2</v>
      </c>
      <c r="BP43">
        <f t="shared" ca="1" si="13"/>
        <v>2.7931594660047132E-2</v>
      </c>
      <c r="BQ43">
        <f t="shared" ca="1" si="14"/>
        <v>2.7931594660047132E-2</v>
      </c>
      <c r="BR43">
        <f t="shared" ca="1" si="15"/>
        <v>2.7931594660047132E-2</v>
      </c>
      <c r="BS43">
        <f t="shared" ca="1" si="16"/>
        <v>2.7931594660047132E-2</v>
      </c>
      <c r="BT43">
        <f t="shared" ca="1" si="17"/>
        <v>2.7931594660047132E-2</v>
      </c>
      <c r="BU43">
        <f t="shared" ca="1" si="18"/>
        <v>2.7931594660047132E-2</v>
      </c>
      <c r="BV43">
        <f t="shared" ca="1" si="19"/>
        <v>2.7931594660047132E-2</v>
      </c>
      <c r="BW43">
        <f t="shared" ca="1" si="20"/>
        <v>2.7931594660047132E-2</v>
      </c>
      <c r="BX43">
        <f t="shared" ca="1" si="21"/>
        <v>2.7931594660047132E-2</v>
      </c>
      <c r="BY43">
        <f t="shared" ca="1" si="22"/>
        <v>2.7931594660047132E-2</v>
      </c>
      <c r="BZ43">
        <f t="shared" ca="1" si="23"/>
        <v>2.7931594660047132E-2</v>
      </c>
    </row>
    <row r="44" spans="1:78">
      <c r="A44">
        <f ca="1"/>
        <v>742</v>
      </c>
      <c r="B44" s="67">
        <f ca="1"/>
        <v>2.8425568074958996E-2</v>
      </c>
      <c r="C44">
        <f ca="1"/>
        <v>742</v>
      </c>
      <c r="D44" s="67">
        <f ca="1"/>
        <v>2.8425705253728673E-2</v>
      </c>
      <c r="E44">
        <f ca="1"/>
        <v>742</v>
      </c>
      <c r="F44" s="67">
        <f ca="1"/>
        <v>2.8426527991673112E-2</v>
      </c>
      <c r="G44">
        <f ca="1"/>
        <v>742</v>
      </c>
      <c r="H44" s="67">
        <f ca="1"/>
        <v>2.8425568074958996E-2</v>
      </c>
      <c r="I44">
        <f ca="1"/>
        <v>742</v>
      </c>
      <c r="J44" s="67">
        <f ca="1"/>
        <v>2.8425568074958996E-2</v>
      </c>
      <c r="K44">
        <f ca="1"/>
        <v>742</v>
      </c>
      <c r="L44" s="67">
        <f ca="1"/>
        <v>2.8425568074958996E-2</v>
      </c>
      <c r="M44">
        <f ca="1"/>
        <v>742</v>
      </c>
      <c r="N44" s="67">
        <f ca="1"/>
        <v>2.8425568074958996E-2</v>
      </c>
      <c r="O44">
        <f ca="1"/>
        <v>742</v>
      </c>
      <c r="P44" s="67">
        <f ca="1"/>
        <v>2.8437839063252923E-2</v>
      </c>
      <c r="Q44">
        <f ca="1"/>
        <v>742</v>
      </c>
      <c r="R44" s="67">
        <f ca="1"/>
        <v>2.8437846551928381E-2</v>
      </c>
      <c r="S44">
        <f ca="1"/>
        <v>742</v>
      </c>
      <c r="T44" s="67">
        <f ca="1"/>
        <v>2.8437842084334974E-2</v>
      </c>
      <c r="U44">
        <f ca="1"/>
        <v>742</v>
      </c>
      <c r="V44" s="67">
        <f ca="1"/>
        <v>2.8437836413266027E-2</v>
      </c>
      <c r="W44">
        <f ca="1"/>
        <v>742</v>
      </c>
      <c r="X44" s="67">
        <f ca="1"/>
        <v>2.8437830057836955E-2</v>
      </c>
      <c r="Y44">
        <f ca="1"/>
        <v>742</v>
      </c>
      <c r="Z44" s="67">
        <f ca="1"/>
        <v>2.8437822385322775E-2</v>
      </c>
      <c r="AA44">
        <f ca="1"/>
        <v>742</v>
      </c>
      <c r="AB44" s="67">
        <f ca="1"/>
        <v>2.8438590458635282E-2</v>
      </c>
      <c r="AC44">
        <f ca="1"/>
        <v>742</v>
      </c>
      <c r="AD44" s="67">
        <f ca="1"/>
        <v>2.8437779984889389E-2</v>
      </c>
      <c r="AE44">
        <f ca="1"/>
        <v>742</v>
      </c>
      <c r="AF44" s="67">
        <f ca="1"/>
        <v>2.8425568074958996E-2</v>
      </c>
      <c r="AG44">
        <f ca="1"/>
        <v>742</v>
      </c>
      <c r="AH44" s="67">
        <f ca="1"/>
        <v>2.8425568074958996E-2</v>
      </c>
      <c r="AI44">
        <f ca="1"/>
        <v>742</v>
      </c>
      <c r="AJ44" s="67">
        <f ca="1"/>
        <v>2.8425568074958996E-2</v>
      </c>
      <c r="AK44">
        <f ca="1"/>
        <v>742</v>
      </c>
      <c r="AL44" s="67">
        <f ca="1"/>
        <v>2.8425568074958996E-2</v>
      </c>
      <c r="AM44">
        <f ca="1"/>
        <v>742</v>
      </c>
      <c r="AN44" s="67">
        <f ca="1"/>
        <v>2.8425568074958996E-2</v>
      </c>
      <c r="AO44">
        <f ca="1"/>
        <v>742</v>
      </c>
      <c r="AP44" s="67">
        <f ca="1"/>
        <v>2.8425568074958996E-2</v>
      </c>
      <c r="AQ44">
        <f ca="1"/>
        <v>742</v>
      </c>
      <c r="AR44" s="67">
        <f ca="1"/>
        <v>2.8425568074958996E-2</v>
      </c>
      <c r="AS44">
        <f ca="1"/>
        <v>742</v>
      </c>
      <c r="AT44" s="67">
        <f ca="1"/>
        <v>2.8425568074958996E-2</v>
      </c>
      <c r="AU44">
        <f ca="1"/>
        <v>742</v>
      </c>
      <c r="AV44" s="67">
        <f ca="1"/>
        <v>2.8425568074958996E-2</v>
      </c>
      <c r="AW44">
        <f ca="1"/>
        <v>742</v>
      </c>
      <c r="AX44" s="67">
        <f ca="1"/>
        <v>2.8425568074958996E-2</v>
      </c>
      <c r="AZ44" s="67"/>
      <c r="BA44">
        <f t="shared" ca="1" si="24"/>
        <v>742</v>
      </c>
      <c r="BB44">
        <f t="shared" ca="1" si="24"/>
        <v>2.8425568074958996E-2</v>
      </c>
      <c r="BC44">
        <f t="shared" ca="1" si="0"/>
        <v>2.8425705253728673E-2</v>
      </c>
      <c r="BD44">
        <f t="shared" ca="1" si="1"/>
        <v>2.8426527991673112E-2</v>
      </c>
      <c r="BE44">
        <f t="shared" ca="1" si="2"/>
        <v>2.8425568074958996E-2</v>
      </c>
      <c r="BF44">
        <f t="shared" ca="1" si="3"/>
        <v>2.8425568074958996E-2</v>
      </c>
      <c r="BG44">
        <f t="shared" ca="1" si="4"/>
        <v>2.8425568074958996E-2</v>
      </c>
      <c r="BH44">
        <f t="shared" ca="1" si="5"/>
        <v>2.8425568074958996E-2</v>
      </c>
      <c r="BI44">
        <f t="shared" ca="1" si="6"/>
        <v>2.8437839063252923E-2</v>
      </c>
      <c r="BJ44">
        <f t="shared" ca="1" si="7"/>
        <v>2.8437846551928381E-2</v>
      </c>
      <c r="BK44">
        <f t="shared" ca="1" si="8"/>
        <v>2.8437842084334974E-2</v>
      </c>
      <c r="BL44">
        <f t="shared" ca="1" si="9"/>
        <v>2.8437836413266027E-2</v>
      </c>
      <c r="BM44">
        <f t="shared" ca="1" si="10"/>
        <v>2.8437830057836955E-2</v>
      </c>
      <c r="BN44">
        <f t="shared" ca="1" si="11"/>
        <v>2.8437822385322775E-2</v>
      </c>
      <c r="BO44">
        <f t="shared" ca="1" si="12"/>
        <v>2.8438590458635282E-2</v>
      </c>
      <c r="BP44">
        <f t="shared" ca="1" si="13"/>
        <v>2.8437779984889389E-2</v>
      </c>
      <c r="BQ44">
        <f t="shared" ca="1" si="14"/>
        <v>2.8425568074958996E-2</v>
      </c>
      <c r="BR44">
        <f t="shared" ca="1" si="15"/>
        <v>2.8425568074958996E-2</v>
      </c>
      <c r="BS44">
        <f t="shared" ca="1" si="16"/>
        <v>2.8425568074958996E-2</v>
      </c>
      <c r="BT44">
        <f t="shared" ca="1" si="17"/>
        <v>2.8425568074958996E-2</v>
      </c>
      <c r="BU44">
        <f t="shared" ca="1" si="18"/>
        <v>2.8425568074958996E-2</v>
      </c>
      <c r="BV44">
        <f t="shared" ca="1" si="19"/>
        <v>2.8425568074958996E-2</v>
      </c>
      <c r="BW44">
        <f t="shared" ca="1" si="20"/>
        <v>2.8425568074958996E-2</v>
      </c>
      <c r="BX44">
        <f t="shared" ca="1" si="21"/>
        <v>2.8425568074958996E-2</v>
      </c>
      <c r="BY44">
        <f t="shared" ca="1" si="22"/>
        <v>2.8425568074958996E-2</v>
      </c>
      <c r="BZ44">
        <f t="shared" ca="1" si="23"/>
        <v>2.8425568074958996E-2</v>
      </c>
    </row>
    <row r="45" spans="1:78">
      <c r="A45">
        <f ca="1"/>
        <v>1097</v>
      </c>
      <c r="B45" s="67">
        <f ca="1"/>
        <v>2.5950876349959628E-2</v>
      </c>
      <c r="C45">
        <f ca="1"/>
        <v>1097</v>
      </c>
      <c r="D45" s="67">
        <f ca="1"/>
        <v>2.5950967973480843E-2</v>
      </c>
      <c r="E45">
        <f ca="1"/>
        <v>1097</v>
      </c>
      <c r="F45" s="67">
        <f ca="1"/>
        <v>2.5950838268669507E-2</v>
      </c>
      <c r="G45">
        <f ca="1"/>
        <v>1097</v>
      </c>
      <c r="H45" s="67">
        <f ca="1"/>
        <v>2.5950876349959628E-2</v>
      </c>
      <c r="I45">
        <f ca="1"/>
        <v>1097</v>
      </c>
      <c r="J45" s="67">
        <f ca="1"/>
        <v>2.5950876349959628E-2</v>
      </c>
      <c r="K45">
        <f ca="1"/>
        <v>1097</v>
      </c>
      <c r="L45" s="67">
        <f ca="1"/>
        <v>2.5950876349959628E-2</v>
      </c>
      <c r="M45">
        <f ca="1"/>
        <v>1097</v>
      </c>
      <c r="N45" s="67">
        <f ca="1"/>
        <v>2.5950815628982049E-2</v>
      </c>
      <c r="O45">
        <f ca="1"/>
        <v>1097</v>
      </c>
      <c r="P45" s="67">
        <f ca="1"/>
        <v>2.5950389548220265E-2</v>
      </c>
      <c r="Q45">
        <f ca="1"/>
        <v>1097</v>
      </c>
      <c r="R45" s="67">
        <f ca="1"/>
        <v>2.5950392753366636E-2</v>
      </c>
      <c r="S45">
        <f ca="1"/>
        <v>1097</v>
      </c>
      <c r="T45" s="67">
        <f ca="1"/>
        <v>2.59504491377891E-2</v>
      </c>
      <c r="U45">
        <f ca="1"/>
        <v>1097</v>
      </c>
      <c r="V45" s="67">
        <f ca="1"/>
        <v>2.5950505239421773E-2</v>
      </c>
      <c r="W45">
        <f ca="1"/>
        <v>1097</v>
      </c>
      <c r="X45" s="67">
        <f ca="1"/>
        <v>2.5950560969085323E-2</v>
      </c>
      <c r="Y45">
        <f ca="1"/>
        <v>1097</v>
      </c>
      <c r="Z45" s="67">
        <f ca="1"/>
        <v>2.5950616300578488E-2</v>
      </c>
      <c r="AA45">
        <f ca="1"/>
        <v>1097</v>
      </c>
      <c r="AB45" s="67">
        <f ca="1"/>
        <v>2.5950662801331958E-2</v>
      </c>
      <c r="AC45">
        <f ca="1"/>
        <v>1097</v>
      </c>
      <c r="AD45" s="67">
        <f ca="1"/>
        <v>2.5950730729666915E-2</v>
      </c>
      <c r="AE45">
        <f ca="1"/>
        <v>1097</v>
      </c>
      <c r="AF45" s="67">
        <f ca="1"/>
        <v>2.605342958118495E-2</v>
      </c>
      <c r="AG45">
        <f ca="1"/>
        <v>1097</v>
      </c>
      <c r="AH45" s="67">
        <f ca="1"/>
        <v>2.5950876349959628E-2</v>
      </c>
      <c r="AI45">
        <f ca="1"/>
        <v>1097</v>
      </c>
      <c r="AJ45" s="67">
        <f ca="1"/>
        <v>2.5950876349959628E-2</v>
      </c>
      <c r="AK45">
        <f ca="1"/>
        <v>1097</v>
      </c>
      <c r="AL45" s="67">
        <f ca="1"/>
        <v>2.5950876349959628E-2</v>
      </c>
      <c r="AM45">
        <f ca="1"/>
        <v>1097</v>
      </c>
      <c r="AN45" s="67">
        <f ca="1"/>
        <v>2.5950876349959628E-2</v>
      </c>
      <c r="AO45">
        <f ca="1"/>
        <v>1097</v>
      </c>
      <c r="AP45" s="67">
        <f ca="1"/>
        <v>2.5950876349959628E-2</v>
      </c>
      <c r="AQ45">
        <f ca="1"/>
        <v>1097</v>
      </c>
      <c r="AR45" s="67">
        <f ca="1"/>
        <v>2.5950876349959628E-2</v>
      </c>
      <c r="AS45">
        <f ca="1"/>
        <v>1097</v>
      </c>
      <c r="AT45" s="67">
        <f ca="1"/>
        <v>2.5950876349959628E-2</v>
      </c>
      <c r="AU45">
        <f ca="1"/>
        <v>1097</v>
      </c>
      <c r="AV45" s="67">
        <f ca="1"/>
        <v>2.5950876349959628E-2</v>
      </c>
      <c r="AW45">
        <f ca="1"/>
        <v>1097</v>
      </c>
      <c r="AX45" s="67">
        <f ca="1"/>
        <v>2.5950876349959628E-2</v>
      </c>
      <c r="AZ45" s="67"/>
      <c r="BA45">
        <f t="shared" ca="1" si="24"/>
        <v>1097</v>
      </c>
      <c r="BB45">
        <f t="shared" ca="1" si="24"/>
        <v>2.5950876349959628E-2</v>
      </c>
      <c r="BC45">
        <f t="shared" ca="1" si="0"/>
        <v>2.5950967973480843E-2</v>
      </c>
      <c r="BD45">
        <f t="shared" ca="1" si="1"/>
        <v>2.5950838268669507E-2</v>
      </c>
      <c r="BE45">
        <f t="shared" ca="1" si="2"/>
        <v>2.5950876349959628E-2</v>
      </c>
      <c r="BF45">
        <f t="shared" ca="1" si="3"/>
        <v>2.5950876349959628E-2</v>
      </c>
      <c r="BG45">
        <f t="shared" ca="1" si="4"/>
        <v>2.5950876349959628E-2</v>
      </c>
      <c r="BH45">
        <f t="shared" ca="1" si="5"/>
        <v>2.5950815628982049E-2</v>
      </c>
      <c r="BI45">
        <f t="shared" ca="1" si="6"/>
        <v>2.5950389548220265E-2</v>
      </c>
      <c r="BJ45">
        <f t="shared" ca="1" si="7"/>
        <v>2.5950392753366636E-2</v>
      </c>
      <c r="BK45">
        <f t="shared" ca="1" si="8"/>
        <v>2.59504491377891E-2</v>
      </c>
      <c r="BL45">
        <f t="shared" ca="1" si="9"/>
        <v>2.5950505239421773E-2</v>
      </c>
      <c r="BM45">
        <f t="shared" ca="1" si="10"/>
        <v>2.5950560969085323E-2</v>
      </c>
      <c r="BN45">
        <f t="shared" ca="1" si="11"/>
        <v>2.5950616300578488E-2</v>
      </c>
      <c r="BO45">
        <f t="shared" ca="1" si="12"/>
        <v>2.5950662801331958E-2</v>
      </c>
      <c r="BP45">
        <f t="shared" ca="1" si="13"/>
        <v>2.5950730729666915E-2</v>
      </c>
      <c r="BQ45">
        <f t="shared" ca="1" si="14"/>
        <v>2.605342958118495E-2</v>
      </c>
      <c r="BR45">
        <f t="shared" ca="1" si="15"/>
        <v>2.5950876349959628E-2</v>
      </c>
      <c r="BS45">
        <f t="shared" ca="1" si="16"/>
        <v>2.5950876349959628E-2</v>
      </c>
      <c r="BT45">
        <f t="shared" ca="1" si="17"/>
        <v>2.5950876349959628E-2</v>
      </c>
      <c r="BU45">
        <f t="shared" ca="1" si="18"/>
        <v>2.5950876349959628E-2</v>
      </c>
      <c r="BV45">
        <f t="shared" ca="1" si="19"/>
        <v>2.5950876349959628E-2</v>
      </c>
      <c r="BW45">
        <f t="shared" ca="1" si="20"/>
        <v>2.5950876349959628E-2</v>
      </c>
      <c r="BX45">
        <f t="shared" ca="1" si="21"/>
        <v>2.5950876349959628E-2</v>
      </c>
      <c r="BY45">
        <f t="shared" ca="1" si="22"/>
        <v>2.5950876349959628E-2</v>
      </c>
      <c r="BZ45">
        <f t="shared" ca="1" si="23"/>
        <v>2.5950876349959628E-2</v>
      </c>
    </row>
    <row r="46" spans="1:78">
      <c r="A46">
        <f ca="1"/>
        <v>1462</v>
      </c>
      <c r="B46" s="67">
        <f ca="1"/>
        <v>2.5875841187491311E-2</v>
      </c>
      <c r="C46">
        <f ca="1"/>
        <v>1462</v>
      </c>
      <c r="D46" s="67">
        <f ca="1"/>
        <v>2.5875909919605533E-2</v>
      </c>
      <c r="E46">
        <f ca="1"/>
        <v>1462</v>
      </c>
      <c r="F46" s="67">
        <f ca="1"/>
        <v>2.587581112341919E-2</v>
      </c>
      <c r="G46">
        <f ca="1"/>
        <v>1462</v>
      </c>
      <c r="H46" s="67">
        <f ca="1"/>
        <v>2.5875841187491311E-2</v>
      </c>
      <c r="I46">
        <f ca="1"/>
        <v>1462</v>
      </c>
      <c r="J46" s="67">
        <f ca="1"/>
        <v>2.5875841187491311E-2</v>
      </c>
      <c r="K46">
        <f ca="1"/>
        <v>1462</v>
      </c>
      <c r="L46" s="67">
        <f ca="1"/>
        <v>2.5875841187491311E-2</v>
      </c>
      <c r="M46">
        <f ca="1"/>
        <v>1462</v>
      </c>
      <c r="N46" s="67">
        <f ca="1"/>
        <v>2.5875842371286595E-2</v>
      </c>
      <c r="O46">
        <f ca="1"/>
        <v>1462</v>
      </c>
      <c r="P46" s="67">
        <f ca="1"/>
        <v>2.5875456871756519E-2</v>
      </c>
      <c r="Q46">
        <f ca="1"/>
        <v>1462</v>
      </c>
      <c r="R46" s="67">
        <f ca="1"/>
        <v>2.5875462027939555E-2</v>
      </c>
      <c r="S46">
        <f ca="1"/>
        <v>1462</v>
      </c>
      <c r="T46" s="67">
        <f ca="1"/>
        <v>2.5875544477226065E-2</v>
      </c>
      <c r="U46">
        <f ca="1"/>
        <v>1462</v>
      </c>
      <c r="V46" s="67">
        <f ca="1"/>
        <v>2.5875547214130989E-2</v>
      </c>
      <c r="W46">
        <f ca="1"/>
        <v>1462</v>
      </c>
      <c r="X46" s="67">
        <f ca="1"/>
        <v>2.5875627997676176E-2</v>
      </c>
      <c r="Y46">
        <f ca="1"/>
        <v>1462</v>
      </c>
      <c r="Z46" s="67">
        <f ca="1"/>
        <v>2.5875630350627787E-2</v>
      </c>
      <c r="AA46">
        <f ca="1"/>
        <v>1462</v>
      </c>
      <c r="AB46" s="67">
        <f ca="1"/>
        <v>2.5875701737851031E-2</v>
      </c>
      <c r="AC46">
        <f ca="1"/>
        <v>1462</v>
      </c>
      <c r="AD46" s="67">
        <f ca="1"/>
        <v>2.5875719553511978E-2</v>
      </c>
      <c r="AE46">
        <f ca="1"/>
        <v>1462</v>
      </c>
      <c r="AF46" s="67">
        <f ca="1"/>
        <v>2.5873842106619804E-2</v>
      </c>
      <c r="AG46">
        <f ca="1"/>
        <v>1462</v>
      </c>
      <c r="AH46" s="67">
        <f ca="1"/>
        <v>2.5979045634914044E-2</v>
      </c>
      <c r="AI46">
        <f ca="1"/>
        <v>1462</v>
      </c>
      <c r="AJ46" s="67">
        <f ca="1"/>
        <v>2.5875841187491311E-2</v>
      </c>
      <c r="AK46">
        <f ca="1"/>
        <v>1462</v>
      </c>
      <c r="AL46" s="67">
        <f ca="1"/>
        <v>2.5875841187491311E-2</v>
      </c>
      <c r="AM46">
        <f ca="1"/>
        <v>1462</v>
      </c>
      <c r="AN46" s="67">
        <f ca="1"/>
        <v>2.5875841187491311E-2</v>
      </c>
      <c r="AO46">
        <f ca="1"/>
        <v>1462</v>
      </c>
      <c r="AP46" s="67">
        <f ca="1"/>
        <v>2.5875841187491311E-2</v>
      </c>
      <c r="AQ46">
        <f ca="1"/>
        <v>1462</v>
      </c>
      <c r="AR46" s="67">
        <f ca="1"/>
        <v>2.5875841187491311E-2</v>
      </c>
      <c r="AS46">
        <f ca="1"/>
        <v>1462</v>
      </c>
      <c r="AT46" s="67">
        <f ca="1"/>
        <v>2.5875841187491311E-2</v>
      </c>
      <c r="AU46">
        <f ca="1"/>
        <v>1462</v>
      </c>
      <c r="AV46" s="67">
        <f ca="1"/>
        <v>2.5875841187491311E-2</v>
      </c>
      <c r="AW46">
        <f ca="1"/>
        <v>1462</v>
      </c>
      <c r="AX46" s="67">
        <f ca="1"/>
        <v>2.5875841187491311E-2</v>
      </c>
      <c r="AZ46" s="67"/>
      <c r="BA46">
        <f t="shared" ca="1" si="24"/>
        <v>1462</v>
      </c>
      <c r="BB46">
        <f t="shared" ca="1" si="24"/>
        <v>2.5875841187491311E-2</v>
      </c>
      <c r="BC46">
        <f t="shared" ca="1" si="0"/>
        <v>2.5875909919605533E-2</v>
      </c>
      <c r="BD46">
        <f t="shared" ca="1" si="1"/>
        <v>2.587581112341919E-2</v>
      </c>
      <c r="BE46">
        <f t="shared" ca="1" si="2"/>
        <v>2.5875841187491311E-2</v>
      </c>
      <c r="BF46">
        <f t="shared" ca="1" si="3"/>
        <v>2.5875841187491311E-2</v>
      </c>
      <c r="BG46">
        <f t="shared" ca="1" si="4"/>
        <v>2.5875841187491311E-2</v>
      </c>
      <c r="BH46">
        <f t="shared" ca="1" si="5"/>
        <v>2.5875842371286595E-2</v>
      </c>
      <c r="BI46">
        <f t="shared" ca="1" si="6"/>
        <v>2.5875456871756519E-2</v>
      </c>
      <c r="BJ46">
        <f t="shared" ca="1" si="7"/>
        <v>2.5875462027939555E-2</v>
      </c>
      <c r="BK46">
        <f t="shared" ca="1" si="8"/>
        <v>2.5875544477226065E-2</v>
      </c>
      <c r="BL46">
        <f t="shared" ca="1" si="9"/>
        <v>2.5875547214130989E-2</v>
      </c>
      <c r="BM46">
        <f t="shared" ca="1" si="10"/>
        <v>2.5875627997676176E-2</v>
      </c>
      <c r="BN46">
        <f t="shared" ca="1" si="11"/>
        <v>2.5875630350627787E-2</v>
      </c>
      <c r="BO46">
        <f t="shared" ca="1" si="12"/>
        <v>2.5875701737851031E-2</v>
      </c>
      <c r="BP46">
        <f t="shared" ca="1" si="13"/>
        <v>2.5875719553511978E-2</v>
      </c>
      <c r="BQ46">
        <f t="shared" ca="1" si="14"/>
        <v>2.5873842106619804E-2</v>
      </c>
      <c r="BR46">
        <f t="shared" ca="1" si="15"/>
        <v>2.5979045634914044E-2</v>
      </c>
      <c r="BS46">
        <f t="shared" ca="1" si="16"/>
        <v>2.5875841187491311E-2</v>
      </c>
      <c r="BT46">
        <f t="shared" ca="1" si="17"/>
        <v>2.5875841187491311E-2</v>
      </c>
      <c r="BU46">
        <f t="shared" ca="1" si="18"/>
        <v>2.5875841187491311E-2</v>
      </c>
      <c r="BV46">
        <f t="shared" ca="1" si="19"/>
        <v>2.5875841187491311E-2</v>
      </c>
      <c r="BW46">
        <f t="shared" ca="1" si="20"/>
        <v>2.5875841187491311E-2</v>
      </c>
      <c r="BX46">
        <f t="shared" ca="1" si="21"/>
        <v>2.5875841187491311E-2</v>
      </c>
      <c r="BY46">
        <f t="shared" ca="1" si="22"/>
        <v>2.5875841187491311E-2</v>
      </c>
      <c r="BZ46">
        <f t="shared" ca="1" si="23"/>
        <v>2.5875841187491311E-2</v>
      </c>
    </row>
    <row r="47" spans="1:78">
      <c r="A47">
        <f ca="1"/>
        <v>1827</v>
      </c>
      <c r="B47" s="67">
        <f ca="1"/>
        <v>2.724702212904706E-2</v>
      </c>
      <c r="C47">
        <f ca="1"/>
        <v>1827</v>
      </c>
      <c r="D47" s="67">
        <f ca="1"/>
        <v>2.7247077134341602E-2</v>
      </c>
      <c r="E47">
        <f ca="1"/>
        <v>1827</v>
      </c>
      <c r="F47" s="67">
        <f ca="1"/>
        <v>2.7246996715597049E-2</v>
      </c>
      <c r="G47">
        <f ca="1"/>
        <v>1827</v>
      </c>
      <c r="H47" s="67">
        <f ca="1"/>
        <v>2.724702212904706E-2</v>
      </c>
      <c r="I47">
        <f ca="1"/>
        <v>1827</v>
      </c>
      <c r="J47" s="67">
        <f ca="1"/>
        <v>2.724702212904706E-2</v>
      </c>
      <c r="K47">
        <f ca="1"/>
        <v>1827</v>
      </c>
      <c r="L47" s="67">
        <f ca="1"/>
        <v>2.724702212904706E-2</v>
      </c>
      <c r="M47">
        <f ca="1"/>
        <v>1827</v>
      </c>
      <c r="N47" s="67">
        <f ca="1"/>
        <v>2.7247023129721271E-2</v>
      </c>
      <c r="O47">
        <f ca="1"/>
        <v>1827</v>
      </c>
      <c r="P47" s="67">
        <f ca="1"/>
        <v>2.7246697263260344E-2</v>
      </c>
      <c r="Q47">
        <f ca="1"/>
        <v>1827</v>
      </c>
      <c r="R47" s="67">
        <f ca="1"/>
        <v>2.7246701621831626E-2</v>
      </c>
      <c r="S47">
        <f ca="1"/>
        <v>1827</v>
      </c>
      <c r="T47" s="67">
        <f ca="1"/>
        <v>2.7246771317004814E-2</v>
      </c>
      <c r="U47">
        <f ca="1"/>
        <v>1827</v>
      </c>
      <c r="V47" s="67">
        <f ca="1"/>
        <v>2.7246773630536403E-2</v>
      </c>
      <c r="W47">
        <f ca="1"/>
        <v>1827</v>
      </c>
      <c r="X47" s="67">
        <f ca="1"/>
        <v>2.7246841917643039E-2</v>
      </c>
      <c r="Y47">
        <f ca="1"/>
        <v>1827</v>
      </c>
      <c r="Z47" s="67">
        <f ca="1"/>
        <v>2.7246843906615581E-2</v>
      </c>
      <c r="AA47">
        <f ca="1"/>
        <v>1827</v>
      </c>
      <c r="AB47" s="67">
        <f ca="1"/>
        <v>2.724690425092291E-2</v>
      </c>
      <c r="AC47">
        <f ca="1"/>
        <v>1827</v>
      </c>
      <c r="AD47" s="67">
        <f ca="1"/>
        <v>2.7246919310671913E-2</v>
      </c>
      <c r="AE47">
        <f ca="1"/>
        <v>1827</v>
      </c>
      <c r="AF47" s="67">
        <f ca="1"/>
        <v>2.724533228701187E-2</v>
      </c>
      <c r="AG47">
        <f ca="1"/>
        <v>1827</v>
      </c>
      <c r="AH47" s="67">
        <f ca="1"/>
        <v>2.7244741623816182E-2</v>
      </c>
      <c r="AI47">
        <f ca="1"/>
        <v>1827</v>
      </c>
      <c r="AJ47" s="67">
        <f ca="1"/>
        <v>2.735217600107287E-2</v>
      </c>
      <c r="AK47">
        <f ca="1"/>
        <v>1827</v>
      </c>
      <c r="AL47" s="67">
        <f ca="1"/>
        <v>2.724702212904706E-2</v>
      </c>
      <c r="AM47">
        <f ca="1"/>
        <v>1827</v>
      </c>
      <c r="AN47" s="67">
        <f ca="1"/>
        <v>2.724702212904706E-2</v>
      </c>
      <c r="AO47">
        <f ca="1"/>
        <v>1827</v>
      </c>
      <c r="AP47" s="67">
        <f ca="1"/>
        <v>2.724702212904706E-2</v>
      </c>
      <c r="AQ47">
        <f ca="1"/>
        <v>1827</v>
      </c>
      <c r="AR47" s="67">
        <f ca="1"/>
        <v>2.724702212904706E-2</v>
      </c>
      <c r="AS47">
        <f ca="1"/>
        <v>1827</v>
      </c>
      <c r="AT47" s="67">
        <f ca="1"/>
        <v>2.724702212904706E-2</v>
      </c>
      <c r="AU47">
        <f ca="1"/>
        <v>1827</v>
      </c>
      <c r="AV47" s="67">
        <f ca="1"/>
        <v>2.724702212904706E-2</v>
      </c>
      <c r="AW47">
        <f ca="1"/>
        <v>1827</v>
      </c>
      <c r="AX47" s="67">
        <f ca="1"/>
        <v>2.724702212904706E-2</v>
      </c>
      <c r="AZ47" s="67"/>
      <c r="BA47">
        <f t="shared" ca="1" si="24"/>
        <v>1827</v>
      </c>
      <c r="BB47">
        <f t="shared" ca="1" si="24"/>
        <v>2.724702212904706E-2</v>
      </c>
      <c r="BC47">
        <f t="shared" ca="1" si="0"/>
        <v>2.7247077134341602E-2</v>
      </c>
      <c r="BD47">
        <f t="shared" ca="1" si="1"/>
        <v>2.7246996715597049E-2</v>
      </c>
      <c r="BE47">
        <f t="shared" ca="1" si="2"/>
        <v>2.724702212904706E-2</v>
      </c>
      <c r="BF47">
        <f t="shared" ca="1" si="3"/>
        <v>2.724702212904706E-2</v>
      </c>
      <c r="BG47">
        <f t="shared" ca="1" si="4"/>
        <v>2.724702212904706E-2</v>
      </c>
      <c r="BH47">
        <f t="shared" ca="1" si="5"/>
        <v>2.7247023129721271E-2</v>
      </c>
      <c r="BI47">
        <f t="shared" ca="1" si="6"/>
        <v>2.7246697263260344E-2</v>
      </c>
      <c r="BJ47">
        <f t="shared" ca="1" si="7"/>
        <v>2.7246701621831626E-2</v>
      </c>
      <c r="BK47">
        <f t="shared" ca="1" si="8"/>
        <v>2.7246771317004814E-2</v>
      </c>
      <c r="BL47">
        <f t="shared" ca="1" si="9"/>
        <v>2.7246773630536403E-2</v>
      </c>
      <c r="BM47">
        <f t="shared" ca="1" si="10"/>
        <v>2.7246841917643039E-2</v>
      </c>
      <c r="BN47">
        <f t="shared" ca="1" si="11"/>
        <v>2.7246843906615581E-2</v>
      </c>
      <c r="BO47">
        <f t="shared" ca="1" si="12"/>
        <v>2.724690425092291E-2</v>
      </c>
      <c r="BP47">
        <f t="shared" ca="1" si="13"/>
        <v>2.7246919310671913E-2</v>
      </c>
      <c r="BQ47">
        <f t="shared" ca="1" si="14"/>
        <v>2.724533228701187E-2</v>
      </c>
      <c r="BR47">
        <f t="shared" ca="1" si="15"/>
        <v>2.7244741623816182E-2</v>
      </c>
      <c r="BS47">
        <f t="shared" ca="1" si="16"/>
        <v>2.735217600107287E-2</v>
      </c>
      <c r="BT47">
        <f t="shared" ca="1" si="17"/>
        <v>2.724702212904706E-2</v>
      </c>
      <c r="BU47">
        <f t="shared" ca="1" si="18"/>
        <v>2.724702212904706E-2</v>
      </c>
      <c r="BV47">
        <f t="shared" ca="1" si="19"/>
        <v>2.724702212904706E-2</v>
      </c>
      <c r="BW47">
        <f t="shared" ca="1" si="20"/>
        <v>2.724702212904706E-2</v>
      </c>
      <c r="BX47">
        <f t="shared" ca="1" si="21"/>
        <v>2.724702212904706E-2</v>
      </c>
      <c r="BY47">
        <f t="shared" ca="1" si="22"/>
        <v>2.724702212904706E-2</v>
      </c>
      <c r="BZ47">
        <f t="shared" ca="1" si="23"/>
        <v>2.724702212904706E-2</v>
      </c>
    </row>
    <row r="48" spans="1:78">
      <c r="A48">
        <f ca="1"/>
        <v>2195</v>
      </c>
      <c r="B48" s="67">
        <f ca="1"/>
        <v>2.8415728342250368E-2</v>
      </c>
      <c r="C48">
        <f ca="1"/>
        <v>2195</v>
      </c>
      <c r="D48" s="67">
        <f ca="1"/>
        <v>2.8415774129553206E-2</v>
      </c>
      <c r="E48">
        <f ca="1"/>
        <v>2195</v>
      </c>
      <c r="F48" s="67">
        <f ca="1"/>
        <v>2.8415706195906942E-2</v>
      </c>
      <c r="G48">
        <f ca="1"/>
        <v>2195</v>
      </c>
      <c r="H48" s="67">
        <f ca="1"/>
        <v>2.8415728342250368E-2</v>
      </c>
      <c r="I48">
        <f ca="1"/>
        <v>2195</v>
      </c>
      <c r="J48" s="67">
        <f ca="1"/>
        <v>2.8415728342250368E-2</v>
      </c>
      <c r="K48">
        <f ca="1"/>
        <v>2195</v>
      </c>
      <c r="L48" s="67">
        <f ca="1"/>
        <v>2.8415728342250368E-2</v>
      </c>
      <c r="M48">
        <f ca="1"/>
        <v>2195</v>
      </c>
      <c r="N48" s="67">
        <f ca="1"/>
        <v>2.8415729214279928E-2</v>
      </c>
      <c r="O48">
        <f ca="1"/>
        <v>2195</v>
      </c>
      <c r="P48" s="67">
        <f ca="1"/>
        <v>2.841544524062023E-2</v>
      </c>
      <c r="Q48">
        <f ca="1"/>
        <v>2195</v>
      </c>
      <c r="R48" s="67">
        <f ca="1"/>
        <v>2.8415449038861951E-2</v>
      </c>
      <c r="S48">
        <f ca="1"/>
        <v>2195</v>
      </c>
      <c r="T48" s="67">
        <f ca="1"/>
        <v>2.8415509774148084E-2</v>
      </c>
      <c r="U48">
        <f ca="1"/>
        <v>2195</v>
      </c>
      <c r="V48" s="67">
        <f ca="1"/>
        <v>2.8415511790256254E-2</v>
      </c>
      <c r="W48">
        <f ca="1"/>
        <v>2195</v>
      </c>
      <c r="X48" s="67">
        <f ca="1"/>
        <v>2.8415571298496367E-2</v>
      </c>
      <c r="Y48">
        <f ca="1"/>
        <v>2195</v>
      </c>
      <c r="Z48" s="67">
        <f ca="1"/>
        <v>2.8415573031769448E-2</v>
      </c>
      <c r="AA48">
        <f ca="1"/>
        <v>2195</v>
      </c>
      <c r="AB48" s="67">
        <f ca="1"/>
        <v>2.8415625618322338E-2</v>
      </c>
      <c r="AC48">
        <f ca="1"/>
        <v>2195</v>
      </c>
      <c r="AD48" s="67">
        <f ca="1"/>
        <v>2.8415638742017357E-2</v>
      </c>
      <c r="AE48">
        <f ca="1"/>
        <v>2195</v>
      </c>
      <c r="AF48" s="67">
        <f ca="1"/>
        <v>2.8414255743445693E-2</v>
      </c>
      <c r="AG48">
        <f ca="1"/>
        <v>2195</v>
      </c>
      <c r="AH48" s="67">
        <f ca="1"/>
        <v>2.8413741015024918E-2</v>
      </c>
      <c r="AI48">
        <f ca="1"/>
        <v>2195</v>
      </c>
      <c r="AJ48" s="67">
        <f ca="1"/>
        <v>2.8413204332574438E-2</v>
      </c>
      <c r="AK48">
        <f ca="1"/>
        <v>2195</v>
      </c>
      <c r="AL48" s="67">
        <f ca="1"/>
        <v>2.8522934041628645E-2</v>
      </c>
      <c r="AM48">
        <f ca="1"/>
        <v>2195</v>
      </c>
      <c r="AN48" s="67">
        <f ca="1"/>
        <v>2.8415728342250368E-2</v>
      </c>
      <c r="AO48">
        <f ca="1"/>
        <v>2195</v>
      </c>
      <c r="AP48" s="67">
        <f ca="1"/>
        <v>2.8415728342250368E-2</v>
      </c>
      <c r="AQ48">
        <f ca="1"/>
        <v>2195</v>
      </c>
      <c r="AR48" s="67">
        <f ca="1"/>
        <v>2.8415728342250368E-2</v>
      </c>
      <c r="AS48">
        <f ca="1"/>
        <v>2195</v>
      </c>
      <c r="AT48" s="67">
        <f ca="1"/>
        <v>2.8415728342250368E-2</v>
      </c>
      <c r="AU48">
        <f ca="1"/>
        <v>2195</v>
      </c>
      <c r="AV48" s="67">
        <f ca="1"/>
        <v>2.8415728342250368E-2</v>
      </c>
      <c r="AW48">
        <f ca="1"/>
        <v>2195</v>
      </c>
      <c r="AX48" s="67">
        <f ca="1"/>
        <v>2.8415728342250368E-2</v>
      </c>
      <c r="AZ48" s="67"/>
      <c r="BA48">
        <f t="shared" ca="1" si="24"/>
        <v>2195</v>
      </c>
      <c r="BB48">
        <f t="shared" ca="1" si="24"/>
        <v>2.8415728342250368E-2</v>
      </c>
      <c r="BC48">
        <f t="shared" ca="1" si="0"/>
        <v>2.8415774129553206E-2</v>
      </c>
      <c r="BD48">
        <f t="shared" ca="1" si="1"/>
        <v>2.8415706195906942E-2</v>
      </c>
      <c r="BE48">
        <f t="shared" ca="1" si="2"/>
        <v>2.8415728342250368E-2</v>
      </c>
      <c r="BF48">
        <f t="shared" ca="1" si="3"/>
        <v>2.8415728342250368E-2</v>
      </c>
      <c r="BG48">
        <f t="shared" ca="1" si="4"/>
        <v>2.8415728342250368E-2</v>
      </c>
      <c r="BH48">
        <f t="shared" ca="1" si="5"/>
        <v>2.8415729214279928E-2</v>
      </c>
      <c r="BI48">
        <f t="shared" ca="1" si="6"/>
        <v>2.841544524062023E-2</v>
      </c>
      <c r="BJ48">
        <f t="shared" ca="1" si="7"/>
        <v>2.8415449038861951E-2</v>
      </c>
      <c r="BK48">
        <f t="shared" ca="1" si="8"/>
        <v>2.8415509774148084E-2</v>
      </c>
      <c r="BL48">
        <f t="shared" ca="1" si="9"/>
        <v>2.8415511790256254E-2</v>
      </c>
      <c r="BM48">
        <f t="shared" ca="1" si="10"/>
        <v>2.8415571298496367E-2</v>
      </c>
      <c r="BN48">
        <f t="shared" ca="1" si="11"/>
        <v>2.8415573031769448E-2</v>
      </c>
      <c r="BO48">
        <f t="shared" ca="1" si="12"/>
        <v>2.8415625618322338E-2</v>
      </c>
      <c r="BP48">
        <f t="shared" ca="1" si="13"/>
        <v>2.8415638742017357E-2</v>
      </c>
      <c r="BQ48">
        <f t="shared" ca="1" si="14"/>
        <v>2.8414255743445693E-2</v>
      </c>
      <c r="BR48">
        <f t="shared" ca="1" si="15"/>
        <v>2.8413741015024918E-2</v>
      </c>
      <c r="BS48">
        <f t="shared" ca="1" si="16"/>
        <v>2.8413204332574438E-2</v>
      </c>
      <c r="BT48">
        <f t="shared" ca="1" si="17"/>
        <v>2.8522934041628645E-2</v>
      </c>
      <c r="BU48">
        <f t="shared" ca="1" si="18"/>
        <v>2.8415728342250368E-2</v>
      </c>
      <c r="BV48">
        <f t="shared" ca="1" si="19"/>
        <v>2.8415728342250368E-2</v>
      </c>
      <c r="BW48">
        <f t="shared" ca="1" si="20"/>
        <v>2.8415728342250368E-2</v>
      </c>
      <c r="BX48">
        <f t="shared" ca="1" si="21"/>
        <v>2.8415728342250368E-2</v>
      </c>
      <c r="BY48">
        <f t="shared" ca="1" si="22"/>
        <v>2.8415728342250368E-2</v>
      </c>
      <c r="BZ48">
        <f t="shared" ca="1" si="23"/>
        <v>2.8415728342250368E-2</v>
      </c>
    </row>
    <row r="49" spans="1:79">
      <c r="A49">
        <f ca="1"/>
        <v>2559</v>
      </c>
      <c r="B49" s="67">
        <f ca="1"/>
        <v>2.9599243789894203E-2</v>
      </c>
      <c r="C49">
        <f ca="1"/>
        <v>2559</v>
      </c>
      <c r="D49" s="67">
        <f ca="1"/>
        <v>2.9599283068734827E-2</v>
      </c>
      <c r="E49">
        <f ca="1"/>
        <v>2559</v>
      </c>
      <c r="F49" s="67">
        <f ca="1"/>
        <v>2.9599223903995053E-2</v>
      </c>
      <c r="G49">
        <f ca="1"/>
        <v>2559</v>
      </c>
      <c r="H49" s="67">
        <f ca="1"/>
        <v>2.9599243789894203E-2</v>
      </c>
      <c r="I49">
        <f ca="1"/>
        <v>2559</v>
      </c>
      <c r="J49" s="67">
        <f ca="1"/>
        <v>2.9599243789894203E-2</v>
      </c>
      <c r="K49">
        <f ca="1"/>
        <v>2559</v>
      </c>
      <c r="L49" s="67">
        <f ca="1"/>
        <v>2.9599243789894203E-2</v>
      </c>
      <c r="M49">
        <f ca="1"/>
        <v>2559</v>
      </c>
      <c r="N49" s="67">
        <f ca="1"/>
        <v>2.9599244572916739E-2</v>
      </c>
      <c r="O49">
        <f ca="1"/>
        <v>2559</v>
      </c>
      <c r="P49" s="67">
        <f ca="1"/>
        <v>2.9598989584038726E-2</v>
      </c>
      <c r="Q49">
        <f ca="1"/>
        <v>2559</v>
      </c>
      <c r="R49" s="67">
        <f ca="1"/>
        <v>2.9598992994598561E-2</v>
      </c>
      <c r="S49">
        <f ca="1"/>
        <v>2559</v>
      </c>
      <c r="T49" s="67">
        <f ca="1"/>
        <v>2.9599047530720846E-2</v>
      </c>
      <c r="U49">
        <f ca="1"/>
        <v>2559</v>
      </c>
      <c r="V49" s="67">
        <f ca="1"/>
        <v>2.9599049341047845E-2</v>
      </c>
      <c r="W49">
        <f ca="1"/>
        <v>2559</v>
      </c>
      <c r="X49" s="67">
        <f ca="1"/>
        <v>2.9599102775366148E-2</v>
      </c>
      <c r="Y49">
        <f ca="1"/>
        <v>2559</v>
      </c>
      <c r="Z49" s="67">
        <f ca="1"/>
        <v>2.9599104331727411E-2</v>
      </c>
      <c r="AA49">
        <f ca="1"/>
        <v>2559</v>
      </c>
      <c r="AB49" s="67">
        <f ca="1"/>
        <v>2.9599151550846692E-2</v>
      </c>
      <c r="AC49">
        <f ca="1"/>
        <v>2559</v>
      </c>
      <c r="AD49" s="67">
        <f ca="1"/>
        <v>2.959916333502477E-2</v>
      </c>
      <c r="AE49">
        <f ca="1"/>
        <v>2559</v>
      </c>
      <c r="AF49" s="67">
        <f ca="1"/>
        <v>2.9597921497320989E-2</v>
      </c>
      <c r="AG49">
        <f ca="1"/>
        <v>2559</v>
      </c>
      <c r="AH49" s="67">
        <f ca="1"/>
        <v>2.9597459306673457E-2</v>
      </c>
      <c r="AI49">
        <f ca="1"/>
        <v>2559</v>
      </c>
      <c r="AJ49" s="67">
        <f ca="1"/>
        <v>2.9596977402882807E-2</v>
      </c>
      <c r="AK49">
        <f ca="1"/>
        <v>2559</v>
      </c>
      <c r="AL49" s="67">
        <f ca="1"/>
        <v>2.9596478477158072E-2</v>
      </c>
      <c r="AM49">
        <f ca="1"/>
        <v>2559</v>
      </c>
      <c r="AN49" s="67">
        <f ca="1"/>
        <v>2.9708747790296641E-2</v>
      </c>
      <c r="AO49">
        <f ca="1"/>
        <v>2559</v>
      </c>
      <c r="AP49" s="67">
        <f ca="1"/>
        <v>2.9599243789894203E-2</v>
      </c>
      <c r="AQ49">
        <f ca="1"/>
        <v>2559</v>
      </c>
      <c r="AR49" s="67">
        <f ca="1"/>
        <v>2.9599243789894203E-2</v>
      </c>
      <c r="AS49">
        <f ca="1"/>
        <v>2559</v>
      </c>
      <c r="AT49" s="67">
        <f ca="1"/>
        <v>2.9599243789894203E-2</v>
      </c>
      <c r="AU49">
        <f ca="1"/>
        <v>2559</v>
      </c>
      <c r="AV49" s="67">
        <f ca="1"/>
        <v>2.9599243789894203E-2</v>
      </c>
      <c r="AW49">
        <f ca="1"/>
        <v>2559</v>
      </c>
      <c r="AX49" s="67">
        <f ca="1"/>
        <v>2.9599243789894203E-2</v>
      </c>
      <c r="AZ49" s="67"/>
      <c r="BA49">
        <f t="shared" ca="1" si="24"/>
        <v>2559</v>
      </c>
      <c r="BB49">
        <f t="shared" ca="1" si="24"/>
        <v>2.9599243789894203E-2</v>
      </c>
      <c r="BC49">
        <f t="shared" ca="1" si="0"/>
        <v>2.9599283068734827E-2</v>
      </c>
      <c r="BD49">
        <f t="shared" ca="1" si="1"/>
        <v>2.9599223903995053E-2</v>
      </c>
      <c r="BE49">
        <f t="shared" ca="1" si="2"/>
        <v>2.9599243789894203E-2</v>
      </c>
      <c r="BF49">
        <f t="shared" ca="1" si="3"/>
        <v>2.9599243789894203E-2</v>
      </c>
      <c r="BG49">
        <f t="shared" ca="1" si="4"/>
        <v>2.9599243789894203E-2</v>
      </c>
      <c r="BH49">
        <f t="shared" ca="1" si="5"/>
        <v>2.9599244572916739E-2</v>
      </c>
      <c r="BI49">
        <f t="shared" ca="1" si="6"/>
        <v>2.9598989584038726E-2</v>
      </c>
      <c r="BJ49">
        <f t="shared" ca="1" si="7"/>
        <v>2.9598992994598561E-2</v>
      </c>
      <c r="BK49">
        <f t="shared" ca="1" si="8"/>
        <v>2.9599047530720846E-2</v>
      </c>
      <c r="BL49">
        <f t="shared" ca="1" si="9"/>
        <v>2.9599049341047845E-2</v>
      </c>
      <c r="BM49">
        <f t="shared" ca="1" si="10"/>
        <v>2.9599102775366148E-2</v>
      </c>
      <c r="BN49">
        <f t="shared" ca="1" si="11"/>
        <v>2.9599104331727411E-2</v>
      </c>
      <c r="BO49">
        <f t="shared" ca="1" si="12"/>
        <v>2.9599151550846692E-2</v>
      </c>
      <c r="BP49">
        <f t="shared" ca="1" si="13"/>
        <v>2.959916333502477E-2</v>
      </c>
      <c r="BQ49">
        <f t="shared" ca="1" si="14"/>
        <v>2.9597921497320989E-2</v>
      </c>
      <c r="BR49">
        <f t="shared" ca="1" si="15"/>
        <v>2.9597459306673457E-2</v>
      </c>
      <c r="BS49">
        <f t="shared" ca="1" si="16"/>
        <v>2.9596977402882807E-2</v>
      </c>
      <c r="BT49">
        <f t="shared" ca="1" si="17"/>
        <v>2.9596478477158072E-2</v>
      </c>
      <c r="BU49">
        <f t="shared" ca="1" si="18"/>
        <v>2.9708747790296641E-2</v>
      </c>
      <c r="BV49">
        <f t="shared" ca="1" si="19"/>
        <v>2.9599243789894203E-2</v>
      </c>
      <c r="BW49">
        <f t="shared" ca="1" si="20"/>
        <v>2.9599243789894203E-2</v>
      </c>
      <c r="BX49">
        <f t="shared" ca="1" si="21"/>
        <v>2.9599243789894203E-2</v>
      </c>
      <c r="BY49">
        <f t="shared" ca="1" si="22"/>
        <v>2.9599243789894203E-2</v>
      </c>
      <c r="BZ49">
        <f t="shared" ca="1" si="23"/>
        <v>2.9599243789894203E-2</v>
      </c>
    </row>
    <row r="50" spans="1:79">
      <c r="A50">
        <f ca="1"/>
        <v>2923</v>
      </c>
      <c r="B50" s="67">
        <f ca="1"/>
        <v>3.0762786243501594E-2</v>
      </c>
      <c r="C50">
        <f ca="1"/>
        <v>2923</v>
      </c>
      <c r="D50" s="67">
        <f ca="1"/>
        <v>3.0762820635164445E-2</v>
      </c>
      <c r="E50">
        <f ca="1"/>
        <v>2923</v>
      </c>
      <c r="F50" s="67">
        <f ca="1"/>
        <v>3.0762768043088862E-2</v>
      </c>
      <c r="G50">
        <f ca="1"/>
        <v>2923</v>
      </c>
      <c r="H50" s="67">
        <f ca="1"/>
        <v>3.0762786243501594E-2</v>
      </c>
      <c r="I50">
        <f ca="1"/>
        <v>2923</v>
      </c>
      <c r="J50" s="67">
        <f ca="1"/>
        <v>3.0762786243501594E-2</v>
      </c>
      <c r="K50">
        <f ca="1"/>
        <v>2923</v>
      </c>
      <c r="L50" s="67">
        <f ca="1"/>
        <v>3.0762786243501594E-2</v>
      </c>
      <c r="M50">
        <f ca="1"/>
        <v>2923</v>
      </c>
      <c r="N50" s="67">
        <f ca="1"/>
        <v>3.0762786960156774E-2</v>
      </c>
      <c r="O50">
        <f ca="1"/>
        <v>2923</v>
      </c>
      <c r="P50" s="67">
        <f ca="1"/>
        <v>3.076255358360136E-2</v>
      </c>
      <c r="Q50">
        <f ca="1"/>
        <v>2923</v>
      </c>
      <c r="R50" s="67">
        <f ca="1"/>
        <v>3.0762556705089317E-2</v>
      </c>
      <c r="S50">
        <f ca="1"/>
        <v>2923</v>
      </c>
      <c r="T50" s="67">
        <f ca="1"/>
        <v>3.0762606618842447E-2</v>
      </c>
      <c r="U50">
        <f ca="1"/>
        <v>2923</v>
      </c>
      <c r="V50" s="67">
        <f ca="1"/>
        <v>3.0762608275729519E-2</v>
      </c>
      <c r="W50">
        <f ca="1"/>
        <v>2923</v>
      </c>
      <c r="X50" s="67">
        <f ca="1"/>
        <v>3.0762657181067077E-2</v>
      </c>
      <c r="Y50">
        <f ca="1"/>
        <v>2923</v>
      </c>
      <c r="Z50" s="67">
        <f ca="1"/>
        <v>3.0762658605514304E-2</v>
      </c>
      <c r="AA50">
        <f ca="1"/>
        <v>2923</v>
      </c>
      <c r="AB50" s="67">
        <f ca="1"/>
        <v>3.0762701822440341E-2</v>
      </c>
      <c r="AC50">
        <f ca="1"/>
        <v>2923</v>
      </c>
      <c r="AD50" s="67">
        <f ca="1"/>
        <v>3.0762712607816489E-2</v>
      </c>
      <c r="AE50">
        <f ca="1"/>
        <v>2923</v>
      </c>
      <c r="AF50" s="67">
        <f ca="1"/>
        <v>3.0761576025863491E-2</v>
      </c>
      <c r="AG50">
        <f ca="1"/>
        <v>2923</v>
      </c>
      <c r="AH50" s="67">
        <f ca="1"/>
        <v>3.0761153009701836E-2</v>
      </c>
      <c r="AI50">
        <f ca="1"/>
        <v>2923</v>
      </c>
      <c r="AJ50" s="67">
        <f ca="1"/>
        <v>3.0760711951311137E-2</v>
      </c>
      <c r="AK50">
        <f ca="1"/>
        <v>2923</v>
      </c>
      <c r="AL50" s="67">
        <f ca="1"/>
        <v>3.0760255313804663E-2</v>
      </c>
      <c r="AM50">
        <f ca="1"/>
        <v>2923</v>
      </c>
      <c r="AN50" s="67">
        <f ca="1"/>
        <v>3.0759817642065812E-2</v>
      </c>
      <c r="AO50">
        <f ca="1"/>
        <v>2923</v>
      </c>
      <c r="AP50" s="67">
        <f ca="1"/>
        <v>3.0874782350556629E-2</v>
      </c>
      <c r="AQ50">
        <f ca="1"/>
        <v>2923</v>
      </c>
      <c r="AR50" s="67">
        <f ca="1"/>
        <v>3.0762786243501594E-2</v>
      </c>
      <c r="AS50">
        <f ca="1"/>
        <v>2923</v>
      </c>
      <c r="AT50" s="67">
        <f ca="1"/>
        <v>3.0762786243501594E-2</v>
      </c>
      <c r="AU50">
        <f ca="1"/>
        <v>2923</v>
      </c>
      <c r="AV50" s="67">
        <f ca="1"/>
        <v>3.0762786243501594E-2</v>
      </c>
      <c r="AW50">
        <f ca="1"/>
        <v>2923</v>
      </c>
      <c r="AX50" s="67">
        <f ca="1"/>
        <v>3.0762786243501594E-2</v>
      </c>
      <c r="AZ50" s="67"/>
      <c r="BA50">
        <f t="shared" ca="1" si="24"/>
        <v>2923</v>
      </c>
      <c r="BB50">
        <f t="shared" ca="1" si="24"/>
        <v>3.0762786243501594E-2</v>
      </c>
      <c r="BC50">
        <f t="shared" ca="1" si="0"/>
        <v>3.0762820635164445E-2</v>
      </c>
      <c r="BD50">
        <f t="shared" ca="1" si="1"/>
        <v>3.0762768043088862E-2</v>
      </c>
      <c r="BE50">
        <f t="shared" ca="1" si="2"/>
        <v>3.0762786243501594E-2</v>
      </c>
      <c r="BF50">
        <f t="shared" ca="1" si="3"/>
        <v>3.0762786243501594E-2</v>
      </c>
      <c r="BG50">
        <f t="shared" ca="1" si="4"/>
        <v>3.0762786243501594E-2</v>
      </c>
      <c r="BH50">
        <f t="shared" ca="1" si="5"/>
        <v>3.0762786960156774E-2</v>
      </c>
      <c r="BI50">
        <f t="shared" ca="1" si="6"/>
        <v>3.076255358360136E-2</v>
      </c>
      <c r="BJ50">
        <f t="shared" ca="1" si="7"/>
        <v>3.0762556705089317E-2</v>
      </c>
      <c r="BK50">
        <f t="shared" ca="1" si="8"/>
        <v>3.0762606618842447E-2</v>
      </c>
      <c r="BL50">
        <f t="shared" ca="1" si="9"/>
        <v>3.0762608275729519E-2</v>
      </c>
      <c r="BM50">
        <f t="shared" ca="1" si="10"/>
        <v>3.0762657181067077E-2</v>
      </c>
      <c r="BN50">
        <f t="shared" ca="1" si="11"/>
        <v>3.0762658605514304E-2</v>
      </c>
      <c r="BO50">
        <f t="shared" ca="1" si="12"/>
        <v>3.0762701822440341E-2</v>
      </c>
      <c r="BP50">
        <f t="shared" ca="1" si="13"/>
        <v>3.0762712607816489E-2</v>
      </c>
      <c r="BQ50">
        <f t="shared" ca="1" si="14"/>
        <v>3.0761576025863491E-2</v>
      </c>
      <c r="BR50">
        <f t="shared" ca="1" si="15"/>
        <v>3.0761153009701836E-2</v>
      </c>
      <c r="BS50">
        <f t="shared" ca="1" si="16"/>
        <v>3.0760711951311137E-2</v>
      </c>
      <c r="BT50">
        <f t="shared" ca="1" si="17"/>
        <v>3.0760255313804663E-2</v>
      </c>
      <c r="BU50">
        <f t="shared" ca="1" si="18"/>
        <v>3.0759817642065812E-2</v>
      </c>
      <c r="BV50">
        <f t="shared" ca="1" si="19"/>
        <v>3.0874782350556629E-2</v>
      </c>
      <c r="BW50">
        <f t="shared" ca="1" si="20"/>
        <v>3.0762786243501594E-2</v>
      </c>
      <c r="BX50">
        <f t="shared" ca="1" si="21"/>
        <v>3.0762786243501594E-2</v>
      </c>
      <c r="BY50">
        <f t="shared" ca="1" si="22"/>
        <v>3.0762786243501594E-2</v>
      </c>
      <c r="BZ50">
        <f t="shared" ca="1" si="23"/>
        <v>3.0762786243501594E-2</v>
      </c>
    </row>
    <row r="51" spans="1:79">
      <c r="A51">
        <f ca="1"/>
        <v>3288</v>
      </c>
      <c r="B51" s="67">
        <f ca="1"/>
        <v>3.1945728579931831E-2</v>
      </c>
      <c r="C51">
        <f ca="1"/>
        <v>3288</v>
      </c>
      <c r="D51" s="67">
        <f ca="1"/>
        <v>3.1945759157801845E-2</v>
      </c>
      <c r="E51">
        <f ca="1"/>
        <v>3288</v>
      </c>
      <c r="F51" s="67">
        <f ca="1"/>
        <v>3.1945711661095721E-2</v>
      </c>
      <c r="G51">
        <f ca="1"/>
        <v>3288</v>
      </c>
      <c r="H51" s="67">
        <f ca="1"/>
        <v>3.1945728579931831E-2</v>
      </c>
      <c r="I51">
        <f ca="1"/>
        <v>3288</v>
      </c>
      <c r="J51" s="67">
        <f ca="1"/>
        <v>3.1945728579931831E-2</v>
      </c>
      <c r="K51">
        <f ca="1"/>
        <v>3288</v>
      </c>
      <c r="L51" s="67">
        <f ca="1"/>
        <v>3.1945728579931831E-2</v>
      </c>
      <c r="M51">
        <f ca="1"/>
        <v>3288</v>
      </c>
      <c r="N51" s="67">
        <f ca="1"/>
        <v>3.1945729246123378E-2</v>
      </c>
      <c r="O51">
        <f ca="1"/>
        <v>3288</v>
      </c>
      <c r="P51" s="67">
        <f ca="1"/>
        <v>3.1945512302715251E-2</v>
      </c>
      <c r="Q51">
        <f ca="1"/>
        <v>3288</v>
      </c>
      <c r="R51" s="67">
        <f ca="1"/>
        <v>3.1945515204404806E-2</v>
      </c>
      <c r="S51">
        <f ca="1"/>
        <v>3288</v>
      </c>
      <c r="T51" s="67">
        <f ca="1"/>
        <v>3.1945561603492934E-2</v>
      </c>
      <c r="U51">
        <f ca="1"/>
        <v>3288</v>
      </c>
      <c r="V51" s="67">
        <f ca="1"/>
        <v>3.1945563143711553E-2</v>
      </c>
      <c r="W51">
        <f ca="1"/>
        <v>3288</v>
      </c>
      <c r="X51" s="67">
        <f ca="1"/>
        <v>3.1945608605391307E-2</v>
      </c>
      <c r="Y51">
        <f ca="1"/>
        <v>3288</v>
      </c>
      <c r="Z51" s="67">
        <f ca="1"/>
        <v>3.1945609929536545E-2</v>
      </c>
      <c r="AA51">
        <f ca="1"/>
        <v>3288</v>
      </c>
      <c r="AB51" s="67">
        <f ca="1"/>
        <v>3.1945650103354595E-2</v>
      </c>
      <c r="AC51">
        <f ca="1"/>
        <v>3288</v>
      </c>
      <c r="AD51" s="67">
        <f ca="1"/>
        <v>3.1945660129282238E-2</v>
      </c>
      <c r="AE51">
        <f ca="1"/>
        <v>3288</v>
      </c>
      <c r="AF51" s="67">
        <f ca="1"/>
        <v>3.1944603579631803E-2</v>
      </c>
      <c r="AG51">
        <f ca="1"/>
        <v>3288</v>
      </c>
      <c r="AH51" s="67">
        <f ca="1"/>
        <v>3.1944210350216551E-2</v>
      </c>
      <c r="AI51">
        <f ca="1"/>
        <v>3288</v>
      </c>
      <c r="AJ51" s="67">
        <f ca="1"/>
        <v>3.1943800349078622E-2</v>
      </c>
      <c r="AK51">
        <f ca="1"/>
        <v>3288</v>
      </c>
      <c r="AL51" s="67">
        <f ca="1"/>
        <v>3.1943375865897572E-2</v>
      </c>
      <c r="AM51">
        <f ca="1"/>
        <v>3288</v>
      </c>
      <c r="AN51" s="67">
        <f ca="1"/>
        <v>3.1942969013064371E-2</v>
      </c>
      <c r="AO51">
        <f ca="1"/>
        <v>3288</v>
      </c>
      <c r="AP51" s="67">
        <f ca="1"/>
        <v>3.19425304567309E-2</v>
      </c>
      <c r="AQ51">
        <f ca="1"/>
        <v>3288</v>
      </c>
      <c r="AR51" s="67">
        <f ca="1"/>
        <v>3.2060480133833558E-2</v>
      </c>
      <c r="AS51">
        <f ca="1"/>
        <v>3288</v>
      </c>
      <c r="AT51" s="67">
        <f ca="1"/>
        <v>3.1945728579931831E-2</v>
      </c>
      <c r="AU51">
        <f ca="1"/>
        <v>3288</v>
      </c>
      <c r="AV51" s="67">
        <f ca="1"/>
        <v>3.1945728579931831E-2</v>
      </c>
      <c r="AW51">
        <f ca="1"/>
        <v>3288</v>
      </c>
      <c r="AX51" s="67">
        <f ca="1"/>
        <v>3.1945728579931831E-2</v>
      </c>
      <c r="AZ51" s="67"/>
      <c r="BA51">
        <f t="shared" ca="1" si="24"/>
        <v>3288</v>
      </c>
      <c r="BB51">
        <f t="shared" ca="1" si="24"/>
        <v>3.1945728579931831E-2</v>
      </c>
      <c r="BC51">
        <f t="shared" ca="1" si="0"/>
        <v>3.1945759157801845E-2</v>
      </c>
      <c r="BD51">
        <f t="shared" ca="1" si="1"/>
        <v>3.1945711661095721E-2</v>
      </c>
      <c r="BE51">
        <f t="shared" ca="1" si="2"/>
        <v>3.1945728579931831E-2</v>
      </c>
      <c r="BF51">
        <f t="shared" ca="1" si="3"/>
        <v>3.1945728579931831E-2</v>
      </c>
      <c r="BG51">
        <f t="shared" ca="1" si="4"/>
        <v>3.1945728579931831E-2</v>
      </c>
      <c r="BH51">
        <f t="shared" ca="1" si="5"/>
        <v>3.1945729246123378E-2</v>
      </c>
      <c r="BI51">
        <f t="shared" ca="1" si="6"/>
        <v>3.1945512302715251E-2</v>
      </c>
      <c r="BJ51">
        <f t="shared" ca="1" si="7"/>
        <v>3.1945515204404806E-2</v>
      </c>
      <c r="BK51">
        <f t="shared" ca="1" si="8"/>
        <v>3.1945561603492934E-2</v>
      </c>
      <c r="BL51">
        <f t="shared" ca="1" si="9"/>
        <v>3.1945563143711553E-2</v>
      </c>
      <c r="BM51">
        <f t="shared" ca="1" si="10"/>
        <v>3.1945608605391307E-2</v>
      </c>
      <c r="BN51">
        <f t="shared" ca="1" si="11"/>
        <v>3.1945609929536545E-2</v>
      </c>
      <c r="BO51">
        <f t="shared" ca="1" si="12"/>
        <v>3.1945650103354595E-2</v>
      </c>
      <c r="BP51">
        <f t="shared" ca="1" si="13"/>
        <v>3.1945660129282238E-2</v>
      </c>
      <c r="BQ51">
        <f t="shared" ca="1" si="14"/>
        <v>3.1944603579631803E-2</v>
      </c>
      <c r="BR51">
        <f t="shared" ca="1" si="15"/>
        <v>3.1944210350216551E-2</v>
      </c>
      <c r="BS51">
        <f t="shared" ca="1" si="16"/>
        <v>3.1943800349078622E-2</v>
      </c>
      <c r="BT51">
        <f t="shared" ca="1" si="17"/>
        <v>3.1943375865897572E-2</v>
      </c>
      <c r="BU51">
        <f t="shared" ca="1" si="18"/>
        <v>3.1942969013064371E-2</v>
      </c>
      <c r="BV51">
        <f t="shared" ca="1" si="19"/>
        <v>3.19425304567309E-2</v>
      </c>
      <c r="BW51">
        <f t="shared" ca="1" si="20"/>
        <v>3.2060480133833558E-2</v>
      </c>
      <c r="BX51">
        <f t="shared" ca="1" si="21"/>
        <v>3.1945728579931831E-2</v>
      </c>
      <c r="BY51">
        <f t="shared" ca="1" si="22"/>
        <v>3.1945728579931831E-2</v>
      </c>
      <c r="BZ51">
        <f t="shared" ca="1" si="23"/>
        <v>3.1945728579931831E-2</v>
      </c>
    </row>
    <row r="52" spans="1:79">
      <c r="A52">
        <f ca="1"/>
        <v>3654</v>
      </c>
      <c r="B52" s="67">
        <f ca="1"/>
        <v>3.3150909581566523E-2</v>
      </c>
      <c r="C52">
        <f ca="1"/>
        <v>3654</v>
      </c>
      <c r="D52" s="67">
        <f ca="1"/>
        <v>3.3150937100417721E-2</v>
      </c>
      <c r="E52">
        <f ca="1"/>
        <v>3654</v>
      </c>
      <c r="F52" s="67">
        <f ca="1"/>
        <v>3.3150893655935043E-2</v>
      </c>
      <c r="G52">
        <f ca="1"/>
        <v>3654</v>
      </c>
      <c r="H52" s="67">
        <f ca="1"/>
        <v>3.3150909581566523E-2</v>
      </c>
      <c r="I52">
        <f ca="1"/>
        <v>3654</v>
      </c>
      <c r="J52" s="67">
        <f ca="1"/>
        <v>3.3150909581566523E-2</v>
      </c>
      <c r="K52">
        <f ca="1"/>
        <v>3654</v>
      </c>
      <c r="L52" s="67">
        <f ca="1"/>
        <v>3.3150909581566523E-2</v>
      </c>
      <c r="M52">
        <f ca="1"/>
        <v>3654</v>
      </c>
      <c r="N52" s="67">
        <f ca="1"/>
        <v>3.3150910208650686E-2</v>
      </c>
      <c r="O52">
        <f ca="1"/>
        <v>3654</v>
      </c>
      <c r="P52" s="67">
        <f ca="1"/>
        <v>3.3150706000703245E-2</v>
      </c>
      <c r="Q52">
        <f ca="1"/>
        <v>3654</v>
      </c>
      <c r="R52" s="67">
        <f ca="1"/>
        <v>3.3150708732051726E-2</v>
      </c>
      <c r="S52">
        <f ca="1"/>
        <v>3654</v>
      </c>
      <c r="T52" s="67">
        <f ca="1"/>
        <v>3.3150752407323125E-2</v>
      </c>
      <c r="U52">
        <f ca="1"/>
        <v>3654</v>
      </c>
      <c r="V52" s="67">
        <f ca="1"/>
        <v>3.3150753857124293E-2</v>
      </c>
      <c r="W52">
        <f ca="1"/>
        <v>3654</v>
      </c>
      <c r="X52" s="67">
        <f ca="1"/>
        <v>3.3150796650018854E-2</v>
      </c>
      <c r="Y52">
        <f ca="1"/>
        <v>3654</v>
      </c>
      <c r="Z52" s="67">
        <f ca="1"/>
        <v>3.3150797896430717E-2</v>
      </c>
      <c r="AA52">
        <f ca="1"/>
        <v>3654</v>
      </c>
      <c r="AB52" s="67">
        <f ca="1"/>
        <v>3.3150835711881932E-2</v>
      </c>
      <c r="AC52">
        <f ca="1"/>
        <v>3654</v>
      </c>
      <c r="AD52" s="67">
        <f ca="1"/>
        <v>3.3150845149246599E-2</v>
      </c>
      <c r="AE52">
        <f ca="1"/>
        <v>3654</v>
      </c>
      <c r="AF52" s="67">
        <f ca="1"/>
        <v>3.3149850623553689E-2</v>
      </c>
      <c r="AG52">
        <f ca="1"/>
        <v>3654</v>
      </c>
      <c r="AH52" s="67">
        <f ca="1"/>
        <v>3.3149480478482651E-2</v>
      </c>
      <c r="AI52">
        <f ca="1"/>
        <v>3654</v>
      </c>
      <c r="AJ52" s="67">
        <f ca="1"/>
        <v>3.3149094546326197E-2</v>
      </c>
      <c r="AK52">
        <f ca="1"/>
        <v>3654</v>
      </c>
      <c r="AL52" s="67">
        <f ca="1"/>
        <v>3.314869498235673E-2</v>
      </c>
      <c r="AM52">
        <f ca="1"/>
        <v>3654</v>
      </c>
      <c r="AN52" s="67">
        <f ca="1"/>
        <v>3.3148312013810965E-2</v>
      </c>
      <c r="AO52">
        <f ca="1"/>
        <v>3654</v>
      </c>
      <c r="AP52" s="67">
        <f ca="1"/>
        <v>3.3147899202986331E-2</v>
      </c>
      <c r="AQ52">
        <f ca="1"/>
        <v>3654</v>
      </c>
      <c r="AR52" s="67">
        <f ca="1"/>
        <v>3.3147465662021425E-2</v>
      </c>
      <c r="AS52">
        <f ca="1"/>
        <v>3654</v>
      </c>
      <c r="AT52" s="67">
        <f ca="1"/>
        <v>3.3268717380728674E-2</v>
      </c>
      <c r="AU52">
        <f ca="1"/>
        <v>3654</v>
      </c>
      <c r="AV52" s="67">
        <f ca="1"/>
        <v>3.3150909581566523E-2</v>
      </c>
      <c r="AW52">
        <f ca="1"/>
        <v>3654</v>
      </c>
      <c r="AX52" s="67">
        <f ca="1"/>
        <v>3.3150909581566523E-2</v>
      </c>
      <c r="AZ52" s="67"/>
      <c r="BA52">
        <f t="shared" ca="1" si="24"/>
        <v>3654</v>
      </c>
      <c r="BB52">
        <f t="shared" ca="1" si="24"/>
        <v>3.3150909581566523E-2</v>
      </c>
      <c r="BC52">
        <f t="shared" ca="1" si="0"/>
        <v>3.3150937100417721E-2</v>
      </c>
      <c r="BD52">
        <f t="shared" ca="1" si="1"/>
        <v>3.3150893655935043E-2</v>
      </c>
      <c r="BE52">
        <f t="shared" ca="1" si="2"/>
        <v>3.3150909581566523E-2</v>
      </c>
      <c r="BF52">
        <f t="shared" ca="1" si="3"/>
        <v>3.3150909581566523E-2</v>
      </c>
      <c r="BG52">
        <f t="shared" ca="1" si="4"/>
        <v>3.3150909581566523E-2</v>
      </c>
      <c r="BH52">
        <f t="shared" ca="1" si="5"/>
        <v>3.3150910208650686E-2</v>
      </c>
      <c r="BI52">
        <f t="shared" ca="1" si="6"/>
        <v>3.3150706000703245E-2</v>
      </c>
      <c r="BJ52">
        <f t="shared" ca="1" si="7"/>
        <v>3.3150708732051726E-2</v>
      </c>
      <c r="BK52">
        <f t="shared" ca="1" si="8"/>
        <v>3.3150752407323125E-2</v>
      </c>
      <c r="BL52">
        <f t="shared" ca="1" si="9"/>
        <v>3.3150753857124293E-2</v>
      </c>
      <c r="BM52">
        <f t="shared" ca="1" si="10"/>
        <v>3.3150796650018854E-2</v>
      </c>
      <c r="BN52">
        <f t="shared" ca="1" si="11"/>
        <v>3.3150797896430717E-2</v>
      </c>
      <c r="BO52">
        <f t="shared" ca="1" si="12"/>
        <v>3.3150835711881932E-2</v>
      </c>
      <c r="BP52">
        <f t="shared" ca="1" si="13"/>
        <v>3.3150845149246599E-2</v>
      </c>
      <c r="BQ52">
        <f t="shared" ca="1" si="14"/>
        <v>3.3149850623553689E-2</v>
      </c>
      <c r="BR52">
        <f t="shared" ca="1" si="15"/>
        <v>3.3149480478482651E-2</v>
      </c>
      <c r="BS52">
        <f t="shared" ca="1" si="16"/>
        <v>3.3149094546326197E-2</v>
      </c>
      <c r="BT52">
        <f t="shared" ca="1" si="17"/>
        <v>3.314869498235673E-2</v>
      </c>
      <c r="BU52">
        <f t="shared" ca="1" si="18"/>
        <v>3.3148312013810965E-2</v>
      </c>
      <c r="BV52">
        <f t="shared" ca="1" si="19"/>
        <v>3.3147899202986331E-2</v>
      </c>
      <c r="BW52">
        <f t="shared" ca="1" si="20"/>
        <v>3.3147465662021425E-2</v>
      </c>
      <c r="BX52">
        <f t="shared" ca="1" si="21"/>
        <v>3.3268717380728674E-2</v>
      </c>
      <c r="BY52">
        <f t="shared" ca="1" si="22"/>
        <v>3.3150909581566523E-2</v>
      </c>
      <c r="BZ52">
        <f t="shared" ca="1" si="23"/>
        <v>3.3150909581566523E-2</v>
      </c>
    </row>
    <row r="53" spans="1:79">
      <c r="A53">
        <f ca="1"/>
        <v>5480</v>
      </c>
      <c r="B53" s="67">
        <f ca="1"/>
        <v>3.4290189492712564E-2</v>
      </c>
      <c r="C53">
        <f ca="1"/>
        <v>5480</v>
      </c>
      <c r="D53" s="67">
        <f ca="1"/>
        <v>3.429020775857694E-2</v>
      </c>
      <c r="E53">
        <f ca="1"/>
        <v>5480</v>
      </c>
      <c r="F53" s="67">
        <f ca="1"/>
        <v>3.4290178372261337E-2</v>
      </c>
      <c r="G53">
        <f ca="1"/>
        <v>5480</v>
      </c>
      <c r="H53" s="67">
        <f ca="1"/>
        <v>3.4290189492712564E-2</v>
      </c>
      <c r="I53">
        <f ca="1"/>
        <v>5480</v>
      </c>
      <c r="J53" s="67">
        <f ca="1"/>
        <v>3.4290189492712564E-2</v>
      </c>
      <c r="K53">
        <f ca="1"/>
        <v>5480</v>
      </c>
      <c r="L53" s="67">
        <f ca="1"/>
        <v>3.4290189492712564E-2</v>
      </c>
      <c r="M53">
        <f ca="1"/>
        <v>5480</v>
      </c>
      <c r="N53" s="67">
        <f ca="1"/>
        <v>3.4290189930588966E-2</v>
      </c>
      <c r="O53">
        <f ca="1"/>
        <v>5480</v>
      </c>
      <c r="P53" s="67">
        <f ca="1"/>
        <v>3.4290047337541374E-2</v>
      </c>
      <c r="Q53">
        <f ca="1"/>
        <v>5480</v>
      </c>
      <c r="R53" s="67">
        <f ca="1"/>
        <v>3.4290049244770415E-2</v>
      </c>
      <c r="S53">
        <f ca="1"/>
        <v>5480</v>
      </c>
      <c r="T53" s="67">
        <f ca="1"/>
        <v>3.4290079742064883E-2</v>
      </c>
      <c r="U53">
        <f ca="1"/>
        <v>5480</v>
      </c>
      <c r="V53" s="67">
        <f ca="1"/>
        <v>3.4290080754422192E-2</v>
      </c>
      <c r="W53">
        <f ca="1"/>
        <v>5480</v>
      </c>
      <c r="X53" s="67">
        <f ca="1"/>
        <v>3.4290110635576632E-2</v>
      </c>
      <c r="Y53">
        <f ca="1"/>
        <v>5480</v>
      </c>
      <c r="Z53" s="67">
        <f ca="1"/>
        <v>3.4290111505913323E-2</v>
      </c>
      <c r="AA53">
        <f ca="1"/>
        <v>5480</v>
      </c>
      <c r="AB53" s="67">
        <f ca="1"/>
        <v>3.4290137911449747E-2</v>
      </c>
      <c r="AC53">
        <f ca="1"/>
        <v>5480</v>
      </c>
      <c r="AD53" s="67">
        <f ca="1"/>
        <v>3.4290144501314401E-2</v>
      </c>
      <c r="AE53">
        <f ca="1"/>
        <v>5480</v>
      </c>
      <c r="AF53" s="67">
        <f ca="1"/>
        <v>3.4289450050277281E-2</v>
      </c>
      <c r="AG53">
        <f ca="1"/>
        <v>5480</v>
      </c>
      <c r="AH53" s="67">
        <f ca="1"/>
        <v>3.4289191587822287E-2</v>
      </c>
      <c r="AI53">
        <f ca="1"/>
        <v>5480</v>
      </c>
      <c r="AJ53" s="67">
        <f ca="1"/>
        <v>3.4288922101711528E-2</v>
      </c>
      <c r="AK53">
        <f ca="1"/>
        <v>5480</v>
      </c>
      <c r="AL53" s="67">
        <f ca="1"/>
        <v>3.4288643096917149E-2</v>
      </c>
      <c r="AM53">
        <f ca="1"/>
        <v>5480</v>
      </c>
      <c r="AN53" s="67">
        <f ca="1"/>
        <v>3.4288375680307404E-2</v>
      </c>
      <c r="AO53">
        <f ca="1"/>
        <v>5480</v>
      </c>
      <c r="AP53" s="67">
        <f ca="1"/>
        <v>3.4288087425689895E-2</v>
      </c>
      <c r="AQ53">
        <f ca="1"/>
        <v>5480</v>
      </c>
      <c r="AR53" s="67">
        <f ca="1"/>
        <v>3.4287784694786438E-2</v>
      </c>
      <c r="AS53">
        <f ca="1"/>
        <v>5480</v>
      </c>
      <c r="AT53" s="67">
        <f ca="1"/>
        <v>3.4280730749054911E-2</v>
      </c>
      <c r="AU53">
        <f ca="1"/>
        <v>5480</v>
      </c>
      <c r="AV53" s="67">
        <f ca="1"/>
        <v>3.4412562008325764E-2</v>
      </c>
      <c r="AW53">
        <f ca="1"/>
        <v>5480</v>
      </c>
      <c r="AX53" s="67">
        <f ca="1"/>
        <v>3.4290189492712564E-2</v>
      </c>
      <c r="AZ53" s="67"/>
      <c r="BA53">
        <f t="shared" ca="1" si="24"/>
        <v>5480</v>
      </c>
      <c r="BB53">
        <f t="shared" ca="1" si="24"/>
        <v>3.4290189492712564E-2</v>
      </c>
      <c r="BC53">
        <f t="shared" ca="1" si="0"/>
        <v>3.429020775857694E-2</v>
      </c>
      <c r="BD53">
        <f t="shared" ca="1" si="1"/>
        <v>3.4290178372261337E-2</v>
      </c>
      <c r="BE53">
        <f t="shared" ca="1" si="2"/>
        <v>3.4290189492712564E-2</v>
      </c>
      <c r="BF53">
        <f t="shared" ca="1" si="3"/>
        <v>3.4290189492712564E-2</v>
      </c>
      <c r="BG53">
        <f t="shared" ca="1" si="4"/>
        <v>3.4290189492712564E-2</v>
      </c>
      <c r="BH53">
        <f t="shared" ca="1" si="5"/>
        <v>3.4290189930588966E-2</v>
      </c>
      <c r="BI53">
        <f t="shared" ca="1" si="6"/>
        <v>3.4290047337541374E-2</v>
      </c>
      <c r="BJ53">
        <f t="shared" ca="1" si="7"/>
        <v>3.4290049244770415E-2</v>
      </c>
      <c r="BK53">
        <f t="shared" ca="1" si="8"/>
        <v>3.4290079742064883E-2</v>
      </c>
      <c r="BL53">
        <f t="shared" ca="1" si="9"/>
        <v>3.4290080754422192E-2</v>
      </c>
      <c r="BM53">
        <f t="shared" ca="1" si="10"/>
        <v>3.4290110635576632E-2</v>
      </c>
      <c r="BN53">
        <f t="shared" ca="1" si="11"/>
        <v>3.4290111505913323E-2</v>
      </c>
      <c r="BO53">
        <f t="shared" ca="1" si="12"/>
        <v>3.4290137911449747E-2</v>
      </c>
      <c r="BP53">
        <f t="shared" ca="1" si="13"/>
        <v>3.4290144501314401E-2</v>
      </c>
      <c r="BQ53">
        <f t="shared" ca="1" si="14"/>
        <v>3.4289450050277281E-2</v>
      </c>
      <c r="BR53">
        <f t="shared" ca="1" si="15"/>
        <v>3.4289191587822287E-2</v>
      </c>
      <c r="BS53">
        <f t="shared" ca="1" si="16"/>
        <v>3.4288922101711528E-2</v>
      </c>
      <c r="BT53">
        <f t="shared" ca="1" si="17"/>
        <v>3.4288643096917149E-2</v>
      </c>
      <c r="BU53">
        <f t="shared" ca="1" si="18"/>
        <v>3.4288375680307404E-2</v>
      </c>
      <c r="BV53">
        <f t="shared" ca="1" si="19"/>
        <v>3.4288087425689895E-2</v>
      </c>
      <c r="BW53">
        <f t="shared" ca="1" si="20"/>
        <v>3.4287784694786438E-2</v>
      </c>
      <c r="BX53">
        <f t="shared" ca="1" si="21"/>
        <v>3.4280730749054911E-2</v>
      </c>
      <c r="BY53">
        <f t="shared" ca="1" si="22"/>
        <v>3.4412562008325764E-2</v>
      </c>
      <c r="BZ53">
        <f t="shared" ca="1" si="23"/>
        <v>3.4290189492712564E-2</v>
      </c>
    </row>
    <row r="54" spans="1:79">
      <c r="A54">
        <f ca="1"/>
        <v>7306</v>
      </c>
      <c r="B54" s="67">
        <f ca="1"/>
        <v>3.4518633007333044E-2</v>
      </c>
      <c r="C54">
        <f ca="1"/>
        <v>7306</v>
      </c>
      <c r="D54" s="67">
        <f ca="1"/>
        <v>3.4518646674979614E-2</v>
      </c>
      <c r="E54">
        <f ca="1"/>
        <v>7306</v>
      </c>
      <c r="F54" s="67">
        <f ca="1"/>
        <v>3.4518624554860544E-2</v>
      </c>
      <c r="G54">
        <f ca="1"/>
        <v>7306</v>
      </c>
      <c r="H54" s="67">
        <f ca="1"/>
        <v>3.4518633007333044E-2</v>
      </c>
      <c r="I54">
        <f ca="1"/>
        <v>7306</v>
      </c>
      <c r="J54" s="67">
        <f ca="1"/>
        <v>3.4518633007333044E-2</v>
      </c>
      <c r="K54">
        <f ca="1"/>
        <v>7306</v>
      </c>
      <c r="L54" s="67">
        <f ca="1"/>
        <v>3.4518633007333044E-2</v>
      </c>
      <c r="M54">
        <f ca="1"/>
        <v>7306</v>
      </c>
      <c r="N54" s="67">
        <f ca="1"/>
        <v>3.4518633340155702E-2</v>
      </c>
      <c r="O54">
        <f ca="1"/>
        <v>7306</v>
      </c>
      <c r="P54" s="67">
        <f ca="1"/>
        <v>3.4518524957516838E-2</v>
      </c>
      <c r="Q54">
        <f ca="1"/>
        <v>7306</v>
      </c>
      <c r="R54" s="67">
        <f ca="1"/>
        <v>3.4518526407169681E-2</v>
      </c>
      <c r="S54">
        <f ca="1"/>
        <v>7306</v>
      </c>
      <c r="T54" s="67">
        <f ca="1"/>
        <v>3.4518549587663649E-2</v>
      </c>
      <c r="U54">
        <f ca="1"/>
        <v>7306</v>
      </c>
      <c r="V54" s="67">
        <f ca="1"/>
        <v>3.4518550357140576E-2</v>
      </c>
      <c r="W54">
        <f ca="1"/>
        <v>7306</v>
      </c>
      <c r="X54" s="67">
        <f ca="1"/>
        <v>3.4518573069315828E-2</v>
      </c>
      <c r="Y54">
        <f ca="1"/>
        <v>7306</v>
      </c>
      <c r="Z54" s="67">
        <f ca="1"/>
        <v>3.4518573730844437E-2</v>
      </c>
      <c r="AA54">
        <f ca="1"/>
        <v>7306</v>
      </c>
      <c r="AB54" s="67">
        <f ca="1"/>
        <v>3.4518593801259989E-2</v>
      </c>
      <c r="AC54">
        <f ca="1"/>
        <v>7306</v>
      </c>
      <c r="AD54" s="67">
        <f ca="1"/>
        <v>3.4518598810108436E-2</v>
      </c>
      <c r="AE54">
        <f ca="1"/>
        <v>7306</v>
      </c>
      <c r="AF54" s="67">
        <f ca="1"/>
        <v>3.4518070969284054E-2</v>
      </c>
      <c r="AG54">
        <f ca="1"/>
        <v>7306</v>
      </c>
      <c r="AH54" s="67">
        <f ca="1"/>
        <v>3.4517874516235558E-2</v>
      </c>
      <c r="AI54">
        <f ca="1"/>
        <v>7306</v>
      </c>
      <c r="AJ54" s="67">
        <f ca="1"/>
        <v>3.4517669684296592E-2</v>
      </c>
      <c r="AK54">
        <f ca="1"/>
        <v>7306</v>
      </c>
      <c r="AL54" s="67">
        <f ca="1"/>
        <v>3.4517457617373459E-2</v>
      </c>
      <c r="AM54">
        <f ca="1"/>
        <v>7306</v>
      </c>
      <c r="AN54" s="67">
        <f ca="1"/>
        <v>3.4517254358448213E-2</v>
      </c>
      <c r="AO54">
        <f ca="1"/>
        <v>7306</v>
      </c>
      <c r="AP54" s="67">
        <f ca="1"/>
        <v>3.451703526090899E-2</v>
      </c>
      <c r="AQ54">
        <f ca="1"/>
        <v>7306</v>
      </c>
      <c r="AR54" s="67">
        <f ca="1"/>
        <v>3.4516805160197173E-2</v>
      </c>
      <c r="AS54">
        <f ca="1"/>
        <v>7306</v>
      </c>
      <c r="AT54" s="67">
        <f ca="1"/>
        <v>3.4511443575170553E-2</v>
      </c>
      <c r="AU54">
        <f ca="1"/>
        <v>7306</v>
      </c>
      <c r="AV54" s="67">
        <f ca="1"/>
        <v>3.4501646460782354E-2</v>
      </c>
      <c r="AW54">
        <f ca="1"/>
        <v>7306</v>
      </c>
      <c r="AX54" s="67">
        <f ca="1"/>
        <v>3.4652813477258348E-2</v>
      </c>
      <c r="AZ54" s="67"/>
      <c r="BA54">
        <f t="shared" ca="1" si="24"/>
        <v>7306</v>
      </c>
      <c r="BB54">
        <f t="shared" ca="1" si="24"/>
        <v>3.4518633007333044E-2</v>
      </c>
      <c r="BC54">
        <f t="shared" ca="1" si="0"/>
        <v>3.4518646674979614E-2</v>
      </c>
      <c r="BD54">
        <f t="shared" ca="1" si="1"/>
        <v>3.4518624554860544E-2</v>
      </c>
      <c r="BE54">
        <f t="shared" ca="1" si="2"/>
        <v>3.4518633007333044E-2</v>
      </c>
      <c r="BF54">
        <f t="shared" ca="1" si="3"/>
        <v>3.4518633007333044E-2</v>
      </c>
      <c r="BG54">
        <f t="shared" ca="1" si="4"/>
        <v>3.4518633007333044E-2</v>
      </c>
      <c r="BH54">
        <f t="shared" ca="1" si="5"/>
        <v>3.4518633340155702E-2</v>
      </c>
      <c r="BI54">
        <f t="shared" ca="1" si="6"/>
        <v>3.4518524957516838E-2</v>
      </c>
      <c r="BJ54">
        <f t="shared" ca="1" si="7"/>
        <v>3.4518526407169681E-2</v>
      </c>
      <c r="BK54">
        <f t="shared" ca="1" si="8"/>
        <v>3.4518549587663649E-2</v>
      </c>
      <c r="BL54">
        <f t="shared" ca="1" si="9"/>
        <v>3.4518550357140576E-2</v>
      </c>
      <c r="BM54">
        <f t="shared" ca="1" si="10"/>
        <v>3.4518573069315828E-2</v>
      </c>
      <c r="BN54">
        <f t="shared" ca="1" si="11"/>
        <v>3.4518573730844437E-2</v>
      </c>
      <c r="BO54">
        <f t="shared" ca="1" si="12"/>
        <v>3.4518593801259989E-2</v>
      </c>
      <c r="BP54">
        <f t="shared" ca="1" si="13"/>
        <v>3.4518598810108436E-2</v>
      </c>
      <c r="BQ54">
        <f t="shared" ca="1" si="14"/>
        <v>3.4518070969284054E-2</v>
      </c>
      <c r="BR54">
        <f t="shared" ca="1" si="15"/>
        <v>3.4517874516235558E-2</v>
      </c>
      <c r="BS54">
        <f t="shared" ca="1" si="16"/>
        <v>3.4517669684296592E-2</v>
      </c>
      <c r="BT54">
        <f t="shared" ca="1" si="17"/>
        <v>3.4517457617373459E-2</v>
      </c>
      <c r="BU54">
        <f t="shared" ca="1" si="18"/>
        <v>3.4517254358448213E-2</v>
      </c>
      <c r="BV54">
        <f t="shared" ca="1" si="19"/>
        <v>3.451703526090899E-2</v>
      </c>
      <c r="BW54">
        <f t="shared" ca="1" si="20"/>
        <v>3.4516805160197173E-2</v>
      </c>
      <c r="BX54">
        <f t="shared" ca="1" si="21"/>
        <v>3.4511443575170553E-2</v>
      </c>
      <c r="BY54">
        <f t="shared" ca="1" si="22"/>
        <v>3.4501646460782354E-2</v>
      </c>
      <c r="BZ54">
        <f t="shared" ca="1" si="23"/>
        <v>3.4652813477258348E-2</v>
      </c>
    </row>
    <row r="55" spans="1:79">
      <c r="A55" t="e">
        <f ca="1"/>
        <v>#N/A</v>
      </c>
      <c r="B55" s="5" t="e">
        <f ca="1"/>
        <v>#N/A</v>
      </c>
      <c r="C55" t="e">
        <f ca="1"/>
        <v>#N/A</v>
      </c>
      <c r="D55" s="5" t="e">
        <f ca="1"/>
        <v>#N/A</v>
      </c>
      <c r="E55" t="e">
        <f ca="1"/>
        <v>#N/A</v>
      </c>
      <c r="F55" s="5" t="e">
        <f ca="1"/>
        <v>#N/A</v>
      </c>
      <c r="G55" t="e">
        <f ca="1"/>
        <v>#N/A</v>
      </c>
      <c r="H55" s="5" t="e">
        <f ca="1"/>
        <v>#N/A</v>
      </c>
      <c r="I55" t="e">
        <f ca="1"/>
        <v>#N/A</v>
      </c>
      <c r="J55" s="5" t="e">
        <f ca="1"/>
        <v>#N/A</v>
      </c>
      <c r="K55" t="e">
        <f ca="1"/>
        <v>#N/A</v>
      </c>
      <c r="L55" s="5" t="e">
        <f ca="1"/>
        <v>#N/A</v>
      </c>
      <c r="M55" t="e">
        <f ca="1"/>
        <v>#N/A</v>
      </c>
      <c r="N55" s="5" t="e">
        <f ca="1"/>
        <v>#N/A</v>
      </c>
      <c r="O55" t="e">
        <f ca="1"/>
        <v>#N/A</v>
      </c>
      <c r="P55" s="5" t="e">
        <f ca="1"/>
        <v>#N/A</v>
      </c>
      <c r="Q55" t="e">
        <f ca="1"/>
        <v>#N/A</v>
      </c>
      <c r="R55" s="5" t="e">
        <f ca="1"/>
        <v>#N/A</v>
      </c>
      <c r="S55" t="e">
        <f ca="1"/>
        <v>#N/A</v>
      </c>
      <c r="T55" s="5" t="e">
        <f ca="1"/>
        <v>#N/A</v>
      </c>
      <c r="U55" t="e">
        <f ca="1"/>
        <v>#N/A</v>
      </c>
      <c r="V55" s="5" t="e">
        <f ca="1"/>
        <v>#N/A</v>
      </c>
      <c r="W55" t="e">
        <f ca="1"/>
        <v>#N/A</v>
      </c>
      <c r="X55" s="5" t="e">
        <f ca="1"/>
        <v>#N/A</v>
      </c>
      <c r="Y55" t="e">
        <f ca="1"/>
        <v>#N/A</v>
      </c>
      <c r="Z55" s="5" t="e">
        <f ca="1"/>
        <v>#N/A</v>
      </c>
      <c r="AA55" t="e">
        <f ca="1"/>
        <v>#N/A</v>
      </c>
      <c r="AB55" s="5" t="e">
        <f ca="1"/>
        <v>#N/A</v>
      </c>
      <c r="AC55" t="e">
        <f ca="1"/>
        <v>#N/A</v>
      </c>
      <c r="AD55" s="5" t="e">
        <f ca="1"/>
        <v>#N/A</v>
      </c>
      <c r="AE55" t="e">
        <f ca="1"/>
        <v>#N/A</v>
      </c>
      <c r="AF55" s="5" t="e">
        <f ca="1"/>
        <v>#N/A</v>
      </c>
      <c r="AG55" t="e">
        <f ca="1"/>
        <v>#N/A</v>
      </c>
      <c r="AH55" s="5" t="e">
        <f ca="1"/>
        <v>#N/A</v>
      </c>
      <c r="AI55" t="e">
        <f ca="1"/>
        <v>#N/A</v>
      </c>
      <c r="AJ55" s="5" t="e">
        <f ca="1"/>
        <v>#N/A</v>
      </c>
      <c r="AK55" t="e">
        <f ca="1"/>
        <v>#N/A</v>
      </c>
      <c r="AL55" s="5" t="e">
        <f ca="1"/>
        <v>#N/A</v>
      </c>
      <c r="AM55" t="e">
        <f ca="1"/>
        <v>#N/A</v>
      </c>
      <c r="AN55" s="5" t="e">
        <f ca="1"/>
        <v>#N/A</v>
      </c>
      <c r="AO55" t="e">
        <f ca="1"/>
        <v>#N/A</v>
      </c>
      <c r="AP55" s="5" t="e">
        <f ca="1"/>
        <v>#N/A</v>
      </c>
      <c r="AQ55" t="e">
        <f ca="1"/>
        <v>#N/A</v>
      </c>
      <c r="AR55" s="5" t="e">
        <f ca="1"/>
        <v>#N/A</v>
      </c>
      <c r="AS55" t="e">
        <f ca="1"/>
        <v>#N/A</v>
      </c>
      <c r="AT55" s="5" t="e">
        <f ca="1"/>
        <v>#N/A</v>
      </c>
      <c r="AU55" t="e">
        <f ca="1"/>
        <v>#N/A</v>
      </c>
      <c r="AV55" s="5" t="e">
        <f ca="1"/>
        <v>#N/A</v>
      </c>
      <c r="AW55" t="e">
        <f ca="1"/>
        <v>#N/A</v>
      </c>
      <c r="AX55" s="5" t="e">
        <f ca="1"/>
        <v>#N/A</v>
      </c>
      <c r="AZ55" s="5"/>
    </row>
    <row r="56" spans="1:79">
      <c r="A56" t="e">
        <f ca="1"/>
        <v>#N/A</v>
      </c>
      <c r="B56" s="5" t="e">
        <f ca="1"/>
        <v>#N/A</v>
      </c>
      <c r="C56" t="e">
        <f ca="1"/>
        <v>#N/A</v>
      </c>
      <c r="D56" s="5" t="e">
        <f ca="1"/>
        <v>#N/A</v>
      </c>
      <c r="E56" t="e">
        <f ca="1"/>
        <v>#N/A</v>
      </c>
      <c r="F56" s="5" t="e">
        <f ca="1"/>
        <v>#N/A</v>
      </c>
      <c r="G56" t="e">
        <f ca="1"/>
        <v>#N/A</v>
      </c>
      <c r="H56" s="5" t="e">
        <f ca="1"/>
        <v>#N/A</v>
      </c>
      <c r="I56" t="e">
        <f ca="1"/>
        <v>#N/A</v>
      </c>
      <c r="J56" s="5" t="e">
        <f ca="1"/>
        <v>#N/A</v>
      </c>
      <c r="K56" t="e">
        <f ca="1"/>
        <v>#N/A</v>
      </c>
      <c r="L56" s="5" t="e">
        <f ca="1"/>
        <v>#N/A</v>
      </c>
      <c r="M56" t="e">
        <f ca="1"/>
        <v>#N/A</v>
      </c>
      <c r="N56" s="5" t="e">
        <f ca="1"/>
        <v>#N/A</v>
      </c>
      <c r="O56" t="e">
        <f ca="1"/>
        <v>#N/A</v>
      </c>
      <c r="P56" s="5" t="e">
        <f ca="1"/>
        <v>#N/A</v>
      </c>
      <c r="Q56" t="e">
        <f ca="1"/>
        <v>#N/A</v>
      </c>
      <c r="R56" s="5" t="e">
        <f ca="1"/>
        <v>#N/A</v>
      </c>
      <c r="S56" t="e">
        <f ca="1"/>
        <v>#N/A</v>
      </c>
      <c r="T56" s="5" t="e">
        <f ca="1"/>
        <v>#N/A</v>
      </c>
      <c r="U56" t="e">
        <f ca="1"/>
        <v>#N/A</v>
      </c>
      <c r="V56" s="5" t="e">
        <f ca="1"/>
        <v>#N/A</v>
      </c>
      <c r="W56" t="e">
        <f ca="1"/>
        <v>#N/A</v>
      </c>
      <c r="X56" s="5" t="e">
        <f ca="1"/>
        <v>#N/A</v>
      </c>
      <c r="Y56" t="e">
        <f ca="1"/>
        <v>#N/A</v>
      </c>
      <c r="Z56" s="5" t="e">
        <f ca="1"/>
        <v>#N/A</v>
      </c>
      <c r="AA56" t="e">
        <f ca="1"/>
        <v>#N/A</v>
      </c>
      <c r="AB56" s="5" t="e">
        <f ca="1"/>
        <v>#N/A</v>
      </c>
      <c r="AC56" t="e">
        <f ca="1"/>
        <v>#N/A</v>
      </c>
      <c r="AD56" s="5" t="e">
        <f ca="1"/>
        <v>#N/A</v>
      </c>
      <c r="AE56" t="e">
        <f ca="1"/>
        <v>#N/A</v>
      </c>
      <c r="AF56" s="5" t="e">
        <f ca="1"/>
        <v>#N/A</v>
      </c>
      <c r="AG56" t="e">
        <f ca="1"/>
        <v>#N/A</v>
      </c>
      <c r="AH56" s="5" t="e">
        <f ca="1"/>
        <v>#N/A</v>
      </c>
      <c r="AI56" t="e">
        <f ca="1"/>
        <v>#N/A</v>
      </c>
      <c r="AJ56" s="5" t="e">
        <f ca="1"/>
        <v>#N/A</v>
      </c>
      <c r="AK56" t="e">
        <f ca="1"/>
        <v>#N/A</v>
      </c>
      <c r="AL56" s="5" t="e">
        <f ca="1"/>
        <v>#N/A</v>
      </c>
      <c r="AM56" t="e">
        <f ca="1"/>
        <v>#N/A</v>
      </c>
      <c r="AN56" s="5" t="e">
        <f ca="1"/>
        <v>#N/A</v>
      </c>
      <c r="AO56" t="e">
        <f ca="1"/>
        <v>#N/A</v>
      </c>
      <c r="AP56" s="5" t="e">
        <f ca="1"/>
        <v>#N/A</v>
      </c>
      <c r="AQ56" t="e">
        <f ca="1"/>
        <v>#N/A</v>
      </c>
      <c r="AR56" s="5" t="e">
        <f ca="1"/>
        <v>#N/A</v>
      </c>
      <c r="AS56" t="e">
        <f ca="1"/>
        <v>#N/A</v>
      </c>
      <c r="AT56" s="5" t="e">
        <f ca="1"/>
        <v>#N/A</v>
      </c>
      <c r="AU56" t="e">
        <f ca="1"/>
        <v>#N/A</v>
      </c>
      <c r="AV56" s="5" t="e">
        <f ca="1"/>
        <v>#N/A</v>
      </c>
      <c r="AW56" t="e">
        <f ca="1"/>
        <v>#N/A</v>
      </c>
      <c r="AX56" s="5" t="e">
        <f ca="1"/>
        <v>#N/A</v>
      </c>
      <c r="AZ56" s="5"/>
    </row>
    <row r="57" spans="1:79">
      <c r="A57" t="e">
        <f ca="1"/>
        <v>#N/A</v>
      </c>
      <c r="B57" s="5" t="e">
        <f ca="1"/>
        <v>#N/A</v>
      </c>
      <c r="C57" t="e">
        <f ca="1"/>
        <v>#N/A</v>
      </c>
      <c r="D57" s="5" t="e">
        <f ca="1"/>
        <v>#N/A</v>
      </c>
      <c r="E57" t="e">
        <f ca="1"/>
        <v>#N/A</v>
      </c>
      <c r="F57" s="5" t="e">
        <f ca="1"/>
        <v>#N/A</v>
      </c>
      <c r="G57" t="e">
        <f ca="1"/>
        <v>#N/A</v>
      </c>
      <c r="H57" s="5" t="e">
        <f ca="1"/>
        <v>#N/A</v>
      </c>
      <c r="I57" t="e">
        <f ca="1"/>
        <v>#N/A</v>
      </c>
      <c r="J57" s="5" t="e">
        <f ca="1"/>
        <v>#N/A</v>
      </c>
      <c r="K57" t="e">
        <f ca="1"/>
        <v>#N/A</v>
      </c>
      <c r="L57" s="5" t="e">
        <f ca="1"/>
        <v>#N/A</v>
      </c>
      <c r="M57" t="e">
        <f ca="1"/>
        <v>#N/A</v>
      </c>
      <c r="N57" s="5" t="e">
        <f ca="1"/>
        <v>#N/A</v>
      </c>
      <c r="O57" t="e">
        <f ca="1"/>
        <v>#N/A</v>
      </c>
      <c r="P57" s="5" t="e">
        <f ca="1"/>
        <v>#N/A</v>
      </c>
      <c r="Q57" t="e">
        <f ca="1"/>
        <v>#N/A</v>
      </c>
      <c r="R57" s="5" t="e">
        <f ca="1"/>
        <v>#N/A</v>
      </c>
      <c r="S57" t="e">
        <f ca="1"/>
        <v>#N/A</v>
      </c>
      <c r="T57" s="5" t="e">
        <f ca="1"/>
        <v>#N/A</v>
      </c>
      <c r="U57" t="e">
        <f ca="1"/>
        <v>#N/A</v>
      </c>
      <c r="V57" s="5" t="e">
        <f ca="1"/>
        <v>#N/A</v>
      </c>
      <c r="W57" t="e">
        <f ca="1"/>
        <v>#N/A</v>
      </c>
      <c r="X57" s="5" t="e">
        <f ca="1"/>
        <v>#N/A</v>
      </c>
      <c r="Y57" t="e">
        <f ca="1"/>
        <v>#N/A</v>
      </c>
      <c r="Z57" s="5" t="e">
        <f ca="1"/>
        <v>#N/A</v>
      </c>
      <c r="AA57" t="e">
        <f ca="1"/>
        <v>#N/A</v>
      </c>
      <c r="AB57" s="5" t="e">
        <f ca="1"/>
        <v>#N/A</v>
      </c>
      <c r="AC57" t="e">
        <f ca="1"/>
        <v>#N/A</v>
      </c>
      <c r="AD57" s="5" t="e">
        <f ca="1"/>
        <v>#N/A</v>
      </c>
      <c r="AE57" t="e">
        <f ca="1"/>
        <v>#N/A</v>
      </c>
      <c r="AF57" s="5" t="e">
        <f ca="1"/>
        <v>#N/A</v>
      </c>
      <c r="AG57" t="e">
        <f ca="1"/>
        <v>#N/A</v>
      </c>
      <c r="AH57" s="5" t="e">
        <f ca="1"/>
        <v>#N/A</v>
      </c>
      <c r="AI57" t="e">
        <f ca="1"/>
        <v>#N/A</v>
      </c>
      <c r="AJ57" s="5" t="e">
        <f ca="1"/>
        <v>#N/A</v>
      </c>
      <c r="AK57" t="e">
        <f ca="1"/>
        <v>#N/A</v>
      </c>
      <c r="AL57" s="5" t="e">
        <f ca="1"/>
        <v>#N/A</v>
      </c>
      <c r="AM57" t="e">
        <f ca="1"/>
        <v>#N/A</v>
      </c>
      <c r="AN57" s="5" t="e">
        <f ca="1"/>
        <v>#N/A</v>
      </c>
      <c r="AO57" t="e">
        <f ca="1"/>
        <v>#N/A</v>
      </c>
      <c r="AP57" s="5" t="e">
        <f ca="1"/>
        <v>#N/A</v>
      </c>
      <c r="AQ57" t="e">
        <f ca="1"/>
        <v>#N/A</v>
      </c>
      <c r="AR57" s="5" t="e">
        <f ca="1"/>
        <v>#N/A</v>
      </c>
      <c r="AS57" t="e">
        <f ca="1"/>
        <v>#N/A</v>
      </c>
      <c r="AT57" s="5" t="e">
        <f ca="1"/>
        <v>#N/A</v>
      </c>
      <c r="AU57" t="e">
        <f ca="1"/>
        <v>#N/A</v>
      </c>
      <c r="AV57" s="5" t="e">
        <f ca="1"/>
        <v>#N/A</v>
      </c>
      <c r="AW57" t="e">
        <f ca="1"/>
        <v>#N/A</v>
      </c>
      <c r="AX57" s="5" t="e">
        <f ca="1"/>
        <v>#N/A</v>
      </c>
      <c r="AZ57" s="5"/>
      <c r="BC57" s="1">
        <f t="shared" ref="BC57:BC73" ca="1" si="25">10000*(BC30-$BB30)</f>
        <v>1.0049697416647518</v>
      </c>
      <c r="BD57" s="1">
        <f t="shared" ref="BD57:BZ68" ca="1" si="26">10000*(BD30-$BB30)</f>
        <v>0</v>
      </c>
      <c r="BE57" s="1">
        <f t="shared" ca="1" si="26"/>
        <v>0</v>
      </c>
      <c r="BF57" s="1">
        <f t="shared" ca="1" si="26"/>
        <v>0</v>
      </c>
      <c r="BG57" s="1">
        <f t="shared" ca="1" si="26"/>
        <v>0</v>
      </c>
      <c r="BH57" s="1">
        <f t="shared" ca="1" si="26"/>
        <v>0</v>
      </c>
      <c r="BI57" s="1">
        <f t="shared" ca="1" si="26"/>
        <v>0</v>
      </c>
      <c r="BJ57" s="1">
        <f t="shared" ca="1" si="26"/>
        <v>0</v>
      </c>
      <c r="BK57" s="1">
        <f t="shared" ca="1" si="26"/>
        <v>0</v>
      </c>
      <c r="BL57" s="1">
        <f t="shared" ca="1" si="26"/>
        <v>0</v>
      </c>
      <c r="BM57" s="1">
        <f t="shared" ca="1" si="26"/>
        <v>0</v>
      </c>
      <c r="BN57" s="1">
        <f t="shared" ca="1" si="26"/>
        <v>0</v>
      </c>
      <c r="BO57" s="1">
        <f t="shared" ca="1" si="26"/>
        <v>0</v>
      </c>
      <c r="BP57" s="1">
        <f t="shared" ca="1" si="26"/>
        <v>0</v>
      </c>
      <c r="BQ57" s="1">
        <f t="shared" ca="1" si="26"/>
        <v>0</v>
      </c>
      <c r="BR57" s="1">
        <f t="shared" ca="1" si="26"/>
        <v>0</v>
      </c>
      <c r="BS57" s="1">
        <f t="shared" ca="1" si="26"/>
        <v>0</v>
      </c>
      <c r="BT57" s="1">
        <f t="shared" ca="1" si="26"/>
        <v>0</v>
      </c>
      <c r="BU57" s="1">
        <f t="shared" ca="1" si="26"/>
        <v>0</v>
      </c>
      <c r="BV57" s="1">
        <f t="shared" ca="1" si="26"/>
        <v>0</v>
      </c>
      <c r="BW57" s="1">
        <f t="shared" ca="1" si="26"/>
        <v>0</v>
      </c>
      <c r="BX57" s="1">
        <f t="shared" ca="1" si="26"/>
        <v>0</v>
      </c>
      <c r="BY57" s="1">
        <f t="shared" ca="1" si="26"/>
        <v>0</v>
      </c>
      <c r="BZ57" s="1">
        <f t="shared" ca="1" si="26"/>
        <v>0</v>
      </c>
      <c r="CA57" s="1">
        <f ca="1">SUM(BC57:BZ57)</f>
        <v>1.0049697416647518</v>
      </c>
    </row>
    <row r="58" spans="1:79">
      <c r="A58" t="e">
        <f ca="1"/>
        <v>#N/A</v>
      </c>
      <c r="B58" s="5" t="e">
        <f ca="1"/>
        <v>#N/A</v>
      </c>
      <c r="C58" t="e">
        <f ca="1"/>
        <v>#N/A</v>
      </c>
      <c r="D58" s="5" t="e">
        <f ca="1"/>
        <v>#N/A</v>
      </c>
      <c r="E58" t="e">
        <f ca="1"/>
        <v>#N/A</v>
      </c>
      <c r="F58" s="5" t="e">
        <f ca="1"/>
        <v>#N/A</v>
      </c>
      <c r="G58" t="e">
        <f ca="1"/>
        <v>#N/A</v>
      </c>
      <c r="H58" s="5" t="e">
        <f ca="1"/>
        <v>#N/A</v>
      </c>
      <c r="I58" t="e">
        <f ca="1"/>
        <v>#N/A</v>
      </c>
      <c r="J58" s="5" t="e">
        <f ca="1"/>
        <v>#N/A</v>
      </c>
      <c r="K58" t="e">
        <f ca="1"/>
        <v>#N/A</v>
      </c>
      <c r="L58" s="5" t="e">
        <f ca="1"/>
        <v>#N/A</v>
      </c>
      <c r="M58" t="e">
        <f ca="1"/>
        <v>#N/A</v>
      </c>
      <c r="N58" s="5" t="e">
        <f ca="1"/>
        <v>#N/A</v>
      </c>
      <c r="O58" t="e">
        <f ca="1"/>
        <v>#N/A</v>
      </c>
      <c r="P58" s="5" t="e">
        <f ca="1"/>
        <v>#N/A</v>
      </c>
      <c r="Q58" t="e">
        <f ca="1"/>
        <v>#N/A</v>
      </c>
      <c r="R58" s="5" t="e">
        <f ca="1"/>
        <v>#N/A</v>
      </c>
      <c r="S58" t="e">
        <f ca="1"/>
        <v>#N/A</v>
      </c>
      <c r="T58" s="5" t="e">
        <f ca="1"/>
        <v>#N/A</v>
      </c>
      <c r="U58" t="e">
        <f ca="1"/>
        <v>#N/A</v>
      </c>
      <c r="V58" s="5" t="e">
        <f ca="1"/>
        <v>#N/A</v>
      </c>
      <c r="W58" t="e">
        <f ca="1"/>
        <v>#N/A</v>
      </c>
      <c r="X58" s="5" t="e">
        <f ca="1"/>
        <v>#N/A</v>
      </c>
      <c r="Y58" t="e">
        <f ca="1"/>
        <v>#N/A</v>
      </c>
      <c r="Z58" s="5" t="e">
        <f ca="1"/>
        <v>#N/A</v>
      </c>
      <c r="AA58" t="e">
        <f ca="1"/>
        <v>#N/A</v>
      </c>
      <c r="AB58" s="5" t="e">
        <f ca="1"/>
        <v>#N/A</v>
      </c>
      <c r="AC58" t="e">
        <f ca="1"/>
        <v>#N/A</v>
      </c>
      <c r="AD58" s="5" t="e">
        <f ca="1"/>
        <v>#N/A</v>
      </c>
      <c r="AE58" t="e">
        <f ca="1"/>
        <v>#N/A</v>
      </c>
      <c r="AF58" s="5" t="e">
        <f ca="1"/>
        <v>#N/A</v>
      </c>
      <c r="AG58" t="e">
        <f ca="1"/>
        <v>#N/A</v>
      </c>
      <c r="AH58" s="5" t="e">
        <f ca="1"/>
        <v>#N/A</v>
      </c>
      <c r="AI58" t="e">
        <f ca="1"/>
        <v>#N/A</v>
      </c>
      <c r="AJ58" s="5" t="e">
        <f ca="1"/>
        <v>#N/A</v>
      </c>
      <c r="AK58" t="e">
        <f ca="1"/>
        <v>#N/A</v>
      </c>
      <c r="AL58" s="5" t="e">
        <f ca="1"/>
        <v>#N/A</v>
      </c>
      <c r="AM58" t="e">
        <f ca="1"/>
        <v>#N/A</v>
      </c>
      <c r="AN58" s="5" t="e">
        <f ca="1"/>
        <v>#N/A</v>
      </c>
      <c r="AO58" t="e">
        <f ca="1"/>
        <v>#N/A</v>
      </c>
      <c r="AP58" s="5" t="e">
        <f ca="1"/>
        <v>#N/A</v>
      </c>
      <c r="AQ58" t="e">
        <f ca="1"/>
        <v>#N/A</v>
      </c>
      <c r="AR58" s="5" t="e">
        <f ca="1"/>
        <v>#N/A</v>
      </c>
      <c r="AS58" t="e">
        <f ca="1"/>
        <v>#N/A</v>
      </c>
      <c r="AT58" s="5" t="e">
        <f ca="1"/>
        <v>#N/A</v>
      </c>
      <c r="AU58" t="e">
        <f ca="1"/>
        <v>#N/A</v>
      </c>
      <c r="AV58" s="5" t="e">
        <f ca="1"/>
        <v>#N/A</v>
      </c>
      <c r="AW58" t="e">
        <f ca="1"/>
        <v>#N/A</v>
      </c>
      <c r="AX58" s="5" t="e">
        <f ca="1"/>
        <v>#N/A</v>
      </c>
      <c r="AZ58" s="5"/>
      <c r="BC58" s="1">
        <f t="shared" ca="1" si="25"/>
        <v>1.0049697416647518</v>
      </c>
      <c r="BD58" s="1">
        <f t="shared" ref="BD58:BR58" ca="1" si="27">10000*(BD31-$BB31)</f>
        <v>0</v>
      </c>
      <c r="BE58" s="1">
        <f t="shared" ca="1" si="27"/>
        <v>0</v>
      </c>
      <c r="BF58" s="1">
        <f t="shared" ca="1" si="27"/>
        <v>0</v>
      </c>
      <c r="BG58" s="1">
        <f t="shared" ca="1" si="27"/>
        <v>0</v>
      </c>
      <c r="BH58" s="1">
        <f t="shared" ca="1" si="27"/>
        <v>0</v>
      </c>
      <c r="BI58" s="1">
        <f t="shared" ca="1" si="27"/>
        <v>0</v>
      </c>
      <c r="BJ58" s="1">
        <f t="shared" ca="1" si="27"/>
        <v>0</v>
      </c>
      <c r="BK58" s="1">
        <f t="shared" ca="1" si="27"/>
        <v>0</v>
      </c>
      <c r="BL58" s="1">
        <f t="shared" ca="1" si="27"/>
        <v>0</v>
      </c>
      <c r="BM58" s="1">
        <f t="shared" ca="1" si="27"/>
        <v>0</v>
      </c>
      <c r="BN58" s="1">
        <f t="shared" ca="1" si="27"/>
        <v>0</v>
      </c>
      <c r="BO58" s="1">
        <f t="shared" ca="1" si="27"/>
        <v>0</v>
      </c>
      <c r="BP58" s="1">
        <f t="shared" ca="1" si="27"/>
        <v>0</v>
      </c>
      <c r="BQ58" s="1">
        <f t="shared" ca="1" si="27"/>
        <v>0</v>
      </c>
      <c r="BR58" s="1">
        <f t="shared" ca="1" si="27"/>
        <v>0</v>
      </c>
      <c r="BS58" s="1">
        <f t="shared" ca="1" si="26"/>
        <v>0</v>
      </c>
      <c r="BT58" s="1">
        <f t="shared" ca="1" si="26"/>
        <v>0</v>
      </c>
      <c r="BU58" s="1">
        <f t="shared" ca="1" si="26"/>
        <v>0</v>
      </c>
      <c r="BV58" s="1">
        <f t="shared" ca="1" si="26"/>
        <v>0</v>
      </c>
      <c r="BW58" s="1">
        <f t="shared" ca="1" si="26"/>
        <v>0</v>
      </c>
      <c r="BX58" s="1">
        <f t="shared" ca="1" si="26"/>
        <v>0</v>
      </c>
      <c r="BY58" s="1">
        <f t="shared" ca="1" si="26"/>
        <v>0</v>
      </c>
      <c r="BZ58" s="1">
        <f t="shared" ca="1" si="26"/>
        <v>0</v>
      </c>
      <c r="CA58" s="1">
        <f t="shared" ref="CA58:CA81" ca="1" si="28">SUM(BC58:BZ58)</f>
        <v>1.0049697416647518</v>
      </c>
    </row>
    <row r="59" spans="1:79">
      <c r="BC59" s="1">
        <f t="shared" ca="1" si="25"/>
        <v>0.12564722506880344</v>
      </c>
      <c r="BD59" s="1">
        <f t="shared" ca="1" si="26"/>
        <v>0.87923218552887761</v>
      </c>
      <c r="BE59" s="1">
        <f t="shared" ca="1" si="26"/>
        <v>0</v>
      </c>
      <c r="BF59" s="1">
        <f t="shared" ca="1" si="26"/>
        <v>0</v>
      </c>
      <c r="BG59" s="1">
        <f t="shared" ca="1" si="26"/>
        <v>0</v>
      </c>
      <c r="BH59" s="1">
        <f t="shared" ca="1" si="26"/>
        <v>0</v>
      </c>
      <c r="BI59" s="1">
        <f t="shared" ca="1" si="26"/>
        <v>0</v>
      </c>
      <c r="BJ59" s="1">
        <f t="shared" ca="1" si="26"/>
        <v>0</v>
      </c>
      <c r="BK59" s="1">
        <f t="shared" ca="1" si="26"/>
        <v>0</v>
      </c>
      <c r="BL59" s="1">
        <f t="shared" ca="1" si="26"/>
        <v>0</v>
      </c>
      <c r="BM59" s="1">
        <f t="shared" ca="1" si="26"/>
        <v>0</v>
      </c>
      <c r="BN59" s="1">
        <f t="shared" ca="1" si="26"/>
        <v>0</v>
      </c>
      <c r="BO59" s="1">
        <f t="shared" ca="1" si="26"/>
        <v>0</v>
      </c>
      <c r="BP59" s="1">
        <f t="shared" ca="1" si="26"/>
        <v>0</v>
      </c>
      <c r="BQ59" s="1">
        <f t="shared" ca="1" si="26"/>
        <v>0</v>
      </c>
      <c r="BR59" s="1">
        <f t="shared" ca="1" si="26"/>
        <v>0</v>
      </c>
      <c r="BS59" s="1">
        <f t="shared" ca="1" si="26"/>
        <v>0</v>
      </c>
      <c r="BT59" s="1">
        <f t="shared" ca="1" si="26"/>
        <v>0</v>
      </c>
      <c r="BU59" s="1">
        <f t="shared" ca="1" si="26"/>
        <v>0</v>
      </c>
      <c r="BV59" s="1">
        <f t="shared" ca="1" si="26"/>
        <v>0</v>
      </c>
      <c r="BW59" s="1">
        <f t="shared" ca="1" si="26"/>
        <v>0</v>
      </c>
      <c r="BX59" s="1">
        <f t="shared" ca="1" si="26"/>
        <v>0</v>
      </c>
      <c r="BY59" s="1">
        <f t="shared" ca="1" si="26"/>
        <v>0</v>
      </c>
      <c r="BZ59" s="1">
        <f t="shared" ca="1" si="26"/>
        <v>0</v>
      </c>
      <c r="CA59" s="1">
        <f t="shared" ca="1" si="28"/>
        <v>1.004879410597681</v>
      </c>
    </row>
    <row r="60" spans="1:79">
      <c r="BC60" s="1">
        <f t="shared" ca="1" si="25"/>
        <v>6.7028337200625288E-2</v>
      </c>
      <c r="BD60" s="1">
        <f t="shared" ca="1" si="26"/>
        <v>0</v>
      </c>
      <c r="BE60" s="1">
        <f t="shared" ca="1" si="26"/>
        <v>0.93766539272621685</v>
      </c>
      <c r="BF60" s="1">
        <f t="shared" ca="1" si="26"/>
        <v>0</v>
      </c>
      <c r="BG60" s="1">
        <f t="shared" ca="1" si="26"/>
        <v>0</v>
      </c>
      <c r="BH60" s="1">
        <f t="shared" ca="1" si="26"/>
        <v>0</v>
      </c>
      <c r="BI60" s="1">
        <f t="shared" ca="1" si="26"/>
        <v>0</v>
      </c>
      <c r="BJ60" s="1">
        <f t="shared" ca="1" si="26"/>
        <v>0</v>
      </c>
      <c r="BK60" s="1">
        <f t="shared" ca="1" si="26"/>
        <v>0</v>
      </c>
      <c r="BL60" s="1">
        <f t="shared" ca="1" si="26"/>
        <v>0</v>
      </c>
      <c r="BM60" s="1">
        <f t="shared" ca="1" si="26"/>
        <v>0</v>
      </c>
      <c r="BN60" s="1">
        <f t="shared" ca="1" si="26"/>
        <v>0</v>
      </c>
      <c r="BO60" s="1">
        <f t="shared" ca="1" si="26"/>
        <v>0</v>
      </c>
      <c r="BP60" s="1">
        <f t="shared" ca="1" si="26"/>
        <v>0</v>
      </c>
      <c r="BQ60" s="1">
        <f t="shared" ca="1" si="26"/>
        <v>0</v>
      </c>
      <c r="BR60" s="1">
        <f t="shared" ca="1" si="26"/>
        <v>0</v>
      </c>
      <c r="BS60" s="1">
        <f t="shared" ca="1" si="26"/>
        <v>0</v>
      </c>
      <c r="BT60" s="1">
        <f t="shared" ca="1" si="26"/>
        <v>0</v>
      </c>
      <c r="BU60" s="1">
        <f t="shared" ca="1" si="26"/>
        <v>0</v>
      </c>
      <c r="BV60" s="1">
        <f t="shared" ca="1" si="26"/>
        <v>0</v>
      </c>
      <c r="BW60" s="1">
        <f t="shared" ca="1" si="26"/>
        <v>0</v>
      </c>
      <c r="BX60" s="1">
        <f t="shared" ca="1" si="26"/>
        <v>0</v>
      </c>
      <c r="BY60" s="1">
        <f t="shared" ca="1" si="26"/>
        <v>0</v>
      </c>
      <c r="BZ60" s="1">
        <f t="shared" ca="1" si="26"/>
        <v>0</v>
      </c>
      <c r="CA60" s="1">
        <f t="shared" ca="1" si="28"/>
        <v>1.0046937299268421</v>
      </c>
    </row>
    <row r="61" spans="1:79">
      <c r="BC61" s="1">
        <f t="shared" ca="1" si="25"/>
        <v>3.0475248209427264E-2</v>
      </c>
      <c r="BD61" s="1">
        <f t="shared" ca="1" si="26"/>
        <v>0</v>
      </c>
      <c r="BE61" s="1">
        <f t="shared" ca="1" si="26"/>
        <v>0</v>
      </c>
      <c r="BF61" s="1">
        <f t="shared" ca="1" si="26"/>
        <v>0.97330606316781143</v>
      </c>
      <c r="BG61" s="1">
        <f t="shared" ca="1" si="26"/>
        <v>0</v>
      </c>
      <c r="BH61" s="1">
        <f t="shared" ca="1" si="26"/>
        <v>0</v>
      </c>
      <c r="BI61" s="1">
        <f t="shared" ca="1" si="26"/>
        <v>0</v>
      </c>
      <c r="BJ61" s="1">
        <f t="shared" ca="1" si="26"/>
        <v>0</v>
      </c>
      <c r="BK61" s="1">
        <f t="shared" ca="1" si="26"/>
        <v>0</v>
      </c>
      <c r="BL61" s="1">
        <f t="shared" ca="1" si="26"/>
        <v>0</v>
      </c>
      <c r="BM61" s="1">
        <f t="shared" ca="1" si="26"/>
        <v>0</v>
      </c>
      <c r="BN61" s="1">
        <f t="shared" ca="1" si="26"/>
        <v>0</v>
      </c>
      <c r="BO61" s="1">
        <f t="shared" ca="1" si="26"/>
        <v>0</v>
      </c>
      <c r="BP61" s="1">
        <f t="shared" ca="1" si="26"/>
        <v>0</v>
      </c>
      <c r="BQ61" s="1">
        <f t="shared" ca="1" si="26"/>
        <v>0</v>
      </c>
      <c r="BR61" s="1">
        <f t="shared" ca="1" si="26"/>
        <v>0</v>
      </c>
      <c r="BS61" s="1">
        <f t="shared" ca="1" si="26"/>
        <v>0</v>
      </c>
      <c r="BT61" s="1">
        <f t="shared" ca="1" si="26"/>
        <v>0</v>
      </c>
      <c r="BU61" s="1">
        <f t="shared" ca="1" si="26"/>
        <v>0</v>
      </c>
      <c r="BV61" s="1">
        <f t="shared" ca="1" si="26"/>
        <v>0</v>
      </c>
      <c r="BW61" s="1">
        <f t="shared" ca="1" si="26"/>
        <v>0</v>
      </c>
      <c r="BX61" s="1">
        <f t="shared" ca="1" si="26"/>
        <v>0</v>
      </c>
      <c r="BY61" s="1">
        <f t="shared" ca="1" si="26"/>
        <v>0</v>
      </c>
      <c r="BZ61" s="1">
        <f t="shared" ca="1" si="26"/>
        <v>0</v>
      </c>
      <c r="CA61" s="1">
        <f t="shared" ca="1" si="28"/>
        <v>1.0037813113772387</v>
      </c>
    </row>
    <row r="62" spans="1:79">
      <c r="BC62" s="1">
        <f t="shared" ca="1" si="25"/>
        <v>1.6224756036464782E-2</v>
      </c>
      <c r="BD62" s="1">
        <f t="shared" ca="1" si="26"/>
        <v>0</v>
      </c>
      <c r="BE62" s="1">
        <f t="shared" ca="1" si="26"/>
        <v>0</v>
      </c>
      <c r="BF62" s="1">
        <f t="shared" ca="1" si="26"/>
        <v>0</v>
      </c>
      <c r="BG62" s="1">
        <f t="shared" ca="1" si="26"/>
        <v>0.98581411216436265</v>
      </c>
      <c r="BH62" s="1">
        <f t="shared" ca="1" si="26"/>
        <v>0</v>
      </c>
      <c r="BI62" s="1">
        <f t="shared" ca="1" si="26"/>
        <v>0</v>
      </c>
      <c r="BJ62" s="1">
        <f t="shared" ca="1" si="26"/>
        <v>0</v>
      </c>
      <c r="BK62" s="1">
        <f t="shared" ca="1" si="26"/>
        <v>0</v>
      </c>
      <c r="BL62" s="1">
        <f t="shared" ca="1" si="26"/>
        <v>0</v>
      </c>
      <c r="BM62" s="1">
        <f t="shared" ca="1" si="26"/>
        <v>0</v>
      </c>
      <c r="BN62" s="1">
        <f t="shared" ca="1" si="26"/>
        <v>0</v>
      </c>
      <c r="BO62" s="1">
        <f t="shared" ca="1" si="26"/>
        <v>0</v>
      </c>
      <c r="BP62" s="1">
        <f t="shared" ca="1" si="26"/>
        <v>0</v>
      </c>
      <c r="BQ62" s="1">
        <f t="shared" ca="1" si="26"/>
        <v>0</v>
      </c>
      <c r="BR62" s="1">
        <f t="shared" ca="1" si="26"/>
        <v>0</v>
      </c>
      <c r="BS62" s="1">
        <f t="shared" ca="1" si="26"/>
        <v>0</v>
      </c>
      <c r="BT62" s="1">
        <f t="shared" ca="1" si="26"/>
        <v>0</v>
      </c>
      <c r="BU62" s="1">
        <f t="shared" ca="1" si="26"/>
        <v>0</v>
      </c>
      <c r="BV62" s="1">
        <f t="shared" ca="1" si="26"/>
        <v>0</v>
      </c>
      <c r="BW62" s="1">
        <f t="shared" ca="1" si="26"/>
        <v>0</v>
      </c>
      <c r="BX62" s="1">
        <f t="shared" ca="1" si="26"/>
        <v>0</v>
      </c>
      <c r="BY62" s="1">
        <f t="shared" ca="1" si="26"/>
        <v>0</v>
      </c>
      <c r="BZ62" s="1">
        <f t="shared" ca="1" si="26"/>
        <v>0</v>
      </c>
      <c r="CA62" s="1">
        <f t="shared" ca="1" si="28"/>
        <v>1.0020388682008274</v>
      </c>
    </row>
    <row r="63" spans="1:79">
      <c r="BC63" s="1">
        <f t="shared" ca="1" si="25"/>
        <v>1.0591381505165032E-2</v>
      </c>
      <c r="BD63" s="1">
        <f t="shared" ca="1" si="26"/>
        <v>0</v>
      </c>
      <c r="BE63" s="1">
        <f t="shared" ca="1" si="26"/>
        <v>0</v>
      </c>
      <c r="BF63" s="1">
        <f t="shared" ca="1" si="26"/>
        <v>0</v>
      </c>
      <c r="BG63" s="1">
        <f t="shared" ca="1" si="26"/>
        <v>0</v>
      </c>
      <c r="BH63" s="1">
        <f t="shared" ca="1" si="26"/>
        <v>0.98927461629649827</v>
      </c>
      <c r="BI63" s="1">
        <f t="shared" ca="1" si="26"/>
        <v>0</v>
      </c>
      <c r="BJ63" s="1">
        <f t="shared" ca="1" si="26"/>
        <v>0</v>
      </c>
      <c r="BK63" s="1">
        <f t="shared" ca="1" si="26"/>
        <v>0</v>
      </c>
      <c r="BL63" s="1">
        <f t="shared" ca="1" si="26"/>
        <v>0</v>
      </c>
      <c r="BM63" s="1">
        <f t="shared" ca="1" si="26"/>
        <v>0</v>
      </c>
      <c r="BN63" s="1">
        <f t="shared" ca="1" si="26"/>
        <v>0</v>
      </c>
      <c r="BO63" s="1">
        <f t="shared" ca="1" si="26"/>
        <v>0</v>
      </c>
      <c r="BP63" s="1">
        <f t="shared" ca="1" si="26"/>
        <v>0</v>
      </c>
      <c r="BQ63" s="1">
        <f t="shared" ca="1" si="26"/>
        <v>0</v>
      </c>
      <c r="BR63" s="1">
        <f t="shared" ca="1" si="26"/>
        <v>0</v>
      </c>
      <c r="BS63" s="1">
        <f t="shared" ca="1" si="26"/>
        <v>0</v>
      </c>
      <c r="BT63" s="1">
        <f t="shared" ca="1" si="26"/>
        <v>0</v>
      </c>
      <c r="BU63" s="1">
        <f t="shared" ca="1" si="26"/>
        <v>0</v>
      </c>
      <c r="BV63" s="1">
        <f t="shared" ca="1" si="26"/>
        <v>0</v>
      </c>
      <c r="BW63" s="1">
        <f t="shared" ca="1" si="26"/>
        <v>0</v>
      </c>
      <c r="BX63" s="1">
        <f t="shared" ca="1" si="26"/>
        <v>0</v>
      </c>
      <c r="BY63" s="1">
        <f t="shared" ca="1" si="26"/>
        <v>0</v>
      </c>
      <c r="BZ63" s="1">
        <f t="shared" ca="1" si="26"/>
        <v>0</v>
      </c>
      <c r="CA63" s="1">
        <f t="shared" ca="1" si="28"/>
        <v>0.9998659978016633</v>
      </c>
    </row>
    <row r="64" spans="1:79">
      <c r="BC64" s="1">
        <f t="shared" ca="1" si="25"/>
        <v>1.0266448162710162E-2</v>
      </c>
      <c r="BD64" s="1">
        <f t="shared" ca="1" si="26"/>
        <v>7.1840137962908557E-2</v>
      </c>
      <c r="BE64" s="1">
        <f t="shared" ca="1" si="26"/>
        <v>0</v>
      </c>
      <c r="BF64" s="1">
        <f t="shared" ca="1" si="26"/>
        <v>0</v>
      </c>
      <c r="BG64" s="1">
        <f t="shared" ca="1" si="26"/>
        <v>0</v>
      </c>
      <c r="BH64" s="1">
        <f t="shared" ca="1" si="26"/>
        <v>0</v>
      </c>
      <c r="BI64" s="1">
        <f t="shared" ca="1" si="26"/>
        <v>0.91836876548789803</v>
      </c>
      <c r="BJ64" s="1">
        <f t="shared" ca="1" si="26"/>
        <v>0</v>
      </c>
      <c r="BK64" s="1">
        <f t="shared" ca="1" si="26"/>
        <v>0</v>
      </c>
      <c r="BL64" s="1">
        <f t="shared" ca="1" si="26"/>
        <v>0</v>
      </c>
      <c r="BM64" s="1">
        <f t="shared" ca="1" si="26"/>
        <v>0</v>
      </c>
      <c r="BN64" s="1">
        <f t="shared" ca="1" si="26"/>
        <v>0</v>
      </c>
      <c r="BO64" s="1">
        <f t="shared" ca="1" si="26"/>
        <v>0</v>
      </c>
      <c r="BP64" s="1">
        <f t="shared" ca="1" si="26"/>
        <v>0</v>
      </c>
      <c r="BQ64" s="1">
        <f t="shared" ca="1" si="26"/>
        <v>0</v>
      </c>
      <c r="BR64" s="1">
        <f t="shared" ca="1" si="26"/>
        <v>0</v>
      </c>
      <c r="BS64" s="1">
        <f t="shared" ca="1" si="26"/>
        <v>0</v>
      </c>
      <c r="BT64" s="1">
        <f t="shared" ca="1" si="26"/>
        <v>0</v>
      </c>
      <c r="BU64" s="1">
        <f t="shared" ca="1" si="26"/>
        <v>0</v>
      </c>
      <c r="BV64" s="1">
        <f t="shared" ca="1" si="26"/>
        <v>0</v>
      </c>
      <c r="BW64" s="1">
        <f t="shared" ca="1" si="26"/>
        <v>0</v>
      </c>
      <c r="BX64" s="1">
        <f t="shared" ca="1" si="26"/>
        <v>0</v>
      </c>
      <c r="BY64" s="1">
        <f t="shared" ca="1" si="26"/>
        <v>0</v>
      </c>
      <c r="BZ64" s="1">
        <f t="shared" ca="1" si="26"/>
        <v>0</v>
      </c>
      <c r="CA64" s="1">
        <f t="shared" ca="1" si="28"/>
        <v>1.0004753516135168</v>
      </c>
    </row>
    <row r="65" spans="55:79">
      <c r="BC65" s="1">
        <f t="shared" ca="1" si="25"/>
        <v>5.3502075925138115E-3</v>
      </c>
      <c r="BD65" s="1">
        <f t="shared" ca="1" si="26"/>
        <v>3.7438411482071388E-2</v>
      </c>
      <c r="BE65" s="1">
        <f t="shared" ca="1" si="26"/>
        <v>0</v>
      </c>
      <c r="BF65" s="1">
        <f t="shared" ca="1" si="26"/>
        <v>0</v>
      </c>
      <c r="BG65" s="1">
        <f t="shared" ca="1" si="26"/>
        <v>0</v>
      </c>
      <c r="BH65" s="1">
        <f t="shared" ca="1" si="26"/>
        <v>0</v>
      </c>
      <c r="BI65" s="1">
        <f t="shared" ca="1" si="26"/>
        <v>0.47859171073305617</v>
      </c>
      <c r="BJ65" s="1">
        <f t="shared" ca="1" si="26"/>
        <v>0.47888378449378877</v>
      </c>
      <c r="BK65" s="1">
        <f t="shared" ca="1" si="26"/>
        <v>0</v>
      </c>
      <c r="BL65" s="1">
        <f t="shared" ca="1" si="26"/>
        <v>0</v>
      </c>
      <c r="BM65" s="1">
        <f t="shared" ca="1" si="26"/>
        <v>0</v>
      </c>
      <c r="BN65" s="1">
        <f t="shared" ca="1" si="26"/>
        <v>0</v>
      </c>
      <c r="BO65" s="1">
        <f t="shared" ca="1" si="26"/>
        <v>0</v>
      </c>
      <c r="BP65" s="1">
        <f t="shared" ca="1" si="26"/>
        <v>0</v>
      </c>
      <c r="BQ65" s="1">
        <f t="shared" ca="1" si="26"/>
        <v>0</v>
      </c>
      <c r="BR65" s="1">
        <f t="shared" ca="1" si="26"/>
        <v>0</v>
      </c>
      <c r="BS65" s="1">
        <f t="shared" ca="1" si="26"/>
        <v>0</v>
      </c>
      <c r="BT65" s="1">
        <f t="shared" ca="1" si="26"/>
        <v>0</v>
      </c>
      <c r="BU65" s="1">
        <f t="shared" ca="1" si="26"/>
        <v>0</v>
      </c>
      <c r="BV65" s="1">
        <f t="shared" ca="1" si="26"/>
        <v>0</v>
      </c>
      <c r="BW65" s="1">
        <f t="shared" ca="1" si="26"/>
        <v>0</v>
      </c>
      <c r="BX65" s="1">
        <f t="shared" ca="1" si="26"/>
        <v>0</v>
      </c>
      <c r="BY65" s="1">
        <f t="shared" ca="1" si="26"/>
        <v>0</v>
      </c>
      <c r="BZ65" s="1">
        <f t="shared" ca="1" si="26"/>
        <v>0</v>
      </c>
      <c r="CA65" s="1">
        <f t="shared" ca="1" si="28"/>
        <v>1.0002641143014301</v>
      </c>
    </row>
    <row r="66" spans="55:79">
      <c r="BC66" s="1">
        <f t="shared" ca="1" si="25"/>
        <v>3.618070527622308E-3</v>
      </c>
      <c r="BD66" s="1">
        <f t="shared" ca="1" si="26"/>
        <v>2.5317670981905849E-2</v>
      </c>
      <c r="BE66" s="1">
        <f t="shared" ca="1" si="26"/>
        <v>0</v>
      </c>
      <c r="BF66" s="1">
        <f t="shared" ca="1" si="26"/>
        <v>0</v>
      </c>
      <c r="BG66" s="1">
        <f t="shared" ca="1" si="26"/>
        <v>0</v>
      </c>
      <c r="BH66" s="1">
        <f t="shared" ca="1" si="26"/>
        <v>0</v>
      </c>
      <c r="BI66" s="1">
        <f t="shared" ca="1" si="26"/>
        <v>0.32364636968651439</v>
      </c>
      <c r="BJ66" s="1">
        <f t="shared" ca="1" si="26"/>
        <v>0.3238438834252122</v>
      </c>
      <c r="BK66" s="1">
        <f t="shared" ca="1" si="26"/>
        <v>0.32372605068609062</v>
      </c>
      <c r="BL66" s="1">
        <f t="shared" ca="1" si="26"/>
        <v>0</v>
      </c>
      <c r="BM66" s="1">
        <f t="shared" ca="1" si="26"/>
        <v>0</v>
      </c>
      <c r="BN66" s="1">
        <f t="shared" ca="1" si="26"/>
        <v>0</v>
      </c>
      <c r="BO66" s="1">
        <f t="shared" ca="1" si="26"/>
        <v>0</v>
      </c>
      <c r="BP66" s="1">
        <f t="shared" ca="1" si="26"/>
        <v>0</v>
      </c>
      <c r="BQ66" s="1">
        <f t="shared" ca="1" si="26"/>
        <v>0</v>
      </c>
      <c r="BR66" s="1">
        <f t="shared" ca="1" si="26"/>
        <v>0</v>
      </c>
      <c r="BS66" s="1">
        <f t="shared" ca="1" si="26"/>
        <v>0</v>
      </c>
      <c r="BT66" s="1">
        <f t="shared" ca="1" si="26"/>
        <v>0</v>
      </c>
      <c r="BU66" s="1">
        <f t="shared" ca="1" si="26"/>
        <v>0</v>
      </c>
      <c r="BV66" s="1">
        <f t="shared" ca="1" si="26"/>
        <v>0</v>
      </c>
      <c r="BW66" s="1">
        <f t="shared" ca="1" si="26"/>
        <v>0</v>
      </c>
      <c r="BX66" s="1">
        <f t="shared" ca="1" si="26"/>
        <v>0</v>
      </c>
      <c r="BY66" s="1">
        <f t="shared" ca="1" si="26"/>
        <v>0</v>
      </c>
      <c r="BZ66" s="1">
        <f t="shared" ca="1" si="26"/>
        <v>0</v>
      </c>
      <c r="CA66" s="1">
        <f t="shared" ca="1" si="28"/>
        <v>1.0001520453073454</v>
      </c>
    </row>
    <row r="67" spans="55:79">
      <c r="BC67" s="1">
        <f t="shared" ca="1" si="25"/>
        <v>2.7333602226065068E-3</v>
      </c>
      <c r="BD67" s="1">
        <f t="shared" ca="1" si="26"/>
        <v>1.9126854899909063E-2</v>
      </c>
      <c r="BE67" s="1">
        <f t="shared" ca="1" si="26"/>
        <v>0</v>
      </c>
      <c r="BF67" s="1">
        <f t="shared" ca="1" si="26"/>
        <v>0</v>
      </c>
      <c r="BG67" s="1">
        <f t="shared" ca="1" si="26"/>
        <v>0</v>
      </c>
      <c r="BH67" s="1">
        <f t="shared" ca="1" si="26"/>
        <v>0</v>
      </c>
      <c r="BI67" s="1">
        <f t="shared" ca="1" si="26"/>
        <v>0.24450635856432257</v>
      </c>
      <c r="BJ67" s="1">
        <f t="shared" ca="1" si="26"/>
        <v>0.24465557486585965</v>
      </c>
      <c r="BK67" s="1">
        <f t="shared" ca="1" si="26"/>
        <v>0.24456655541627015</v>
      </c>
      <c r="BL67" s="1">
        <f t="shared" ca="1" si="26"/>
        <v>0.24445355601088181</v>
      </c>
      <c r="BM67" s="1">
        <f t="shared" ca="1" si="26"/>
        <v>0</v>
      </c>
      <c r="BN67" s="1">
        <f t="shared" ca="1" si="26"/>
        <v>0</v>
      </c>
      <c r="BO67" s="1">
        <f t="shared" ca="1" si="26"/>
        <v>0</v>
      </c>
      <c r="BP67" s="1">
        <f t="shared" ca="1" si="26"/>
        <v>0</v>
      </c>
      <c r="BQ67" s="1">
        <f t="shared" ca="1" si="26"/>
        <v>0</v>
      </c>
      <c r="BR67" s="1">
        <f t="shared" ca="1" si="26"/>
        <v>0</v>
      </c>
      <c r="BS67" s="1">
        <f t="shared" ca="1" si="26"/>
        <v>0</v>
      </c>
      <c r="BT67" s="1">
        <f t="shared" ca="1" si="26"/>
        <v>0</v>
      </c>
      <c r="BU67" s="1">
        <f t="shared" ca="1" si="26"/>
        <v>0</v>
      </c>
      <c r="BV67" s="1">
        <f t="shared" ca="1" si="26"/>
        <v>0</v>
      </c>
      <c r="BW67" s="1">
        <f t="shared" ca="1" si="26"/>
        <v>0</v>
      </c>
      <c r="BX67" s="1">
        <f t="shared" ca="1" si="26"/>
        <v>0</v>
      </c>
      <c r="BY67" s="1">
        <f t="shared" ca="1" si="26"/>
        <v>0</v>
      </c>
      <c r="BZ67" s="1">
        <f t="shared" ca="1" si="26"/>
        <v>0</v>
      </c>
      <c r="CA67" s="1">
        <f t="shared" ca="1" si="28"/>
        <v>1.0000422599798497</v>
      </c>
    </row>
    <row r="68" spans="55:79">
      <c r="BC68" s="1">
        <f t="shared" ca="1" si="25"/>
        <v>2.1964133001262098E-3</v>
      </c>
      <c r="BD68" s="1">
        <f t="shared" ca="1" si="26"/>
        <v>1.5369535582010485E-2</v>
      </c>
      <c r="BE68" s="1">
        <f t="shared" ca="1" si="26"/>
        <v>0</v>
      </c>
      <c r="BF68" s="1">
        <f t="shared" ca="1" si="26"/>
        <v>0</v>
      </c>
      <c r="BG68" s="1">
        <f t="shared" ca="1" si="26"/>
        <v>0</v>
      </c>
      <c r="BH68" s="1">
        <f t="shared" ca="1" si="26"/>
        <v>0</v>
      </c>
      <c r="BI68" s="1">
        <f t="shared" ca="1" si="26"/>
        <v>0.19647491089180846</v>
      </c>
      <c r="BJ68" s="1">
        <f t="shared" ca="1" si="26"/>
        <v>0.1965948146853691</v>
      </c>
      <c r="BK68" s="1">
        <f t="shared" ca="1" si="26"/>
        <v>0.19652328249186723</v>
      </c>
      <c r="BL68" s="1">
        <f t="shared" ca="1" si="26"/>
        <v>0.1964324810277418</v>
      </c>
      <c r="BM68" s="1">
        <f t="shared" ca="1" si="26"/>
        <v>0.19633072202651647</v>
      </c>
      <c r="BN68" s="1">
        <f t="shared" ca="1" si="26"/>
        <v>0</v>
      </c>
      <c r="BO68" s="1">
        <f t="shared" ca="1" si="26"/>
        <v>0</v>
      </c>
      <c r="BP68" s="1">
        <f t="shared" ca="1" si="26"/>
        <v>0</v>
      </c>
      <c r="BQ68" s="1">
        <f t="shared" ca="1" si="26"/>
        <v>0</v>
      </c>
      <c r="BR68" s="1">
        <f t="shared" ca="1" si="26"/>
        <v>0</v>
      </c>
      <c r="BS68" s="1">
        <f t="shared" ca="1" si="26"/>
        <v>0</v>
      </c>
      <c r="BT68" s="1">
        <f t="shared" ca="1" si="26"/>
        <v>0</v>
      </c>
      <c r="BU68" s="1">
        <f t="shared" ref="BD68:BZ79" ca="1" si="29">10000*(BU41-$BB41)</f>
        <v>0</v>
      </c>
      <c r="BV68" s="1">
        <f t="shared" ca="1" si="29"/>
        <v>0</v>
      </c>
      <c r="BW68" s="1">
        <f t="shared" ca="1" si="29"/>
        <v>0</v>
      </c>
      <c r="BX68" s="1">
        <f t="shared" ca="1" si="29"/>
        <v>0</v>
      </c>
      <c r="BY68" s="1">
        <f t="shared" ca="1" si="29"/>
        <v>0</v>
      </c>
      <c r="BZ68" s="1">
        <f t="shared" ca="1" si="29"/>
        <v>0</v>
      </c>
      <c r="CA68" s="1">
        <f t="shared" ca="1" si="28"/>
        <v>0.99992216000543976</v>
      </c>
    </row>
    <row r="69" spans="55:79">
      <c r="BC69" s="1">
        <f t="shared" ca="1" si="25"/>
        <v>1.8358622000391733E-3</v>
      </c>
      <c r="BD69" s="1">
        <f t="shared" ca="1" si="29"/>
        <v>1.2846556929346775E-2</v>
      </c>
      <c r="BE69" s="1">
        <f t="shared" ca="1" si="29"/>
        <v>0</v>
      </c>
      <c r="BF69" s="1">
        <f t="shared" ca="1" si="29"/>
        <v>0</v>
      </c>
      <c r="BG69" s="1">
        <f t="shared" ca="1" si="29"/>
        <v>0</v>
      </c>
      <c r="BH69" s="1">
        <f t="shared" ca="1" si="29"/>
        <v>0</v>
      </c>
      <c r="BI69" s="1">
        <f t="shared" ca="1" si="29"/>
        <v>0.16422260658011112</v>
      </c>
      <c r="BJ69" s="1">
        <f t="shared" ca="1" si="29"/>
        <v>0.16432282755829419</v>
      </c>
      <c r="BK69" s="1">
        <f t="shared" ca="1" si="29"/>
        <v>0.16426303774075279</v>
      </c>
      <c r="BL69" s="1">
        <f t="shared" ca="1" si="29"/>
        <v>0.16418714180232996</v>
      </c>
      <c r="BM69" s="1">
        <f t="shared" ca="1" si="29"/>
        <v>0.16410208705686102</v>
      </c>
      <c r="BN69" s="1">
        <f t="shared" ca="1" si="29"/>
        <v>0.16399940577116467</v>
      </c>
      <c r="BO69" s="1">
        <f t="shared" ca="1" si="29"/>
        <v>0</v>
      </c>
      <c r="BP69" s="1">
        <f t="shared" ca="1" si="29"/>
        <v>0</v>
      </c>
      <c r="BQ69" s="1">
        <f t="shared" ca="1" si="29"/>
        <v>0</v>
      </c>
      <c r="BR69" s="1">
        <f t="shared" ca="1" si="29"/>
        <v>0</v>
      </c>
      <c r="BS69" s="1">
        <f t="shared" ca="1" si="29"/>
        <v>0</v>
      </c>
      <c r="BT69" s="1">
        <f t="shared" ca="1" si="29"/>
        <v>0</v>
      </c>
      <c r="BU69" s="1">
        <f t="shared" ca="1" si="29"/>
        <v>0</v>
      </c>
      <c r="BV69" s="1">
        <f t="shared" ca="1" si="29"/>
        <v>0</v>
      </c>
      <c r="BW69" s="1">
        <f t="shared" ca="1" si="29"/>
        <v>0</v>
      </c>
      <c r="BX69" s="1">
        <f t="shared" ca="1" si="29"/>
        <v>0</v>
      </c>
      <c r="BY69" s="1">
        <f t="shared" ca="1" si="29"/>
        <v>0</v>
      </c>
      <c r="BZ69" s="1">
        <f t="shared" ca="1" si="29"/>
        <v>0</v>
      </c>
      <c r="CA69" s="1">
        <f t="shared" ca="1" si="28"/>
        <v>0.99977952563889971</v>
      </c>
    </row>
    <row r="70" spans="55:79">
      <c r="BC70" s="1">
        <f t="shared" ca="1" si="25"/>
        <v>1.5630571770230972E-3</v>
      </c>
      <c r="BD70" s="1">
        <f t="shared" ca="1" si="29"/>
        <v>1.0937587022752382E-2</v>
      </c>
      <c r="BE70" s="1">
        <f t="shared" ca="1" si="29"/>
        <v>0</v>
      </c>
      <c r="BF70" s="1">
        <f t="shared" ca="1" si="29"/>
        <v>0</v>
      </c>
      <c r="BG70" s="1">
        <f t="shared" ca="1" si="29"/>
        <v>0</v>
      </c>
      <c r="BH70" s="1">
        <f t="shared" ca="1" si="29"/>
        <v>0</v>
      </c>
      <c r="BI70" s="1">
        <f t="shared" ca="1" si="29"/>
        <v>0.13981945175878252</v>
      </c>
      <c r="BJ70" s="1">
        <f t="shared" ca="1" si="29"/>
        <v>0.13990478006320473</v>
      </c>
      <c r="BK70" s="1">
        <f t="shared" ca="1" si="29"/>
        <v>0.13985387490755841</v>
      </c>
      <c r="BL70" s="1">
        <f t="shared" ca="1" si="29"/>
        <v>0.13978925696989108</v>
      </c>
      <c r="BM70" s="1">
        <f t="shared" ca="1" si="29"/>
        <v>0.1397168412164973</v>
      </c>
      <c r="BN70" s="1">
        <f t="shared" ca="1" si="29"/>
        <v>0.13962941819656294</v>
      </c>
      <c r="BO70" s="1">
        <f t="shared" ca="1" si="29"/>
        <v>0.14838108604031675</v>
      </c>
      <c r="BP70" s="1">
        <f t="shared" ca="1" si="29"/>
        <v>0</v>
      </c>
      <c r="BQ70" s="1">
        <f t="shared" ca="1" si="29"/>
        <v>0</v>
      </c>
      <c r="BR70" s="1">
        <f t="shared" ca="1" si="29"/>
        <v>0</v>
      </c>
      <c r="BS70" s="1">
        <f t="shared" ca="1" si="29"/>
        <v>0</v>
      </c>
      <c r="BT70" s="1">
        <f t="shared" ca="1" si="29"/>
        <v>0</v>
      </c>
      <c r="BU70" s="1">
        <f t="shared" ca="1" si="29"/>
        <v>0</v>
      </c>
      <c r="BV70" s="1">
        <f t="shared" ca="1" si="29"/>
        <v>0</v>
      </c>
      <c r="BW70" s="1">
        <f t="shared" ca="1" si="29"/>
        <v>0</v>
      </c>
      <c r="BX70" s="1">
        <f t="shared" ca="1" si="29"/>
        <v>0</v>
      </c>
      <c r="BY70" s="1">
        <f t="shared" ca="1" si="29"/>
        <v>0</v>
      </c>
      <c r="BZ70" s="1">
        <f t="shared" ca="1" si="29"/>
        <v>0</v>
      </c>
      <c r="CA70" s="1">
        <f t="shared" ca="1" si="28"/>
        <v>0.9995953533525892</v>
      </c>
    </row>
    <row r="71" spans="55:79">
      <c r="BC71" s="1">
        <f t="shared" ca="1" si="25"/>
        <v>1.3717876967689335E-3</v>
      </c>
      <c r="BD71" s="1">
        <f t="shared" ca="1" si="29"/>
        <v>9.5991671411610469E-3</v>
      </c>
      <c r="BE71" s="1">
        <f t="shared" ca="1" si="29"/>
        <v>0</v>
      </c>
      <c r="BF71" s="1">
        <f t="shared" ca="1" si="29"/>
        <v>0</v>
      </c>
      <c r="BG71" s="1">
        <f t="shared" ca="1" si="29"/>
        <v>0</v>
      </c>
      <c r="BH71" s="1">
        <f t="shared" ca="1" si="29"/>
        <v>0</v>
      </c>
      <c r="BI71" s="1">
        <f t="shared" ca="1" si="29"/>
        <v>0.12270988293927587</v>
      </c>
      <c r="BJ71" s="1">
        <f t="shared" ca="1" si="29"/>
        <v>0.1227847696938511</v>
      </c>
      <c r="BK71" s="1">
        <f t="shared" ca="1" si="29"/>
        <v>0.12274009375978778</v>
      </c>
      <c r="BL71" s="1">
        <f t="shared" ca="1" si="29"/>
        <v>0.12268338307031001</v>
      </c>
      <c r="BM71" s="1">
        <f t="shared" ca="1" si="29"/>
        <v>0.12261982877959099</v>
      </c>
      <c r="BN71" s="1">
        <f t="shared" ca="1" si="29"/>
        <v>0.12254310363779553</v>
      </c>
      <c r="BO71" s="1">
        <f t="shared" ca="1" si="29"/>
        <v>0.13022383676286609</v>
      </c>
      <c r="BP71" s="1">
        <f t="shared" ca="1" si="29"/>
        <v>0.12211909930393006</v>
      </c>
      <c r="BQ71" s="1">
        <f t="shared" ca="1" si="29"/>
        <v>0</v>
      </c>
      <c r="BR71" s="1">
        <f t="shared" ca="1" si="29"/>
        <v>0</v>
      </c>
      <c r="BS71" s="1">
        <f t="shared" ca="1" si="29"/>
        <v>0</v>
      </c>
      <c r="BT71" s="1">
        <f t="shared" ca="1" si="29"/>
        <v>0</v>
      </c>
      <c r="BU71" s="1">
        <f t="shared" ca="1" si="29"/>
        <v>0</v>
      </c>
      <c r="BV71" s="1">
        <f t="shared" ca="1" si="29"/>
        <v>0</v>
      </c>
      <c r="BW71" s="1">
        <f t="shared" ca="1" si="29"/>
        <v>0</v>
      </c>
      <c r="BX71" s="1">
        <f t="shared" ca="1" si="29"/>
        <v>0</v>
      </c>
      <c r="BY71" s="1">
        <f t="shared" ca="1" si="29"/>
        <v>0</v>
      </c>
      <c r="BZ71" s="1">
        <f t="shared" ca="1" si="29"/>
        <v>0</v>
      </c>
      <c r="CA71" s="1">
        <f t="shared" ca="1" si="28"/>
        <v>0.99939495278533741</v>
      </c>
    </row>
    <row r="72" spans="55:79">
      <c r="BC72" s="1">
        <f t="shared" ca="1" si="25"/>
        <v>9.1623521214501125E-4</v>
      </c>
      <c r="BD72" s="1">
        <f t="shared" ca="1" si="29"/>
        <v>-3.8081290121283473E-4</v>
      </c>
      <c r="BE72" s="1">
        <f t="shared" ca="1" si="29"/>
        <v>0</v>
      </c>
      <c r="BF72" s="1">
        <f t="shared" ca="1" si="29"/>
        <v>0</v>
      </c>
      <c r="BG72" s="1">
        <f t="shared" ca="1" si="29"/>
        <v>0</v>
      </c>
      <c r="BH72" s="1">
        <f t="shared" ca="1" si="29"/>
        <v>-6.0720977579364899E-4</v>
      </c>
      <c r="BI72" s="1">
        <f t="shared" ca="1" si="29"/>
        <v>-4.8680173936332949E-3</v>
      </c>
      <c r="BJ72" s="1">
        <f t="shared" ca="1" si="29"/>
        <v>-4.8359659299279656E-3</v>
      </c>
      <c r="BK72" s="1">
        <f t="shared" ca="1" si="29"/>
        <v>-4.2721217052843485E-3</v>
      </c>
      <c r="BL72" s="1">
        <f t="shared" ca="1" si="29"/>
        <v>-3.7111053785565673E-3</v>
      </c>
      <c r="BM72" s="1">
        <f t="shared" ca="1" si="29"/>
        <v>-3.1538087430504902E-3</v>
      </c>
      <c r="BN72" s="1">
        <f t="shared" ca="1" si="29"/>
        <v>-2.6004938113999287E-3</v>
      </c>
      <c r="BO72" s="1">
        <f t="shared" ca="1" si="29"/>
        <v>-2.135486276699794E-3</v>
      </c>
      <c r="BP72" s="1">
        <f t="shared" ca="1" si="29"/>
        <v>-1.4562029271303345E-3</v>
      </c>
      <c r="BQ72" s="1">
        <f t="shared" ca="1" si="29"/>
        <v>1.0255323122532189</v>
      </c>
      <c r="BR72" s="1">
        <f t="shared" ca="1" si="29"/>
        <v>0</v>
      </c>
      <c r="BS72" s="1">
        <f t="shared" ca="1" si="29"/>
        <v>0</v>
      </c>
      <c r="BT72" s="1">
        <f t="shared" ca="1" si="29"/>
        <v>0</v>
      </c>
      <c r="BU72" s="1">
        <f t="shared" ca="1" si="29"/>
        <v>0</v>
      </c>
      <c r="BV72" s="1">
        <f t="shared" ca="1" si="29"/>
        <v>0</v>
      </c>
      <c r="BW72" s="1">
        <f t="shared" ca="1" si="29"/>
        <v>0</v>
      </c>
      <c r="BX72" s="1">
        <f t="shared" ca="1" si="29"/>
        <v>0</v>
      </c>
      <c r="BY72" s="1">
        <f t="shared" ca="1" si="29"/>
        <v>0</v>
      </c>
      <c r="BZ72" s="1">
        <f t="shared" ca="1" si="29"/>
        <v>0</v>
      </c>
      <c r="CA72" s="1">
        <f t="shared" ca="1" si="28"/>
        <v>0.99842732262267475</v>
      </c>
    </row>
    <row r="73" spans="55:79">
      <c r="BC73" s="1">
        <f t="shared" ca="1" si="25"/>
        <v>6.8732114222314067E-4</v>
      </c>
      <c r="BD73" s="1">
        <f t="shared" ca="1" si="29"/>
        <v>-3.0064072120694618E-4</v>
      </c>
      <c r="BE73" s="1">
        <f t="shared" ca="1" si="29"/>
        <v>0</v>
      </c>
      <c r="BF73" s="1">
        <f t="shared" ca="1" si="29"/>
        <v>0</v>
      </c>
      <c r="BG73" s="1">
        <f t="shared" ca="1" si="29"/>
        <v>0</v>
      </c>
      <c r="BH73" s="1">
        <f t="shared" ca="1" si="29"/>
        <v>1.1837952840210164E-5</v>
      </c>
      <c r="BI73" s="1">
        <f t="shared" ca="1" si="29"/>
        <v>-3.8431573479158487E-3</v>
      </c>
      <c r="BJ73" s="1">
        <f t="shared" ca="1" si="29"/>
        <v>-3.7915955175549243E-3</v>
      </c>
      <c r="BK73" s="1">
        <f t="shared" ca="1" si="29"/>
        <v>-2.9671026524624722E-3</v>
      </c>
      <c r="BL73" s="1">
        <f t="shared" ca="1" si="29"/>
        <v>-2.9397336032133126E-3</v>
      </c>
      <c r="BM73" s="1">
        <f t="shared" ca="1" si="29"/>
        <v>-2.1318981513474E-3</v>
      </c>
      <c r="BN73" s="1">
        <f t="shared" ca="1" si="29"/>
        <v>-2.1083686352341147E-3</v>
      </c>
      <c r="BO73" s="1">
        <f t="shared" ca="1" si="29"/>
        <v>-1.394496402795653E-3</v>
      </c>
      <c r="BP73" s="1">
        <f t="shared" ca="1" si="29"/>
        <v>-1.2163397933306896E-3</v>
      </c>
      <c r="BQ73" s="1">
        <f t="shared" ca="1" si="29"/>
        <v>-1.9990808715064645E-2</v>
      </c>
      <c r="BR73" s="1">
        <f t="shared" ca="1" si="29"/>
        <v>1.0320444742273338</v>
      </c>
      <c r="BS73" s="1">
        <f t="shared" ca="1" si="29"/>
        <v>0</v>
      </c>
      <c r="BT73" s="1">
        <f t="shared" ca="1" si="29"/>
        <v>0</v>
      </c>
      <c r="BU73" s="1">
        <f t="shared" ca="1" si="29"/>
        <v>0</v>
      </c>
      <c r="BV73" s="1">
        <f t="shared" ca="1" si="29"/>
        <v>0</v>
      </c>
      <c r="BW73" s="1">
        <f t="shared" ca="1" si="29"/>
        <v>0</v>
      </c>
      <c r="BX73" s="1">
        <f t="shared" ca="1" si="29"/>
        <v>0</v>
      </c>
      <c r="BY73" s="1">
        <f t="shared" ca="1" si="29"/>
        <v>0</v>
      </c>
      <c r="BZ73" s="1">
        <f t="shared" ca="1" si="29"/>
        <v>0</v>
      </c>
      <c r="CA73" s="1">
        <f t="shared" ca="1" si="28"/>
        <v>0.99205949178227115</v>
      </c>
    </row>
    <row r="74" spans="55:79">
      <c r="BC74" s="1">
        <f t="shared" ref="BC74:BC81" ca="1" si="30">10000*(BC47-$BB47)</f>
        <v>5.5005294541388139E-4</v>
      </c>
      <c r="BD74" s="1">
        <f t="shared" ca="1" si="29"/>
        <v>-2.5413450011058103E-4</v>
      </c>
      <c r="BE74" s="1">
        <f t="shared" ca="1" si="29"/>
        <v>0</v>
      </c>
      <c r="BF74" s="1">
        <f t="shared" ca="1" si="29"/>
        <v>0</v>
      </c>
      <c r="BG74" s="1">
        <f t="shared" ca="1" si="29"/>
        <v>0</v>
      </c>
      <c r="BH74" s="1">
        <f t="shared" ca="1" si="29"/>
        <v>1.0006742101609234E-5</v>
      </c>
      <c r="BI74" s="1">
        <f t="shared" ca="1" si="29"/>
        <v>-3.2486578671608868E-3</v>
      </c>
      <c r="BJ74" s="1">
        <f t="shared" ca="1" si="29"/>
        <v>-3.2050721543441796E-3</v>
      </c>
      <c r="BK74" s="1">
        <f t="shared" ca="1" si="29"/>
        <v>-2.5081204224619569E-3</v>
      </c>
      <c r="BL74" s="1">
        <f t="shared" ca="1" si="29"/>
        <v>-2.484985106576687E-3</v>
      </c>
      <c r="BM74" s="1">
        <f t="shared" ca="1" si="29"/>
        <v>-1.8021140402169067E-3</v>
      </c>
      <c r="BN74" s="1">
        <f t="shared" ca="1" si="29"/>
        <v>-1.7822243147946892E-3</v>
      </c>
      <c r="BO74" s="1">
        <f t="shared" ca="1" si="29"/>
        <v>-1.1787812415064991E-3</v>
      </c>
      <c r="BP74" s="1">
        <f t="shared" ca="1" si="29"/>
        <v>-1.0281837514725112E-3</v>
      </c>
      <c r="BQ74" s="1">
        <f t="shared" ca="1" si="29"/>
        <v>-1.6898420351907362E-2</v>
      </c>
      <c r="BR74" s="1">
        <f t="shared" ca="1" si="29"/>
        <v>-2.2805052308783047E-2</v>
      </c>
      <c r="BS74" s="1">
        <f t="shared" ca="1" si="29"/>
        <v>1.0515387202580939</v>
      </c>
      <c r="BT74" s="1">
        <f t="shared" ca="1" si="29"/>
        <v>0</v>
      </c>
      <c r="BU74" s="1">
        <f t="shared" ca="1" si="29"/>
        <v>0</v>
      </c>
      <c r="BV74" s="1">
        <f t="shared" ca="1" si="29"/>
        <v>0</v>
      </c>
      <c r="BW74" s="1">
        <f t="shared" ca="1" si="29"/>
        <v>0</v>
      </c>
      <c r="BX74" s="1">
        <f t="shared" ca="1" si="29"/>
        <v>0</v>
      </c>
      <c r="BY74" s="1">
        <f t="shared" ca="1" si="29"/>
        <v>0</v>
      </c>
      <c r="BZ74" s="1">
        <f t="shared" ca="1" si="29"/>
        <v>0</v>
      </c>
      <c r="CA74" s="1">
        <f t="shared" ca="1" si="28"/>
        <v>0.9949030338862741</v>
      </c>
    </row>
    <row r="75" spans="55:79">
      <c r="BC75" s="1">
        <f t="shared" ca="1" si="30"/>
        <v>4.578730283810728E-4</v>
      </c>
      <c r="BD75" s="1">
        <f t="shared" ca="1" si="29"/>
        <v>-2.2146343425788473E-4</v>
      </c>
      <c r="BE75" s="1">
        <f t="shared" ca="1" si="29"/>
        <v>0</v>
      </c>
      <c r="BF75" s="1">
        <f t="shared" ca="1" si="29"/>
        <v>0</v>
      </c>
      <c r="BG75" s="1">
        <f t="shared" ca="1" si="29"/>
        <v>0</v>
      </c>
      <c r="BH75" s="1">
        <f t="shared" ca="1" si="29"/>
        <v>8.7202955967313756E-6</v>
      </c>
      <c r="BI75" s="1">
        <f t="shared" ca="1" si="29"/>
        <v>-2.8310163013856027E-3</v>
      </c>
      <c r="BJ75" s="1">
        <f t="shared" ca="1" si="29"/>
        <v>-2.7930338841741786E-3</v>
      </c>
      <c r="BK75" s="1">
        <f t="shared" ca="1" si="29"/>
        <v>-2.185681022837116E-3</v>
      </c>
      <c r="BL75" s="1">
        <f t="shared" ca="1" si="29"/>
        <v>-2.1655199411441117E-3</v>
      </c>
      <c r="BM75" s="1">
        <f t="shared" ca="1" si="29"/>
        <v>-1.5704375400105164E-3</v>
      </c>
      <c r="BN75" s="1">
        <f t="shared" ca="1" si="29"/>
        <v>-1.553104809204342E-3</v>
      </c>
      <c r="BO75" s="1">
        <f t="shared" ca="1" si="29"/>
        <v>-1.0272392803045705E-3</v>
      </c>
      <c r="BP75" s="1">
        <f t="shared" ca="1" si="29"/>
        <v>-8.9600233010855845E-4</v>
      </c>
      <c r="BQ75" s="1">
        <f t="shared" ca="1" si="29"/>
        <v>-1.4725988046748739E-2</v>
      </c>
      <c r="BR75" s="1">
        <f t="shared" ca="1" si="29"/>
        <v>-1.9873272254500307E-2</v>
      </c>
      <c r="BS75" s="1">
        <f t="shared" ca="1" si="29"/>
        <v>-2.524009675930472E-2</v>
      </c>
      <c r="BT75" s="1">
        <f t="shared" ca="1" si="29"/>
        <v>1.0720569937827662</v>
      </c>
      <c r="BU75" s="1">
        <f t="shared" ca="1" si="29"/>
        <v>0</v>
      </c>
      <c r="BV75" s="1">
        <f t="shared" ca="1" si="29"/>
        <v>0</v>
      </c>
      <c r="BW75" s="1">
        <f t="shared" ca="1" si="29"/>
        <v>0</v>
      </c>
      <c r="BX75" s="1">
        <f t="shared" ca="1" si="29"/>
        <v>0</v>
      </c>
      <c r="BY75" s="1">
        <f t="shared" ca="1" si="29"/>
        <v>0</v>
      </c>
      <c r="BZ75" s="1">
        <f t="shared" ca="1" si="29"/>
        <v>0</v>
      </c>
      <c r="CA75" s="1">
        <f t="shared" ca="1" si="28"/>
        <v>0.99744073150276336</v>
      </c>
    </row>
    <row r="76" spans="55:79">
      <c r="BC76" s="1">
        <f t="shared" ca="1" si="30"/>
        <v>3.9278840624490385E-4</v>
      </c>
      <c r="BD76" s="1">
        <f t="shared" ca="1" si="29"/>
        <v>-1.9885899149585384E-4</v>
      </c>
      <c r="BE76" s="1">
        <f t="shared" ca="1" si="29"/>
        <v>0</v>
      </c>
      <c r="BF76" s="1">
        <f t="shared" ca="1" si="29"/>
        <v>0</v>
      </c>
      <c r="BG76" s="1">
        <f t="shared" ca="1" si="29"/>
        <v>0</v>
      </c>
      <c r="BH76" s="1">
        <f t="shared" ca="1" si="29"/>
        <v>7.8302253569972891E-6</v>
      </c>
      <c r="BI76" s="1">
        <f t="shared" ca="1" si="29"/>
        <v>-2.5420585547664132E-3</v>
      </c>
      <c r="BJ76" s="1">
        <f t="shared" ca="1" si="29"/>
        <v>-2.5079529564209224E-3</v>
      </c>
      <c r="BK76" s="1">
        <f t="shared" ca="1" si="29"/>
        <v>-1.9625917335730492E-3</v>
      </c>
      <c r="BL76" s="1">
        <f t="shared" ca="1" si="29"/>
        <v>-1.944488463578864E-3</v>
      </c>
      <c r="BM76" s="1">
        <f t="shared" ca="1" si="29"/>
        <v>-1.4101452805448389E-3</v>
      </c>
      <c r="BN76" s="1">
        <f t="shared" ca="1" si="29"/>
        <v>-1.3945816679239442E-3</v>
      </c>
      <c r="BO76" s="1">
        <f t="shared" ca="1" si="29"/>
        <v>-9.2239047511100125E-4</v>
      </c>
      <c r="BP76" s="1">
        <f t="shared" ca="1" si="29"/>
        <v>-8.0454869433310705E-4</v>
      </c>
      <c r="BQ76" s="1">
        <f t="shared" ca="1" si="29"/>
        <v>-1.3222925732137014E-2</v>
      </c>
      <c r="BR76" s="1">
        <f t="shared" ca="1" si="29"/>
        <v>-1.7844832207458694E-2</v>
      </c>
      <c r="BS76" s="1">
        <f t="shared" ca="1" si="29"/>
        <v>-2.2663870113959206E-2</v>
      </c>
      <c r="BT76" s="1">
        <f t="shared" ca="1" si="29"/>
        <v>-2.7653127361304541E-2</v>
      </c>
      <c r="BU76" s="1">
        <f t="shared" ca="1" si="29"/>
        <v>1.0950400040243835</v>
      </c>
      <c r="BV76" s="1">
        <f t="shared" ca="1" si="29"/>
        <v>0</v>
      </c>
      <c r="BW76" s="1">
        <f t="shared" ca="1" si="29"/>
        <v>0</v>
      </c>
      <c r="BX76" s="1">
        <f t="shared" ca="1" si="29"/>
        <v>0</v>
      </c>
      <c r="BY76" s="1">
        <f t="shared" ca="1" si="29"/>
        <v>0</v>
      </c>
      <c r="BZ76" s="1">
        <f t="shared" ca="1" si="29"/>
        <v>0</v>
      </c>
      <c r="CA76" s="1">
        <f t="shared" ca="1" si="28"/>
        <v>1.000368250423378</v>
      </c>
    </row>
    <row r="77" spans="55:79">
      <c r="BC77" s="1">
        <f t="shared" ca="1" si="30"/>
        <v>3.4391662850907778E-4</v>
      </c>
      <c r="BD77" s="1">
        <f t="shared" ca="1" si="29"/>
        <v>-1.8200412732483073E-4</v>
      </c>
      <c r="BE77" s="1">
        <f t="shared" ca="1" si="29"/>
        <v>0</v>
      </c>
      <c r="BF77" s="1">
        <f t="shared" ca="1" si="29"/>
        <v>0</v>
      </c>
      <c r="BG77" s="1">
        <f t="shared" ca="1" si="29"/>
        <v>0</v>
      </c>
      <c r="BH77" s="1">
        <f t="shared" ca="1" si="29"/>
        <v>7.1665517964447645E-6</v>
      </c>
      <c r="BI77" s="1">
        <f t="shared" ca="1" si="29"/>
        <v>-2.3265990023446648E-3</v>
      </c>
      <c r="BJ77" s="1">
        <f t="shared" ca="1" si="29"/>
        <v>-2.2953841227746352E-3</v>
      </c>
      <c r="BK77" s="1">
        <f t="shared" ca="1" si="29"/>
        <v>-1.7962465914678205E-3</v>
      </c>
      <c r="BL77" s="1">
        <f t="shared" ca="1" si="29"/>
        <v>-1.7796777207479408E-3</v>
      </c>
      <c r="BM77" s="1">
        <f t="shared" ca="1" si="29"/>
        <v>-1.2906243451737964E-3</v>
      </c>
      <c r="BN77" s="1">
        <f t="shared" ca="1" si="29"/>
        <v>-1.2763798729054088E-3</v>
      </c>
      <c r="BO77" s="1">
        <f t="shared" ca="1" si="29"/>
        <v>-8.4421061252726304E-4</v>
      </c>
      <c r="BP77" s="1">
        <f t="shared" ca="1" si="29"/>
        <v>-7.3635685104989079E-4</v>
      </c>
      <c r="BQ77" s="1">
        <f t="shared" ca="1" si="29"/>
        <v>-1.2102176381034724E-2</v>
      </c>
      <c r="BR77" s="1">
        <f t="shared" ca="1" si="29"/>
        <v>-1.6332337997582158E-2</v>
      </c>
      <c r="BS77" s="1">
        <f t="shared" ca="1" si="29"/>
        <v>-2.0742921904570721E-2</v>
      </c>
      <c r="BT77" s="1">
        <f t="shared" ca="1" si="29"/>
        <v>-2.530929696931139E-2</v>
      </c>
      <c r="BU77" s="1">
        <f t="shared" ca="1" si="29"/>
        <v>-2.9686014357821477E-2</v>
      </c>
      <c r="BV77" s="1">
        <f t="shared" ca="1" si="29"/>
        <v>1.119961070550346</v>
      </c>
      <c r="BW77" s="1">
        <f t="shared" ca="1" si="29"/>
        <v>0</v>
      </c>
      <c r="BX77" s="1">
        <f t="shared" ca="1" si="29"/>
        <v>0</v>
      </c>
      <c r="BY77" s="1">
        <f t="shared" ca="1" si="29"/>
        <v>0</v>
      </c>
      <c r="BZ77" s="1">
        <f t="shared" ca="1" si="29"/>
        <v>0</v>
      </c>
      <c r="CA77" s="1">
        <f t="shared" ca="1" si="28"/>
        <v>1.0036119228740148</v>
      </c>
    </row>
    <row r="78" spans="55:79">
      <c r="BC78" s="1">
        <f t="shared" ca="1" si="30"/>
        <v>3.0577870013814845E-4</v>
      </c>
      <c r="BD78" s="1">
        <f t="shared" ca="1" si="29"/>
        <v>-1.6918836109880431E-4</v>
      </c>
      <c r="BE78" s="1">
        <f t="shared" ca="1" si="29"/>
        <v>0</v>
      </c>
      <c r="BF78" s="1">
        <f t="shared" ca="1" si="29"/>
        <v>0</v>
      </c>
      <c r="BG78" s="1">
        <f t="shared" ca="1" si="29"/>
        <v>0</v>
      </c>
      <c r="BH78" s="1">
        <f t="shared" ca="1" si="29"/>
        <v>6.6619154637237443E-6</v>
      </c>
      <c r="BI78" s="1">
        <f t="shared" ca="1" si="29"/>
        <v>-2.1627721658035171E-3</v>
      </c>
      <c r="BJ78" s="1">
        <f t="shared" ca="1" si="29"/>
        <v>-2.1337552702505036E-3</v>
      </c>
      <c r="BK78" s="1">
        <f t="shared" ca="1" si="29"/>
        <v>-1.6697643889784786E-3</v>
      </c>
      <c r="BL78" s="1">
        <f t="shared" ca="1" si="29"/>
        <v>-1.6543622027853644E-3</v>
      </c>
      <c r="BM78" s="1">
        <f t="shared" ca="1" si="29"/>
        <v>-1.199745405244812E-3</v>
      </c>
      <c r="BN78" s="1">
        <f t="shared" ca="1" si="29"/>
        <v>-1.1865039528657917E-3</v>
      </c>
      <c r="BO78" s="1">
        <f t="shared" ca="1" si="29"/>
        <v>-7.8476577236585854E-4</v>
      </c>
      <c r="BP78" s="1">
        <f t="shared" ca="1" si="29"/>
        <v>-6.8450649592932677E-4</v>
      </c>
      <c r="BQ78" s="1">
        <f t="shared" ca="1" si="29"/>
        <v>-1.1250003000284892E-2</v>
      </c>
      <c r="BR78" s="1">
        <f t="shared" ca="1" si="29"/>
        <v>-1.5182297152804836E-2</v>
      </c>
      <c r="BS78" s="1">
        <f t="shared" ca="1" si="29"/>
        <v>-1.9282308532098114E-2</v>
      </c>
      <c r="BT78" s="1">
        <f t="shared" ca="1" si="29"/>
        <v>-2.3527140342594066E-2</v>
      </c>
      <c r="BU78" s="1">
        <f t="shared" ca="1" si="29"/>
        <v>-2.7595668674607055E-2</v>
      </c>
      <c r="BV78" s="1">
        <f t="shared" ca="1" si="29"/>
        <v>-3.1981232009314908E-2</v>
      </c>
      <c r="BW78" s="1">
        <f t="shared" ca="1" si="29"/>
        <v>1.1475155390172631</v>
      </c>
      <c r="BX78" s="1">
        <f t="shared" ca="1" si="29"/>
        <v>0</v>
      </c>
      <c r="BY78" s="1">
        <f t="shared" ca="1" si="29"/>
        <v>0</v>
      </c>
      <c r="BZ78" s="1">
        <f t="shared" ca="1" si="29"/>
        <v>0</v>
      </c>
      <c r="CA78" s="1">
        <f t="shared" ca="1" si="28"/>
        <v>1.0073639659058387</v>
      </c>
    </row>
    <row r="79" spans="55:79">
      <c r="BC79" s="1">
        <f t="shared" ca="1" si="30"/>
        <v>2.7518851197783079E-4</v>
      </c>
      <c r="BD79" s="1">
        <f t="shared" ca="1" si="29"/>
        <v>-1.5925631480229185E-4</v>
      </c>
      <c r="BE79" s="1">
        <f t="shared" ca="1" si="29"/>
        <v>0</v>
      </c>
      <c r="BF79" s="1">
        <f t="shared" ca="1" si="29"/>
        <v>0</v>
      </c>
      <c r="BG79" s="1">
        <f t="shared" ca="1" si="29"/>
        <v>0</v>
      </c>
      <c r="BH79" s="1">
        <f t="shared" ca="1" si="29"/>
        <v>6.2708416237455822E-6</v>
      </c>
      <c r="BI79" s="1">
        <f t="shared" ca="1" si="29"/>
        <v>-2.035808632783187E-3</v>
      </c>
      <c r="BJ79" s="1">
        <f t="shared" ca="1" si="29"/>
        <v>-2.0084951479759638E-3</v>
      </c>
      <c r="BK79" s="1">
        <f t="shared" ca="1" si="29"/>
        <v>-1.5717424339811714E-3</v>
      </c>
      <c r="BL79" s="1">
        <f t="shared" ca="1" si="29"/>
        <v>-1.5572444223010962E-3</v>
      </c>
      <c r="BM79" s="1">
        <f t="shared" ca="1" si="29"/>
        <v>-1.1293154766889302E-3</v>
      </c>
      <c r="BN79" s="1">
        <f t="shared" ca="1" si="29"/>
        <v>-1.1168513580628314E-3</v>
      </c>
      <c r="BO79" s="1">
        <f t="shared" ca="1" si="29"/>
        <v>-7.3869684591443274E-4</v>
      </c>
      <c r="BP79" s="1">
        <f t="shared" ca="1" si="29"/>
        <v>-6.4432319923923842E-4</v>
      </c>
      <c r="BQ79" s="1">
        <f t="shared" ca="1" si="29"/>
        <v>-1.0589580128339549E-2</v>
      </c>
      <c r="BR79" s="1">
        <f t="shared" ca="1" si="29"/>
        <v>-1.4291030838720076E-2</v>
      </c>
      <c r="BS79" s="1">
        <f t="shared" ca="1" si="29"/>
        <v>-1.8150352403267789E-2</v>
      </c>
      <c r="BT79" s="1">
        <f t="shared" ca="1" si="29"/>
        <v>-2.2145992097932776E-2</v>
      </c>
      <c r="BU79" s="1">
        <f t="shared" ca="1" si="29"/>
        <v>-2.5975677555578613E-2</v>
      </c>
      <c r="BV79" s="1">
        <f t="shared" ca="1" si="29"/>
        <v>-3.0103785801927074E-2</v>
      </c>
      <c r="BW79" s="1">
        <f t="shared" ref="BD79:BZ81" ca="1" si="31">10000*(BW52-$BB52)</f>
        <v>-3.4439195450985949E-2</v>
      </c>
      <c r="BX79" s="1">
        <f t="shared" ca="1" si="31"/>
        <v>1.1780779916215067</v>
      </c>
      <c r="BY79" s="1">
        <f t="shared" ca="1" si="31"/>
        <v>0</v>
      </c>
      <c r="BZ79" s="1">
        <f t="shared" ca="1" si="31"/>
        <v>0</v>
      </c>
      <c r="CA79" s="1">
        <f t="shared" ca="1" si="28"/>
        <v>1.0117021028666073</v>
      </c>
    </row>
    <row r="80" spans="55:79">
      <c r="BC80" s="1">
        <f t="shared" ca="1" si="30"/>
        <v>1.8265864376587615E-4</v>
      </c>
      <c r="BD80" s="1">
        <f t="shared" ca="1" si="31"/>
        <v>-1.1120451226531713E-4</v>
      </c>
      <c r="BE80" s="1">
        <f t="shared" ca="1" si="31"/>
        <v>0</v>
      </c>
      <c r="BF80" s="1">
        <f t="shared" ca="1" si="31"/>
        <v>0</v>
      </c>
      <c r="BG80" s="1">
        <f t="shared" ca="1" si="31"/>
        <v>0</v>
      </c>
      <c r="BH80" s="1">
        <f t="shared" ca="1" si="31"/>
        <v>4.3787640180426024E-6</v>
      </c>
      <c r="BI80" s="1">
        <f t="shared" ca="1" si="31"/>
        <v>-1.4215517118998378E-3</v>
      </c>
      <c r="BJ80" s="1">
        <f t="shared" ca="1" si="31"/>
        <v>-1.4024794214861913E-3</v>
      </c>
      <c r="BK80" s="1">
        <f t="shared" ca="1" si="31"/>
        <v>-1.0975064768103948E-3</v>
      </c>
      <c r="BL80" s="1">
        <f t="shared" ca="1" si="31"/>
        <v>-1.0873829037194582E-3</v>
      </c>
      <c r="BM80" s="1">
        <f t="shared" ca="1" si="31"/>
        <v>-7.8857135932253186E-4</v>
      </c>
      <c r="BN80" s="1">
        <f t="shared" ca="1" si="31"/>
        <v>-7.7986799240647997E-4</v>
      </c>
      <c r="BO80" s="1">
        <f t="shared" ca="1" si="31"/>
        <v>-5.1581262816569051E-4</v>
      </c>
      <c r="BP80" s="1">
        <f t="shared" ca="1" si="31"/>
        <v>-4.499139816260822E-4</v>
      </c>
      <c r="BQ80" s="1">
        <f t="shared" ca="1" si="31"/>
        <v>-7.3944243528245579E-3</v>
      </c>
      <c r="BR80" s="1">
        <f t="shared" ca="1" si="31"/>
        <v>-9.9790489027640206E-3</v>
      </c>
      <c r="BS80" s="1">
        <f t="shared" ca="1" si="31"/>
        <v>-1.2673910010363443E-2</v>
      </c>
      <c r="BT80" s="1">
        <f t="shared" ca="1" si="31"/>
        <v>-1.5463957954153784E-2</v>
      </c>
      <c r="BU80" s="1">
        <f t="shared" ca="1" si="31"/>
        <v>-1.8138124051603199E-2</v>
      </c>
      <c r="BV80" s="1">
        <f t="shared" ca="1" si="31"/>
        <v>-2.1020670226690186E-2</v>
      </c>
      <c r="BW80" s="1">
        <f t="shared" ca="1" si="31"/>
        <v>-2.4047979261254682E-2</v>
      </c>
      <c r="BX80" s="1">
        <f t="shared" ca="1" si="31"/>
        <v>-9.4587436576532014E-2</v>
      </c>
      <c r="BY80" s="1">
        <f t="shared" ca="1" si="31"/>
        <v>1.2237251561320051</v>
      </c>
      <c r="BZ80" s="1">
        <f t="shared" ca="1" si="31"/>
        <v>0</v>
      </c>
      <c r="CA80" s="1">
        <f t="shared" ca="1" si="28"/>
        <v>1.0129523512159011</v>
      </c>
    </row>
    <row r="81" spans="55:79">
      <c r="BC81" s="1">
        <f t="shared" ca="1" si="30"/>
        <v>1.3667646570070247E-4</v>
      </c>
      <c r="BD81" s="1">
        <f t="shared" ca="1" si="31"/>
        <v>-8.4524724996981604E-5</v>
      </c>
      <c r="BE81" s="1">
        <f t="shared" ca="1" si="31"/>
        <v>0</v>
      </c>
      <c r="BF81" s="1">
        <f t="shared" ca="1" si="31"/>
        <v>0</v>
      </c>
      <c r="BG81" s="1">
        <f t="shared" ca="1" si="31"/>
        <v>0</v>
      </c>
      <c r="BH81" s="1">
        <f t="shared" ca="1" si="31"/>
        <v>3.3282265832212943E-6</v>
      </c>
      <c r="BI81" s="1">
        <f t="shared" ca="1" si="31"/>
        <v>-1.0804981620538001E-3</v>
      </c>
      <c r="BJ81" s="1">
        <f t="shared" ca="1" si="31"/>
        <v>-1.0660016336316858E-3</v>
      </c>
      <c r="BK81" s="1">
        <f t="shared" ca="1" si="31"/>
        <v>-8.3419669394402263E-4</v>
      </c>
      <c r="BL81" s="1">
        <f t="shared" ca="1" si="31"/>
        <v>-8.265019246778138E-4</v>
      </c>
      <c r="BM81" s="1">
        <f t="shared" ca="1" si="31"/>
        <v>-5.9938017216154549E-4</v>
      </c>
      <c r="BN81" s="1">
        <f t="shared" ca="1" si="31"/>
        <v>-5.92764886064856E-4</v>
      </c>
      <c r="BO81" s="1">
        <f t="shared" ca="1" si="31"/>
        <v>-3.9206073054742774E-4</v>
      </c>
      <c r="BP81" s="1">
        <f t="shared" ca="1" si="31"/>
        <v>-3.4197224607623866E-4</v>
      </c>
      <c r="BQ81" s="1">
        <f t="shared" ca="1" si="31"/>
        <v>-5.6203804899013221E-3</v>
      </c>
      <c r="BR81" s="1">
        <f t="shared" ca="1" si="31"/>
        <v>-7.5849109748560295E-3</v>
      </c>
      <c r="BS81" s="1">
        <f t="shared" ca="1" si="31"/>
        <v>-9.6332303645141337E-3</v>
      </c>
      <c r="BT81" s="1">
        <f t="shared" ca="1" si="31"/>
        <v>-1.1753899595845496E-2</v>
      </c>
      <c r="BU81" s="1">
        <f t="shared" ca="1" si="31"/>
        <v>-1.3786488848310796E-2</v>
      </c>
      <c r="BV81" s="1">
        <f t="shared" ca="1" si="31"/>
        <v>-1.5977464240535255E-2</v>
      </c>
      <c r="BW81" s="1">
        <f t="shared" ca="1" si="31"/>
        <v>-1.8278471358712522E-2</v>
      </c>
      <c r="BX81" s="1">
        <f t="shared" ca="1" si="31"/>
        <v>-7.1894321624910162E-2</v>
      </c>
      <c r="BY81" s="1">
        <f t="shared" ca="1" si="31"/>
        <v>-0.16986546550690207</v>
      </c>
      <c r="BZ81" s="1">
        <f t="shared" ca="1" si="31"/>
        <v>1.3418046992530464</v>
      </c>
      <c r="CA81" s="1">
        <f t="shared" ca="1" si="28"/>
        <v>1.0117321697666881</v>
      </c>
    </row>
    <row r="83" spans="55:79"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X3" sqref="X3"/>
    </sheetView>
  </sheetViews>
  <sheetFormatPr defaultRowHeight="12.75"/>
  <sheetData/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AUDCurve</vt:lpstr>
      <vt:lpstr>RiskCurves</vt:lpstr>
      <vt:lpstr>Summary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Sukhov</dc:creator>
  <cp:lastModifiedBy>Alex</cp:lastModifiedBy>
  <dcterms:created xsi:type="dcterms:W3CDTF">2009-05-15T00:00:10Z</dcterms:created>
  <dcterms:modified xsi:type="dcterms:W3CDTF">2018-02-28T08:31:09Z</dcterms:modified>
</cp:coreProperties>
</file>