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Volatility\"/>
    </mc:Choice>
  </mc:AlternateContent>
  <xr:revisionPtr revIDLastSave="0" documentId="13_ncr:1_{973A4A65-70D2-4211-9E3F-A0DC1ED25B76}" xr6:coauthVersionLast="43" xr6:coauthVersionMax="43" xr10:uidLastSave="{00000000-0000-0000-0000-000000000000}"/>
  <bookViews>
    <workbookView xWindow="1575" yWindow="630" windowWidth="26370" windowHeight="14820" activeTab="1" xr2:uid="{00000000-000D-0000-FFFF-FFFF00000000}"/>
  </bookViews>
  <sheets>
    <sheet name="SwaptionData" sheetId="1" r:id="rId1"/>
    <sheet name="CapData" sheetId="3" r:id="rId2"/>
    <sheet name="Sheet3" sheetId="4" r:id="rId3"/>
  </sheets>
  <externalReferences>
    <externalReference r:id="rId4"/>
    <externalReference r:id="rId5"/>
  </externalReferences>
  <definedNames>
    <definedName name="_xlnm._FilterDatabase" localSheetId="2" hidden="1">Sheet3!$D$2:$L$38</definedName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[2]Configuration!$D$2:$D$4</definedName>
  </definedNames>
  <calcPr calcId="171027" calcCompleted="0" calcOnSave="0"/>
</workbook>
</file>

<file path=xl/calcChain.xml><?xml version="1.0" encoding="utf-8"?>
<calcChain xmlns="http://schemas.openxmlformats.org/spreadsheetml/2006/main">
  <c r="L12" i="1" l="1"/>
  <c r="L26" i="3"/>
  <c r="L16" i="3"/>
  <c r="L14" i="3"/>
  <c r="L9" i="3"/>
  <c r="L10" i="3" s="1"/>
  <c r="Q5" i="3"/>
  <c r="P5" i="3"/>
  <c r="O5" i="3"/>
  <c r="N5" i="3"/>
  <c r="M5" i="3"/>
  <c r="L5" i="3"/>
  <c r="K5" i="3"/>
  <c r="Q5" i="1"/>
  <c r="P5" i="1"/>
  <c r="O5" i="1"/>
  <c r="N5" i="1"/>
  <c r="M5" i="1"/>
  <c r="L5" i="1"/>
  <c r="K5" i="1"/>
  <c r="L9" i="1"/>
  <c r="L23" i="1" s="1"/>
  <c r="L26" i="1"/>
  <c r="L14" i="1" l="1"/>
  <c r="L10" i="1"/>
  <c r="L23" i="3"/>
  <c r="N8" i="3" a="1"/>
  <c r="N8" i="1" a="1"/>
  <c r="N8" i="3" l="1"/>
  <c r="N16" i="3"/>
  <c r="N24" i="3"/>
  <c r="N9" i="3"/>
  <c r="N17" i="3"/>
  <c r="N25" i="3"/>
  <c r="N15" i="3"/>
  <c r="N10" i="3"/>
  <c r="L40" i="3" s="1"/>
  <c r="N18" i="3"/>
  <c r="N26" i="3"/>
  <c r="N11" i="3"/>
  <c r="N19" i="3"/>
  <c r="N27" i="3"/>
  <c r="N12" i="3"/>
  <c r="N20" i="3"/>
  <c r="N28" i="3"/>
  <c r="N30" i="3"/>
  <c r="N13" i="3"/>
  <c r="N21" i="3"/>
  <c r="N29" i="3"/>
  <c r="N14" i="3"/>
  <c r="N22" i="3"/>
  <c r="N23" i="3"/>
  <c r="N9" i="1"/>
  <c r="L36" i="1" s="1"/>
  <c r="N17" i="1"/>
  <c r="N25" i="1"/>
  <c r="N18" i="1"/>
  <c r="L72" i="1" s="1"/>
  <c r="N26" i="1"/>
  <c r="N10" i="1"/>
  <c r="L40" i="1" s="1"/>
  <c r="N12" i="1"/>
  <c r="L48" i="1" s="1"/>
  <c r="N20" i="1"/>
  <c r="N28" i="1"/>
  <c r="N8" i="1"/>
  <c r="N11" i="1"/>
  <c r="N19" i="1"/>
  <c r="L76" i="1" s="1"/>
  <c r="N27" i="1"/>
  <c r="N13" i="1"/>
  <c r="L52" i="1" s="1"/>
  <c r="N21" i="1"/>
  <c r="N29" i="1"/>
  <c r="N14" i="1"/>
  <c r="L56" i="1" s="1"/>
  <c r="N30" i="1"/>
  <c r="N15" i="1"/>
  <c r="N16" i="1"/>
  <c r="N24" i="1"/>
  <c r="N22" i="1"/>
  <c r="N23" i="1"/>
  <c r="L60" i="1"/>
  <c r="L64" i="1"/>
  <c r="L32" i="1"/>
  <c r="L44" i="1"/>
  <c r="L68" i="1"/>
  <c r="L36" i="3"/>
  <c r="L32" i="3"/>
  <c r="O4" i="4"/>
  <c r="L44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0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0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0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0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9" authorId="0" shapeId="0" xr:uid="{00000000-0006-0000-0000-000005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3" authorId="0" shapeId="0" xr:uid="{00000000-0006-0000-0000-000006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57" authorId="0" shapeId="0" xr:uid="{00000000-0006-0000-0000-000007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1" authorId="0" shapeId="0" xr:uid="{00000000-0006-0000-0000-000008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5" authorId="0" shapeId="0" xr:uid="{00000000-0006-0000-0000-000009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69" authorId="0" shapeId="0" xr:uid="{00000000-0006-0000-0000-00000A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3" authorId="0" shapeId="0" xr:uid="{00000000-0006-0000-0000-00000B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77" authorId="0" shapeId="0" xr:uid="{00000000-0006-0000-0000-00000C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M33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37" authorId="0" shapeId="0" xr:uid="{00000000-0006-0000-0100-000002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1" authorId="0" shapeId="0" xr:uid="{00000000-0006-0000-0100-000003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  <comment ref="M45" authorId="0" shapeId="0" xr:uid="{00000000-0006-0000-0100-000004000000}">
      <text>
        <r>
          <rPr>
            <b/>
            <sz val="9"/>
            <color indexed="16"/>
            <rFont val="Tahoma"/>
            <family val="2"/>
          </rPr>
          <t>ExcelApi:
Function "QRLib.PricingStructures.PublishWithProperties" not found.</t>
        </r>
      </text>
    </comment>
  </commentList>
</comments>
</file>

<file path=xl/sharedStrings.xml><?xml version="1.0" encoding="utf-8"?>
<sst xmlns="http://schemas.openxmlformats.org/spreadsheetml/2006/main" count="622" uniqueCount="69">
  <si>
    <t>Strike</t>
  </si>
  <si>
    <t>Expiry</t>
  </si>
  <si>
    <t>Tenor</t>
  </si>
  <si>
    <t>6m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</si>
  <si>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</si>
  <si>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</si>
  <si>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</si>
  <si>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</si>
  <si>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</si>
  <si>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</si>
  <si>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</si>
  <si>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</si>
  <si>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</si>
  <si>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20y</t>
  </si>
  <si>
    <t>Curve Characteristics</t>
  </si>
  <si>
    <t>PricingStructureType</t>
  </si>
  <si>
    <t>RateVolatilityMatrix</t>
  </si>
  <si>
    <t>BuildDateTime</t>
  </si>
  <si>
    <t>BaseDate</t>
  </si>
  <si>
    <t>MarketName</t>
  </si>
  <si>
    <t>Instrument</t>
  </si>
  <si>
    <t>Source</t>
  </si>
  <si>
    <t>SydneySwapDesk</t>
  </si>
  <si>
    <t>CurveName</t>
  </si>
  <si>
    <t>1Y</t>
  </si>
  <si>
    <t>Identifier</t>
  </si>
  <si>
    <t>2Y</t>
  </si>
  <si>
    <t>Algorithm</t>
  </si>
  <si>
    <t>Linear</t>
  </si>
  <si>
    <t>3Y</t>
  </si>
  <si>
    <t>Currency</t>
  </si>
  <si>
    <t>5Y</t>
  </si>
  <si>
    <t>QuoteUnits</t>
  </si>
  <si>
    <t>LogNormalVolatility</t>
  </si>
  <si>
    <t>7Y</t>
  </si>
  <si>
    <t>InformationSource</t>
  </si>
  <si>
    <t>SwapDesk</t>
  </si>
  <si>
    <t>10Y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</si>
  <si>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</si>
  <si>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</si>
  <si>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</si>
  <si>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</si>
  <si>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</si>
  <si>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</si>
  <si>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</si>
  <si>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</si>
  <si>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</si>
  <si>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</si>
  <si>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</si>
  <si>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</si>
  <si>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4Y</t>
  </si>
  <si>
    <t>6Y</t>
  </si>
  <si>
    <t>8Y</t>
  </si>
  <si>
    <t>9Y</t>
  </si>
  <si>
    <t>15Y</t>
  </si>
  <si>
    <t>20Y</t>
  </si>
  <si>
    <t>1m</t>
  </si>
  <si>
    <t>3m</t>
  </si>
  <si>
    <t>1M</t>
  </si>
  <si>
    <t>3M</t>
  </si>
  <si>
    <t>6M</t>
  </si>
  <si>
    <t>UniqueIdentifier</t>
  </si>
  <si>
    <t>Publish Properties</t>
  </si>
  <si>
    <t>Value</t>
  </si>
  <si>
    <t>TimeToLive</t>
  </si>
  <si>
    <t>Rate</t>
  </si>
  <si>
    <t>AUD-BBR-BBSW</t>
  </si>
  <si>
    <t>QR_LIVE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</si>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</sst>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b/>
      <sz val="9"/>
      <color indexed="16"/>
      <name val="Tahoma"/>
      <family val="2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26">
    <xf numFmtId="0" fontId="0" fillId="0" borderId="0" xfId="0"/>
    <xf numFmtId="0" fontId="1" fillId="31" borderId="0" xfId="68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14" fontId="37" fillId="45" borderId="7" xfId="69" applyNumberFormat="1" applyFont="1" applyFill="1" applyBorder="1" applyAlignment="1">
      <alignment horizontal="center"/>
    </xf>
    <xf numFmtId="0" fontId="37" fillId="46" borderId="6" xfId="69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bCap/Main/Source/QR/Applications/PricingStructureEngines2/V4.1/Excel/Resources/Volatility/RateVols%20Exampl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OldAUDCurvePublish"/>
      <sheetName val="AUDCapVol"/>
      <sheetName val="AUDSwaptionVol"/>
      <sheetName val="AUDCurveSaveAndPublish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D2" t="str">
            <v>RelativeToATM</v>
          </cell>
        </row>
        <row r="3">
          <cell r="D3" t="str">
            <v>Moneyness</v>
          </cell>
        </row>
        <row r="4">
          <cell r="D4" t="str">
            <v>Absolute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2"/>
  <sheetViews>
    <sheetView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64.42578125" bestFit="1" customWidth="1"/>
    <col min="13" max="13" width="19.140625" customWidth="1"/>
    <col min="14" max="14" width="53.85546875" bestFit="1" customWidth="1"/>
  </cols>
  <sheetData>
    <row r="1" spans="1:17">
      <c r="C1" s="25" t="s">
        <v>0</v>
      </c>
      <c r="D1" s="25"/>
      <c r="E1" s="25"/>
      <c r="F1" s="25"/>
      <c r="G1" s="25"/>
      <c r="H1" s="25"/>
      <c r="I1" s="25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24</v>
      </c>
    </row>
    <row r="3" spans="1:17">
      <c r="A3" t="s">
        <v>3</v>
      </c>
      <c r="B3" t="s">
        <v>24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3">
        <v>12</v>
      </c>
    </row>
    <row r="4" spans="1:17">
      <c r="A4" t="s">
        <v>3</v>
      </c>
      <c r="B4" t="s">
        <v>26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3</v>
      </c>
      <c r="B5" t="s">
        <v>29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3</v>
      </c>
      <c r="B6" t="s">
        <v>50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3</v>
      </c>
      <c r="B7" t="s">
        <v>31</v>
      </c>
      <c r="C7" s="2">
        <v>0.48005666011584264</v>
      </c>
      <c r="D7" s="2">
        <v>0.37680733391139348</v>
      </c>
      <c r="E7" s="2">
        <v>0.30025806818399742</v>
      </c>
      <c r="F7" s="2">
        <v>0.2788275370064684</v>
      </c>
      <c r="G7" s="2">
        <v>0.21888261469078482</v>
      </c>
      <c r="H7" s="2">
        <v>0.22445124429762442</v>
      </c>
      <c r="I7" s="2">
        <v>0.24297800602766664</v>
      </c>
      <c r="K7" s="3" t="s">
        <v>14</v>
      </c>
      <c r="L7" s="4"/>
    </row>
    <row r="8" spans="1:17" ht="13.5" thickBot="1">
      <c r="A8" t="s">
        <v>3</v>
      </c>
      <c r="B8" t="s">
        <v>51</v>
      </c>
      <c r="C8" s="2">
        <v>0.46530378358887697</v>
      </c>
      <c r="D8" s="2">
        <v>0.36873093164224985</v>
      </c>
      <c r="E8" s="2">
        <v>0.29709386678991384</v>
      </c>
      <c r="F8" s="2">
        <v>0.27686535179826471</v>
      </c>
      <c r="G8" s="2">
        <v>0.21435621747409708</v>
      </c>
      <c r="H8" s="2">
        <v>0.21351765909237633</v>
      </c>
      <c r="I8" s="2">
        <v>0.22801904062756009</v>
      </c>
      <c r="K8" s="5" t="s">
        <v>15</v>
      </c>
      <c r="L8" s="6" t="s">
        <v>16</v>
      </c>
      <c r="M8" t="s">
        <v>25</v>
      </c>
      <c r="N8" t="str">
        <f t="array" aca="1" ref="N8:N30" ca="1">_xll.HLV5r3.Financial.Cache.CreateVolatilitySurfaceCollection(K8:L24, K5:Q5, A3:I134)</f>
        <v>Market.QR_LIVE.RateVolatilityMatrix.EUR-IRSwap-SydneySwapDesk-1Y</v>
      </c>
      <c r="O8" s="24"/>
    </row>
    <row r="9" spans="1:17">
      <c r="A9" t="s">
        <v>3</v>
      </c>
      <c r="B9" t="s">
        <v>34</v>
      </c>
      <c r="C9" s="2">
        <v>0.45644281913753931</v>
      </c>
      <c r="D9" s="2">
        <v>0.36354006224516922</v>
      </c>
      <c r="E9" s="2">
        <v>0.294475623816979</v>
      </c>
      <c r="F9" s="2">
        <v>0.27482638925455771</v>
      </c>
      <c r="G9" s="2">
        <v>0.21022675003103877</v>
      </c>
      <c r="H9" s="2">
        <v>0.20491915984292394</v>
      </c>
      <c r="I9" s="2">
        <v>0.21665661430500099</v>
      </c>
      <c r="K9" s="7" t="s">
        <v>17</v>
      </c>
      <c r="L9" s="8">
        <f ca="1">NOW()</f>
        <v>43132.82475821759</v>
      </c>
      <c r="M9" t="s">
        <v>25</v>
      </c>
      <c r="N9" t="str">
        <f ca="1"/>
        <v>Market.QR_LIVE.RateVolatilityMatrix.EUR-IRSwap-SydneySwapDesk-2Y</v>
      </c>
      <c r="O9" s="24"/>
    </row>
    <row r="10" spans="1:17">
      <c r="A10" t="s">
        <v>3</v>
      </c>
      <c r="B10" t="s">
        <v>52</v>
      </c>
      <c r="C10" s="2">
        <v>0.45078441371493511</v>
      </c>
      <c r="D10" s="2">
        <v>0.36021907600932523</v>
      </c>
      <c r="E10" s="2">
        <v>0.29283463335650539</v>
      </c>
      <c r="F10" s="2">
        <v>0.27359238409216163</v>
      </c>
      <c r="G10" s="2">
        <v>0.20825642600954936</v>
      </c>
      <c r="H10" s="2">
        <v>0.20019988204686479</v>
      </c>
      <c r="I10" s="2">
        <v>0.21002513372709533</v>
      </c>
      <c r="K10" s="9" t="s">
        <v>18</v>
      </c>
      <c r="L10" s="10">
        <f ca="1">L9</f>
        <v>43132.82475821759</v>
      </c>
      <c r="M10" t="s">
        <v>25</v>
      </c>
      <c r="N10" t="str">
        <f ca="1"/>
        <v>Market.QR_LIVE.RateVolatilityMatrix.EUR-IRSwap-SydneySwapDesk-3Y</v>
      </c>
      <c r="O10" s="24"/>
    </row>
    <row r="11" spans="1:17">
      <c r="A11" t="s">
        <v>3</v>
      </c>
      <c r="B11" t="s">
        <v>53</v>
      </c>
      <c r="C11" s="2">
        <v>0.43891683199127274</v>
      </c>
      <c r="D11" s="2">
        <v>0.35256193420710719</v>
      </c>
      <c r="E11" s="2">
        <v>0.28847904732658813</v>
      </c>
      <c r="F11" s="2">
        <v>0.27020519572036122</v>
      </c>
      <c r="G11" s="2">
        <v>0.20738101785703511</v>
      </c>
      <c r="H11" s="2">
        <v>0.197724171689171</v>
      </c>
      <c r="I11" s="2">
        <v>0.20536807986669445</v>
      </c>
      <c r="K11" s="11" t="s">
        <v>19</v>
      </c>
      <c r="L11" s="12" t="s">
        <v>67</v>
      </c>
      <c r="M11" t="s">
        <v>25</v>
      </c>
      <c r="N11" t="str">
        <f ca="1"/>
        <v>Market.QR_LIVE.RateVolatilityMatrix.EUR-IRSwap-SydneySwapDesk-4Y</v>
      </c>
      <c r="O11" s="24"/>
    </row>
    <row r="12" spans="1:17">
      <c r="A12" t="s">
        <v>3</v>
      </c>
      <c r="B12" t="s">
        <v>37</v>
      </c>
      <c r="C12" s="2">
        <v>0.43394399332655476</v>
      </c>
      <c r="D12" s="2">
        <v>0.34950991693050848</v>
      </c>
      <c r="E12" s="2">
        <v>0.28688946272920735</v>
      </c>
      <c r="F12" s="2">
        <v>0.26902516534792592</v>
      </c>
      <c r="G12" s="2">
        <v>0.20694182618217008</v>
      </c>
      <c r="H12" s="2">
        <v>0.19613568930249553</v>
      </c>
      <c r="I12" s="2">
        <v>0.20244563304836002</v>
      </c>
      <c r="K12" s="11" t="s">
        <v>20</v>
      </c>
      <c r="L12" s="14" t="str">
        <f>L16&amp;"-IRSwap"</f>
        <v>EUR-IRSwap</v>
      </c>
      <c r="M12" t="s">
        <v>25</v>
      </c>
      <c r="N12" t="str">
        <f ca="1"/>
        <v>Market.QR_LIVE.RateVolatilityMatrix.EUR-IRSwap-SydneySwapDesk-5Y</v>
      </c>
      <c r="O12" s="24"/>
    </row>
    <row r="13" spans="1:17">
      <c r="A13" t="s">
        <v>3</v>
      </c>
      <c r="B13" t="s">
        <v>54</v>
      </c>
      <c r="C13" s="2">
        <v>0.41486047994285669</v>
      </c>
      <c r="D13" s="2">
        <v>0.33649932213824368</v>
      </c>
      <c r="E13" s="2">
        <v>0.2788171484910012</v>
      </c>
      <c r="F13" s="2">
        <v>0.26248932021663574</v>
      </c>
      <c r="G13" s="2">
        <v>0.2063817099146244</v>
      </c>
      <c r="H13" s="2">
        <v>0.19606508376397258</v>
      </c>
      <c r="I13" s="2">
        <v>0.20083367979143762</v>
      </c>
      <c r="K13" s="11" t="s">
        <v>21</v>
      </c>
      <c r="L13" s="14" t="s">
        <v>22</v>
      </c>
      <c r="M13" t="s">
        <v>25</v>
      </c>
      <c r="N13" t="str">
        <f ca="1"/>
        <v>Market.QR_LIVE.RateVolatilityMatrix.EUR-IRSwap-SydneySwapDesk-6Y</v>
      </c>
      <c r="O13" s="24"/>
    </row>
    <row r="14" spans="1:17">
      <c r="A14" t="s">
        <v>3</v>
      </c>
      <c r="B14" t="s">
        <v>55</v>
      </c>
      <c r="C14" s="2">
        <v>0.4361929216940863</v>
      </c>
      <c r="D14" s="2">
        <v>0.34960949300751981</v>
      </c>
      <c r="E14" s="2">
        <v>0.28574859558645022</v>
      </c>
      <c r="F14" s="2">
        <v>0.2677203686956674</v>
      </c>
      <c r="G14" s="2">
        <v>0.20890388523133507</v>
      </c>
      <c r="H14" s="2">
        <v>0.20349460613205739</v>
      </c>
      <c r="I14" s="2">
        <v>0.21397016109983624</v>
      </c>
      <c r="K14" s="11" t="s">
        <v>23</v>
      </c>
      <c r="L14" s="14" t="str">
        <f>L12&amp;"-"&amp;L13</f>
        <v>EUR-IRSwap-SydneySwapDesk</v>
      </c>
      <c r="M14" t="s">
        <v>25</v>
      </c>
      <c r="N14" t="str">
        <f ca="1"/>
        <v>Market.QR_LIVE.RateVolatilityMatrix.EUR-IRSwap-SydneySwapDesk-7Y</v>
      </c>
      <c r="O14" s="24"/>
    </row>
    <row r="15" spans="1:17">
      <c r="A15" t="s">
        <v>4</v>
      </c>
      <c r="B15" t="s">
        <v>24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M15" t="s">
        <v>25</v>
      </c>
      <c r="N15" t="str">
        <f ca="1"/>
        <v>Market.QR_LIVE.RateVolatilityMatrix.EUR-IRSwap-SydneySwapDesk-8Y</v>
      </c>
      <c r="O15" s="24"/>
    </row>
    <row r="16" spans="1:17">
      <c r="A16" t="s">
        <v>4</v>
      </c>
      <c r="B16" t="s">
        <v>26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">
        <v>68</v>
      </c>
      <c r="M16" t="s">
        <v>25</v>
      </c>
      <c r="N16" t="str">
        <f ca="1"/>
        <v>Market.QR_LIVE.RateVolatilityMatrix.EUR-IRSwap-SydneySwapDesk-9Y</v>
      </c>
      <c r="O16" s="24"/>
    </row>
    <row r="17" spans="1:15">
      <c r="A17" t="s">
        <v>4</v>
      </c>
      <c r="B17" t="s">
        <v>29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M17" t="s">
        <v>25</v>
      </c>
      <c r="N17" t="str">
        <f ca="1"/>
        <v>Market.QR_LIVE.RateVolatilityMatrix.EUR-IRSwap-SydneySwapDesk-10Y</v>
      </c>
      <c r="O17" s="24"/>
    </row>
    <row r="18" spans="1:15">
      <c r="A18" t="s">
        <v>4</v>
      </c>
      <c r="B18" t="s">
        <v>50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M18" t="s">
        <v>25</v>
      </c>
      <c r="N18" t="str">
        <f ca="1"/>
        <v>Market.QR_LIVE.RateVolatilityMatrix.EUR-IRSwap-SydneySwapDesk-15Y</v>
      </c>
      <c r="O18" s="24"/>
    </row>
    <row r="19" spans="1:15">
      <c r="A19" t="s">
        <v>4</v>
      </c>
      <c r="B19" t="s">
        <v>31</v>
      </c>
      <c r="C19" s="2">
        <v>0.41535710709635776</v>
      </c>
      <c r="D19" s="2">
        <v>0.33475722497377036</v>
      </c>
      <c r="E19" s="2">
        <v>0.27551061646681901</v>
      </c>
      <c r="F19" s="2">
        <v>0.25885955348141437</v>
      </c>
      <c r="G19" s="2">
        <v>0.20467820950478008</v>
      </c>
      <c r="H19" s="2">
        <v>0.19843757149006394</v>
      </c>
      <c r="I19" s="2">
        <v>0.20620259426531087</v>
      </c>
      <c r="K19" s="11" t="s">
        <v>38</v>
      </c>
      <c r="L19" s="14" t="s">
        <v>39</v>
      </c>
      <c r="M19" t="s">
        <v>25</v>
      </c>
      <c r="N19" t="str">
        <f ca="1"/>
        <v>Market.QR_LIVE.RateVolatilityMatrix.EUR-IRSwap-SydneySwapDesk-20Y</v>
      </c>
      <c r="O19" s="24"/>
    </row>
    <row r="20" spans="1:15">
      <c r="A20" t="s">
        <v>4</v>
      </c>
      <c r="B20" t="s">
        <v>51</v>
      </c>
      <c r="C20" s="2">
        <v>0.40400643018565913</v>
      </c>
      <c r="D20" s="2">
        <v>0.32781814586116687</v>
      </c>
      <c r="E20" s="2">
        <v>0.27177665552189234</v>
      </c>
      <c r="F20" s="2">
        <v>0.25594456798956083</v>
      </c>
      <c r="G20" s="2">
        <v>0.20203522069029889</v>
      </c>
      <c r="H20" s="2">
        <v>0.19243902029986398</v>
      </c>
      <c r="I20" s="2">
        <v>0.1969922402622305</v>
      </c>
      <c r="K20" s="11" t="s">
        <v>40</v>
      </c>
      <c r="L20" s="14" t="s">
        <v>65</v>
      </c>
      <c r="N20" t="e">
        <f ca="1"/>
        <v>#N/A</v>
      </c>
    </row>
    <row r="21" spans="1:15">
      <c r="A21" t="s">
        <v>4</v>
      </c>
      <c r="B21" t="s">
        <v>34</v>
      </c>
      <c r="C21" s="2">
        <v>0.39963525613261031</v>
      </c>
      <c r="D21" s="2">
        <v>0.32514543565017517</v>
      </c>
      <c r="E21" s="2">
        <v>0.27027334803904285</v>
      </c>
      <c r="F21" s="2">
        <v>0.25471020458372401</v>
      </c>
      <c r="G21" s="2">
        <v>0.20038612549563509</v>
      </c>
      <c r="H21" s="2">
        <v>0.18894588145461697</v>
      </c>
      <c r="I21" s="2">
        <v>0.19184254359663769</v>
      </c>
      <c r="K21" s="11" t="s">
        <v>41</v>
      </c>
      <c r="L21" s="14" t="s">
        <v>42</v>
      </c>
      <c r="N21" t="e">
        <f ca="1"/>
        <v>#N/A</v>
      </c>
    </row>
    <row r="22" spans="1:15">
      <c r="A22" t="s">
        <v>4</v>
      </c>
      <c r="B22" t="s">
        <v>52</v>
      </c>
      <c r="C22" s="2">
        <v>0.38503072281304862</v>
      </c>
      <c r="D22" s="2">
        <v>0.3155321756512432</v>
      </c>
      <c r="E22" s="2">
        <v>0.26456089314975023</v>
      </c>
      <c r="F22" s="2">
        <v>0.25014861791951548</v>
      </c>
      <c r="G22" s="2">
        <v>0.19950910029641805</v>
      </c>
      <c r="H22" s="2">
        <v>0.18748818167433359</v>
      </c>
      <c r="I22" s="2">
        <v>0.18830929473323432</v>
      </c>
      <c r="K22" s="11" t="s">
        <v>43</v>
      </c>
      <c r="L22" s="14" t="s">
        <v>44</v>
      </c>
      <c r="N22" t="e">
        <f ca="1"/>
        <v>#N/A</v>
      </c>
    </row>
    <row r="23" spans="1:15">
      <c r="A23" t="s">
        <v>4</v>
      </c>
      <c r="B23" t="s">
        <v>53</v>
      </c>
      <c r="C23" s="2">
        <v>0.38194581693490082</v>
      </c>
      <c r="D23" s="2">
        <v>0.31344560992892367</v>
      </c>
      <c r="E23" s="2">
        <v>0.26322291394980202</v>
      </c>
      <c r="F23" s="2">
        <v>0.24901708945727938</v>
      </c>
      <c r="G23" s="2">
        <v>0.19884516611118774</v>
      </c>
      <c r="H23" s="2">
        <v>0.18648957467213523</v>
      </c>
      <c r="I23" s="2">
        <v>0.18678249651085257</v>
      </c>
      <c r="K23" s="11" t="s">
        <v>45</v>
      </c>
      <c r="L23" s="13">
        <f ca="1">L9</f>
        <v>43132.82475821759</v>
      </c>
      <c r="N23" t="e">
        <f ca="1"/>
        <v>#N/A</v>
      </c>
    </row>
    <row r="24" spans="1:15" ht="13.5" thickBot="1">
      <c r="A24" t="s">
        <v>4</v>
      </c>
      <c r="B24" t="s">
        <v>37</v>
      </c>
      <c r="C24" s="2">
        <v>0.37946067434288877</v>
      </c>
      <c r="D24" s="2">
        <v>0.31174661990173597</v>
      </c>
      <c r="E24" s="2">
        <v>0.26214482412094087</v>
      </c>
      <c r="F24" s="2">
        <v>0.24812481412467727</v>
      </c>
      <c r="G24" s="2">
        <v>0.19861087376135003</v>
      </c>
      <c r="H24" s="2">
        <v>0.18628813932169758</v>
      </c>
      <c r="I24" s="2">
        <v>0.18637056867616619</v>
      </c>
      <c r="K24" s="15" t="s">
        <v>46</v>
      </c>
      <c r="L24" s="16" t="s">
        <v>47</v>
      </c>
      <c r="N24" t="e">
        <f ca="1"/>
        <v>#N/A</v>
      </c>
    </row>
    <row r="25" spans="1:15">
      <c r="A25" t="s">
        <v>4</v>
      </c>
      <c r="B25" t="s">
        <v>54</v>
      </c>
      <c r="C25" s="2">
        <v>0.36950372717708591</v>
      </c>
      <c r="D25" s="2">
        <v>0.30188883556719454</v>
      </c>
      <c r="E25" s="2">
        <v>0.25222622336145967</v>
      </c>
      <c r="F25" s="2">
        <v>0.23816475352228578</v>
      </c>
      <c r="G25" s="2">
        <v>0.18880938705709319</v>
      </c>
      <c r="H25" s="2">
        <v>0.17759601053894039</v>
      </c>
      <c r="I25" s="2">
        <v>0.17927843293752679</v>
      </c>
      <c r="K25" s="11" t="s">
        <v>48</v>
      </c>
      <c r="L25" s="17">
        <v>0.66666666666666663</v>
      </c>
      <c r="N25" t="e">
        <f ca="1"/>
        <v>#N/A</v>
      </c>
    </row>
    <row r="26" spans="1:15">
      <c r="A26" t="s">
        <v>4</v>
      </c>
      <c r="B26" t="s">
        <v>55</v>
      </c>
      <c r="C26" s="2">
        <v>0.37647948333494158</v>
      </c>
      <c r="D26" s="2">
        <v>0.30596105208132729</v>
      </c>
      <c r="E26" s="2">
        <v>0.25435739547791308</v>
      </c>
      <c r="F26" s="2">
        <v>0.23986593412560492</v>
      </c>
      <c r="G26" s="2">
        <v>0.19138627367031721</v>
      </c>
      <c r="H26" s="2">
        <v>0.18351551771663574</v>
      </c>
      <c r="I26" s="2">
        <v>0.18845621099784765</v>
      </c>
      <c r="K26" s="11" t="s">
        <v>49</v>
      </c>
      <c r="L26" s="17">
        <f>L25</f>
        <v>0.66666666666666663</v>
      </c>
      <c r="N26" t="e">
        <f ca="1"/>
        <v>#N/A</v>
      </c>
    </row>
    <row r="27" spans="1:15" ht="13.5" thickBot="1">
      <c r="A27" t="s">
        <v>5</v>
      </c>
      <c r="B27" t="s">
        <v>24</v>
      </c>
      <c r="C27" s="2">
        <v>0.39179982465473889</v>
      </c>
      <c r="D27" s="2">
        <v>0.32165981641672198</v>
      </c>
      <c r="E27" s="2">
        <v>0.27105801488215553</v>
      </c>
      <c r="F27" s="2">
        <v>0.2570984807558967</v>
      </c>
      <c r="G27" s="2">
        <v>0.21217979119669106</v>
      </c>
      <c r="H27" s="2">
        <v>0.20495577677293991</v>
      </c>
      <c r="I27" s="2">
        <v>0.20858491996154746</v>
      </c>
      <c r="K27" s="18"/>
      <c r="L27" s="19"/>
      <c r="N27" t="e">
        <f ca="1"/>
        <v>#N/A</v>
      </c>
    </row>
    <row r="28" spans="1:15">
      <c r="A28" t="s">
        <v>5</v>
      </c>
      <c r="B28" t="s">
        <v>26</v>
      </c>
      <c r="C28" s="2">
        <v>0.36808972061717588</v>
      </c>
      <c r="D28" s="2">
        <v>0.30424505119317274</v>
      </c>
      <c r="E28" s="2">
        <v>0.25816853324223354</v>
      </c>
      <c r="F28" s="2">
        <v>0.24539097336512436</v>
      </c>
      <c r="G28" s="2">
        <v>0.20266937828107115</v>
      </c>
      <c r="H28" s="2">
        <v>0.19370064544294596</v>
      </c>
      <c r="I28" s="2">
        <v>0.19493294731598854</v>
      </c>
      <c r="K28" s="4"/>
      <c r="L28" s="4"/>
      <c r="N28" t="e">
        <f ca="1"/>
        <v>#N/A</v>
      </c>
    </row>
    <row r="29" spans="1:15">
      <c r="A29" t="s">
        <v>5</v>
      </c>
      <c r="B29" t="s">
        <v>29</v>
      </c>
      <c r="C29" s="2">
        <v>0.35732169728893604</v>
      </c>
      <c r="D29" s="2">
        <v>0.2954400375468707</v>
      </c>
      <c r="E29" s="2">
        <v>0.25068252729779</v>
      </c>
      <c r="F29" s="2">
        <v>0.23822726098617661</v>
      </c>
      <c r="G29" s="2">
        <v>0.19603022792289643</v>
      </c>
      <c r="H29" s="2">
        <v>0.18663054813007421</v>
      </c>
      <c r="I29" s="2">
        <v>0.18732121433233126</v>
      </c>
      <c r="K29" s="4"/>
      <c r="L29" s="4"/>
      <c r="N29" t="e">
        <f ca="1"/>
        <v>#N/A</v>
      </c>
    </row>
    <row r="30" spans="1:15">
      <c r="A30" t="s">
        <v>5</v>
      </c>
      <c r="B30" t="s">
        <v>50</v>
      </c>
      <c r="C30" s="2">
        <v>0.34902449705552696</v>
      </c>
      <c r="D30" s="2">
        <v>0.28910861728046178</v>
      </c>
      <c r="E30" s="2">
        <v>0.24560665849919058</v>
      </c>
      <c r="F30" s="2">
        <v>0.23342031276146069</v>
      </c>
      <c r="G30" s="2">
        <v>0.1909737144956912</v>
      </c>
      <c r="H30" s="2">
        <v>0.1801959219349068</v>
      </c>
      <c r="I30" s="2">
        <v>0.17945250325811479</v>
      </c>
      <c r="K30" s="5" t="s">
        <v>62</v>
      </c>
      <c r="L30" s="6" t="s">
        <v>63</v>
      </c>
      <c r="N30" t="e">
        <f ca="1"/>
        <v>#N/A</v>
      </c>
    </row>
    <row r="31" spans="1:15">
      <c r="A31" t="s">
        <v>5</v>
      </c>
      <c r="B31" t="s">
        <v>31</v>
      </c>
      <c r="C31" s="2">
        <v>0.34096011945307853</v>
      </c>
      <c r="D31" s="2">
        <v>0.28284380304208362</v>
      </c>
      <c r="E31" s="2">
        <v>0.24055362800159982</v>
      </c>
      <c r="F31" s="2">
        <v>0.22865749217005069</v>
      </c>
      <c r="G31" s="2">
        <v>0.18646849232399892</v>
      </c>
      <c r="H31" s="2">
        <v>0.17484567980062884</v>
      </c>
      <c r="I31" s="2">
        <v>0.173073143267158</v>
      </c>
      <c r="K31" s="11" t="s">
        <v>64</v>
      </c>
      <c r="L31" s="12">
        <v>720</v>
      </c>
    </row>
    <row r="32" spans="1:15" ht="13.5" thickBot="1">
      <c r="A32" t="s">
        <v>5</v>
      </c>
      <c r="B32" t="s">
        <v>51</v>
      </c>
      <c r="C32" s="2">
        <v>0.33752772179804608</v>
      </c>
      <c r="D32" s="2">
        <v>0.28013131184496365</v>
      </c>
      <c r="E32" s="2">
        <v>0.23827726072870459</v>
      </c>
      <c r="F32" s="2">
        <v>0.22646479788036361</v>
      </c>
      <c r="G32" s="2">
        <v>0.18403621174671547</v>
      </c>
      <c r="H32" s="2">
        <v>0.17172473337631802</v>
      </c>
      <c r="I32" s="2">
        <v>0.16923255781228957</v>
      </c>
      <c r="K32" s="15" t="s">
        <v>61</v>
      </c>
      <c r="L32" s="22" t="str">
        <f ca="1">N8</f>
        <v>Market.QR_LIVE.RateVolatilityMatrix.EUR-IRSwap-SydneySwapDesk-1Y</v>
      </c>
    </row>
    <row r="33" spans="1:13">
      <c r="A33" t="s">
        <v>5</v>
      </c>
      <c r="B33" t="s">
        <v>34</v>
      </c>
      <c r="C33" s="2">
        <v>0.33298667662808318</v>
      </c>
      <c r="D33" s="2">
        <v>0.27674310348471137</v>
      </c>
      <c r="E33" s="2">
        <v>0.23572043593913475</v>
      </c>
      <c r="F33" s="2">
        <v>0.22413234903430368</v>
      </c>
      <c r="G33" s="2">
        <v>0.18227468644389735</v>
      </c>
      <c r="H33" s="2">
        <v>0.16974818778996481</v>
      </c>
      <c r="I33" s="2">
        <v>0.16674644880724471</v>
      </c>
    </row>
    <row r="34" spans="1:13">
      <c r="A34" t="s">
        <v>5</v>
      </c>
      <c r="B34" t="s">
        <v>52</v>
      </c>
      <c r="C34" s="2">
        <v>0.32975115210187222</v>
      </c>
      <c r="D34" s="2">
        <v>0.27431116712603887</v>
      </c>
      <c r="E34" s="2">
        <v>0.23392734342593685</v>
      </c>
      <c r="F34" s="2">
        <v>0.22253340482971695</v>
      </c>
      <c r="G34" s="2">
        <v>0.18146069832137221</v>
      </c>
      <c r="H34" s="2">
        <v>0.16919229686641746</v>
      </c>
      <c r="I34" s="2">
        <v>0.16623889933020641</v>
      </c>
      <c r="K34" s="5" t="s">
        <v>62</v>
      </c>
      <c r="L34" s="6" t="s">
        <v>63</v>
      </c>
    </row>
    <row r="35" spans="1:13">
      <c r="A35" t="s">
        <v>5</v>
      </c>
      <c r="B35" t="s">
        <v>53</v>
      </c>
      <c r="C35" s="2">
        <v>0.33001514863908377</v>
      </c>
      <c r="D35" s="2">
        <v>0.27431006597698371</v>
      </c>
      <c r="E35" s="2">
        <v>0.23377003378037195</v>
      </c>
      <c r="F35" s="2">
        <v>0.22234788570663652</v>
      </c>
      <c r="G35" s="2">
        <v>0.18141569147683997</v>
      </c>
      <c r="H35" s="2">
        <v>0.16953187513770268</v>
      </c>
      <c r="I35" s="2">
        <v>0.16707874999236311</v>
      </c>
      <c r="K35" s="11" t="s">
        <v>64</v>
      </c>
      <c r="L35" s="12">
        <v>720</v>
      </c>
    </row>
    <row r="36" spans="1:13" ht="13.5" thickBot="1">
      <c r="A36" t="s">
        <v>5</v>
      </c>
      <c r="B36" t="s">
        <v>37</v>
      </c>
      <c r="C36" s="2">
        <v>0.32872831119028023</v>
      </c>
      <c r="D36" s="2">
        <v>0.27354897536330208</v>
      </c>
      <c r="E36" s="2">
        <v>0.23342618118291331</v>
      </c>
      <c r="F36" s="2">
        <v>0.22212992640234733</v>
      </c>
      <c r="G36" s="2">
        <v>0.18166718503616294</v>
      </c>
      <c r="H36" s="2">
        <v>0.16984602146324657</v>
      </c>
      <c r="I36" s="2">
        <v>0.16725315737022614</v>
      </c>
      <c r="K36" s="15" t="s">
        <v>61</v>
      </c>
      <c r="L36" s="22" t="str">
        <f ca="1">N9</f>
        <v>Market.QR_LIVE.RateVolatilityMatrix.EUR-IRSwap-SydneySwapDesk-2Y</v>
      </c>
    </row>
    <row r="37" spans="1:13">
      <c r="A37" t="s">
        <v>5</v>
      </c>
      <c r="B37" t="s">
        <v>54</v>
      </c>
      <c r="C37" s="2">
        <v>0.32117156262811786</v>
      </c>
      <c r="D37" s="2">
        <v>0.265629706159275</v>
      </c>
      <c r="E37" s="2">
        <v>0.22515396683944611</v>
      </c>
      <c r="F37" s="2">
        <v>0.21375653980017215</v>
      </c>
      <c r="G37" s="2">
        <v>0.17342020695099372</v>
      </c>
      <c r="H37" s="2">
        <v>0.16268146093196306</v>
      </c>
      <c r="I37" s="2">
        <v>0.16165526149602236</v>
      </c>
    </row>
    <row r="38" spans="1:13">
      <c r="A38" t="s">
        <v>5</v>
      </c>
      <c r="B38" t="s">
        <v>55</v>
      </c>
      <c r="C38" s="2">
        <v>0.33308670691545111</v>
      </c>
      <c r="D38" s="2">
        <v>0.27320384155622807</v>
      </c>
      <c r="E38" s="2">
        <v>0.22966851678588776</v>
      </c>
      <c r="F38" s="2">
        <v>0.21749927425642493</v>
      </c>
      <c r="G38" s="2">
        <v>0.17640588865621556</v>
      </c>
      <c r="H38" s="2">
        <v>0.16832452170137541</v>
      </c>
      <c r="I38" s="2">
        <v>0.17076509553007821</v>
      </c>
      <c r="K38" s="5" t="s">
        <v>62</v>
      </c>
      <c r="L38" s="6" t="s">
        <v>63</v>
      </c>
    </row>
    <row r="39" spans="1:13">
      <c r="A39" t="s">
        <v>6</v>
      </c>
      <c r="B39" t="s">
        <v>24</v>
      </c>
      <c r="C39" s="2">
        <v>0.33602937595306392</v>
      </c>
      <c r="D39" s="2">
        <v>0.27948882364653582</v>
      </c>
      <c r="E39" s="2">
        <v>0.23867301161327797</v>
      </c>
      <c r="F39" s="2">
        <v>0.22730536713157865</v>
      </c>
      <c r="G39" s="2">
        <v>0.18812139079949103</v>
      </c>
      <c r="H39" s="2">
        <v>0.17825189474658421</v>
      </c>
      <c r="I39" s="2">
        <v>0.17745194290607541</v>
      </c>
      <c r="K39" s="11" t="s">
        <v>64</v>
      </c>
      <c r="L39" s="12">
        <v>720</v>
      </c>
    </row>
    <row r="40" spans="1:13" ht="13.5" thickBot="1">
      <c r="A40" t="s">
        <v>6</v>
      </c>
      <c r="B40" t="s">
        <v>26</v>
      </c>
      <c r="C40" s="2">
        <v>0.32581542759171839</v>
      </c>
      <c r="D40" s="2">
        <v>0.27103429925830158</v>
      </c>
      <c r="E40" s="2">
        <v>0.23153731819411438</v>
      </c>
      <c r="F40" s="2">
        <v>0.22055370223686335</v>
      </c>
      <c r="G40" s="2">
        <v>0.18286834650492684</v>
      </c>
      <c r="H40" s="2">
        <v>0.17354680391760147</v>
      </c>
      <c r="I40" s="2">
        <v>0.17297466210403625</v>
      </c>
      <c r="K40" s="15" t="s">
        <v>61</v>
      </c>
      <c r="L40" s="22" t="str">
        <f ca="1">N10</f>
        <v>Market.QR_LIVE.RateVolatilityMatrix.EUR-IRSwap-SydneySwapDesk-3Y</v>
      </c>
    </row>
    <row r="41" spans="1:13">
      <c r="A41" t="s">
        <v>6</v>
      </c>
      <c r="B41" t="s">
        <v>29</v>
      </c>
      <c r="C41" s="2">
        <v>0.31473976191320624</v>
      </c>
      <c r="D41" s="2">
        <v>0.26126857278057769</v>
      </c>
      <c r="E41" s="2">
        <v>0.22250162958396116</v>
      </c>
      <c r="F41" s="2">
        <v>0.21164658137182951</v>
      </c>
      <c r="G41" s="2">
        <v>0.17368864771008924</v>
      </c>
      <c r="H41" s="2">
        <v>0.16375401681224988</v>
      </c>
      <c r="I41" s="2">
        <v>0.16273345361035899</v>
      </c>
    </row>
    <row r="42" spans="1:13">
      <c r="A42" t="s">
        <v>6</v>
      </c>
      <c r="B42" t="s">
        <v>50</v>
      </c>
      <c r="C42" s="2">
        <v>0.30696044490533259</v>
      </c>
      <c r="D42" s="2">
        <v>0.2552049363901136</v>
      </c>
      <c r="E42" s="2">
        <v>0.21754433475612528</v>
      </c>
      <c r="F42" s="2">
        <v>0.20693441394921944</v>
      </c>
      <c r="G42" s="2">
        <v>0.1689082438925055</v>
      </c>
      <c r="H42" s="2">
        <v>0.15784532204974994</v>
      </c>
      <c r="I42" s="2">
        <v>0.15552508028544812</v>
      </c>
      <c r="K42" s="5" t="s">
        <v>62</v>
      </c>
      <c r="L42" s="6" t="s">
        <v>63</v>
      </c>
    </row>
    <row r="43" spans="1:13">
      <c r="A43" t="s">
        <v>6</v>
      </c>
      <c r="B43" t="s">
        <v>31</v>
      </c>
      <c r="C43" s="2">
        <v>0.30291596300462764</v>
      </c>
      <c r="D43" s="2">
        <v>0.25171063040154579</v>
      </c>
      <c r="E43" s="2">
        <v>0.21435627147185088</v>
      </c>
      <c r="F43" s="2">
        <v>0.20379627130355182</v>
      </c>
      <c r="G43" s="2">
        <v>0.16552057053797767</v>
      </c>
      <c r="H43" s="2">
        <v>0.15394671605531113</v>
      </c>
      <c r="I43" s="2">
        <v>0.15115441053240769</v>
      </c>
      <c r="K43" s="11" t="s">
        <v>64</v>
      </c>
      <c r="L43" s="12">
        <v>720</v>
      </c>
    </row>
    <row r="44" spans="1:13" ht="13.5" thickBot="1">
      <c r="A44" t="s">
        <v>6</v>
      </c>
      <c r="B44" t="s">
        <v>51</v>
      </c>
      <c r="C44" s="2">
        <v>0.29942987747250621</v>
      </c>
      <c r="D44" s="2">
        <v>0.24898010849138366</v>
      </c>
      <c r="E44" s="2">
        <v>0.21217683128798284</v>
      </c>
      <c r="F44" s="2">
        <v>0.20176933497395555</v>
      </c>
      <c r="G44" s="2">
        <v>0.16395735431346911</v>
      </c>
      <c r="H44" s="2">
        <v>0.15237199345725452</v>
      </c>
      <c r="I44" s="2">
        <v>0.14939163303753517</v>
      </c>
      <c r="K44" s="15" t="s">
        <v>61</v>
      </c>
      <c r="L44" s="22" t="str">
        <f ca="1">N11</f>
        <v>Market.QR_LIVE.RateVolatilityMatrix.EUR-IRSwap-SydneySwapDesk-4Y</v>
      </c>
    </row>
    <row r="45" spans="1:13">
      <c r="A45" t="s">
        <v>6</v>
      </c>
      <c r="B45" t="s">
        <v>34</v>
      </c>
      <c r="C45" s="2">
        <v>0.2963690266230925</v>
      </c>
      <c r="D45" s="2">
        <v>0.24653184300711048</v>
      </c>
      <c r="E45" s="2">
        <v>0.21017791380871473</v>
      </c>
      <c r="F45" s="2">
        <v>0.19989644012462834</v>
      </c>
      <c r="G45" s="2">
        <v>0.16250088630878007</v>
      </c>
      <c r="H45" s="2">
        <v>0.15096729369111681</v>
      </c>
      <c r="I45" s="2">
        <v>0.14790650013586523</v>
      </c>
    </row>
    <row r="46" spans="1:13">
      <c r="A46" t="s">
        <v>6</v>
      </c>
      <c r="B46" t="s">
        <v>52</v>
      </c>
      <c r="C46" s="2">
        <v>0.29702905803827223</v>
      </c>
      <c r="D46" s="2">
        <v>0.2468899692715637</v>
      </c>
      <c r="E46" s="2">
        <v>0.21031050544950516</v>
      </c>
      <c r="F46" s="2">
        <v>0.19996653611387633</v>
      </c>
      <c r="G46" s="2">
        <v>0.1624119463921645</v>
      </c>
      <c r="H46" s="2">
        <v>0.15096502457871255</v>
      </c>
      <c r="I46" s="2">
        <v>0.14810555393102923</v>
      </c>
      <c r="K46" s="5" t="s">
        <v>62</v>
      </c>
      <c r="L46" s="6" t="s">
        <v>63</v>
      </c>
    </row>
    <row r="47" spans="1:13">
      <c r="A47" t="s">
        <v>6</v>
      </c>
      <c r="B47" t="s">
        <v>53</v>
      </c>
      <c r="C47" s="2">
        <v>0.29644799010151773</v>
      </c>
      <c r="D47" s="2">
        <v>0.24650916858585845</v>
      </c>
      <c r="E47" s="2">
        <v>0.21009267782043309</v>
      </c>
      <c r="F47" s="2">
        <v>0.19980002511415823</v>
      </c>
      <c r="G47" s="2">
        <v>0.16247235752378247</v>
      </c>
      <c r="H47" s="2">
        <v>0.15110944467266868</v>
      </c>
      <c r="I47" s="2">
        <v>0.14825266617190894</v>
      </c>
      <c r="K47" s="11" t="s">
        <v>64</v>
      </c>
      <c r="L47" s="12">
        <v>720</v>
      </c>
    </row>
    <row r="48" spans="1:13" ht="13.5" thickBot="1">
      <c r="A48" t="s">
        <v>6</v>
      </c>
      <c r="B48" t="s">
        <v>37</v>
      </c>
      <c r="C48" s="2">
        <v>0.29777369899792577</v>
      </c>
      <c r="D48" s="2">
        <v>0.24751383213580841</v>
      </c>
      <c r="E48" s="2">
        <v>0.2108709853321343</v>
      </c>
      <c r="F48" s="2">
        <v>0.20051960969033264</v>
      </c>
      <c r="G48" s="2">
        <v>0.16307486665355217</v>
      </c>
      <c r="H48" s="2">
        <v>0.15181364667321029</v>
      </c>
      <c r="I48" s="2">
        <v>0.14913121536360957</v>
      </c>
      <c r="K48" s="15" t="s">
        <v>61</v>
      </c>
      <c r="L48" s="22" t="str">
        <f ca="1">N12</f>
        <v>Market.QR_LIVE.RateVolatilityMatrix.EUR-IRSwap-SydneySwapDesk-5Y</v>
      </c>
    </row>
    <row r="49" spans="1:13">
      <c r="A49" t="s">
        <v>6</v>
      </c>
      <c r="B49" t="s">
        <v>54</v>
      </c>
      <c r="C49" s="2">
        <v>0.29001280603866492</v>
      </c>
      <c r="D49" s="2">
        <v>0.23925953349486187</v>
      </c>
      <c r="E49" s="2">
        <v>0.20225438075333965</v>
      </c>
      <c r="F49" s="2">
        <v>0.19183470589708487</v>
      </c>
      <c r="G49" s="2">
        <v>0.15514238612469497</v>
      </c>
      <c r="H49" s="2">
        <v>0.14580388712580264</v>
      </c>
      <c r="I49" s="2">
        <v>0.14554655806560771</v>
      </c>
    </row>
    <row r="50" spans="1:13">
      <c r="A50" t="s">
        <v>6</v>
      </c>
      <c r="B50" t="s">
        <v>55</v>
      </c>
      <c r="C50" s="2">
        <v>0.29737656044998839</v>
      </c>
      <c r="D50" s="2">
        <v>0.24379949648754548</v>
      </c>
      <c r="E50" s="2">
        <v>0.2049400255082644</v>
      </c>
      <c r="F50" s="2">
        <v>0.19411488903889312</v>
      </c>
      <c r="G50" s="2">
        <v>0.15806473912950178</v>
      </c>
      <c r="H50" s="2">
        <v>0.15155058374089284</v>
      </c>
      <c r="I50" s="2">
        <v>0.15433081037078208</v>
      </c>
      <c r="K50" s="5" t="s">
        <v>62</v>
      </c>
      <c r="L50" s="6" t="s">
        <v>63</v>
      </c>
    </row>
    <row r="51" spans="1:13">
      <c r="A51" t="s">
        <v>7</v>
      </c>
      <c r="B51" t="s">
        <v>24</v>
      </c>
      <c r="C51" s="2">
        <v>0.30602862744517889</v>
      </c>
      <c r="D51" s="2">
        <v>0.25390953690122087</v>
      </c>
      <c r="E51" s="2">
        <v>0.21625441327234851</v>
      </c>
      <c r="F51" s="2">
        <v>0.20576573687770389</v>
      </c>
      <c r="G51" s="2">
        <v>0.16978743731797191</v>
      </c>
      <c r="H51" s="2">
        <v>0.16110830660170186</v>
      </c>
      <c r="I51" s="2">
        <v>0.16094840123352749</v>
      </c>
      <c r="K51" s="11" t="s">
        <v>64</v>
      </c>
      <c r="L51" s="12">
        <v>720</v>
      </c>
    </row>
    <row r="52" spans="1:13" ht="13.5" thickBot="1">
      <c r="A52" t="s">
        <v>7</v>
      </c>
      <c r="B52" t="s">
        <v>26</v>
      </c>
      <c r="C52" s="2">
        <v>0.29491884700581578</v>
      </c>
      <c r="D52" s="2">
        <v>0.24565878074922098</v>
      </c>
      <c r="E52" s="2">
        <v>0.21001988526241375</v>
      </c>
      <c r="F52" s="2">
        <v>0.20005236143949859</v>
      </c>
      <c r="G52" s="2">
        <v>0.16508012617129178</v>
      </c>
      <c r="H52" s="2">
        <v>0.1555591576881154</v>
      </c>
      <c r="I52" s="2">
        <v>0.15404247706653584</v>
      </c>
      <c r="K52" s="15" t="s">
        <v>61</v>
      </c>
      <c r="L52" s="22" t="str">
        <f ca="1">N13</f>
        <v>Market.QR_LIVE.RateVolatilityMatrix.EUR-IRSwap-SydneySwapDesk-6Y</v>
      </c>
    </row>
    <row r="53" spans="1:13">
      <c r="A53" t="s">
        <v>7</v>
      </c>
      <c r="B53" t="s">
        <v>29</v>
      </c>
      <c r="C53" s="2">
        <v>0.28668739848692287</v>
      </c>
      <c r="D53" s="2">
        <v>0.23923219859755859</v>
      </c>
      <c r="E53" s="2">
        <v>0.20480289137303817</v>
      </c>
      <c r="F53" s="2">
        <v>0.19512598468947195</v>
      </c>
      <c r="G53" s="2">
        <v>0.16047342481938509</v>
      </c>
      <c r="H53" s="2">
        <v>0.15017649551523693</v>
      </c>
      <c r="I53" s="2">
        <v>0.14761353101316083</v>
      </c>
    </row>
    <row r="54" spans="1:13">
      <c r="A54" t="s">
        <v>7</v>
      </c>
      <c r="B54" t="s">
        <v>50</v>
      </c>
      <c r="C54" s="2">
        <v>0.27973998052815385</v>
      </c>
      <c r="D54" s="2">
        <v>0.23381887450550676</v>
      </c>
      <c r="E54" s="2">
        <v>0.20040895184643723</v>
      </c>
      <c r="F54" s="2">
        <v>0.19097571510637978</v>
      </c>
      <c r="G54" s="2">
        <v>0.15657984321195431</v>
      </c>
      <c r="H54" s="2">
        <v>0.1455636798443769</v>
      </c>
      <c r="I54" s="2">
        <v>0.14195585125211327</v>
      </c>
      <c r="K54" s="5" t="s">
        <v>62</v>
      </c>
      <c r="L54" s="6" t="s">
        <v>63</v>
      </c>
    </row>
    <row r="55" spans="1:13">
      <c r="A55" t="s">
        <v>7</v>
      </c>
      <c r="B55" t="s">
        <v>31</v>
      </c>
      <c r="C55" s="2">
        <v>0.27659063985503585</v>
      </c>
      <c r="D55" s="2">
        <v>0.23091901348631402</v>
      </c>
      <c r="E55" s="2">
        <v>0.1976623972062731</v>
      </c>
      <c r="F55" s="2">
        <v>0.1882649868799586</v>
      </c>
      <c r="G55" s="2">
        <v>0.15396778346082934</v>
      </c>
      <c r="H55" s="2">
        <v>0.14302041609229937</v>
      </c>
      <c r="I55" s="2">
        <v>0.13954888421296621</v>
      </c>
      <c r="K55" s="11" t="s">
        <v>64</v>
      </c>
      <c r="L55" s="12">
        <v>720</v>
      </c>
    </row>
    <row r="56" spans="1:13" ht="13.5" thickBot="1">
      <c r="A56" t="s">
        <v>7</v>
      </c>
      <c r="B56" t="s">
        <v>51</v>
      </c>
      <c r="C56" s="2">
        <v>0.2736598457255997</v>
      </c>
      <c r="D56" s="2">
        <v>0.22852513319993931</v>
      </c>
      <c r="E56" s="2">
        <v>0.19567418304232426</v>
      </c>
      <c r="F56" s="2">
        <v>0.18639553564081876</v>
      </c>
      <c r="G56" s="2">
        <v>0.15256517672769487</v>
      </c>
      <c r="H56" s="2">
        <v>0.14179222615257542</v>
      </c>
      <c r="I56" s="2">
        <v>0.13839447885746103</v>
      </c>
      <c r="K56" s="15" t="s">
        <v>61</v>
      </c>
      <c r="L56" s="22" t="str">
        <f ca="1">N14</f>
        <v>Market.QR_LIVE.RateVolatilityMatrix.EUR-IRSwap-SydneySwapDesk-7Y</v>
      </c>
    </row>
    <row r="57" spans="1:13">
      <c r="A57" t="s">
        <v>7</v>
      </c>
      <c r="B57" t="s">
        <v>34</v>
      </c>
      <c r="C57" s="2">
        <v>0.27217082386560004</v>
      </c>
      <c r="D57" s="2">
        <v>0.22715157945089642</v>
      </c>
      <c r="E57" s="2">
        <v>0.19440018418780722</v>
      </c>
      <c r="F57" s="2">
        <v>0.18515775131157389</v>
      </c>
      <c r="G57" s="2">
        <v>0.15159037598729821</v>
      </c>
      <c r="H57" s="2">
        <v>0.14108575095915699</v>
      </c>
      <c r="I57" s="2">
        <v>0.13797811240168678</v>
      </c>
    </row>
    <row r="58" spans="1:13">
      <c r="A58" t="s">
        <v>7</v>
      </c>
      <c r="B58" t="s">
        <v>52</v>
      </c>
      <c r="C58" s="2">
        <v>0.2707899192166015</v>
      </c>
      <c r="D58" s="2">
        <v>0.226017364451922</v>
      </c>
      <c r="E58" s="2">
        <v>0.1934601341518187</v>
      </c>
      <c r="F58" s="2">
        <v>0.18427808264183171</v>
      </c>
      <c r="G58" s="2">
        <v>0.1509949433167736</v>
      </c>
      <c r="H58" s="2">
        <v>0.14064718712593591</v>
      </c>
      <c r="I58" s="2">
        <v>0.13764242559352385</v>
      </c>
      <c r="K58" s="5" t="s">
        <v>62</v>
      </c>
      <c r="L58" s="6" t="s">
        <v>63</v>
      </c>
    </row>
    <row r="59" spans="1:13">
      <c r="A59" t="s">
        <v>7</v>
      </c>
      <c r="B59" t="s">
        <v>53</v>
      </c>
      <c r="C59" s="2">
        <v>0.26965352040462154</v>
      </c>
      <c r="D59" s="2">
        <v>0.22508735470290386</v>
      </c>
      <c r="E59" s="2">
        <v>0.19270978558649524</v>
      </c>
      <c r="F59" s="2">
        <v>0.18358991713236439</v>
      </c>
      <c r="G59" s="2">
        <v>0.15066970259877496</v>
      </c>
      <c r="H59" s="2">
        <v>0.14058251535964778</v>
      </c>
      <c r="I59" s="2">
        <v>0.13778158483948019</v>
      </c>
      <c r="K59" s="11" t="s">
        <v>64</v>
      </c>
      <c r="L59" s="12">
        <v>720</v>
      </c>
    </row>
    <row r="60" spans="1:13" ht="13.5" thickBot="1">
      <c r="A60" t="s">
        <v>7</v>
      </c>
      <c r="B60" t="s">
        <v>37</v>
      </c>
      <c r="C60" s="2">
        <v>0.268763344038707</v>
      </c>
      <c r="D60" s="2">
        <v>0.22415970651504172</v>
      </c>
      <c r="E60" s="2">
        <v>0.19175673112089303</v>
      </c>
      <c r="F60" s="2">
        <v>0.18263367017002291</v>
      </c>
      <c r="G60" s="2">
        <v>0.14979822333974852</v>
      </c>
      <c r="H60" s="2">
        <v>0.13989503161235006</v>
      </c>
      <c r="I60" s="2">
        <v>0.13733686925789829</v>
      </c>
      <c r="K60" s="15" t="s">
        <v>61</v>
      </c>
      <c r="L60" s="22" t="str">
        <f ca="1">N15</f>
        <v>Market.QR_LIVE.RateVolatilityMatrix.EUR-IRSwap-SydneySwapDesk-8Y</v>
      </c>
    </row>
    <row r="61" spans="1:13">
      <c r="A61" t="s">
        <v>7</v>
      </c>
      <c r="B61" t="s">
        <v>54</v>
      </c>
      <c r="C61" s="2">
        <v>0.26300018427495087</v>
      </c>
      <c r="D61" s="2">
        <v>0.21732805439367694</v>
      </c>
      <c r="E61" s="2">
        <v>0.18415707299113132</v>
      </c>
      <c r="F61" s="2">
        <v>0.1748614595988926</v>
      </c>
      <c r="G61" s="2">
        <v>0.14256818287747919</v>
      </c>
      <c r="H61" s="2">
        <v>0.13469478307105109</v>
      </c>
      <c r="I61" s="2">
        <v>0.13475224987771409</v>
      </c>
    </row>
    <row r="62" spans="1:13">
      <c r="A62" t="s">
        <v>7</v>
      </c>
      <c r="B62" t="s">
        <v>55</v>
      </c>
      <c r="C62" s="2">
        <v>0.27180848637891603</v>
      </c>
      <c r="D62" s="2">
        <v>0.22287479830953091</v>
      </c>
      <c r="E62" s="2">
        <v>0.18750304975090515</v>
      </c>
      <c r="F62" s="2">
        <v>0.17769833894148609</v>
      </c>
      <c r="G62" s="2">
        <v>0.14564198827706173</v>
      </c>
      <c r="H62" s="2">
        <v>0.14040782518461947</v>
      </c>
      <c r="I62" s="2">
        <v>0.14340605521482433</v>
      </c>
      <c r="K62" s="5" t="s">
        <v>62</v>
      </c>
      <c r="L62" s="6" t="s">
        <v>63</v>
      </c>
    </row>
    <row r="63" spans="1:13">
      <c r="A63" t="s">
        <v>8</v>
      </c>
      <c r="B63" t="s">
        <v>24</v>
      </c>
      <c r="C63" s="2">
        <v>0.27627928170355276</v>
      </c>
      <c r="D63" s="2">
        <v>0.23053579389292431</v>
      </c>
      <c r="E63" s="2">
        <v>0.19742528676539994</v>
      </c>
      <c r="F63" s="2">
        <v>0.18814606305960227</v>
      </c>
      <c r="G63" s="2">
        <v>0.1552271328559901</v>
      </c>
      <c r="H63" s="2">
        <v>0.14579331134242526</v>
      </c>
      <c r="I63" s="2">
        <v>0.14381068249492598</v>
      </c>
      <c r="K63" s="11" t="s">
        <v>64</v>
      </c>
      <c r="L63" s="12">
        <v>720</v>
      </c>
    </row>
    <row r="64" spans="1:13" ht="13.5" thickBot="1">
      <c r="A64" t="s">
        <v>8</v>
      </c>
      <c r="B64" t="s">
        <v>26</v>
      </c>
      <c r="C64" s="2">
        <v>0.26915214306870572</v>
      </c>
      <c r="D64" s="2">
        <v>0.22496235767821182</v>
      </c>
      <c r="E64" s="2">
        <v>0.1928526306951828</v>
      </c>
      <c r="F64" s="2">
        <v>0.18379876930650244</v>
      </c>
      <c r="G64" s="2">
        <v>0.15091535031312109</v>
      </c>
      <c r="H64" s="2">
        <v>0.14053960253813247</v>
      </c>
      <c r="I64" s="2">
        <v>0.13732933681056436</v>
      </c>
      <c r="K64" s="15" t="s">
        <v>61</v>
      </c>
      <c r="L64" s="22" t="str">
        <f ca="1">N16</f>
        <v>Market.QR_LIVE.RateVolatilityMatrix.EUR-IRSwap-SydneySwapDesk-9Y</v>
      </c>
    </row>
    <row r="65" spans="1:13">
      <c r="A65" t="s">
        <v>8</v>
      </c>
      <c r="B65" t="s">
        <v>29</v>
      </c>
      <c r="C65" s="2">
        <v>0.26489969888879816</v>
      </c>
      <c r="D65" s="2">
        <v>0.2216134877924614</v>
      </c>
      <c r="E65" s="2">
        <v>0.19015379607536148</v>
      </c>
      <c r="F65" s="2">
        <v>0.18127594105348954</v>
      </c>
      <c r="G65" s="2">
        <v>0.14888573987011977</v>
      </c>
      <c r="H65" s="2">
        <v>0.13844832010776506</v>
      </c>
      <c r="I65" s="2">
        <v>0.13497780745834401</v>
      </c>
    </row>
    <row r="66" spans="1:13">
      <c r="A66" t="s">
        <v>8</v>
      </c>
      <c r="B66" t="s">
        <v>50</v>
      </c>
      <c r="C66" s="2">
        <v>0.25962135700881778</v>
      </c>
      <c r="D66" s="2">
        <v>0.2177003955117322</v>
      </c>
      <c r="E66" s="2">
        <v>0.18725376670581267</v>
      </c>
      <c r="F66" s="2">
        <v>0.17866243784737484</v>
      </c>
      <c r="G66" s="2">
        <v>0.14721495849731556</v>
      </c>
      <c r="H66" s="2">
        <v>0.13683738242564825</v>
      </c>
      <c r="I66" s="2">
        <v>0.13302401527683985</v>
      </c>
      <c r="K66" s="5" t="s">
        <v>62</v>
      </c>
      <c r="L66" s="6" t="s">
        <v>63</v>
      </c>
    </row>
    <row r="67" spans="1:13">
      <c r="A67" t="s">
        <v>8</v>
      </c>
      <c r="B67" t="s">
        <v>31</v>
      </c>
      <c r="C67" s="2">
        <v>0.25895062752694831</v>
      </c>
      <c r="D67" s="2">
        <v>0.21682115761803281</v>
      </c>
      <c r="E67" s="2">
        <v>0.1862197186774607</v>
      </c>
      <c r="F67" s="2">
        <v>0.17758727767997401</v>
      </c>
      <c r="G67" s="2">
        <v>0.14608507366881057</v>
      </c>
      <c r="H67" s="2">
        <v>0.13587959347863526</v>
      </c>
      <c r="I67" s="2">
        <v>0.13239605700844001</v>
      </c>
      <c r="K67" s="11" t="s">
        <v>64</v>
      </c>
      <c r="L67" s="12">
        <v>720</v>
      </c>
    </row>
    <row r="68" spans="1:13" ht="13.5" thickBot="1">
      <c r="A68" t="s">
        <v>8</v>
      </c>
      <c r="B68" t="s">
        <v>51</v>
      </c>
      <c r="C68" s="2">
        <v>0.25669605034101683</v>
      </c>
      <c r="D68" s="2">
        <v>0.21503362023407968</v>
      </c>
      <c r="E68" s="2">
        <v>0.18482687829086669</v>
      </c>
      <c r="F68" s="2">
        <v>0.17632547288987196</v>
      </c>
      <c r="G68" s="2">
        <v>0.14551455131907259</v>
      </c>
      <c r="H68" s="2">
        <v>0.13574818617251033</v>
      </c>
      <c r="I68" s="2">
        <v>0.13259009020161702</v>
      </c>
      <c r="K68" s="15" t="s">
        <v>61</v>
      </c>
      <c r="L68" s="22" t="str">
        <f ca="1">N17</f>
        <v>Market.QR_LIVE.RateVolatilityMatrix.EUR-IRSwap-SydneySwapDesk-10Y</v>
      </c>
    </row>
    <row r="69" spans="1:13">
      <c r="A69" t="s">
        <v>8</v>
      </c>
      <c r="B69" t="s">
        <v>34</v>
      </c>
      <c r="C69" s="2">
        <v>0.2551247970203227</v>
      </c>
      <c r="D69" s="2">
        <v>0.21353363016627114</v>
      </c>
      <c r="E69" s="2">
        <v>0.18338252552554951</v>
      </c>
      <c r="F69" s="2">
        <v>0.17490128151480974</v>
      </c>
      <c r="G69" s="2">
        <v>0.14426052918040413</v>
      </c>
      <c r="H69" s="2">
        <v>0.13470348688921657</v>
      </c>
      <c r="I69" s="2">
        <v>0.13180203861197093</v>
      </c>
    </row>
    <row r="70" spans="1:13">
      <c r="A70" t="s">
        <v>8</v>
      </c>
      <c r="B70" t="s">
        <v>52</v>
      </c>
      <c r="C70" s="2">
        <v>0.25509137126094716</v>
      </c>
      <c r="D70" s="2">
        <v>0.2133545506192904</v>
      </c>
      <c r="E70" s="2">
        <v>0.18312052795995271</v>
      </c>
      <c r="F70" s="2">
        <v>0.17462730015169645</v>
      </c>
      <c r="G70" s="2">
        <v>0.144115889547241</v>
      </c>
      <c r="H70" s="2">
        <v>0.13482909922506378</v>
      </c>
      <c r="I70" s="2">
        <v>0.13225816531630866</v>
      </c>
      <c r="K70" s="5" t="s">
        <v>62</v>
      </c>
      <c r="L70" s="6" t="s">
        <v>63</v>
      </c>
    </row>
    <row r="71" spans="1:13">
      <c r="A71" t="s">
        <v>8</v>
      </c>
      <c r="B71" t="s">
        <v>53</v>
      </c>
      <c r="C71" s="2">
        <v>0.25433335668793239</v>
      </c>
      <c r="D71" s="2">
        <v>0.21281223919574041</v>
      </c>
      <c r="E71" s="2">
        <v>0.18276267783333019</v>
      </c>
      <c r="F71" s="2">
        <v>0.17433127181357116</v>
      </c>
      <c r="G71" s="2">
        <v>0.14414173722720522</v>
      </c>
      <c r="H71" s="2">
        <v>0.13503517544877436</v>
      </c>
      <c r="I71" s="2">
        <v>0.1325600352697901</v>
      </c>
      <c r="K71" s="11" t="s">
        <v>64</v>
      </c>
      <c r="L71" s="12">
        <v>720</v>
      </c>
    </row>
    <row r="72" spans="1:13" ht="13.5" thickBot="1">
      <c r="A72" t="s">
        <v>8</v>
      </c>
      <c r="B72" t="s">
        <v>37</v>
      </c>
      <c r="C72" s="2">
        <v>0.25490445711073662</v>
      </c>
      <c r="D72" s="2">
        <v>0.21316810117754406</v>
      </c>
      <c r="E72" s="2">
        <v>0.18295398111707939</v>
      </c>
      <c r="F72" s="2">
        <v>0.17447594659700169</v>
      </c>
      <c r="G72" s="2">
        <v>0.1441490121586998</v>
      </c>
      <c r="H72" s="2">
        <v>0.13506217789401484</v>
      </c>
      <c r="I72" s="2">
        <v>0.13266720368061244</v>
      </c>
      <c r="K72" s="15" t="s">
        <v>61</v>
      </c>
      <c r="L72" s="22" t="str">
        <f ca="1">N18</f>
        <v>Market.QR_LIVE.RateVolatilityMatrix.EUR-IRSwap-SydneySwapDesk-15Y</v>
      </c>
    </row>
    <row r="73" spans="1:13">
      <c r="A73" t="s">
        <v>8</v>
      </c>
      <c r="B73" t="s">
        <v>54</v>
      </c>
      <c r="C73" s="2">
        <v>0.24914390913151571</v>
      </c>
      <c r="D73" s="2">
        <v>0.20657459971164815</v>
      </c>
      <c r="E73" s="2">
        <v>0.17582008937091564</v>
      </c>
      <c r="F73" s="2">
        <v>0.1672527531564254</v>
      </c>
      <c r="G73" s="2">
        <v>0.13788402191854335</v>
      </c>
      <c r="H73" s="2">
        <v>0.13089322057618361</v>
      </c>
      <c r="I73" s="2">
        <v>0.13095869996795087</v>
      </c>
    </row>
    <row r="74" spans="1:13">
      <c r="A74" t="s">
        <v>8</v>
      </c>
      <c r="B74" t="s">
        <v>55</v>
      </c>
      <c r="C74" s="2">
        <v>0.26140239753726324</v>
      </c>
      <c r="D74" s="2">
        <v>0.21437830159241011</v>
      </c>
      <c r="E74" s="2">
        <v>0.18050880614929632</v>
      </c>
      <c r="F74" s="2">
        <v>0.17117067959273435</v>
      </c>
      <c r="G74" s="2">
        <v>0.14123775060439298</v>
      </c>
      <c r="H74" s="2">
        <v>0.13688876865624255</v>
      </c>
      <c r="I74" s="2">
        <v>0.14018518951631828</v>
      </c>
      <c r="K74" s="5" t="s">
        <v>62</v>
      </c>
      <c r="L74" s="6" t="s">
        <v>63</v>
      </c>
    </row>
    <row r="75" spans="1:13">
      <c r="A75" t="s">
        <v>9</v>
      </c>
      <c r="B75" t="s">
        <v>24</v>
      </c>
      <c r="C75" s="2">
        <v>0.25289145104547733</v>
      </c>
      <c r="D75" s="2">
        <v>0.21229897026023781</v>
      </c>
      <c r="E75" s="2">
        <v>0.18278066113814573</v>
      </c>
      <c r="F75" s="2">
        <v>0.17443241693137038</v>
      </c>
      <c r="G75" s="2">
        <v>0.1435884216386191</v>
      </c>
      <c r="H75" s="2">
        <v>0.13302140001401339</v>
      </c>
      <c r="I75" s="2">
        <v>0.12871898357659325</v>
      </c>
      <c r="K75" s="11" t="s">
        <v>64</v>
      </c>
      <c r="L75" s="12">
        <v>720</v>
      </c>
    </row>
    <row r="76" spans="1:13" ht="13.5" thickBot="1">
      <c r="A76" t="s">
        <v>9</v>
      </c>
      <c r="B76" t="s">
        <v>26</v>
      </c>
      <c r="C76" s="2">
        <v>0.2545505328999762</v>
      </c>
      <c r="D76" s="2">
        <v>0.21287054166246869</v>
      </c>
      <c r="E76" s="2">
        <v>0.18252409083057852</v>
      </c>
      <c r="F76" s="2">
        <v>0.17394106476990284</v>
      </c>
      <c r="G76" s="2">
        <v>0.14241125739407212</v>
      </c>
      <c r="H76" s="2">
        <v>0.13202230764736886</v>
      </c>
      <c r="I76" s="2">
        <v>0.12836816216516714</v>
      </c>
      <c r="K76" s="15" t="s">
        <v>61</v>
      </c>
      <c r="L76" s="22" t="str">
        <f ca="1">N19</f>
        <v>Market.QR_LIVE.RateVolatilityMatrix.EUR-IRSwap-SydneySwapDesk-20Y</v>
      </c>
    </row>
    <row r="77" spans="1:13">
      <c r="A77" t="s">
        <v>9</v>
      </c>
      <c r="B77" t="s">
        <v>29</v>
      </c>
      <c r="C77" s="2">
        <v>0.24691872160546427</v>
      </c>
      <c r="D77" s="2">
        <v>0.2068574634721182</v>
      </c>
      <c r="E77" s="2">
        <v>0.17779728677210652</v>
      </c>
      <c r="F77" s="2">
        <v>0.16961221744010679</v>
      </c>
      <c r="G77" s="2">
        <v>0.13986493129748601</v>
      </c>
      <c r="H77" s="2">
        <v>0.13034045663933161</v>
      </c>
      <c r="I77" s="2">
        <v>0.12717493473232558</v>
      </c>
    </row>
    <row r="78" spans="1:13">
      <c r="A78" t="s">
        <v>9</v>
      </c>
      <c r="B78" t="s">
        <v>50</v>
      </c>
      <c r="C78" s="2">
        <v>0.24442060549702035</v>
      </c>
      <c r="D78" s="2">
        <v>0.20439436982823941</v>
      </c>
      <c r="E78" s="2">
        <v>0.17537144441484223</v>
      </c>
      <c r="F78" s="2">
        <v>0.16720647305966149</v>
      </c>
      <c r="G78" s="2">
        <v>0.13772985565097265</v>
      </c>
      <c r="H78" s="2">
        <v>0.12861232359183822</v>
      </c>
      <c r="I78" s="2">
        <v>0.12598117748259974</v>
      </c>
    </row>
    <row r="79" spans="1:13">
      <c r="A79" t="s">
        <v>9</v>
      </c>
      <c r="B79" t="s">
        <v>31</v>
      </c>
      <c r="C79" s="2">
        <v>0.23977503507244252</v>
      </c>
      <c r="D79" s="2">
        <v>0.20056829938984438</v>
      </c>
      <c r="E79" s="2">
        <v>0.17217709113368385</v>
      </c>
      <c r="F79" s="2">
        <v>0.16420362248529466</v>
      </c>
      <c r="G79" s="2">
        <v>0.13557083445848367</v>
      </c>
      <c r="H79" s="2">
        <v>0.12686704438550625</v>
      </c>
      <c r="I79" s="2">
        <v>0.12448069144503082</v>
      </c>
    </row>
    <row r="80" spans="1:13">
      <c r="A80" t="s">
        <v>9</v>
      </c>
      <c r="B80" t="s">
        <v>51</v>
      </c>
      <c r="C80" s="2">
        <v>0.23858154366608056</v>
      </c>
      <c r="D80" s="2">
        <v>0.19945404457514782</v>
      </c>
      <c r="E80" s="2">
        <v>0.17115140534880938</v>
      </c>
      <c r="F80" s="2">
        <v>0.16321737051227153</v>
      </c>
      <c r="G80" s="2">
        <v>0.13493126705691283</v>
      </c>
      <c r="H80" s="2">
        <v>0.12658508164814916</v>
      </c>
      <c r="I80" s="2">
        <v>0.12455240241233601</v>
      </c>
    </row>
    <row r="81" spans="1:9">
      <c r="A81" t="s">
        <v>9</v>
      </c>
      <c r="B81" t="s">
        <v>34</v>
      </c>
      <c r="C81" s="2">
        <v>0.23839968747405038</v>
      </c>
      <c r="D81" s="2">
        <v>0.19895371147572941</v>
      </c>
      <c r="E81" s="2">
        <v>0.17042399104732139</v>
      </c>
      <c r="F81" s="2">
        <v>0.16243351752627846</v>
      </c>
      <c r="G81" s="2">
        <v>0.13412249170885152</v>
      </c>
      <c r="H81" s="2">
        <v>0.12605615175248752</v>
      </c>
      <c r="I81" s="2">
        <v>0.12444728052317279</v>
      </c>
    </row>
    <row r="82" spans="1:9">
      <c r="A82" t="s">
        <v>9</v>
      </c>
      <c r="B82" t="s">
        <v>52</v>
      </c>
      <c r="C82" s="2">
        <v>0.23730193946695713</v>
      </c>
      <c r="D82" s="2">
        <v>0.19799262657533342</v>
      </c>
      <c r="E82" s="2">
        <v>0.16959022830137835</v>
      </c>
      <c r="F82" s="2">
        <v>0.16164718320303495</v>
      </c>
      <c r="G82" s="2">
        <v>0.13365588530730241</v>
      </c>
      <c r="H82" s="2">
        <v>0.12585579231325328</v>
      </c>
      <c r="I82" s="2">
        <v>0.124480404608867</v>
      </c>
    </row>
    <row r="83" spans="1:9">
      <c r="A83" t="s">
        <v>9</v>
      </c>
      <c r="B83" t="s">
        <v>53</v>
      </c>
      <c r="C83" s="2">
        <v>0.23725544668447399</v>
      </c>
      <c r="D83" s="2">
        <v>0.19781865182393851</v>
      </c>
      <c r="E83" s="2">
        <v>0.16939640940699038</v>
      </c>
      <c r="F83" s="2">
        <v>0.1614790186437523</v>
      </c>
      <c r="G83" s="2">
        <v>0.13398575417786127</v>
      </c>
      <c r="H83" s="2">
        <v>0.12678276214188078</v>
      </c>
      <c r="I83" s="2">
        <v>0.12597289924400723</v>
      </c>
    </row>
    <row r="84" spans="1:9">
      <c r="A84" t="s">
        <v>9</v>
      </c>
      <c r="B84" t="s">
        <v>37</v>
      </c>
      <c r="C84" s="2">
        <v>0.23701088316049224</v>
      </c>
      <c r="D84" s="2">
        <v>0.1973643028960882</v>
      </c>
      <c r="E84" s="2">
        <v>0.16883692207225623</v>
      </c>
      <c r="F84" s="2">
        <v>0.16091393785111788</v>
      </c>
      <c r="G84" s="2">
        <v>0.13375415989228953</v>
      </c>
      <c r="H84" s="2">
        <v>0.1270623744882397</v>
      </c>
      <c r="I84" s="2">
        <v>0.12677017218490708</v>
      </c>
    </row>
    <row r="85" spans="1:9">
      <c r="A85" t="s">
        <v>9</v>
      </c>
      <c r="B85" t="s">
        <v>54</v>
      </c>
      <c r="C85" s="2">
        <v>0.22922965304895246</v>
      </c>
      <c r="D85" s="2">
        <v>0.18942265223614038</v>
      </c>
      <c r="E85" s="2">
        <v>0.16092123813183307</v>
      </c>
      <c r="F85" s="2">
        <v>0.15309869700394402</v>
      </c>
      <c r="G85" s="2">
        <v>0.12786606428873618</v>
      </c>
      <c r="H85" s="2">
        <v>0.12353247331581846</v>
      </c>
      <c r="I85" s="2">
        <v>0.12540588613571765</v>
      </c>
    </row>
    <row r="86" spans="1:9">
      <c r="A86" t="s">
        <v>9</v>
      </c>
      <c r="B86" t="s">
        <v>55</v>
      </c>
      <c r="C86" s="2">
        <v>0.25174142589512144</v>
      </c>
      <c r="D86" s="2">
        <v>0.20357206256972135</v>
      </c>
      <c r="E86" s="2">
        <v>0.16889656093767574</v>
      </c>
      <c r="F86" s="2">
        <v>0.15943519888535052</v>
      </c>
      <c r="G86" s="2">
        <v>0.1318479304284422</v>
      </c>
      <c r="H86" s="2">
        <v>0.13126340905392272</v>
      </c>
      <c r="I86" s="2">
        <v>0.13768806324593169</v>
      </c>
    </row>
    <row r="87" spans="1:9">
      <c r="A87" t="s">
        <v>10</v>
      </c>
      <c r="B87" t="s">
        <v>24</v>
      </c>
      <c r="C87" s="2">
        <v>0.2336896481847025</v>
      </c>
      <c r="D87" s="2">
        <v>0.19212586139255178</v>
      </c>
      <c r="E87" s="2">
        <v>0.16184605100578472</v>
      </c>
      <c r="F87" s="2">
        <v>0.15333754071805275</v>
      </c>
      <c r="G87" s="2">
        <v>0.12380421470916328</v>
      </c>
      <c r="H87" s="2">
        <v>0.11704106322104166</v>
      </c>
      <c r="I87" s="2">
        <v>0.11789925566951114</v>
      </c>
    </row>
    <row r="88" spans="1:9">
      <c r="A88" t="s">
        <v>10</v>
      </c>
      <c r="B88" t="s">
        <v>26</v>
      </c>
      <c r="C88" s="2">
        <v>0.23205506073215837</v>
      </c>
      <c r="D88" s="2">
        <v>0.19038008671292903</v>
      </c>
      <c r="E88" s="2">
        <v>0.15990387345351878</v>
      </c>
      <c r="F88" s="2">
        <v>0.15130091355708694</v>
      </c>
      <c r="G88" s="2">
        <v>0.12106535295863421</v>
      </c>
      <c r="H88" s="2">
        <v>0.11389187712014948</v>
      </c>
      <c r="I88" s="2">
        <v>0.11462669618216169</v>
      </c>
    </row>
    <row r="89" spans="1:9">
      <c r="A89" t="s">
        <v>10</v>
      </c>
      <c r="B89" t="s">
        <v>29</v>
      </c>
      <c r="C89" s="2">
        <v>0.22842557804144517</v>
      </c>
      <c r="D89" s="2">
        <v>0.18711875757349894</v>
      </c>
      <c r="E89" s="2">
        <v>0.15695904807472683</v>
      </c>
      <c r="F89" s="2">
        <v>0.14847133768275969</v>
      </c>
      <c r="G89" s="2">
        <v>0.11910428184107087</v>
      </c>
      <c r="H89" s="2">
        <v>0.1127593409102491</v>
      </c>
      <c r="I89" s="2">
        <v>0.11416774260037497</v>
      </c>
    </row>
    <row r="90" spans="1:9">
      <c r="A90" t="s">
        <v>10</v>
      </c>
      <c r="B90" t="s">
        <v>50</v>
      </c>
      <c r="C90" s="2">
        <v>0.2213854541983177</v>
      </c>
      <c r="D90" s="2">
        <v>0.18134291497179195</v>
      </c>
      <c r="E90" s="2">
        <v>0.15207749595342038</v>
      </c>
      <c r="F90" s="2">
        <v>0.1438300315172828</v>
      </c>
      <c r="G90" s="2">
        <v>0.11514492035774412</v>
      </c>
      <c r="H90" s="2">
        <v>0.10878541337058274</v>
      </c>
      <c r="I90" s="2">
        <v>0.10999648428342125</v>
      </c>
    </row>
    <row r="91" spans="1:9">
      <c r="A91" t="s">
        <v>10</v>
      </c>
      <c r="B91" t="s">
        <v>31</v>
      </c>
      <c r="C91" s="2">
        <v>0.21729109925084111</v>
      </c>
      <c r="D91" s="2">
        <v>0.1778327417504719</v>
      </c>
      <c r="E91" s="2">
        <v>0.14899195779335186</v>
      </c>
      <c r="F91" s="2">
        <v>0.14086644056466724</v>
      </c>
      <c r="G91" s="2">
        <v>0.11269883640817493</v>
      </c>
      <c r="H91" s="2">
        <v>0.10662389175635256</v>
      </c>
      <c r="I91" s="2">
        <v>0.10802434106204212</v>
      </c>
    </row>
    <row r="92" spans="1:9">
      <c r="A92" t="s">
        <v>10</v>
      </c>
      <c r="B92" t="s">
        <v>51</v>
      </c>
      <c r="C92" s="2">
        <v>0.21844648987258608</v>
      </c>
      <c r="D92" s="2">
        <v>0.17837937157117834</v>
      </c>
      <c r="E92" s="2">
        <v>0.14916429222713573</v>
      </c>
      <c r="F92" s="2">
        <v>0.14097505973855673</v>
      </c>
      <c r="G92" s="2">
        <v>0.11333823867840553</v>
      </c>
      <c r="H92" s="2">
        <v>0.10830916232116129</v>
      </c>
      <c r="I92" s="2">
        <v>0.11061675378173011</v>
      </c>
    </row>
    <row r="93" spans="1:9">
      <c r="A93" t="s">
        <v>10</v>
      </c>
      <c r="B93" t="s">
        <v>34</v>
      </c>
      <c r="C93" s="2">
        <v>0.22039971679090123</v>
      </c>
      <c r="D93" s="2">
        <v>0.17984074199642822</v>
      </c>
      <c r="E93" s="2">
        <v>0.1503694813398205</v>
      </c>
      <c r="F93" s="2">
        <v>0.14215780498562278</v>
      </c>
      <c r="G93" s="2">
        <v>0.11517018028206485</v>
      </c>
      <c r="H93" s="2">
        <v>0.11100281960034626</v>
      </c>
      <c r="I93" s="2">
        <v>0.11392356515605144</v>
      </c>
    </row>
    <row r="94" spans="1:9">
      <c r="A94" t="s">
        <v>10</v>
      </c>
      <c r="B94" t="s">
        <v>52</v>
      </c>
      <c r="C94" s="2">
        <v>0.22227404195196585</v>
      </c>
      <c r="D94" s="2">
        <v>0.18112963511560684</v>
      </c>
      <c r="E94" s="2">
        <v>0.15129929168543871</v>
      </c>
      <c r="F94" s="2">
        <v>0.14302480600855513</v>
      </c>
      <c r="G94" s="2">
        <v>0.11643575139810754</v>
      </c>
      <c r="H94" s="2">
        <v>0.11297105967605321</v>
      </c>
      <c r="I94" s="2">
        <v>0.11642711209111284</v>
      </c>
    </row>
    <row r="95" spans="1:9">
      <c r="A95" t="s">
        <v>10</v>
      </c>
      <c r="B95" t="s">
        <v>53</v>
      </c>
      <c r="C95" s="2">
        <v>0.22305173482642263</v>
      </c>
      <c r="D95" s="2">
        <v>0.18169050504261211</v>
      </c>
      <c r="E95" s="2">
        <v>0.15177566974653764</v>
      </c>
      <c r="F95" s="2">
        <v>0.14351399056791986</v>
      </c>
      <c r="G95" s="2">
        <v>0.11746684391131101</v>
      </c>
      <c r="H95" s="2">
        <v>0.11451958666774709</v>
      </c>
      <c r="I95" s="2">
        <v>0.11826608752557154</v>
      </c>
    </row>
    <row r="96" spans="1:9">
      <c r="A96" t="s">
        <v>10</v>
      </c>
      <c r="B96" t="s">
        <v>37</v>
      </c>
      <c r="C96" s="2">
        <v>0.22265796748249456</v>
      </c>
      <c r="D96" s="2">
        <v>0.18147364707571625</v>
      </c>
      <c r="E96" s="2">
        <v>0.15177352552458101</v>
      </c>
      <c r="F96" s="2">
        <v>0.14360857918651568</v>
      </c>
      <c r="G96" s="2">
        <v>0.11827769115399125</v>
      </c>
      <c r="H96" s="2">
        <v>0.11568895710484166</v>
      </c>
      <c r="I96" s="2">
        <v>0.11951505918755821</v>
      </c>
    </row>
    <row r="97" spans="1:9">
      <c r="A97" t="s">
        <v>10</v>
      </c>
      <c r="B97" t="s">
        <v>54</v>
      </c>
      <c r="C97" s="2">
        <v>0.21727000083966755</v>
      </c>
      <c r="D97" s="2">
        <v>0.17537283205032128</v>
      </c>
      <c r="E97" s="2">
        <v>0.14537093119290354</v>
      </c>
      <c r="F97" s="2">
        <v>0.13727978544222907</v>
      </c>
      <c r="G97" s="2">
        <v>0.11497288529235251</v>
      </c>
      <c r="H97" s="2">
        <v>0.11544955733947931</v>
      </c>
      <c r="I97" s="2">
        <v>0.12132819834481332</v>
      </c>
    </row>
    <row r="98" spans="1:9">
      <c r="A98" t="s">
        <v>10</v>
      </c>
      <c r="B98" t="s">
        <v>55</v>
      </c>
      <c r="C98" s="2">
        <v>0.2471294675905629</v>
      </c>
      <c r="D98" s="2">
        <v>0.19178457873543797</v>
      </c>
      <c r="E98" s="2">
        <v>0.15119850090295417</v>
      </c>
      <c r="F98" s="2">
        <v>0.14017371684129334</v>
      </c>
      <c r="G98" s="2">
        <v>0.11617830702356233</v>
      </c>
      <c r="H98" s="2">
        <v>0.12405680309845898</v>
      </c>
      <c r="I98" s="2">
        <v>0.13620682335987047</v>
      </c>
    </row>
    <row r="99" spans="1:9">
      <c r="A99" t="s">
        <v>11</v>
      </c>
      <c r="B99" t="s">
        <v>24</v>
      </c>
      <c r="C99" s="2">
        <v>0.22091072373387768</v>
      </c>
      <c r="D99" s="2">
        <v>0.18010497067439379</v>
      </c>
      <c r="E99" s="2">
        <v>0.15036269287117143</v>
      </c>
      <c r="F99" s="2">
        <v>0.14203587908484538</v>
      </c>
      <c r="G99" s="2">
        <v>0.1141952992503185</v>
      </c>
      <c r="H99" s="2">
        <v>0.10953592197529875</v>
      </c>
      <c r="I99" s="2">
        <v>0.11232980579397206</v>
      </c>
    </row>
    <row r="100" spans="1:9">
      <c r="A100" t="s">
        <v>11</v>
      </c>
      <c r="B100" t="s">
        <v>26</v>
      </c>
      <c r="C100" s="2">
        <v>0.22221650479895261</v>
      </c>
      <c r="D100" s="2">
        <v>0.18013977951007043</v>
      </c>
      <c r="E100" s="2">
        <v>0.14931565241246128</v>
      </c>
      <c r="F100" s="2">
        <v>0.14064164404688068</v>
      </c>
      <c r="G100" s="2">
        <v>0.11151889026633741</v>
      </c>
      <c r="H100" s="2">
        <v>0.1070522597377459</v>
      </c>
      <c r="I100" s="2">
        <v>0.11062248042895165</v>
      </c>
    </row>
    <row r="101" spans="1:9">
      <c r="A101" t="s">
        <v>11</v>
      </c>
      <c r="B101" t="s">
        <v>29</v>
      </c>
      <c r="C101" s="2">
        <v>0.21661309426405539</v>
      </c>
      <c r="D101" s="2">
        <v>0.17554007574119143</v>
      </c>
      <c r="E101" s="2">
        <v>0.14544075683021321</v>
      </c>
      <c r="F101" s="2">
        <v>0.1369667859322948</v>
      </c>
      <c r="G101" s="2">
        <v>0.10848404673438312</v>
      </c>
      <c r="H101" s="2">
        <v>0.10411974551834602</v>
      </c>
      <c r="I101" s="2">
        <v>0.10764264649330842</v>
      </c>
    </row>
    <row r="102" spans="1:9">
      <c r="A102" t="s">
        <v>11</v>
      </c>
      <c r="B102" t="s">
        <v>50</v>
      </c>
      <c r="C102" s="2">
        <v>0.21282645829116625</v>
      </c>
      <c r="D102" s="2">
        <v>0.17184256958004868</v>
      </c>
      <c r="E102" s="2">
        <v>0.14188923949564461</v>
      </c>
      <c r="F102" s="2">
        <v>0.1335127029002271</v>
      </c>
      <c r="G102" s="2">
        <v>0.10652693967339631</v>
      </c>
      <c r="H102" s="2">
        <v>0.10380874042630409</v>
      </c>
      <c r="I102" s="2">
        <v>0.10841184055214409</v>
      </c>
    </row>
    <row r="103" spans="1:9">
      <c r="A103" t="s">
        <v>11</v>
      </c>
      <c r="B103" t="s">
        <v>31</v>
      </c>
      <c r="C103" s="2">
        <v>0.21082686867025932</v>
      </c>
      <c r="D103" s="2">
        <v>0.16938762024586065</v>
      </c>
      <c r="E103" s="2">
        <v>0.13917370731784745</v>
      </c>
      <c r="F103" s="2">
        <v>0.13078466887802973</v>
      </c>
      <c r="G103" s="2">
        <v>0.10513432437486406</v>
      </c>
      <c r="H103" s="2">
        <v>0.10418306452889216</v>
      </c>
      <c r="I103" s="2">
        <v>0.10999184437153262</v>
      </c>
    </row>
    <row r="104" spans="1:9">
      <c r="A104" t="s">
        <v>11</v>
      </c>
      <c r="B104" t="s">
        <v>51</v>
      </c>
      <c r="C104" s="2">
        <v>0.21082818494711533</v>
      </c>
      <c r="D104" s="2">
        <v>0.16895050786785931</v>
      </c>
      <c r="E104" s="2">
        <v>0.13848302022661871</v>
      </c>
      <c r="F104" s="2">
        <v>0.13007322574318014</v>
      </c>
      <c r="G104" s="2">
        <v>0.10534397062775419</v>
      </c>
      <c r="H104" s="2">
        <v>0.10542088304510068</v>
      </c>
      <c r="I104" s="2">
        <v>0.11181388341433447</v>
      </c>
    </row>
    <row r="105" spans="1:9">
      <c r="A105" t="s">
        <v>11</v>
      </c>
      <c r="B105" t="s">
        <v>34</v>
      </c>
      <c r="C105" s="2">
        <v>0.2109288877964163</v>
      </c>
      <c r="D105" s="2">
        <v>0.1688233153069687</v>
      </c>
      <c r="E105" s="2">
        <v>0.13828468392548968</v>
      </c>
      <c r="F105" s="2">
        <v>0.12991119147683408</v>
      </c>
      <c r="G105" s="2">
        <v>0.10617430240528684</v>
      </c>
      <c r="H105" s="2">
        <v>0.10701193404288491</v>
      </c>
      <c r="I105" s="2">
        <v>0.11374642770684687</v>
      </c>
    </row>
    <row r="106" spans="1:9">
      <c r="A106" t="s">
        <v>11</v>
      </c>
      <c r="B106" t="s">
        <v>52</v>
      </c>
      <c r="C106" s="2">
        <v>0.21167940329592749</v>
      </c>
      <c r="D106" s="2">
        <v>0.16908538427212677</v>
      </c>
      <c r="E106" s="2">
        <v>0.13826454377696859</v>
      </c>
      <c r="F106" s="2">
        <v>0.12986391690395796</v>
      </c>
      <c r="G106" s="2">
        <v>0.10693634066487588</v>
      </c>
      <c r="H106" s="2">
        <v>0.10856093945127195</v>
      </c>
      <c r="I106" s="2">
        <v>0.11573067531108097</v>
      </c>
    </row>
    <row r="107" spans="1:9">
      <c r="A107" t="s">
        <v>11</v>
      </c>
      <c r="B107" t="s">
        <v>53</v>
      </c>
      <c r="C107" s="2">
        <v>0.21145635196324331</v>
      </c>
      <c r="D107" s="2">
        <v>0.16875234242743842</v>
      </c>
      <c r="E107" s="2">
        <v>0.13793162950490279</v>
      </c>
      <c r="F107" s="2">
        <v>0.1295787122589685</v>
      </c>
      <c r="G107" s="2">
        <v>0.10747740900807908</v>
      </c>
      <c r="H107" s="2">
        <v>0.1096068203686716</v>
      </c>
      <c r="I107" s="2">
        <v>0.11697201815572221</v>
      </c>
    </row>
    <row r="108" spans="1:9">
      <c r="A108" t="s">
        <v>11</v>
      </c>
      <c r="B108" t="s">
        <v>37</v>
      </c>
      <c r="C108" s="2">
        <v>0.21405373313691226</v>
      </c>
      <c r="D108" s="2">
        <v>0.17008180785030716</v>
      </c>
      <c r="E108" s="2">
        <v>0.1382382770704193</v>
      </c>
      <c r="F108" s="2">
        <v>0.12959314661570714</v>
      </c>
      <c r="G108" s="2">
        <v>0.10712362710273936</v>
      </c>
      <c r="H108" s="2">
        <v>0.10984050308715007</v>
      </c>
      <c r="I108" s="2">
        <v>0.11771303049235045</v>
      </c>
    </row>
    <row r="109" spans="1:9">
      <c r="A109" t="s">
        <v>11</v>
      </c>
      <c r="B109" t="s">
        <v>54</v>
      </c>
      <c r="C109" s="2">
        <v>0.21317051606475462</v>
      </c>
      <c r="D109" s="2">
        <v>0.16840037578043643</v>
      </c>
      <c r="E109" s="2">
        <v>0.13639148809604459</v>
      </c>
      <c r="F109" s="2">
        <v>0.12796983801947681</v>
      </c>
      <c r="G109" s="2">
        <v>0.10977195207778601</v>
      </c>
      <c r="H109" s="2">
        <v>0.11473813380099293</v>
      </c>
      <c r="I109" s="2">
        <v>0.12348314348412878</v>
      </c>
    </row>
    <row r="110" spans="1:9">
      <c r="A110" t="s">
        <v>11</v>
      </c>
      <c r="B110" t="s">
        <v>55</v>
      </c>
      <c r="C110" s="2">
        <v>0.25381755336175921</v>
      </c>
      <c r="D110" s="2">
        <v>0.19156780503138099</v>
      </c>
      <c r="E110" s="2">
        <v>0.14528928773862107</v>
      </c>
      <c r="F110" s="2">
        <v>0.13276702541057209</v>
      </c>
      <c r="G110" s="2">
        <v>0.11374146115709566</v>
      </c>
      <c r="H110" s="2">
        <v>0.12729314200293865</v>
      </c>
      <c r="I110" s="2">
        <v>0.14265695075974402</v>
      </c>
    </row>
    <row r="111" spans="1:9">
      <c r="A111" t="s">
        <v>12</v>
      </c>
      <c r="B111" t="s">
        <v>24</v>
      </c>
      <c r="C111" s="2">
        <v>0.22318968423207081</v>
      </c>
      <c r="D111" s="2">
        <v>0.17854142822715741</v>
      </c>
      <c r="E111" s="2">
        <v>0.1468033763246005</v>
      </c>
      <c r="F111" s="2">
        <v>0.13842880229230034</v>
      </c>
      <c r="G111" s="2">
        <v>0.1183705323993931</v>
      </c>
      <c r="H111" s="2">
        <v>0.12145213904052191</v>
      </c>
      <c r="I111" s="2">
        <v>0.12906619251594972</v>
      </c>
    </row>
    <row r="112" spans="1:9">
      <c r="A112" t="s">
        <v>12</v>
      </c>
      <c r="B112" t="s">
        <v>26</v>
      </c>
      <c r="C112" s="2">
        <v>0.22713909432455029</v>
      </c>
      <c r="D112" s="2">
        <v>0.17972216516118475</v>
      </c>
      <c r="E112" s="2">
        <v>0.14588190287517835</v>
      </c>
      <c r="F112" s="2">
        <v>0.13698689576209203</v>
      </c>
      <c r="G112" s="2">
        <v>0.11766069271076271</v>
      </c>
      <c r="H112" s="2">
        <v>0.12288027050902851</v>
      </c>
      <c r="I112" s="2">
        <v>0.13219611467606651</v>
      </c>
    </row>
    <row r="113" spans="1:9">
      <c r="A113" t="s">
        <v>12</v>
      </c>
      <c r="B113" t="s">
        <v>29</v>
      </c>
      <c r="C113" s="2">
        <v>0.22544580222895175</v>
      </c>
      <c r="D113" s="2">
        <v>0.17758404662354754</v>
      </c>
      <c r="E113" s="2">
        <v>0.14350834885002722</v>
      </c>
      <c r="F113" s="2">
        <v>0.13463689322905734</v>
      </c>
      <c r="G113" s="2">
        <v>0.11694310120642158</v>
      </c>
      <c r="H113" s="2">
        <v>0.12330638609645098</v>
      </c>
      <c r="I113" s="2">
        <v>0.13328270307755025</v>
      </c>
    </row>
    <row r="114" spans="1:9">
      <c r="A114" t="s">
        <v>12</v>
      </c>
      <c r="B114" t="s">
        <v>50</v>
      </c>
      <c r="C114" s="2">
        <v>0.21877561460836306</v>
      </c>
      <c r="D114" s="2">
        <v>0.17230124234481495</v>
      </c>
      <c r="E114" s="2">
        <v>0.13928052126767232</v>
      </c>
      <c r="F114" s="2">
        <v>0.13071990460501776</v>
      </c>
      <c r="G114" s="2">
        <v>0.11402677601421599</v>
      </c>
      <c r="H114" s="2">
        <v>0.12037587268851449</v>
      </c>
      <c r="I114" s="2">
        <v>0.13012650228145139</v>
      </c>
    </row>
    <row r="115" spans="1:9">
      <c r="A115" t="s">
        <v>12</v>
      </c>
      <c r="B115" t="s">
        <v>31</v>
      </c>
      <c r="C115" s="2">
        <v>0.21700195459455535</v>
      </c>
      <c r="D115" s="2">
        <v>0.17015601394045965</v>
      </c>
      <c r="E115" s="2">
        <v>0.1369319980036881</v>
      </c>
      <c r="F115" s="2">
        <v>0.12839711422283054</v>
      </c>
      <c r="G115" s="2">
        <v>0.11319878663800373</v>
      </c>
      <c r="H115" s="2">
        <v>0.12048642504457793</v>
      </c>
      <c r="I115" s="2">
        <v>0.13075244544675726</v>
      </c>
    </row>
    <row r="116" spans="1:9">
      <c r="A116" t="s">
        <v>12</v>
      </c>
      <c r="B116" t="s">
        <v>51</v>
      </c>
      <c r="C116" s="2">
        <v>0.21136384612316295</v>
      </c>
      <c r="D116" s="2">
        <v>0.16567409056844257</v>
      </c>
      <c r="E116" s="2">
        <v>0.13332386939909185</v>
      </c>
      <c r="F116" s="2">
        <v>0.1250497821754947</v>
      </c>
      <c r="G116" s="2">
        <v>0.11065491453195815</v>
      </c>
      <c r="H116" s="2">
        <v>0.11781658672579497</v>
      </c>
      <c r="I116" s="2">
        <v>0.1277786374368248</v>
      </c>
    </row>
    <row r="117" spans="1:9">
      <c r="A117" t="s">
        <v>12</v>
      </c>
      <c r="B117" t="s">
        <v>34</v>
      </c>
      <c r="C117" s="2">
        <v>0.20682560293474359</v>
      </c>
      <c r="D117" s="2">
        <v>0.16174431234471504</v>
      </c>
      <c r="E117" s="2">
        <v>0.12986072494542039</v>
      </c>
      <c r="F117" s="2">
        <v>0.12175283419178522</v>
      </c>
      <c r="G117" s="2">
        <v>0.10838742695320346</v>
      </c>
      <c r="H117" s="2">
        <v>0.1158056945396003</v>
      </c>
      <c r="I117" s="2">
        <v>0.12576423506039078</v>
      </c>
    </row>
    <row r="118" spans="1:9">
      <c r="A118" t="s">
        <v>12</v>
      </c>
      <c r="B118" t="s">
        <v>52</v>
      </c>
      <c r="C118" s="2">
        <v>0.20276962104258417</v>
      </c>
      <c r="D118" s="2">
        <v>0.15807037244882993</v>
      </c>
      <c r="E118" s="2">
        <v>0.12647246494337883</v>
      </c>
      <c r="F118" s="2">
        <v>0.11848406042586634</v>
      </c>
      <c r="G118" s="2">
        <v>0.10617633634875907</v>
      </c>
      <c r="H118" s="2">
        <v>0.11395697024299387</v>
      </c>
      <c r="I118" s="2">
        <v>0.12400140884955553</v>
      </c>
    </row>
    <row r="119" spans="1:9">
      <c r="A119" t="s">
        <v>12</v>
      </c>
      <c r="B119" t="s">
        <v>53</v>
      </c>
      <c r="C119" s="2">
        <v>0.19858549881415333</v>
      </c>
      <c r="D119" s="2">
        <v>0.1543619098390073</v>
      </c>
      <c r="E119" s="2">
        <v>0.12309279596941032</v>
      </c>
      <c r="F119" s="2">
        <v>0.11522109063755517</v>
      </c>
      <c r="G119" s="2">
        <v>0.10376341024385864</v>
      </c>
      <c r="H119" s="2">
        <v>0.11175452336717177</v>
      </c>
      <c r="I119" s="2">
        <v>0.1217829763944596</v>
      </c>
    </row>
    <row r="120" spans="1:9">
      <c r="A120" t="s">
        <v>12</v>
      </c>
      <c r="B120" t="s">
        <v>37</v>
      </c>
      <c r="C120" s="2">
        <v>0.19549895761653929</v>
      </c>
      <c r="D120" s="2">
        <v>0.15125465655992226</v>
      </c>
      <c r="E120" s="2">
        <v>0.11990077477739264</v>
      </c>
      <c r="F120" s="2">
        <v>0.11202991915914999</v>
      </c>
      <c r="G120" s="2">
        <v>0.10141859863601703</v>
      </c>
      <c r="H120" s="2">
        <v>0.10983774154006633</v>
      </c>
      <c r="I120" s="2">
        <v>0.12003146939276048</v>
      </c>
    </row>
    <row r="121" spans="1:9">
      <c r="A121" t="s">
        <v>12</v>
      </c>
      <c r="B121" t="s">
        <v>54</v>
      </c>
      <c r="C121" s="2">
        <v>0.20957142571346851</v>
      </c>
      <c r="D121" s="2">
        <v>0.15544120025691469</v>
      </c>
      <c r="E121" s="2">
        <v>0.11644002988399975</v>
      </c>
      <c r="F121" s="2">
        <v>0.10707267645440957</v>
      </c>
      <c r="G121" s="2">
        <v>0.10509646815234856</v>
      </c>
      <c r="H121" s="2">
        <v>0.11905416221485648</v>
      </c>
      <c r="I121" s="2">
        <v>0.13276413100385995</v>
      </c>
    </row>
    <row r="122" spans="1:9">
      <c r="A122" t="s">
        <v>12</v>
      </c>
      <c r="B122" t="s">
        <v>55</v>
      </c>
      <c r="C122" s="2">
        <v>0.25290545975765716</v>
      </c>
      <c r="D122" s="2">
        <v>0.17808634883547356</v>
      </c>
      <c r="E122" s="2">
        <v>0.12076776558818841</v>
      </c>
      <c r="F122" s="2">
        <v>0.10580126707282252</v>
      </c>
      <c r="G122" s="2">
        <v>0.1130608931174029</v>
      </c>
      <c r="H122" s="2">
        <v>0.13665487199529702</v>
      </c>
      <c r="I122" s="2">
        <v>0.1574912936437291</v>
      </c>
    </row>
    <row r="123" spans="1:9">
      <c r="A123" t="s">
        <v>13</v>
      </c>
      <c r="B123" t="s">
        <v>24</v>
      </c>
      <c r="C123" s="2">
        <v>0.25106399779771471</v>
      </c>
      <c r="D123" s="2">
        <v>0.18389596931299076</v>
      </c>
      <c r="E123" s="2">
        <v>0.13363628709260073</v>
      </c>
      <c r="F123" s="2">
        <v>0.12043292580113799</v>
      </c>
      <c r="G123" s="2">
        <v>0.11370879567583289</v>
      </c>
      <c r="H123" s="2">
        <v>0.13237996528156276</v>
      </c>
      <c r="I123" s="2">
        <v>0.15033870868642854</v>
      </c>
    </row>
    <row r="124" spans="1:9">
      <c r="A124" t="s">
        <v>13</v>
      </c>
      <c r="B124" t="s">
        <v>26</v>
      </c>
      <c r="C124" s="2">
        <v>0.24924257786497783</v>
      </c>
      <c r="D124" s="2">
        <v>0.18142439872383334</v>
      </c>
      <c r="E124" s="2">
        <v>0.13086323302318456</v>
      </c>
      <c r="F124" s="2">
        <v>0.11788016562248453</v>
      </c>
      <c r="G124" s="2">
        <v>0.11564917811796449</v>
      </c>
      <c r="H124" s="2">
        <v>0.13529319850631158</v>
      </c>
      <c r="I124" s="2">
        <v>0.15374658679650671</v>
      </c>
    </row>
    <row r="125" spans="1:9">
      <c r="A125" t="s">
        <v>13</v>
      </c>
      <c r="B125" t="s">
        <v>29</v>
      </c>
      <c r="C125" s="2">
        <v>0.25176670913307614</v>
      </c>
      <c r="D125" s="2">
        <v>0.18157788219607882</v>
      </c>
      <c r="E125" s="2">
        <v>0.12910970068458971</v>
      </c>
      <c r="F125" s="2">
        <v>0.11580223733581507</v>
      </c>
      <c r="G125" s="2">
        <v>0.11755100162220325</v>
      </c>
      <c r="H125" s="2">
        <v>0.1385695827077906</v>
      </c>
      <c r="I125" s="2">
        <v>0.15787315397257634</v>
      </c>
    </row>
    <row r="126" spans="1:9">
      <c r="A126" t="s">
        <v>13</v>
      </c>
      <c r="B126" t="s">
        <v>50</v>
      </c>
      <c r="C126" s="2">
        <v>0.24094140195937971</v>
      </c>
      <c r="D126" s="2">
        <v>0.17414201145399022</v>
      </c>
      <c r="E126" s="2">
        <v>0.12467613461570479</v>
      </c>
      <c r="F126" s="2">
        <v>0.11245025083911349</v>
      </c>
      <c r="G126" s="2">
        <v>0.11569455080651443</v>
      </c>
      <c r="H126" s="2">
        <v>0.13574666595391666</v>
      </c>
      <c r="I126" s="2">
        <v>0.15418411596135079</v>
      </c>
    </row>
    <row r="127" spans="1:9">
      <c r="A127" t="s">
        <v>13</v>
      </c>
      <c r="B127" t="s">
        <v>31</v>
      </c>
      <c r="C127" s="2">
        <v>0.23729410640486975</v>
      </c>
      <c r="D127" s="2">
        <v>0.17124082810657323</v>
      </c>
      <c r="E127" s="2">
        <v>0.12232496018085043</v>
      </c>
      <c r="F127" s="2">
        <v>0.11032548237705933</v>
      </c>
      <c r="G127" s="2">
        <v>0.11400248889684537</v>
      </c>
      <c r="H127" s="2">
        <v>0.1334973347033363</v>
      </c>
      <c r="I127" s="2">
        <v>0.15140848792870043</v>
      </c>
    </row>
    <row r="128" spans="1:9">
      <c r="A128" t="s">
        <v>13</v>
      </c>
      <c r="B128" t="s">
        <v>51</v>
      </c>
      <c r="C128" s="2">
        <v>0.24143671105983569</v>
      </c>
      <c r="D128" s="2">
        <v>0.17121758472614826</v>
      </c>
      <c r="E128" s="2">
        <v>0.1188539037227818</v>
      </c>
      <c r="F128" s="2">
        <v>0.10637036863087232</v>
      </c>
      <c r="G128" s="2">
        <v>0.11667862744453436</v>
      </c>
      <c r="H128" s="2">
        <v>0.13810365645279862</v>
      </c>
      <c r="I128" s="2">
        <v>0.15723337013345889</v>
      </c>
    </row>
    <row r="129" spans="1:9">
      <c r="A129" t="s">
        <v>13</v>
      </c>
      <c r="B129" t="s">
        <v>34</v>
      </c>
      <c r="C129" s="2">
        <v>0.24876521452641387</v>
      </c>
      <c r="D129" s="2">
        <v>0.17227023919619514</v>
      </c>
      <c r="E129" s="2">
        <v>0.11466741295568049</v>
      </c>
      <c r="F129" s="2">
        <v>0.10157169274030758</v>
      </c>
      <c r="G129" s="2">
        <v>0.12201971862996759</v>
      </c>
      <c r="H129" s="2">
        <v>0.14634804951980152</v>
      </c>
      <c r="I129" s="2">
        <v>0.16748521248043491</v>
      </c>
    </row>
    <row r="130" spans="1:9">
      <c r="A130" t="s">
        <v>13</v>
      </c>
      <c r="B130" t="s">
        <v>52</v>
      </c>
      <c r="C130" s="2">
        <v>0.24994143220285489</v>
      </c>
      <c r="D130" s="2">
        <v>0.17022872953083387</v>
      </c>
      <c r="E130" s="2">
        <v>0.10984728705189296</v>
      </c>
      <c r="F130" s="2">
        <v>9.6863601319975415E-2</v>
      </c>
      <c r="G130" s="2">
        <v>0.12419795515994796</v>
      </c>
      <c r="H130" s="2">
        <v>0.14970337767251501</v>
      </c>
      <c r="I130" s="2">
        <v>0.17160790804871279</v>
      </c>
    </row>
    <row r="131" spans="1:9">
      <c r="A131" t="s">
        <v>13</v>
      </c>
      <c r="B131" t="s">
        <v>53</v>
      </c>
      <c r="C131" s="2">
        <v>0.2511818861053412</v>
      </c>
      <c r="D131" s="2">
        <v>0.168085194917411</v>
      </c>
      <c r="E131" s="2">
        <v>0.10479328237387978</v>
      </c>
      <c r="F131" s="2">
        <v>9.2266235039141054E-2</v>
      </c>
      <c r="G131" s="2">
        <v>0.12687343608541932</v>
      </c>
      <c r="H131" s="2">
        <v>0.15354478298292595</v>
      </c>
      <c r="I131" s="2">
        <v>0.17624845752765203</v>
      </c>
    </row>
    <row r="132" spans="1:9">
      <c r="A132" t="s">
        <v>13</v>
      </c>
      <c r="B132" t="s">
        <v>37</v>
      </c>
      <c r="C132" s="2">
        <v>0.25371903861613093</v>
      </c>
      <c r="D132" s="2">
        <v>0.16724883294607817</v>
      </c>
      <c r="E132" s="2">
        <v>0.10120764485673968</v>
      </c>
      <c r="F132" s="2">
        <v>8.9520967060882958E-2</v>
      </c>
      <c r="G132" s="2">
        <v>0.13021953183397697</v>
      </c>
      <c r="H132" s="2">
        <v>0.15780965891538362</v>
      </c>
      <c r="I132" s="2">
        <v>0.18117977770592131</v>
      </c>
    </row>
    <row r="133" spans="1:9">
      <c r="A133" t="s">
        <v>13</v>
      </c>
      <c r="B133" t="s">
        <v>54</v>
      </c>
      <c r="C133" s="2">
        <v>0.27036493732109029</v>
      </c>
      <c r="D133" s="2">
        <v>0.17782419770305727</v>
      </c>
      <c r="E133" s="2">
        <v>0.1038717989895437</v>
      </c>
      <c r="F133" s="2">
        <v>8.5527221364495656E-2</v>
      </c>
      <c r="G133" s="2">
        <v>0.12343706491549773</v>
      </c>
      <c r="H133" s="2">
        <v>0.15380300503471137</v>
      </c>
      <c r="I133" s="2">
        <v>0.17931460788162301</v>
      </c>
    </row>
    <row r="134" spans="1:9">
      <c r="A134" t="s">
        <v>13</v>
      </c>
      <c r="B134" t="s">
        <v>55</v>
      </c>
      <c r="C134" s="2">
        <v>0.24987387030081887</v>
      </c>
      <c r="D134" s="2">
        <v>0.16152658771017123</v>
      </c>
      <c r="E134" s="2">
        <v>9.2852975167385166E-2</v>
      </c>
      <c r="F134" s="2">
        <v>8.1457107687669769E-2</v>
      </c>
      <c r="G134" s="2">
        <v>0.12785675484746517</v>
      </c>
      <c r="H134" s="2">
        <v>0.1561626816327964</v>
      </c>
      <c r="I134" s="2">
        <v>0.17997974461116562</v>
      </c>
    </row>
    <row r="135" spans="1:9">
      <c r="C135" s="1"/>
      <c r="D135" s="1"/>
      <c r="E135" s="1"/>
      <c r="F135" s="1"/>
      <c r="G135" s="1"/>
      <c r="H135" s="1"/>
      <c r="I135" s="1"/>
    </row>
    <row r="136" spans="1:9">
      <c r="C136" s="1"/>
      <c r="D136" s="1"/>
      <c r="E136" s="1"/>
      <c r="F136" s="1"/>
      <c r="G136" s="1"/>
      <c r="H136" s="1"/>
      <c r="I136" s="1"/>
    </row>
    <row r="137" spans="1:9">
      <c r="C137" s="1"/>
      <c r="D137" s="1"/>
      <c r="E137" s="1"/>
      <c r="F137" s="1"/>
      <c r="G137" s="1"/>
      <c r="H137" s="1"/>
      <c r="I137" s="1"/>
    </row>
    <row r="138" spans="1:9">
      <c r="C138" s="1"/>
      <c r="D138" s="1"/>
      <c r="E138" s="1"/>
      <c r="F138" s="1"/>
      <c r="G138" s="1"/>
      <c r="H138" s="1"/>
      <c r="I138" s="1"/>
    </row>
    <row r="139" spans="1:9">
      <c r="C139" s="1"/>
      <c r="D139" s="1"/>
      <c r="E139" s="1"/>
      <c r="F139" s="1"/>
      <c r="G139" s="1"/>
      <c r="H139" s="1"/>
      <c r="I139" s="1"/>
    </row>
    <row r="140" spans="1:9">
      <c r="C140" s="1"/>
      <c r="D140" s="1"/>
      <c r="E140" s="1"/>
      <c r="F140" s="1"/>
      <c r="G140" s="1"/>
      <c r="H140" s="1"/>
      <c r="I140" s="1"/>
    </row>
    <row r="141" spans="1:9">
      <c r="C141" s="1"/>
      <c r="D141" s="1"/>
      <c r="E141" s="1"/>
      <c r="F141" s="1"/>
      <c r="G141" s="1"/>
      <c r="H141" s="1"/>
      <c r="I141" s="1"/>
    </row>
    <row r="142" spans="1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phoneticPr fontId="0" type="noConversion"/>
  <dataValidations count="2">
    <dataValidation type="list" allowBlank="1" showInputMessage="1" showErrorMessage="1" sqref="L15" xr:uid="{00000000-0002-0000-0000-000000000000}">
      <formula1>"Linear"</formula1>
    </dataValidation>
    <dataValidation type="list" allowBlank="1" showInputMessage="1" showErrorMessage="1" sqref="L16" xr:uid="{00000000-0002-0000-0000-000001000000}">
      <formula1>"AUD, EUR, GBP, USD"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42"/>
  <sheetViews>
    <sheetView tabSelected="1" topLeftCell="F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67.7109375" bestFit="1" customWidth="1"/>
    <col min="13" max="13" width="19.140625" customWidth="1"/>
    <col min="14" max="14" width="53.85546875" bestFit="1" customWidth="1"/>
  </cols>
  <sheetData>
    <row r="1" spans="1:17">
      <c r="C1" s="25" t="s">
        <v>0</v>
      </c>
      <c r="D1" s="25"/>
      <c r="E1" s="25"/>
      <c r="F1" s="25"/>
      <c r="G1" s="25"/>
      <c r="H1" s="25"/>
      <c r="I1" s="25"/>
    </row>
    <row r="2" spans="1:17">
      <c r="A2" t="s">
        <v>1</v>
      </c>
      <c r="B2" t="s">
        <v>2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K2" t="s">
        <v>24</v>
      </c>
    </row>
    <row r="3" spans="1:17">
      <c r="A3" t="s">
        <v>56</v>
      </c>
      <c r="B3" t="s">
        <v>58</v>
      </c>
      <c r="C3" s="2">
        <v>0.65925352923265013</v>
      </c>
      <c r="D3" s="2">
        <v>0.4098347482210643</v>
      </c>
      <c r="E3" s="2">
        <v>0.30398059512061326</v>
      </c>
      <c r="F3" s="2">
        <v>0.32355357885409985</v>
      </c>
      <c r="G3" s="2">
        <v>0.4577977488716245</v>
      </c>
      <c r="H3" s="2">
        <v>0.52538524826263067</v>
      </c>
      <c r="I3" s="2">
        <v>0.58307867289932036</v>
      </c>
      <c r="K3" s="23">
        <v>12</v>
      </c>
    </row>
    <row r="4" spans="1:17">
      <c r="A4" t="s">
        <v>56</v>
      </c>
      <c r="B4" t="s">
        <v>59</v>
      </c>
      <c r="C4" s="2">
        <v>0.57578521523403325</v>
      </c>
      <c r="D4" s="2">
        <v>0.41308821468819318</v>
      </c>
      <c r="E4" s="2">
        <v>0.29798181320588552</v>
      </c>
      <c r="F4" s="2">
        <v>0.27487950522886662</v>
      </c>
      <c r="G4" s="2">
        <v>0.30279116182908605</v>
      </c>
      <c r="H4" s="2">
        <v>0.34660013329255907</v>
      </c>
      <c r="I4" s="2">
        <v>0.38662756267236126</v>
      </c>
    </row>
    <row r="5" spans="1:17">
      <c r="A5" t="s">
        <v>56</v>
      </c>
      <c r="B5" t="s">
        <v>60</v>
      </c>
      <c r="C5" s="2">
        <v>0.52433766108278801</v>
      </c>
      <c r="D5" s="2">
        <v>0.39656797180119924</v>
      </c>
      <c r="E5" s="2">
        <v>0.3022142603675414</v>
      </c>
      <c r="F5" s="2">
        <v>0.27717669200634726</v>
      </c>
      <c r="G5" s="2">
        <v>0.24180685887385581</v>
      </c>
      <c r="H5" s="2">
        <v>0.26767120511332548</v>
      </c>
      <c r="I5" s="2">
        <v>0.29713227319465724</v>
      </c>
      <c r="K5">
        <f t="shared" ref="K5:Q5" si="0">C2/100</f>
        <v>0.02</v>
      </c>
      <c r="L5">
        <f t="shared" si="0"/>
        <v>0.03</v>
      </c>
      <c r="M5">
        <f t="shared" si="0"/>
        <v>0.04</v>
      </c>
      <c r="N5">
        <f t="shared" si="0"/>
        <v>0.05</v>
      </c>
      <c r="O5">
        <f t="shared" si="0"/>
        <v>0.06</v>
      </c>
      <c r="P5">
        <f t="shared" si="0"/>
        <v>7.0000000000000007E-2</v>
      </c>
      <c r="Q5">
        <f t="shared" si="0"/>
        <v>0.08</v>
      </c>
    </row>
    <row r="6" spans="1:17" ht="13.5" thickBot="1">
      <c r="A6" t="s">
        <v>56</v>
      </c>
      <c r="B6" t="s">
        <v>24</v>
      </c>
      <c r="C6" s="2">
        <v>0.49798610180725067</v>
      </c>
      <c r="D6" s="2">
        <v>0.38518141712411896</v>
      </c>
      <c r="E6" s="2">
        <v>0.30154755012141449</v>
      </c>
      <c r="F6" s="2">
        <v>0.27845014449219241</v>
      </c>
      <c r="G6" s="2">
        <v>0.22482715731877956</v>
      </c>
      <c r="H6" s="2">
        <v>0.2393799742165342</v>
      </c>
      <c r="I6" s="2">
        <v>0.26311226901709711</v>
      </c>
    </row>
    <row r="7" spans="1:17" ht="13.5" thickBot="1">
      <c r="A7" t="s">
        <v>57</v>
      </c>
      <c r="B7" t="s">
        <v>58</v>
      </c>
      <c r="C7" s="2">
        <v>0.65925352923265013</v>
      </c>
      <c r="D7" s="2">
        <v>0.4098347482210643</v>
      </c>
      <c r="E7" s="2">
        <v>0.30398059512061326</v>
      </c>
      <c r="F7" s="2">
        <v>0.32355357885409985</v>
      </c>
      <c r="G7" s="2">
        <v>0.4577977488716245</v>
      </c>
      <c r="H7" s="2">
        <v>0.52538524826263067</v>
      </c>
      <c r="I7" s="2">
        <v>0.58307867289932036</v>
      </c>
      <c r="K7" s="3" t="s">
        <v>14</v>
      </c>
      <c r="L7" s="4"/>
    </row>
    <row r="8" spans="1:17" ht="13.5" thickBot="1">
      <c r="A8" t="s">
        <v>57</v>
      </c>
      <c r="B8" t="s">
        <v>59</v>
      </c>
      <c r="C8" s="2">
        <v>0.57578521523403325</v>
      </c>
      <c r="D8" s="2">
        <v>0.41308821468819318</v>
      </c>
      <c r="E8" s="2">
        <v>0.29798181320588552</v>
      </c>
      <c r="F8" s="2">
        <v>0.27487950522886662</v>
      </c>
      <c r="G8" s="2">
        <v>0.30279116182908605</v>
      </c>
      <c r="H8" s="2">
        <v>0.34660013329255907</v>
      </c>
      <c r="I8" s="2">
        <v>0.38662756267236126</v>
      </c>
      <c r="K8" s="5" t="s">
        <v>15</v>
      </c>
      <c r="L8" s="6" t="s">
        <v>16</v>
      </c>
      <c r="N8" t="str">
        <f t="array" aca="1" ref="N8:N30" ca="1">_xll.HLV5r3.Financial.Cache.CreateVolatilitySurfaceCollection( K8:L24, K5:Q5, A3:I54)</f>
        <v>Market.QR_LIVE.RateVolatilityMatrix.AUD-BBR-BBSW-SydneySwapDesk-1M</v>
      </c>
      <c r="O8" s="24"/>
    </row>
    <row r="9" spans="1:17">
      <c r="A9" t="s">
        <v>57</v>
      </c>
      <c r="B9" t="s">
        <v>60</v>
      </c>
      <c r="C9" s="2">
        <v>0.52433766108278801</v>
      </c>
      <c r="D9" s="2">
        <v>0.39656797180119924</v>
      </c>
      <c r="E9" s="2">
        <v>0.3022142603675414</v>
      </c>
      <c r="F9" s="2">
        <v>0.27717669200634726</v>
      </c>
      <c r="G9" s="2">
        <v>0.24180685887385581</v>
      </c>
      <c r="H9" s="2">
        <v>0.26767120511332548</v>
      </c>
      <c r="I9" s="2">
        <v>0.29713227319465724</v>
      </c>
      <c r="K9" s="7" t="s">
        <v>17</v>
      </c>
      <c r="L9" s="8">
        <f ca="1">NOW()</f>
        <v>43132.82475821759</v>
      </c>
      <c r="N9" t="str">
        <f ca="1"/>
        <v>Market.QR_LIVE.RateVolatilityMatrix.AUD-BBR-BBSW-SydneySwapDesk-3M</v>
      </c>
      <c r="O9" s="24"/>
    </row>
    <row r="10" spans="1:17">
      <c r="A10" t="s">
        <v>57</v>
      </c>
      <c r="B10" t="s">
        <v>24</v>
      </c>
      <c r="C10" s="2">
        <v>0.49798610180725067</v>
      </c>
      <c r="D10" s="2">
        <v>0.38518141712411896</v>
      </c>
      <c r="E10" s="2">
        <v>0.30154755012141449</v>
      </c>
      <c r="F10" s="2">
        <v>0.27845014449219241</v>
      </c>
      <c r="G10" s="2">
        <v>0.22482715731877956</v>
      </c>
      <c r="H10" s="2">
        <v>0.2393799742165342</v>
      </c>
      <c r="I10" s="2">
        <v>0.26311226901709711</v>
      </c>
      <c r="K10" s="9" t="s">
        <v>18</v>
      </c>
      <c r="L10" s="10">
        <f ca="1">L9</f>
        <v>43132.82475821759</v>
      </c>
      <c r="N10" t="str">
        <f ca="1"/>
        <v>Market.QR_LIVE.RateVolatilityMatrix.AUD-BBR-BBSW-SydneySwapDesk-6M</v>
      </c>
      <c r="O10" s="24"/>
    </row>
    <row r="11" spans="1:17">
      <c r="A11" t="s">
        <v>3</v>
      </c>
      <c r="B11" t="s">
        <v>58</v>
      </c>
      <c r="C11" s="2">
        <v>0.65925352923265013</v>
      </c>
      <c r="D11" s="2">
        <v>0.4098347482210643</v>
      </c>
      <c r="E11" s="2">
        <v>0.30398059512061326</v>
      </c>
      <c r="F11" s="2">
        <v>0.32355357885409985</v>
      </c>
      <c r="G11" s="2">
        <v>0.4577977488716245</v>
      </c>
      <c r="H11" s="2">
        <v>0.52538524826263067</v>
      </c>
      <c r="I11" s="2">
        <v>0.58307867289932036</v>
      </c>
      <c r="K11" s="11" t="s">
        <v>19</v>
      </c>
      <c r="L11" s="12" t="s">
        <v>67</v>
      </c>
      <c r="N11" t="str">
        <f ca="1"/>
        <v>Market.QR_LIVE.RateVolatilityMatrix.AUD-BBR-BBSW-SydneySwapDesk-1Y</v>
      </c>
      <c r="O11" s="24"/>
    </row>
    <row r="12" spans="1:17">
      <c r="A12" t="s">
        <v>3</v>
      </c>
      <c r="B12" t="s">
        <v>59</v>
      </c>
      <c r="C12" s="2">
        <v>0.57578521523403325</v>
      </c>
      <c r="D12" s="2">
        <v>0.41308821468819318</v>
      </c>
      <c r="E12" s="2">
        <v>0.29798181320588552</v>
      </c>
      <c r="F12" s="2">
        <v>0.27487950522886662</v>
      </c>
      <c r="G12" s="2">
        <v>0.30279116182908605</v>
      </c>
      <c r="H12" s="2">
        <v>0.34660013329255907</v>
      </c>
      <c r="I12" s="2">
        <v>0.38662756267236126</v>
      </c>
      <c r="K12" s="11" t="s">
        <v>20</v>
      </c>
      <c r="L12" s="14" t="s">
        <v>66</v>
      </c>
      <c r="N12" t="e">
        <f ca="1"/>
        <v>#N/A</v>
      </c>
      <c r="O12" s="24"/>
    </row>
    <row r="13" spans="1:17">
      <c r="A13" t="s">
        <v>3</v>
      </c>
      <c r="B13" t="s">
        <v>60</v>
      </c>
      <c r="C13" s="2">
        <v>0.52433766108278801</v>
      </c>
      <c r="D13" s="2">
        <v>0.39656797180119924</v>
      </c>
      <c r="E13" s="2">
        <v>0.3022142603675414</v>
      </c>
      <c r="F13" s="2">
        <v>0.27717669200634726</v>
      </c>
      <c r="G13" s="2">
        <v>0.24180685887385581</v>
      </c>
      <c r="H13" s="2">
        <v>0.26767120511332548</v>
      </c>
      <c r="I13" s="2">
        <v>0.29713227319465724</v>
      </c>
      <c r="K13" s="11" t="s">
        <v>21</v>
      </c>
      <c r="L13" s="14" t="s">
        <v>22</v>
      </c>
      <c r="N13" t="e">
        <f ca="1"/>
        <v>#N/A</v>
      </c>
      <c r="O13" s="24"/>
    </row>
    <row r="14" spans="1:17">
      <c r="A14" t="s">
        <v>3</v>
      </c>
      <c r="B14" t="s">
        <v>24</v>
      </c>
      <c r="C14" s="2">
        <v>0.49798610180725067</v>
      </c>
      <c r="D14" s="2">
        <v>0.38518141712411896</v>
      </c>
      <c r="E14" s="2">
        <v>0.30154755012141449</v>
      </c>
      <c r="F14" s="2">
        <v>0.27845014449219241</v>
      </c>
      <c r="G14" s="2">
        <v>0.22482715731877956</v>
      </c>
      <c r="H14" s="2">
        <v>0.2393799742165342</v>
      </c>
      <c r="I14" s="2">
        <v>0.26311226901709711</v>
      </c>
      <c r="K14" s="11" t="s">
        <v>23</v>
      </c>
      <c r="L14" s="14" t="str">
        <f>L12&amp;"-"&amp;L13</f>
        <v>AUD-BBR-BBSW-SydneySwapDesk</v>
      </c>
      <c r="N14" t="e">
        <f ca="1"/>
        <v>#N/A</v>
      </c>
      <c r="O14" s="24"/>
    </row>
    <row r="15" spans="1:17">
      <c r="A15" t="s">
        <v>4</v>
      </c>
      <c r="B15" t="s">
        <v>58</v>
      </c>
      <c r="C15" s="2">
        <v>0.54054967613744342</v>
      </c>
      <c r="D15" s="2">
        <v>0.40022443246824946</v>
      </c>
      <c r="E15" s="2">
        <v>0.30262458428220129</v>
      </c>
      <c r="F15" s="2">
        <v>0.27013042837607187</v>
      </c>
      <c r="G15" s="2">
        <v>0.28759063403162488</v>
      </c>
      <c r="H15" s="2">
        <v>0.320796307854816</v>
      </c>
      <c r="I15" s="2">
        <v>0.35311323490295082</v>
      </c>
      <c r="K15" s="11" t="s">
        <v>27</v>
      </c>
      <c r="L15" s="14" t="s">
        <v>28</v>
      </c>
      <c r="N15" t="e">
        <f ca="1"/>
        <v>#N/A</v>
      </c>
      <c r="O15" s="24"/>
    </row>
    <row r="16" spans="1:17">
      <c r="A16" t="s">
        <v>4</v>
      </c>
      <c r="B16" t="s">
        <v>59</v>
      </c>
      <c r="C16" s="2">
        <v>0.46984237013146868</v>
      </c>
      <c r="D16" s="2">
        <v>0.3653650437192264</v>
      </c>
      <c r="E16" s="2">
        <v>0.28926596531216142</v>
      </c>
      <c r="F16" s="2">
        <v>0.26894186575036327</v>
      </c>
      <c r="G16" s="2">
        <v>0.22722524795817589</v>
      </c>
      <c r="H16" s="2">
        <v>0.24093112585409421</v>
      </c>
      <c r="I16" s="2">
        <v>0.26184441662701402</v>
      </c>
      <c r="K16" s="11" t="s">
        <v>30</v>
      </c>
      <c r="L16" s="14" t="str">
        <f>MID(L12,1,3)</f>
        <v>AUD</v>
      </c>
      <c r="N16" t="e">
        <f ca="1"/>
        <v>#N/A</v>
      </c>
      <c r="O16" s="24"/>
    </row>
    <row r="17" spans="1:15">
      <c r="A17" t="s">
        <v>4</v>
      </c>
      <c r="B17" t="s">
        <v>60</v>
      </c>
      <c r="C17" s="2">
        <v>0.44252969252937335</v>
      </c>
      <c r="D17" s="2">
        <v>0.35072669525614936</v>
      </c>
      <c r="E17" s="2">
        <v>0.283410989414834</v>
      </c>
      <c r="F17" s="2">
        <v>0.26481672762303321</v>
      </c>
      <c r="G17" s="2">
        <v>0.21318446921942746</v>
      </c>
      <c r="H17" s="2">
        <v>0.21631866123774163</v>
      </c>
      <c r="I17" s="2">
        <v>0.23102470852676055</v>
      </c>
      <c r="K17" s="11" t="s">
        <v>32</v>
      </c>
      <c r="L17" s="14" t="s">
        <v>33</v>
      </c>
      <c r="N17" t="e">
        <f ca="1"/>
        <v>#N/A</v>
      </c>
      <c r="O17" s="24"/>
    </row>
    <row r="18" spans="1:15">
      <c r="A18" t="s">
        <v>4</v>
      </c>
      <c r="B18" t="s">
        <v>24</v>
      </c>
      <c r="C18" s="2">
        <v>0.40723949561267936</v>
      </c>
      <c r="D18" s="2">
        <v>0.32875232149263867</v>
      </c>
      <c r="E18" s="2">
        <v>0.27184671193482707</v>
      </c>
      <c r="F18" s="2">
        <v>0.25619164693411089</v>
      </c>
      <c r="G18" s="2">
        <v>0.20932498586511261</v>
      </c>
      <c r="H18" s="2">
        <v>0.20699337461024853</v>
      </c>
      <c r="I18" s="2">
        <v>0.21620605381150085</v>
      </c>
      <c r="K18" s="11" t="s">
        <v>35</v>
      </c>
      <c r="L18" s="14" t="s">
        <v>36</v>
      </c>
      <c r="N18" t="e">
        <f ca="1"/>
        <v>#N/A</v>
      </c>
      <c r="O18" s="24"/>
    </row>
    <row r="19" spans="1:15">
      <c r="A19" t="s">
        <v>5</v>
      </c>
      <c r="B19" t="s">
        <v>58</v>
      </c>
      <c r="C19" s="2">
        <v>0.39179982465473889</v>
      </c>
      <c r="D19" s="2">
        <v>0.32165981641672198</v>
      </c>
      <c r="E19" s="2">
        <v>0.27105801488215553</v>
      </c>
      <c r="F19" s="2">
        <v>0.2570984807558967</v>
      </c>
      <c r="G19" s="2">
        <v>0.21217979119669106</v>
      </c>
      <c r="H19" s="2">
        <v>0.20495577677293991</v>
      </c>
      <c r="I19" s="2">
        <v>0.20858491996154746</v>
      </c>
      <c r="K19" s="11" t="s">
        <v>38</v>
      </c>
      <c r="L19" s="14" t="s">
        <v>39</v>
      </c>
      <c r="N19" t="e">
        <f ca="1"/>
        <v>#N/A</v>
      </c>
      <c r="O19" s="24"/>
    </row>
    <row r="20" spans="1:15">
      <c r="A20" t="s">
        <v>5</v>
      </c>
      <c r="B20" t="s">
        <v>59</v>
      </c>
      <c r="C20" s="2">
        <v>0.36808972061717588</v>
      </c>
      <c r="D20" s="2">
        <v>0.30424505119317274</v>
      </c>
      <c r="E20" s="2">
        <v>0.25816853324223354</v>
      </c>
      <c r="F20" s="2">
        <v>0.24539097336512436</v>
      </c>
      <c r="G20" s="2">
        <v>0.20266937828107115</v>
      </c>
      <c r="H20" s="2">
        <v>0.19370064544294596</v>
      </c>
      <c r="I20" s="2">
        <v>0.19493294731598854</v>
      </c>
      <c r="K20" s="11" t="s">
        <v>40</v>
      </c>
      <c r="L20" s="14" t="s">
        <v>65</v>
      </c>
      <c r="N20" t="e">
        <f ca="1"/>
        <v>#N/A</v>
      </c>
    </row>
    <row r="21" spans="1:15">
      <c r="A21" t="s">
        <v>5</v>
      </c>
      <c r="B21" t="s">
        <v>60</v>
      </c>
      <c r="C21" s="2">
        <v>0.35732169728893604</v>
      </c>
      <c r="D21" s="2">
        <v>0.2954400375468707</v>
      </c>
      <c r="E21" s="2">
        <v>0.25068252729779</v>
      </c>
      <c r="F21" s="2">
        <v>0.23822726098617661</v>
      </c>
      <c r="G21" s="2">
        <v>0.19603022792289643</v>
      </c>
      <c r="H21" s="2">
        <v>0.18663054813007421</v>
      </c>
      <c r="I21" s="2">
        <v>0.18732121433233126</v>
      </c>
      <c r="K21" s="11" t="s">
        <v>41</v>
      </c>
      <c r="L21" s="14" t="s">
        <v>42</v>
      </c>
      <c r="N21" t="e">
        <f ca="1"/>
        <v>#N/A</v>
      </c>
    </row>
    <row r="22" spans="1:15">
      <c r="A22" t="s">
        <v>5</v>
      </c>
      <c r="B22" t="s">
        <v>24</v>
      </c>
      <c r="C22" s="2">
        <v>0.34902449705552696</v>
      </c>
      <c r="D22" s="2">
        <v>0.28910861728046178</v>
      </c>
      <c r="E22" s="2">
        <v>0.24560665849919058</v>
      </c>
      <c r="F22" s="2">
        <v>0.23342031276146069</v>
      </c>
      <c r="G22" s="2">
        <v>0.1909737144956912</v>
      </c>
      <c r="H22" s="2">
        <v>0.1801959219349068</v>
      </c>
      <c r="I22" s="2">
        <v>0.17945250325811479</v>
      </c>
      <c r="K22" s="11" t="s">
        <v>43</v>
      </c>
      <c r="L22" s="14" t="s">
        <v>44</v>
      </c>
      <c r="N22" t="e">
        <f ca="1"/>
        <v>#N/A</v>
      </c>
    </row>
    <row r="23" spans="1:15">
      <c r="A23" t="s">
        <v>6</v>
      </c>
      <c r="B23" t="s">
        <v>58</v>
      </c>
      <c r="C23" s="2">
        <v>0.33602937595306392</v>
      </c>
      <c r="D23" s="2">
        <v>0.27948882364653582</v>
      </c>
      <c r="E23" s="2">
        <v>0.23867301161327797</v>
      </c>
      <c r="F23" s="2">
        <v>0.22730536713157865</v>
      </c>
      <c r="G23" s="2">
        <v>0.18812139079949103</v>
      </c>
      <c r="H23" s="2">
        <v>0.17825189474658421</v>
      </c>
      <c r="I23" s="2">
        <v>0.17745194290607541</v>
      </c>
      <c r="K23" s="11" t="s">
        <v>45</v>
      </c>
      <c r="L23" s="13">
        <f ca="1">L9</f>
        <v>43132.82475821759</v>
      </c>
      <c r="N23" t="e">
        <f ca="1"/>
        <v>#N/A</v>
      </c>
    </row>
    <row r="24" spans="1:15" ht="13.5" thickBot="1">
      <c r="A24" t="s">
        <v>6</v>
      </c>
      <c r="B24" t="s">
        <v>59</v>
      </c>
      <c r="C24" s="2">
        <v>0.32581542759171839</v>
      </c>
      <c r="D24" s="2">
        <v>0.27103429925830158</v>
      </c>
      <c r="E24" s="2">
        <v>0.23153731819411438</v>
      </c>
      <c r="F24" s="2">
        <v>0.22055370223686335</v>
      </c>
      <c r="G24" s="2">
        <v>0.18286834650492684</v>
      </c>
      <c r="H24" s="2">
        <v>0.17354680391760147</v>
      </c>
      <c r="I24" s="2">
        <v>0.17297466210403625</v>
      </c>
      <c r="K24" s="15" t="s">
        <v>46</v>
      </c>
      <c r="L24" s="16" t="s">
        <v>47</v>
      </c>
      <c r="N24" t="e">
        <f ca="1"/>
        <v>#N/A</v>
      </c>
    </row>
    <row r="25" spans="1:15">
      <c r="A25" t="s">
        <v>6</v>
      </c>
      <c r="B25" t="s">
        <v>60</v>
      </c>
      <c r="C25" s="2">
        <v>0.31473976191320624</v>
      </c>
      <c r="D25" s="2">
        <v>0.26126857278057769</v>
      </c>
      <c r="E25" s="2">
        <v>0.22250162958396116</v>
      </c>
      <c r="F25" s="2">
        <v>0.21164658137182951</v>
      </c>
      <c r="G25" s="2">
        <v>0.17368864771008924</v>
      </c>
      <c r="H25" s="2">
        <v>0.16375401681224988</v>
      </c>
      <c r="I25" s="2">
        <v>0.16273345361035899</v>
      </c>
      <c r="K25" s="11" t="s">
        <v>48</v>
      </c>
      <c r="L25" s="17">
        <v>0.66666666666666663</v>
      </c>
      <c r="N25" t="e">
        <f ca="1"/>
        <v>#N/A</v>
      </c>
    </row>
    <row r="26" spans="1:15">
      <c r="A26" t="s">
        <v>6</v>
      </c>
      <c r="B26" t="s">
        <v>24</v>
      </c>
      <c r="C26" s="2">
        <v>0.30696044490533259</v>
      </c>
      <c r="D26" s="2">
        <v>0.2552049363901136</v>
      </c>
      <c r="E26" s="2">
        <v>0.21754433475612528</v>
      </c>
      <c r="F26" s="2">
        <v>0.20693441394921944</v>
      </c>
      <c r="G26" s="2">
        <v>0.1689082438925055</v>
      </c>
      <c r="H26" s="2">
        <v>0.15784532204974994</v>
      </c>
      <c r="I26" s="2">
        <v>0.15552508028544812</v>
      </c>
      <c r="K26" s="11" t="s">
        <v>49</v>
      </c>
      <c r="L26" s="17">
        <f>L25</f>
        <v>0.66666666666666663</v>
      </c>
      <c r="N26" t="e">
        <f ca="1"/>
        <v>#N/A</v>
      </c>
    </row>
    <row r="27" spans="1:15" ht="13.5" thickBot="1">
      <c r="A27" t="s">
        <v>7</v>
      </c>
      <c r="B27" t="s">
        <v>58</v>
      </c>
      <c r="C27" s="2">
        <v>0.30602862744517889</v>
      </c>
      <c r="D27" s="2">
        <v>0.25390953690122087</v>
      </c>
      <c r="E27" s="2">
        <v>0.21625441327234851</v>
      </c>
      <c r="F27" s="2">
        <v>0.20576573687770389</v>
      </c>
      <c r="G27" s="2">
        <v>0.16978743731797191</v>
      </c>
      <c r="H27" s="2">
        <v>0.16110830660170186</v>
      </c>
      <c r="I27" s="2">
        <v>0.16094840123352749</v>
      </c>
      <c r="K27" s="18"/>
      <c r="L27" s="19"/>
      <c r="N27" t="e">
        <f ca="1"/>
        <v>#N/A</v>
      </c>
    </row>
    <row r="28" spans="1:15">
      <c r="A28" t="s">
        <v>7</v>
      </c>
      <c r="B28" t="s">
        <v>59</v>
      </c>
      <c r="C28" s="2">
        <v>0.29491884700581578</v>
      </c>
      <c r="D28" s="2">
        <v>0.24565878074922098</v>
      </c>
      <c r="E28" s="2">
        <v>0.21001988526241375</v>
      </c>
      <c r="F28" s="2">
        <v>0.20005236143949859</v>
      </c>
      <c r="G28" s="2">
        <v>0.16508012617129178</v>
      </c>
      <c r="H28" s="2">
        <v>0.1555591576881154</v>
      </c>
      <c r="I28" s="2">
        <v>0.15404247706653584</v>
      </c>
      <c r="K28" s="4"/>
      <c r="L28" s="4"/>
      <c r="N28" t="e">
        <f ca="1"/>
        <v>#N/A</v>
      </c>
    </row>
    <row r="29" spans="1:15">
      <c r="A29" t="s">
        <v>7</v>
      </c>
      <c r="B29" t="s">
        <v>60</v>
      </c>
      <c r="C29" s="2">
        <v>0.28668739848692287</v>
      </c>
      <c r="D29" s="2">
        <v>0.23923219859755859</v>
      </c>
      <c r="E29" s="2">
        <v>0.20480289137303817</v>
      </c>
      <c r="F29" s="2">
        <v>0.19512598468947195</v>
      </c>
      <c r="G29" s="2">
        <v>0.16047342481938509</v>
      </c>
      <c r="H29" s="2">
        <v>0.15017649551523693</v>
      </c>
      <c r="I29" s="2">
        <v>0.14761353101316083</v>
      </c>
      <c r="K29" s="4"/>
      <c r="L29" s="4"/>
      <c r="N29" t="e">
        <f ca="1"/>
        <v>#N/A</v>
      </c>
    </row>
    <row r="30" spans="1:15">
      <c r="A30" t="s">
        <v>7</v>
      </c>
      <c r="B30" t="s">
        <v>24</v>
      </c>
      <c r="C30" s="2">
        <v>0.27973998052815385</v>
      </c>
      <c r="D30" s="2">
        <v>0.23381887450550676</v>
      </c>
      <c r="E30" s="2">
        <v>0.20040895184643723</v>
      </c>
      <c r="F30" s="2">
        <v>0.19097571510637978</v>
      </c>
      <c r="G30" s="2">
        <v>0.15657984321195431</v>
      </c>
      <c r="H30" s="2">
        <v>0.1455636798443769</v>
      </c>
      <c r="I30" s="2">
        <v>0.14195585125211327</v>
      </c>
      <c r="K30" s="5" t="s">
        <v>62</v>
      </c>
      <c r="L30" s="6" t="s">
        <v>63</v>
      </c>
      <c r="N30" t="e">
        <f ca="1"/>
        <v>#N/A</v>
      </c>
    </row>
    <row r="31" spans="1:15">
      <c r="A31" t="s">
        <v>8</v>
      </c>
      <c r="B31" t="s">
        <v>58</v>
      </c>
      <c r="C31" s="2">
        <v>0.27627928170355276</v>
      </c>
      <c r="D31" s="2">
        <v>0.23053579389292431</v>
      </c>
      <c r="E31" s="2">
        <v>0.19742528676539994</v>
      </c>
      <c r="F31" s="2">
        <v>0.18814606305960227</v>
      </c>
      <c r="G31" s="2">
        <v>0.1552271328559901</v>
      </c>
      <c r="H31" s="2">
        <v>0.14579331134242526</v>
      </c>
      <c r="I31" s="2">
        <v>0.14381068249492598</v>
      </c>
      <c r="K31" s="11" t="s">
        <v>64</v>
      </c>
      <c r="L31" s="12">
        <v>720</v>
      </c>
    </row>
    <row r="32" spans="1:15" ht="13.5" thickBot="1">
      <c r="A32" t="s">
        <v>8</v>
      </c>
      <c r="B32" t="s">
        <v>59</v>
      </c>
      <c r="C32" s="2">
        <v>0.26915214306870572</v>
      </c>
      <c r="D32" s="2">
        <v>0.22496235767821182</v>
      </c>
      <c r="E32" s="2">
        <v>0.1928526306951828</v>
      </c>
      <c r="F32" s="2">
        <v>0.18379876930650244</v>
      </c>
      <c r="G32" s="2">
        <v>0.15091535031312109</v>
      </c>
      <c r="H32" s="2">
        <v>0.14053960253813247</v>
      </c>
      <c r="I32" s="2">
        <v>0.13732933681056436</v>
      </c>
      <c r="K32" s="15" t="s">
        <v>61</v>
      </c>
      <c r="L32" s="22" t="str">
        <f ca="1">N8</f>
        <v>Market.QR_LIVE.RateVolatilityMatrix.AUD-BBR-BBSW-SydneySwapDesk-1M</v>
      </c>
    </row>
    <row r="33" spans="1:13">
      <c r="A33" t="s">
        <v>8</v>
      </c>
      <c r="B33" t="s">
        <v>60</v>
      </c>
      <c r="C33" s="2">
        <v>0.26489969888879816</v>
      </c>
      <c r="D33" s="2">
        <v>0.2216134877924614</v>
      </c>
      <c r="E33" s="2">
        <v>0.19015379607536148</v>
      </c>
      <c r="F33" s="2">
        <v>0.18127594105348954</v>
      </c>
      <c r="G33" s="2">
        <v>0.14888573987011977</v>
      </c>
      <c r="H33" s="2">
        <v>0.13844832010776506</v>
      </c>
      <c r="I33" s="2">
        <v>0.13497780745834401</v>
      </c>
    </row>
    <row r="34" spans="1:13">
      <c r="A34" t="s">
        <v>8</v>
      </c>
      <c r="B34" t="s">
        <v>24</v>
      </c>
      <c r="C34" s="2">
        <v>0.25962135700881778</v>
      </c>
      <c r="D34" s="2">
        <v>0.2177003955117322</v>
      </c>
      <c r="E34" s="2">
        <v>0.18725376670581267</v>
      </c>
      <c r="F34" s="2">
        <v>0.17866243784737484</v>
      </c>
      <c r="G34" s="2">
        <v>0.14721495849731556</v>
      </c>
      <c r="H34" s="2">
        <v>0.13683738242564825</v>
      </c>
      <c r="I34" s="2">
        <v>0.13302401527683985</v>
      </c>
      <c r="K34" s="5" t="s">
        <v>62</v>
      </c>
      <c r="L34" s="6" t="s">
        <v>63</v>
      </c>
    </row>
    <row r="35" spans="1:13">
      <c r="A35" t="s">
        <v>9</v>
      </c>
      <c r="B35" t="s">
        <v>58</v>
      </c>
      <c r="C35" s="2">
        <v>0.25289145104547733</v>
      </c>
      <c r="D35" s="2">
        <v>0.21229897026023781</v>
      </c>
      <c r="E35" s="2">
        <v>0.18278066113814573</v>
      </c>
      <c r="F35" s="2">
        <v>0.17443241693137038</v>
      </c>
      <c r="G35" s="2">
        <v>0.1435884216386191</v>
      </c>
      <c r="H35" s="2">
        <v>0.13302140001401339</v>
      </c>
      <c r="I35" s="2">
        <v>0.12871898357659325</v>
      </c>
      <c r="K35" s="11" t="s">
        <v>64</v>
      </c>
      <c r="L35" s="12">
        <v>720</v>
      </c>
    </row>
    <row r="36" spans="1:13" ht="13.5" thickBot="1">
      <c r="A36" t="s">
        <v>9</v>
      </c>
      <c r="B36" t="s">
        <v>59</v>
      </c>
      <c r="C36" s="2">
        <v>0.2545505328999762</v>
      </c>
      <c r="D36" s="2">
        <v>0.21287054166246869</v>
      </c>
      <c r="E36" s="2">
        <v>0.18252409083057852</v>
      </c>
      <c r="F36" s="2">
        <v>0.17394106476990284</v>
      </c>
      <c r="G36" s="2">
        <v>0.14241125739407212</v>
      </c>
      <c r="H36" s="2">
        <v>0.13202230764736886</v>
      </c>
      <c r="I36" s="2">
        <v>0.12836816216516714</v>
      </c>
      <c r="K36" s="15" t="s">
        <v>61</v>
      </c>
      <c r="L36" s="22" t="str">
        <f ca="1">N9</f>
        <v>Market.QR_LIVE.RateVolatilityMatrix.AUD-BBR-BBSW-SydneySwapDesk-3M</v>
      </c>
    </row>
    <row r="37" spans="1:13">
      <c r="A37" t="s">
        <v>9</v>
      </c>
      <c r="B37" t="s">
        <v>60</v>
      </c>
      <c r="C37" s="2">
        <v>0.24691872160546427</v>
      </c>
      <c r="D37" s="2">
        <v>0.2068574634721182</v>
      </c>
      <c r="E37" s="2">
        <v>0.17779728677210652</v>
      </c>
      <c r="F37" s="2">
        <v>0.16961221744010679</v>
      </c>
      <c r="G37" s="2">
        <v>0.13986493129748601</v>
      </c>
      <c r="H37" s="2">
        <v>0.13034045663933161</v>
      </c>
      <c r="I37" s="2">
        <v>0.12717493473232558</v>
      </c>
    </row>
    <row r="38" spans="1:13">
      <c r="A38" t="s">
        <v>9</v>
      </c>
      <c r="B38" t="s">
        <v>24</v>
      </c>
      <c r="C38" s="2">
        <v>0.24442060549702035</v>
      </c>
      <c r="D38" s="2">
        <v>0.20439436982823941</v>
      </c>
      <c r="E38" s="2">
        <v>0.17537144441484223</v>
      </c>
      <c r="F38" s="2">
        <v>0.16720647305966149</v>
      </c>
      <c r="G38" s="2">
        <v>0.13772985565097265</v>
      </c>
      <c r="H38" s="2">
        <v>0.12861232359183822</v>
      </c>
      <c r="I38" s="2">
        <v>0.12598117748259974</v>
      </c>
      <c r="K38" s="5" t="s">
        <v>62</v>
      </c>
      <c r="L38" s="6" t="s">
        <v>63</v>
      </c>
    </row>
    <row r="39" spans="1:13">
      <c r="A39" t="s">
        <v>10</v>
      </c>
      <c r="B39" t="s">
        <v>58</v>
      </c>
      <c r="C39" s="2">
        <v>0.2336896481847025</v>
      </c>
      <c r="D39" s="2">
        <v>0.19212586139255178</v>
      </c>
      <c r="E39" s="2">
        <v>0.16184605100578472</v>
      </c>
      <c r="F39" s="2">
        <v>0.15333754071805275</v>
      </c>
      <c r="G39" s="2">
        <v>0.12380421470916328</v>
      </c>
      <c r="H39" s="2">
        <v>0.11704106322104166</v>
      </c>
      <c r="I39" s="2">
        <v>0.11789925566951114</v>
      </c>
      <c r="K39" s="11" t="s">
        <v>64</v>
      </c>
      <c r="L39" s="12">
        <v>720</v>
      </c>
    </row>
    <row r="40" spans="1:13" ht="13.5" thickBot="1">
      <c r="A40" t="s">
        <v>10</v>
      </c>
      <c r="B40" t="s">
        <v>59</v>
      </c>
      <c r="C40" s="2">
        <v>0.23205506073215837</v>
      </c>
      <c r="D40" s="2">
        <v>0.19038008671292903</v>
      </c>
      <c r="E40" s="2">
        <v>0.15990387345351878</v>
      </c>
      <c r="F40" s="2">
        <v>0.15130091355708694</v>
      </c>
      <c r="G40" s="2">
        <v>0.12106535295863421</v>
      </c>
      <c r="H40" s="2">
        <v>0.11389187712014948</v>
      </c>
      <c r="I40" s="2">
        <v>0.11462669618216169</v>
      </c>
      <c r="K40" s="15" t="s">
        <v>61</v>
      </c>
      <c r="L40" s="22" t="str">
        <f ca="1">N10</f>
        <v>Market.QR_LIVE.RateVolatilityMatrix.AUD-BBR-BBSW-SydneySwapDesk-6M</v>
      </c>
    </row>
    <row r="41" spans="1:13">
      <c r="A41" t="s">
        <v>10</v>
      </c>
      <c r="B41" t="s">
        <v>60</v>
      </c>
      <c r="C41" s="2">
        <v>0.22842557804144517</v>
      </c>
      <c r="D41" s="2">
        <v>0.18711875757349894</v>
      </c>
      <c r="E41" s="2">
        <v>0.15695904807472683</v>
      </c>
      <c r="F41" s="2">
        <v>0.14847133768275969</v>
      </c>
      <c r="G41" s="2">
        <v>0.11910428184107087</v>
      </c>
      <c r="H41" s="2">
        <v>0.1127593409102491</v>
      </c>
      <c r="I41" s="2">
        <v>0.11416774260037497</v>
      </c>
    </row>
    <row r="42" spans="1:13">
      <c r="A42" t="s">
        <v>10</v>
      </c>
      <c r="B42" t="s">
        <v>24</v>
      </c>
      <c r="C42" s="2">
        <v>0.2213854541983177</v>
      </c>
      <c r="D42" s="2">
        <v>0.18134291497179195</v>
      </c>
      <c r="E42" s="2">
        <v>0.15207749595342038</v>
      </c>
      <c r="F42" s="2">
        <v>0.1438300315172828</v>
      </c>
      <c r="G42" s="2">
        <v>0.11514492035774412</v>
      </c>
      <c r="H42" s="2">
        <v>0.10878541337058274</v>
      </c>
      <c r="I42" s="2">
        <v>0.10999648428342125</v>
      </c>
      <c r="K42" s="5" t="s">
        <v>62</v>
      </c>
      <c r="L42" s="6" t="s">
        <v>63</v>
      </c>
    </row>
    <row r="43" spans="1:13">
      <c r="A43" t="s">
        <v>11</v>
      </c>
      <c r="B43" t="s">
        <v>58</v>
      </c>
      <c r="C43" s="2">
        <v>0.22091072373387768</v>
      </c>
      <c r="D43" s="2">
        <v>0.18010497067439379</v>
      </c>
      <c r="E43" s="2">
        <v>0.15036269287117143</v>
      </c>
      <c r="F43" s="2">
        <v>0.14203587908484538</v>
      </c>
      <c r="G43" s="2">
        <v>0.1141952992503185</v>
      </c>
      <c r="H43" s="2">
        <v>0.10953592197529875</v>
      </c>
      <c r="I43" s="2">
        <v>0.11232980579397206</v>
      </c>
      <c r="K43" s="11" t="s">
        <v>64</v>
      </c>
      <c r="L43" s="12">
        <v>720</v>
      </c>
    </row>
    <row r="44" spans="1:13" ht="13.5" thickBot="1">
      <c r="A44" t="s">
        <v>11</v>
      </c>
      <c r="B44" t="s">
        <v>59</v>
      </c>
      <c r="C44" s="2">
        <v>0.22221650479895261</v>
      </c>
      <c r="D44" s="2">
        <v>0.18013977951007043</v>
      </c>
      <c r="E44" s="2">
        <v>0.14931565241246128</v>
      </c>
      <c r="F44" s="2">
        <v>0.14064164404688068</v>
      </c>
      <c r="G44" s="2">
        <v>0.11151889026633741</v>
      </c>
      <c r="H44" s="2">
        <v>0.1070522597377459</v>
      </c>
      <c r="I44" s="2">
        <v>0.11062248042895165</v>
      </c>
      <c r="K44" s="15" t="s">
        <v>61</v>
      </c>
      <c r="L44" s="22" t="str">
        <f ca="1">N11</f>
        <v>Market.QR_LIVE.RateVolatilityMatrix.AUD-BBR-BBSW-SydneySwapDesk-1Y</v>
      </c>
    </row>
    <row r="45" spans="1:13" ht="13.5" thickBot="1">
      <c r="A45" t="s">
        <v>11</v>
      </c>
      <c r="B45" t="s">
        <v>60</v>
      </c>
      <c r="C45" s="2">
        <v>0.21661309426405539</v>
      </c>
      <c r="D45" s="2">
        <v>0.17554007574119143</v>
      </c>
      <c r="E45" s="2">
        <v>0.14544075683021321</v>
      </c>
      <c r="F45" s="2">
        <v>0.1369667859322948</v>
      </c>
      <c r="G45" s="2">
        <v>0.10848404673438312</v>
      </c>
      <c r="H45" s="2">
        <v>0.10411974551834602</v>
      </c>
      <c r="I45" s="2">
        <v>0.10764264649330842</v>
      </c>
    </row>
    <row r="46" spans="1:13">
      <c r="A46" t="s">
        <v>11</v>
      </c>
      <c r="B46" t="s">
        <v>24</v>
      </c>
      <c r="C46" s="2">
        <v>0.21282645829116625</v>
      </c>
      <c r="D46" s="2">
        <v>0.17184256958004868</v>
      </c>
      <c r="E46" s="2">
        <v>0.14188923949564461</v>
      </c>
      <c r="F46" s="2">
        <v>0.1335127029002271</v>
      </c>
      <c r="G46" s="2">
        <v>0.10652693967339631</v>
      </c>
      <c r="H46" s="2">
        <v>0.10380874042630409</v>
      </c>
      <c r="I46" s="2">
        <v>0.10841184055214409</v>
      </c>
      <c r="K46" s="20"/>
      <c r="L46" s="21"/>
    </row>
    <row r="47" spans="1:13">
      <c r="A47" t="s">
        <v>12</v>
      </c>
      <c r="B47" t="s">
        <v>58</v>
      </c>
      <c r="C47" s="2">
        <v>0.22318968423207081</v>
      </c>
      <c r="D47" s="2">
        <v>0.17854142822715741</v>
      </c>
      <c r="E47" s="2">
        <v>0.1468033763246005</v>
      </c>
      <c r="F47" s="2">
        <v>0.13842880229230034</v>
      </c>
      <c r="G47" s="2">
        <v>0.1183705323993931</v>
      </c>
      <c r="H47" s="2">
        <v>0.12145213904052191</v>
      </c>
      <c r="I47" s="2">
        <v>0.12906619251594972</v>
      </c>
      <c r="K47" s="11"/>
      <c r="L47" s="12"/>
    </row>
    <row r="48" spans="1:13" ht="13.5" thickBot="1">
      <c r="A48" t="s">
        <v>12</v>
      </c>
      <c r="B48" t="s">
        <v>59</v>
      </c>
      <c r="C48" s="2">
        <v>0.22713909432455029</v>
      </c>
      <c r="D48" s="2">
        <v>0.17972216516118475</v>
      </c>
      <c r="E48" s="2">
        <v>0.14588190287517835</v>
      </c>
      <c r="F48" s="2">
        <v>0.13698689576209203</v>
      </c>
      <c r="G48" s="2">
        <v>0.11766069271076271</v>
      </c>
      <c r="H48" s="2">
        <v>0.12288027050902851</v>
      </c>
      <c r="I48" s="2">
        <v>0.13219611467606651</v>
      </c>
      <c r="K48" s="15"/>
      <c r="L48" s="22"/>
    </row>
    <row r="49" spans="1:12" ht="13.5" thickBot="1">
      <c r="A49" t="s">
        <v>12</v>
      </c>
      <c r="B49" t="s">
        <v>60</v>
      </c>
      <c r="C49" s="2">
        <v>0.22544580222895175</v>
      </c>
      <c r="D49" s="2">
        <v>0.17758404662354754</v>
      </c>
      <c r="E49" s="2">
        <v>0.14350834885002722</v>
      </c>
      <c r="F49" s="2">
        <v>0.13463689322905734</v>
      </c>
      <c r="G49" s="2">
        <v>0.11694310120642158</v>
      </c>
      <c r="H49" s="2">
        <v>0.12330638609645098</v>
      </c>
      <c r="I49" s="2">
        <v>0.13328270307755025</v>
      </c>
    </row>
    <row r="50" spans="1:12">
      <c r="A50" t="s">
        <v>12</v>
      </c>
      <c r="B50" t="s">
        <v>24</v>
      </c>
      <c r="C50" s="2">
        <v>0.21877561460836306</v>
      </c>
      <c r="D50" s="2">
        <v>0.17230124234481495</v>
      </c>
      <c r="E50" s="2">
        <v>0.13928052126767232</v>
      </c>
      <c r="F50" s="2">
        <v>0.13071990460501776</v>
      </c>
      <c r="G50" s="2">
        <v>0.11402677601421599</v>
      </c>
      <c r="H50" s="2">
        <v>0.12037587268851449</v>
      </c>
      <c r="I50" s="2">
        <v>0.13012650228145139</v>
      </c>
      <c r="K50" s="20"/>
      <c r="L50" s="21"/>
    </row>
    <row r="51" spans="1:12">
      <c r="A51" t="s">
        <v>13</v>
      </c>
      <c r="B51" t="s">
        <v>58</v>
      </c>
      <c r="C51" s="2">
        <v>0.25106399779771471</v>
      </c>
      <c r="D51" s="2">
        <v>0.18389596931299076</v>
      </c>
      <c r="E51" s="2">
        <v>0.13363628709260073</v>
      </c>
      <c r="F51" s="2">
        <v>0.12043292580113799</v>
      </c>
      <c r="G51" s="2">
        <v>0.11370879567583289</v>
      </c>
      <c r="H51" s="2">
        <v>0.13237996528156276</v>
      </c>
      <c r="I51" s="2">
        <v>0.15033870868642854</v>
      </c>
      <c r="K51" s="11"/>
      <c r="L51" s="12"/>
    </row>
    <row r="52" spans="1:12" ht="13.5" thickBot="1">
      <c r="A52" t="s">
        <v>13</v>
      </c>
      <c r="B52" t="s">
        <v>59</v>
      </c>
      <c r="C52" s="2">
        <v>0.24924257786497783</v>
      </c>
      <c r="D52" s="2">
        <v>0.18142439872383334</v>
      </c>
      <c r="E52" s="2">
        <v>0.13086323302318456</v>
      </c>
      <c r="F52" s="2">
        <v>0.11788016562248453</v>
      </c>
      <c r="G52" s="2">
        <v>0.11564917811796449</v>
      </c>
      <c r="H52" s="2">
        <v>0.13529319850631158</v>
      </c>
      <c r="I52" s="2">
        <v>0.15374658679650671</v>
      </c>
      <c r="K52" s="15"/>
      <c r="L52" s="22"/>
    </row>
    <row r="53" spans="1:12" ht="13.5" thickBot="1">
      <c r="A53" t="s">
        <v>13</v>
      </c>
      <c r="B53" t="s">
        <v>60</v>
      </c>
      <c r="C53" s="2">
        <v>0.25176670913307614</v>
      </c>
      <c r="D53" s="2">
        <v>0.18157788219607882</v>
      </c>
      <c r="E53" s="2">
        <v>0.12910970068458971</v>
      </c>
      <c r="F53" s="2">
        <v>0.11580223733581507</v>
      </c>
      <c r="G53" s="2">
        <v>0.11755100162220325</v>
      </c>
      <c r="H53" s="2">
        <v>0.1385695827077906</v>
      </c>
      <c r="I53" s="2">
        <v>0.15787315397257634</v>
      </c>
    </row>
    <row r="54" spans="1:12">
      <c r="A54" t="s">
        <v>13</v>
      </c>
      <c r="B54" t="s">
        <v>24</v>
      </c>
      <c r="C54" s="2">
        <v>0.24094140195937971</v>
      </c>
      <c r="D54" s="2">
        <v>0.17414201145399022</v>
      </c>
      <c r="E54" s="2">
        <v>0.12467613461570479</v>
      </c>
      <c r="F54" s="2">
        <v>0.11245025083911349</v>
      </c>
      <c r="G54" s="2">
        <v>0.11569455080651443</v>
      </c>
      <c r="H54" s="2">
        <v>0.13574666595391666</v>
      </c>
      <c r="I54" s="2">
        <v>0.15418411596135079</v>
      </c>
      <c r="K54" s="20"/>
      <c r="L54" s="21"/>
    </row>
    <row r="55" spans="1:12">
      <c r="C55" s="2"/>
      <c r="D55" s="2"/>
      <c r="E55" s="2"/>
      <c r="F55" s="2"/>
      <c r="G55" s="2"/>
      <c r="H55" s="2"/>
      <c r="I55" s="2"/>
      <c r="K55" s="11"/>
      <c r="L55" s="12"/>
    </row>
    <row r="56" spans="1:12" ht="13.5" thickBot="1">
      <c r="C56" s="2"/>
      <c r="D56" s="2"/>
      <c r="E56" s="2"/>
      <c r="F56" s="2"/>
      <c r="G56" s="2"/>
      <c r="H56" s="2"/>
      <c r="I56" s="2"/>
      <c r="K56" s="15"/>
      <c r="L56" s="22"/>
    </row>
    <row r="57" spans="1:12" ht="13.5" thickBot="1">
      <c r="C57" s="2"/>
      <c r="D57" s="2"/>
      <c r="E57" s="2"/>
      <c r="F57" s="2"/>
      <c r="G57" s="2"/>
      <c r="H57" s="2"/>
      <c r="I57" s="2"/>
    </row>
    <row r="58" spans="1:12">
      <c r="C58" s="2"/>
      <c r="D58" s="2"/>
      <c r="E58" s="2"/>
      <c r="F58" s="2"/>
      <c r="G58" s="2"/>
      <c r="H58" s="2"/>
      <c r="I58" s="2"/>
      <c r="K58" s="20"/>
      <c r="L58" s="21"/>
    </row>
    <row r="59" spans="1:12">
      <c r="C59" s="2"/>
      <c r="D59" s="2"/>
      <c r="E59" s="2"/>
      <c r="F59" s="2"/>
      <c r="G59" s="2"/>
      <c r="H59" s="2"/>
      <c r="I59" s="2"/>
      <c r="K59" s="11"/>
      <c r="L59" s="12"/>
    </row>
    <row r="60" spans="1:12" ht="13.5" thickBot="1">
      <c r="C60" s="2"/>
      <c r="D60" s="2"/>
      <c r="E60" s="2"/>
      <c r="F60" s="2"/>
      <c r="G60" s="2"/>
      <c r="H60" s="2"/>
      <c r="I60" s="2"/>
      <c r="K60" s="15"/>
      <c r="L60" s="22"/>
    </row>
    <row r="61" spans="1:12" ht="13.5" thickBot="1">
      <c r="C61" s="2"/>
      <c r="D61" s="2"/>
      <c r="E61" s="2"/>
      <c r="F61" s="2"/>
      <c r="G61" s="2"/>
      <c r="H61" s="2"/>
      <c r="I61" s="2"/>
    </row>
    <row r="62" spans="1:12">
      <c r="C62" s="2"/>
      <c r="D62" s="2"/>
      <c r="E62" s="2"/>
      <c r="F62" s="2"/>
      <c r="G62" s="2"/>
      <c r="H62" s="2"/>
      <c r="I62" s="2"/>
      <c r="K62" s="20"/>
      <c r="L62" s="21"/>
    </row>
    <row r="63" spans="1:12">
      <c r="C63" s="2"/>
      <c r="D63" s="2"/>
      <c r="E63" s="2"/>
      <c r="F63" s="2"/>
      <c r="G63" s="2"/>
      <c r="H63" s="2"/>
      <c r="I63" s="2"/>
      <c r="K63" s="11"/>
      <c r="L63" s="12"/>
    </row>
    <row r="64" spans="1:12" ht="13.5" thickBot="1">
      <c r="C64" s="2"/>
      <c r="D64" s="2"/>
      <c r="E64" s="2"/>
      <c r="F64" s="2"/>
      <c r="G64" s="2"/>
      <c r="H64" s="2"/>
      <c r="I64" s="2"/>
      <c r="K64" s="15"/>
      <c r="L64" s="22"/>
    </row>
    <row r="65" spans="3:12" ht="13.5" thickBot="1">
      <c r="C65" s="2"/>
      <c r="D65" s="2"/>
      <c r="E65" s="2"/>
      <c r="F65" s="2"/>
      <c r="G65" s="2"/>
      <c r="H65" s="2"/>
      <c r="I65" s="2"/>
    </row>
    <row r="66" spans="3:12">
      <c r="C66" s="2"/>
      <c r="D66" s="2"/>
      <c r="E66" s="2"/>
      <c r="F66" s="2"/>
      <c r="G66" s="2"/>
      <c r="H66" s="2"/>
      <c r="I66" s="2"/>
      <c r="K66" s="20"/>
      <c r="L66" s="21"/>
    </row>
    <row r="67" spans="3:12">
      <c r="C67" s="2"/>
      <c r="D67" s="2"/>
      <c r="E67" s="2"/>
      <c r="F67" s="2"/>
      <c r="G67" s="2"/>
      <c r="H67" s="2"/>
      <c r="I67" s="2"/>
      <c r="K67" s="11"/>
      <c r="L67" s="12"/>
    </row>
    <row r="68" spans="3:12" ht="13.5" thickBot="1">
      <c r="C68" s="2"/>
      <c r="D68" s="2"/>
      <c r="E68" s="2"/>
      <c r="F68" s="2"/>
      <c r="G68" s="2"/>
      <c r="H68" s="2"/>
      <c r="I68" s="2"/>
      <c r="K68" s="15"/>
      <c r="L68" s="22"/>
    </row>
    <row r="69" spans="3:12" ht="13.5" thickBot="1">
      <c r="C69" s="2"/>
      <c r="D69" s="2"/>
      <c r="E69" s="2"/>
      <c r="F69" s="2"/>
      <c r="G69" s="2"/>
      <c r="H69" s="2"/>
      <c r="I69" s="2"/>
    </row>
    <row r="70" spans="3:12">
      <c r="C70" s="2"/>
      <c r="D70" s="2"/>
      <c r="E70" s="2"/>
      <c r="F70" s="2"/>
      <c r="G70" s="2"/>
      <c r="H70" s="2"/>
      <c r="I70" s="2"/>
      <c r="K70" s="20"/>
      <c r="L70" s="21"/>
    </row>
    <row r="71" spans="3:12">
      <c r="C71" s="2"/>
      <c r="D71" s="2"/>
      <c r="E71" s="2"/>
      <c r="F71" s="2"/>
      <c r="G71" s="2"/>
      <c r="H71" s="2"/>
      <c r="I71" s="2"/>
      <c r="K71" s="11"/>
      <c r="L71" s="12"/>
    </row>
    <row r="72" spans="3:12" ht="13.5" thickBot="1">
      <c r="C72" s="2"/>
      <c r="D72" s="2"/>
      <c r="E72" s="2"/>
      <c r="F72" s="2"/>
      <c r="G72" s="2"/>
      <c r="H72" s="2"/>
      <c r="I72" s="2"/>
      <c r="K72" s="15"/>
      <c r="L72" s="22"/>
    </row>
    <row r="73" spans="3:12" ht="13.5" thickBot="1">
      <c r="C73" s="2"/>
      <c r="D73" s="2"/>
      <c r="E73" s="2"/>
      <c r="F73" s="2"/>
      <c r="G73" s="2"/>
      <c r="H73" s="2"/>
      <c r="I73" s="2"/>
    </row>
    <row r="74" spans="3:12">
      <c r="C74" s="2"/>
      <c r="D74" s="2"/>
      <c r="E74" s="2"/>
      <c r="F74" s="2"/>
      <c r="G74" s="2"/>
      <c r="H74" s="2"/>
      <c r="I74" s="2"/>
      <c r="K74" s="20"/>
      <c r="L74" s="21"/>
    </row>
    <row r="75" spans="3:12">
      <c r="C75" s="2"/>
      <c r="D75" s="2"/>
      <c r="E75" s="2"/>
      <c r="F75" s="2"/>
      <c r="G75" s="2"/>
      <c r="H75" s="2"/>
      <c r="I75" s="2"/>
      <c r="K75" s="11"/>
      <c r="L75" s="12"/>
    </row>
    <row r="76" spans="3:12" ht="13.5" thickBot="1">
      <c r="C76" s="2"/>
      <c r="D76" s="2"/>
      <c r="E76" s="2"/>
      <c r="F76" s="2"/>
      <c r="G76" s="2"/>
      <c r="H76" s="2"/>
      <c r="I76" s="2"/>
      <c r="K76" s="15"/>
      <c r="L76" s="22"/>
    </row>
    <row r="77" spans="3:12">
      <c r="C77" s="2"/>
      <c r="D77" s="2"/>
      <c r="E77" s="2"/>
      <c r="F77" s="2"/>
      <c r="G77" s="2"/>
      <c r="H77" s="2"/>
      <c r="I77" s="2"/>
    </row>
    <row r="78" spans="3:12">
      <c r="C78" s="2"/>
      <c r="D78" s="2"/>
      <c r="E78" s="2"/>
      <c r="F78" s="2"/>
      <c r="G78" s="2"/>
      <c r="H78" s="2"/>
      <c r="I78" s="2"/>
    </row>
    <row r="79" spans="3:12">
      <c r="C79" s="2"/>
      <c r="D79" s="2"/>
      <c r="E79" s="2"/>
      <c r="F79" s="2"/>
      <c r="G79" s="2"/>
      <c r="H79" s="2"/>
      <c r="I79" s="2"/>
    </row>
    <row r="80" spans="3:12">
      <c r="C80" s="2"/>
      <c r="D80" s="2"/>
      <c r="E80" s="2"/>
      <c r="F80" s="2"/>
      <c r="G80" s="2"/>
      <c r="H80" s="2"/>
      <c r="I80" s="2"/>
    </row>
    <row r="81" spans="3:9">
      <c r="C81" s="2"/>
      <c r="D81" s="2"/>
      <c r="E81" s="2"/>
      <c r="F81" s="2"/>
      <c r="G81" s="2"/>
      <c r="H81" s="2"/>
      <c r="I81" s="2"/>
    </row>
    <row r="82" spans="3:9">
      <c r="C82" s="2"/>
      <c r="D82" s="2"/>
      <c r="E82" s="2"/>
      <c r="F82" s="2"/>
      <c r="G82" s="2"/>
      <c r="H82" s="2"/>
      <c r="I82" s="2"/>
    </row>
    <row r="83" spans="3:9">
      <c r="C83" s="2"/>
      <c r="D83" s="2"/>
      <c r="E83" s="2"/>
      <c r="F83" s="2"/>
      <c r="G83" s="2"/>
      <c r="H83" s="2"/>
      <c r="I83" s="2"/>
    </row>
    <row r="84" spans="3:9">
      <c r="C84" s="2"/>
      <c r="D84" s="2"/>
      <c r="E84" s="2"/>
      <c r="F84" s="2"/>
      <c r="G84" s="2"/>
      <c r="H84" s="2"/>
      <c r="I84" s="2"/>
    </row>
    <row r="85" spans="3:9">
      <c r="C85" s="2"/>
      <c r="D85" s="2"/>
      <c r="E85" s="2"/>
      <c r="F85" s="2"/>
      <c r="G85" s="2"/>
      <c r="H85" s="2"/>
      <c r="I85" s="2"/>
    </row>
    <row r="86" spans="3:9">
      <c r="C86" s="2"/>
      <c r="D86" s="2"/>
      <c r="E86" s="2"/>
      <c r="F86" s="2"/>
      <c r="G86" s="2"/>
      <c r="H86" s="2"/>
      <c r="I86" s="2"/>
    </row>
    <row r="87" spans="3:9">
      <c r="C87" s="2"/>
      <c r="D87" s="2"/>
      <c r="E87" s="2"/>
      <c r="F87" s="2"/>
      <c r="G87" s="2"/>
      <c r="H87" s="2"/>
      <c r="I87" s="2"/>
    </row>
    <row r="88" spans="3:9">
      <c r="C88" s="2"/>
      <c r="D88" s="2"/>
      <c r="E88" s="2"/>
      <c r="F88" s="2"/>
      <c r="G88" s="2"/>
      <c r="H88" s="2"/>
      <c r="I88" s="2"/>
    </row>
    <row r="89" spans="3:9">
      <c r="C89" s="2"/>
      <c r="D89" s="2"/>
      <c r="E89" s="2"/>
      <c r="F89" s="2"/>
      <c r="G89" s="2"/>
      <c r="H89" s="2"/>
      <c r="I89" s="2"/>
    </row>
    <row r="90" spans="3:9">
      <c r="C90" s="2"/>
      <c r="D90" s="2"/>
      <c r="E90" s="2"/>
      <c r="F90" s="2"/>
      <c r="G90" s="2"/>
      <c r="H90" s="2"/>
      <c r="I90" s="2"/>
    </row>
    <row r="91" spans="3:9">
      <c r="C91" s="2"/>
      <c r="D91" s="2"/>
      <c r="E91" s="2"/>
      <c r="F91" s="2"/>
      <c r="G91" s="2"/>
      <c r="H91" s="2"/>
      <c r="I91" s="2"/>
    </row>
    <row r="92" spans="3:9">
      <c r="C92" s="2"/>
      <c r="D92" s="2"/>
      <c r="E92" s="2"/>
      <c r="F92" s="2"/>
      <c r="G92" s="2"/>
      <c r="H92" s="2"/>
      <c r="I92" s="2"/>
    </row>
    <row r="93" spans="3:9">
      <c r="C93" s="2"/>
      <c r="D93" s="2"/>
      <c r="E93" s="2"/>
      <c r="F93" s="2"/>
      <c r="G93" s="2"/>
      <c r="H93" s="2"/>
      <c r="I93" s="2"/>
    </row>
    <row r="94" spans="3:9">
      <c r="C94" s="2"/>
      <c r="D94" s="2"/>
      <c r="E94" s="2"/>
      <c r="F94" s="2"/>
      <c r="G94" s="2"/>
      <c r="H94" s="2"/>
      <c r="I94" s="2"/>
    </row>
    <row r="95" spans="3:9">
      <c r="C95" s="2"/>
      <c r="D95" s="2"/>
      <c r="E95" s="2"/>
      <c r="F95" s="2"/>
      <c r="G95" s="2"/>
      <c r="H95" s="2"/>
      <c r="I95" s="2"/>
    </row>
    <row r="96" spans="3:9">
      <c r="C96" s="2"/>
      <c r="D96" s="2"/>
      <c r="E96" s="2"/>
      <c r="F96" s="2"/>
      <c r="G96" s="2"/>
      <c r="H96" s="2"/>
      <c r="I96" s="2"/>
    </row>
    <row r="97" spans="3:9">
      <c r="C97" s="2"/>
      <c r="D97" s="2"/>
      <c r="E97" s="2"/>
      <c r="F97" s="2"/>
      <c r="G97" s="2"/>
      <c r="H97" s="2"/>
      <c r="I97" s="2"/>
    </row>
    <row r="98" spans="3:9">
      <c r="C98" s="2"/>
      <c r="D98" s="2"/>
      <c r="E98" s="2"/>
      <c r="F98" s="2"/>
      <c r="G98" s="2"/>
      <c r="H98" s="2"/>
      <c r="I98" s="2"/>
    </row>
    <row r="99" spans="3:9">
      <c r="C99" s="2"/>
      <c r="D99" s="2"/>
      <c r="E99" s="2"/>
      <c r="F99" s="2"/>
      <c r="G99" s="2"/>
      <c r="H99" s="2"/>
      <c r="I99" s="2"/>
    </row>
    <row r="100" spans="3:9">
      <c r="C100" s="2"/>
      <c r="D100" s="2"/>
      <c r="E100" s="2"/>
      <c r="F100" s="2"/>
      <c r="G100" s="2"/>
      <c r="H100" s="2"/>
      <c r="I100" s="2"/>
    </row>
    <row r="101" spans="3:9">
      <c r="C101" s="2"/>
      <c r="D101" s="2"/>
      <c r="E101" s="2"/>
      <c r="F101" s="2"/>
      <c r="G101" s="2"/>
      <c r="H101" s="2"/>
      <c r="I101" s="2"/>
    </row>
    <row r="102" spans="3:9">
      <c r="C102" s="2"/>
      <c r="D102" s="2"/>
      <c r="E102" s="2"/>
      <c r="F102" s="2"/>
      <c r="G102" s="2"/>
      <c r="H102" s="2"/>
      <c r="I102" s="2"/>
    </row>
    <row r="103" spans="3:9">
      <c r="C103" s="2"/>
      <c r="D103" s="2"/>
      <c r="E103" s="2"/>
      <c r="F103" s="2"/>
      <c r="G103" s="2"/>
      <c r="H103" s="2"/>
      <c r="I103" s="2"/>
    </row>
    <row r="104" spans="3:9">
      <c r="C104" s="2"/>
      <c r="D104" s="2"/>
      <c r="E104" s="2"/>
      <c r="F104" s="2"/>
      <c r="G104" s="2"/>
      <c r="H104" s="2"/>
      <c r="I104" s="2"/>
    </row>
    <row r="105" spans="3:9">
      <c r="C105" s="2"/>
      <c r="D105" s="2"/>
      <c r="E105" s="2"/>
      <c r="F105" s="2"/>
      <c r="G105" s="2"/>
      <c r="H105" s="2"/>
      <c r="I105" s="2"/>
    </row>
    <row r="106" spans="3:9">
      <c r="C106" s="2"/>
      <c r="D106" s="2"/>
      <c r="E106" s="2"/>
      <c r="F106" s="2"/>
      <c r="G106" s="2"/>
      <c r="H106" s="2"/>
      <c r="I106" s="2"/>
    </row>
    <row r="107" spans="3:9">
      <c r="C107" s="2"/>
      <c r="D107" s="2"/>
      <c r="E107" s="2"/>
      <c r="F107" s="2"/>
      <c r="G107" s="2"/>
      <c r="H107" s="2"/>
      <c r="I107" s="2"/>
    </row>
    <row r="108" spans="3:9">
      <c r="C108" s="2"/>
      <c r="D108" s="2"/>
      <c r="E108" s="2"/>
      <c r="F108" s="2"/>
      <c r="G108" s="2"/>
      <c r="H108" s="2"/>
      <c r="I108" s="2"/>
    </row>
    <row r="109" spans="3:9">
      <c r="C109" s="2"/>
      <c r="D109" s="2"/>
      <c r="E109" s="2"/>
      <c r="F109" s="2"/>
      <c r="G109" s="2"/>
      <c r="H109" s="2"/>
      <c r="I109" s="2"/>
    </row>
    <row r="110" spans="3:9">
      <c r="C110" s="2"/>
      <c r="D110" s="2"/>
      <c r="E110" s="2"/>
      <c r="F110" s="2"/>
      <c r="G110" s="2"/>
      <c r="H110" s="2"/>
      <c r="I110" s="2"/>
    </row>
    <row r="111" spans="3:9">
      <c r="C111" s="2"/>
      <c r="D111" s="2"/>
      <c r="E111" s="2"/>
      <c r="F111" s="2"/>
      <c r="G111" s="2"/>
      <c r="H111" s="2"/>
      <c r="I111" s="2"/>
    </row>
    <row r="112" spans="3:9">
      <c r="C112" s="2"/>
      <c r="D112" s="2"/>
      <c r="E112" s="2"/>
      <c r="F112" s="2"/>
      <c r="G112" s="2"/>
      <c r="H112" s="2"/>
      <c r="I112" s="2"/>
    </row>
    <row r="113" spans="3:9">
      <c r="C113" s="2"/>
      <c r="D113" s="2"/>
      <c r="E113" s="2"/>
      <c r="F113" s="2"/>
      <c r="G113" s="2"/>
      <c r="H113" s="2"/>
      <c r="I113" s="2"/>
    </row>
    <row r="114" spans="3:9">
      <c r="C114" s="2"/>
      <c r="D114" s="2"/>
      <c r="E114" s="2"/>
      <c r="F114" s="2"/>
      <c r="G114" s="2"/>
      <c r="H114" s="2"/>
      <c r="I114" s="2"/>
    </row>
    <row r="115" spans="3:9">
      <c r="C115" s="2"/>
      <c r="D115" s="2"/>
      <c r="E115" s="2"/>
      <c r="F115" s="2"/>
      <c r="G115" s="2"/>
      <c r="H115" s="2"/>
      <c r="I115" s="2"/>
    </row>
    <row r="116" spans="3:9">
      <c r="C116" s="2"/>
      <c r="D116" s="2"/>
      <c r="E116" s="2"/>
      <c r="F116" s="2"/>
      <c r="G116" s="2"/>
      <c r="H116" s="2"/>
      <c r="I116" s="2"/>
    </row>
    <row r="117" spans="3:9">
      <c r="C117" s="2"/>
      <c r="D117" s="2"/>
      <c r="E117" s="2"/>
      <c r="F117" s="2"/>
      <c r="G117" s="2"/>
      <c r="H117" s="2"/>
      <c r="I117" s="2"/>
    </row>
    <row r="118" spans="3:9">
      <c r="C118" s="2"/>
      <c r="D118" s="2"/>
      <c r="E118" s="2"/>
      <c r="F118" s="2"/>
      <c r="G118" s="2"/>
      <c r="H118" s="2"/>
      <c r="I118" s="2"/>
    </row>
    <row r="119" spans="3:9">
      <c r="C119" s="2"/>
      <c r="D119" s="2"/>
      <c r="E119" s="2"/>
      <c r="F119" s="2"/>
      <c r="G119" s="2"/>
      <c r="H119" s="2"/>
      <c r="I119" s="2"/>
    </row>
    <row r="120" spans="3:9">
      <c r="C120" s="2"/>
      <c r="D120" s="2"/>
      <c r="E120" s="2"/>
      <c r="F120" s="2"/>
      <c r="G120" s="2"/>
      <c r="H120" s="2"/>
      <c r="I120" s="2"/>
    </row>
    <row r="121" spans="3:9">
      <c r="C121" s="2"/>
      <c r="D121" s="2"/>
      <c r="E121" s="2"/>
      <c r="F121" s="2"/>
      <c r="G121" s="2"/>
      <c r="H121" s="2"/>
      <c r="I121" s="2"/>
    </row>
    <row r="122" spans="3:9">
      <c r="C122" s="2"/>
      <c r="D122" s="2"/>
      <c r="E122" s="2"/>
      <c r="F122" s="2"/>
      <c r="G122" s="2"/>
      <c r="H122" s="2"/>
      <c r="I122" s="2"/>
    </row>
    <row r="123" spans="3:9">
      <c r="C123" s="2"/>
      <c r="D123" s="2"/>
      <c r="E123" s="2"/>
      <c r="F123" s="2"/>
      <c r="G123" s="2"/>
      <c r="H123" s="2"/>
      <c r="I123" s="2"/>
    </row>
    <row r="124" spans="3:9">
      <c r="C124" s="2"/>
      <c r="D124" s="2"/>
      <c r="E124" s="2"/>
      <c r="F124" s="2"/>
      <c r="G124" s="2"/>
      <c r="H124" s="2"/>
      <c r="I124" s="2"/>
    </row>
    <row r="125" spans="3:9">
      <c r="C125" s="2"/>
      <c r="D125" s="2"/>
      <c r="E125" s="2"/>
      <c r="F125" s="2"/>
      <c r="G125" s="2"/>
      <c r="H125" s="2"/>
      <c r="I125" s="2"/>
    </row>
    <row r="126" spans="3:9">
      <c r="C126" s="2"/>
      <c r="D126" s="2"/>
      <c r="E126" s="2"/>
      <c r="F126" s="2"/>
      <c r="G126" s="2"/>
      <c r="H126" s="2"/>
      <c r="I126" s="2"/>
    </row>
    <row r="127" spans="3:9">
      <c r="C127" s="2"/>
      <c r="D127" s="2"/>
      <c r="E127" s="2"/>
      <c r="F127" s="2"/>
      <c r="G127" s="2"/>
      <c r="H127" s="2"/>
      <c r="I127" s="2"/>
    </row>
    <row r="128" spans="3:9">
      <c r="C128" s="2"/>
      <c r="D128" s="2"/>
      <c r="E128" s="2"/>
      <c r="F128" s="2"/>
      <c r="G128" s="2"/>
      <c r="H128" s="2"/>
      <c r="I128" s="2"/>
    </row>
    <row r="129" spans="3:9">
      <c r="C129" s="2"/>
      <c r="D129" s="2"/>
      <c r="E129" s="2"/>
      <c r="F129" s="2"/>
      <c r="G129" s="2"/>
      <c r="H129" s="2"/>
      <c r="I129" s="2"/>
    </row>
    <row r="130" spans="3:9">
      <c r="C130" s="2"/>
      <c r="D130" s="2"/>
      <c r="E130" s="2"/>
      <c r="F130" s="2"/>
      <c r="G130" s="2"/>
      <c r="H130" s="2"/>
      <c r="I130" s="2"/>
    </row>
    <row r="131" spans="3:9">
      <c r="C131" s="2"/>
      <c r="D131" s="2"/>
      <c r="E131" s="2"/>
      <c r="F131" s="2"/>
      <c r="G131" s="2"/>
      <c r="H131" s="2"/>
      <c r="I131" s="2"/>
    </row>
    <row r="132" spans="3:9">
      <c r="C132" s="2"/>
      <c r="D132" s="2"/>
      <c r="E132" s="2"/>
      <c r="F132" s="2"/>
      <c r="G132" s="2"/>
      <c r="H132" s="2"/>
      <c r="I132" s="2"/>
    </row>
    <row r="133" spans="3:9">
      <c r="C133" s="2"/>
      <c r="D133" s="2"/>
      <c r="E133" s="2"/>
      <c r="F133" s="2"/>
      <c r="G133" s="2"/>
      <c r="H133" s="2"/>
      <c r="I133" s="2"/>
    </row>
    <row r="134" spans="3:9">
      <c r="C134" s="2"/>
      <c r="D134" s="2"/>
      <c r="E134" s="2"/>
      <c r="F134" s="2"/>
      <c r="G134" s="2"/>
      <c r="H134" s="2"/>
      <c r="I134" s="2"/>
    </row>
    <row r="135" spans="3:9">
      <c r="C135" s="1"/>
      <c r="D135" s="1"/>
      <c r="E135" s="1"/>
      <c r="F135" s="1"/>
      <c r="G135" s="1"/>
      <c r="H135" s="1"/>
      <c r="I135" s="1"/>
    </row>
    <row r="136" spans="3:9">
      <c r="C136" s="1"/>
      <c r="D136" s="1"/>
      <c r="E136" s="1"/>
      <c r="F136" s="1"/>
      <c r="G136" s="1"/>
      <c r="H136" s="1"/>
      <c r="I136" s="1"/>
    </row>
    <row r="137" spans="3:9">
      <c r="C137" s="1"/>
      <c r="D137" s="1"/>
      <c r="E137" s="1"/>
      <c r="F137" s="1"/>
      <c r="G137" s="1"/>
      <c r="H137" s="1"/>
      <c r="I137" s="1"/>
    </row>
    <row r="138" spans="3:9">
      <c r="C138" s="1"/>
      <c r="D138" s="1"/>
      <c r="E138" s="1"/>
      <c r="F138" s="1"/>
      <c r="G138" s="1"/>
      <c r="H138" s="1"/>
      <c r="I138" s="1"/>
    </row>
    <row r="139" spans="3:9">
      <c r="C139" s="1"/>
      <c r="D139" s="1"/>
      <c r="E139" s="1"/>
      <c r="F139" s="1"/>
      <c r="G139" s="1"/>
      <c r="H139" s="1"/>
      <c r="I139" s="1"/>
    </row>
    <row r="140" spans="3:9">
      <c r="C140" s="1"/>
      <c r="D140" s="1"/>
      <c r="E140" s="1"/>
      <c r="F140" s="1"/>
      <c r="G140" s="1"/>
      <c r="H140" s="1"/>
      <c r="I140" s="1"/>
    </row>
    <row r="141" spans="3:9">
      <c r="C141" s="1"/>
      <c r="D141" s="1"/>
      <c r="E141" s="1"/>
      <c r="F141" s="1"/>
      <c r="G141" s="1"/>
      <c r="H141" s="1"/>
      <c r="I141" s="1"/>
    </row>
    <row r="142" spans="3:9">
      <c r="C142" s="1"/>
      <c r="D142" s="1"/>
      <c r="E142" s="1"/>
      <c r="F142" s="1"/>
      <c r="G142" s="1"/>
      <c r="H142" s="1"/>
      <c r="I142" s="1"/>
    </row>
  </sheetData>
  <mergeCells count="1">
    <mergeCell ref="C1:I1"/>
  </mergeCells>
  <dataValidations count="1">
    <dataValidation type="list" allowBlank="1" showInputMessage="1" showErrorMessage="1" sqref="L15" xr:uid="{00000000-0002-0000-0100-000000000000}">
      <formula1>"Linear"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O54"/>
  <sheetViews>
    <sheetView workbookViewId="0">
      <selection activeCell="O4" sqref="O4"/>
    </sheetView>
  </sheetViews>
  <sheetFormatPr defaultRowHeight="12.75"/>
  <sheetData>
    <row r="2" spans="4:15">
      <c r="D2" t="s">
        <v>1</v>
      </c>
      <c r="E2" t="s">
        <v>2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</row>
    <row r="3" spans="4:15">
      <c r="D3" t="s">
        <v>56</v>
      </c>
      <c r="E3" t="s">
        <v>58</v>
      </c>
      <c r="F3" s="2">
        <v>0.65925352923265013</v>
      </c>
      <c r="G3" s="2">
        <v>0.4098347482210643</v>
      </c>
      <c r="H3" s="2">
        <v>0.30398059512061326</v>
      </c>
      <c r="I3" s="2">
        <v>0.32355357885409985</v>
      </c>
      <c r="J3" s="2">
        <v>0.4577977488716245</v>
      </c>
      <c r="K3" s="2">
        <v>0.52538524826263067</v>
      </c>
      <c r="L3" s="2">
        <v>0.58307867289932036</v>
      </c>
    </row>
    <row r="4" spans="4:15">
      <c r="D4" t="s">
        <v>56</v>
      </c>
      <c r="E4" t="s">
        <v>59</v>
      </c>
      <c r="F4" s="2">
        <v>0.57578521523403325</v>
      </c>
      <c r="G4" s="2">
        <v>0.41308821468819318</v>
      </c>
      <c r="H4" s="2">
        <v>0.29798181320588552</v>
      </c>
      <c r="I4" s="2">
        <v>0.27487950522886662</v>
      </c>
      <c r="J4" s="2">
        <v>0.30279116182908605</v>
      </c>
      <c r="K4" s="2">
        <v>0.34660013329255907</v>
      </c>
      <c r="L4" s="2">
        <v>0.38662756267236126</v>
      </c>
      <c r="O4" t="e">
        <f ca="1">_xll.HLV5r3.Financial.Cache.GetExpiryTermStrikeValue(CapData!N8, CapData!A3, CapData!L5)</f>
        <v>#VALUE!</v>
      </c>
    </row>
    <row r="5" spans="4:15">
      <c r="D5" t="s">
        <v>56</v>
      </c>
      <c r="E5" t="s">
        <v>60</v>
      </c>
      <c r="F5" s="2">
        <v>0.52433766108278801</v>
      </c>
      <c r="G5" s="2">
        <v>0.39656797180119924</v>
      </c>
      <c r="H5" s="2">
        <v>0.3022142603675414</v>
      </c>
      <c r="I5" s="2">
        <v>0.27717669200634726</v>
      </c>
      <c r="J5" s="2">
        <v>0.24180685887385581</v>
      </c>
      <c r="K5" s="2">
        <v>0.26767120511332548</v>
      </c>
      <c r="L5" s="2">
        <v>0.29713227319465724</v>
      </c>
    </row>
    <row r="6" spans="4:15">
      <c r="D6" t="s">
        <v>56</v>
      </c>
      <c r="E6" t="s">
        <v>24</v>
      </c>
      <c r="F6" s="2">
        <v>0.49798610180725067</v>
      </c>
      <c r="G6" s="2">
        <v>0.38518141712411896</v>
      </c>
      <c r="H6" s="2">
        <v>0.30154755012141449</v>
      </c>
      <c r="I6" s="2">
        <v>0.27845014449219241</v>
      </c>
      <c r="J6" s="2">
        <v>0.22482715731877956</v>
      </c>
      <c r="K6" s="2">
        <v>0.2393799742165342</v>
      </c>
      <c r="L6" s="2">
        <v>0.26311226901709711</v>
      </c>
    </row>
    <row r="7" spans="4:15">
      <c r="D7" t="s">
        <v>57</v>
      </c>
      <c r="E7" t="s">
        <v>58</v>
      </c>
      <c r="F7" s="2">
        <v>0.65925352923265013</v>
      </c>
      <c r="G7" s="2">
        <v>0.4098347482210643</v>
      </c>
      <c r="H7" s="2">
        <v>0.30398059512061326</v>
      </c>
      <c r="I7" s="2">
        <v>0.32355357885409985</v>
      </c>
      <c r="J7" s="2">
        <v>0.4577977488716245</v>
      </c>
      <c r="K7" s="2">
        <v>0.52538524826263067</v>
      </c>
      <c r="L7" s="2">
        <v>0.58307867289932036</v>
      </c>
    </row>
    <row r="8" spans="4:15">
      <c r="D8" t="s">
        <v>57</v>
      </c>
      <c r="E8" t="s">
        <v>59</v>
      </c>
      <c r="F8" s="2">
        <v>0.57578521523403325</v>
      </c>
      <c r="G8" s="2">
        <v>0.41308821468819318</v>
      </c>
      <c r="H8" s="2">
        <v>0.29798181320588552</v>
      </c>
      <c r="I8" s="2">
        <v>0.27487950522886662</v>
      </c>
      <c r="J8" s="2">
        <v>0.30279116182908605</v>
      </c>
      <c r="K8" s="2">
        <v>0.34660013329255907</v>
      </c>
      <c r="L8" s="2">
        <v>0.38662756267236126</v>
      </c>
    </row>
    <row r="9" spans="4:15">
      <c r="D9" t="s">
        <v>57</v>
      </c>
      <c r="E9" t="s">
        <v>60</v>
      </c>
      <c r="F9" s="2">
        <v>0.52433766108278801</v>
      </c>
      <c r="G9" s="2">
        <v>0.39656797180119924</v>
      </c>
      <c r="H9" s="2">
        <v>0.3022142603675414</v>
      </c>
      <c r="I9" s="2">
        <v>0.27717669200634726</v>
      </c>
      <c r="J9" s="2">
        <v>0.24180685887385581</v>
      </c>
      <c r="K9" s="2">
        <v>0.26767120511332548</v>
      </c>
      <c r="L9" s="2">
        <v>0.29713227319465724</v>
      </c>
    </row>
    <row r="10" spans="4:15">
      <c r="D10" t="s">
        <v>57</v>
      </c>
      <c r="E10" t="s">
        <v>24</v>
      </c>
      <c r="F10" s="2">
        <v>0.49798610180725067</v>
      </c>
      <c r="G10" s="2">
        <v>0.38518141712411896</v>
      </c>
      <c r="H10" s="2">
        <v>0.30154755012141449</v>
      </c>
      <c r="I10" s="2">
        <v>0.27845014449219241</v>
      </c>
      <c r="J10" s="2">
        <v>0.22482715731877956</v>
      </c>
      <c r="K10" s="2">
        <v>0.2393799742165342</v>
      </c>
      <c r="L10" s="2">
        <v>0.26311226901709711</v>
      </c>
    </row>
    <row r="11" spans="4:15">
      <c r="D11" t="s">
        <v>3</v>
      </c>
      <c r="E11" t="s">
        <v>58</v>
      </c>
      <c r="F11" s="2">
        <v>0.65925352923265013</v>
      </c>
      <c r="G11" s="2">
        <v>0.4098347482210643</v>
      </c>
      <c r="H11" s="2">
        <v>0.30398059512061326</v>
      </c>
      <c r="I11" s="2">
        <v>0.32355357885409985</v>
      </c>
      <c r="J11" s="2">
        <v>0.4577977488716245</v>
      </c>
      <c r="K11" s="2">
        <v>0.52538524826263067</v>
      </c>
      <c r="L11" s="2">
        <v>0.58307867289932036</v>
      </c>
    </row>
    <row r="12" spans="4:15">
      <c r="D12" t="s">
        <v>3</v>
      </c>
      <c r="E12" t="s">
        <v>59</v>
      </c>
      <c r="F12" s="2">
        <v>0.57578521523403325</v>
      </c>
      <c r="G12" s="2">
        <v>0.41308821468819318</v>
      </c>
      <c r="H12" s="2">
        <v>0.29798181320588552</v>
      </c>
      <c r="I12" s="2">
        <v>0.27487950522886662</v>
      </c>
      <c r="J12" s="2">
        <v>0.30279116182908605</v>
      </c>
      <c r="K12" s="2">
        <v>0.34660013329255907</v>
      </c>
      <c r="L12" s="2">
        <v>0.38662756267236126</v>
      </c>
    </row>
    <row r="13" spans="4:15">
      <c r="D13" t="s">
        <v>3</v>
      </c>
      <c r="E13" t="s">
        <v>60</v>
      </c>
      <c r="F13" s="2">
        <v>0.52433766108278801</v>
      </c>
      <c r="G13" s="2">
        <v>0.39656797180119924</v>
      </c>
      <c r="H13" s="2">
        <v>0.3022142603675414</v>
      </c>
      <c r="I13" s="2">
        <v>0.27717669200634726</v>
      </c>
      <c r="J13" s="2">
        <v>0.24180685887385581</v>
      </c>
      <c r="K13" s="2">
        <v>0.26767120511332548</v>
      </c>
      <c r="L13" s="2">
        <v>0.29713227319465724</v>
      </c>
    </row>
    <row r="14" spans="4:15">
      <c r="D14" t="s">
        <v>3</v>
      </c>
      <c r="E14" t="s">
        <v>24</v>
      </c>
      <c r="F14" s="2">
        <v>0.49798610180725067</v>
      </c>
      <c r="G14" s="2">
        <v>0.38518141712411896</v>
      </c>
      <c r="H14" s="2">
        <v>0.30154755012141449</v>
      </c>
      <c r="I14" s="2">
        <v>0.27845014449219241</v>
      </c>
      <c r="J14" s="2">
        <v>0.22482715731877956</v>
      </c>
      <c r="K14" s="2">
        <v>0.2393799742165342</v>
      </c>
      <c r="L14" s="2">
        <v>0.26311226901709711</v>
      </c>
    </row>
    <row r="15" spans="4:15">
      <c r="D15" t="s">
        <v>4</v>
      </c>
      <c r="E15" t="s">
        <v>58</v>
      </c>
      <c r="F15" s="2">
        <v>0.54054967613744342</v>
      </c>
      <c r="G15" s="2">
        <v>0.40022443246824946</v>
      </c>
      <c r="H15" s="2">
        <v>0.30262458428220129</v>
      </c>
      <c r="I15" s="2">
        <v>0.27013042837607187</v>
      </c>
      <c r="J15" s="2">
        <v>0.28759063403162488</v>
      </c>
      <c r="K15" s="2">
        <v>0.320796307854816</v>
      </c>
      <c r="L15" s="2">
        <v>0.35311323490295082</v>
      </c>
    </row>
    <row r="16" spans="4:15">
      <c r="D16" t="s">
        <v>4</v>
      </c>
      <c r="E16" t="s">
        <v>59</v>
      </c>
      <c r="F16" s="2">
        <v>0.46984237013146868</v>
      </c>
      <c r="G16" s="2">
        <v>0.3653650437192264</v>
      </c>
      <c r="H16" s="2">
        <v>0.28926596531216142</v>
      </c>
      <c r="I16" s="2">
        <v>0.26894186575036327</v>
      </c>
      <c r="J16" s="2">
        <v>0.22722524795817589</v>
      </c>
      <c r="K16" s="2">
        <v>0.24093112585409421</v>
      </c>
      <c r="L16" s="2">
        <v>0.26184441662701402</v>
      </c>
    </row>
    <row r="17" spans="4:12">
      <c r="D17" t="s">
        <v>4</v>
      </c>
      <c r="E17" t="s">
        <v>60</v>
      </c>
      <c r="F17" s="2">
        <v>0.44252969252937335</v>
      </c>
      <c r="G17" s="2">
        <v>0.35072669525614936</v>
      </c>
      <c r="H17" s="2">
        <v>0.283410989414834</v>
      </c>
      <c r="I17" s="2">
        <v>0.26481672762303321</v>
      </c>
      <c r="J17" s="2">
        <v>0.21318446921942746</v>
      </c>
      <c r="K17" s="2">
        <v>0.21631866123774163</v>
      </c>
      <c r="L17" s="2">
        <v>0.23102470852676055</v>
      </c>
    </row>
    <row r="18" spans="4:12">
      <c r="D18" t="s">
        <v>4</v>
      </c>
      <c r="E18" t="s">
        <v>24</v>
      </c>
      <c r="F18" s="2">
        <v>0.40723949561267936</v>
      </c>
      <c r="G18" s="2">
        <v>0.32875232149263867</v>
      </c>
      <c r="H18" s="2">
        <v>0.27184671193482707</v>
      </c>
      <c r="I18" s="2">
        <v>0.25619164693411089</v>
      </c>
      <c r="J18" s="2">
        <v>0.20932498586511261</v>
      </c>
      <c r="K18" s="2">
        <v>0.20699337461024853</v>
      </c>
      <c r="L18" s="2">
        <v>0.21620605381150085</v>
      </c>
    </row>
    <row r="19" spans="4:12">
      <c r="D19" t="s">
        <v>5</v>
      </c>
      <c r="E19" t="s">
        <v>58</v>
      </c>
      <c r="F19" s="2">
        <v>0.39179982465473889</v>
      </c>
      <c r="G19" s="2">
        <v>0.32165981641672198</v>
      </c>
      <c r="H19" s="2">
        <v>0.27105801488215553</v>
      </c>
      <c r="I19" s="2">
        <v>0.2570984807558967</v>
      </c>
      <c r="J19" s="2">
        <v>0.21217979119669106</v>
      </c>
      <c r="K19" s="2">
        <v>0.20495577677293991</v>
      </c>
      <c r="L19" s="2">
        <v>0.20858491996154746</v>
      </c>
    </row>
    <row r="20" spans="4:12">
      <c r="D20" t="s">
        <v>5</v>
      </c>
      <c r="E20" t="s">
        <v>59</v>
      </c>
      <c r="F20" s="2">
        <v>0.36808972061717588</v>
      </c>
      <c r="G20" s="2">
        <v>0.30424505119317274</v>
      </c>
      <c r="H20" s="2">
        <v>0.25816853324223354</v>
      </c>
      <c r="I20" s="2">
        <v>0.24539097336512436</v>
      </c>
      <c r="J20" s="2">
        <v>0.20266937828107115</v>
      </c>
      <c r="K20" s="2">
        <v>0.19370064544294596</v>
      </c>
      <c r="L20" s="2">
        <v>0.19493294731598854</v>
      </c>
    </row>
    <row r="21" spans="4:12">
      <c r="D21" t="s">
        <v>5</v>
      </c>
      <c r="E21" t="s">
        <v>60</v>
      </c>
      <c r="F21" s="2">
        <v>0.35732169728893604</v>
      </c>
      <c r="G21" s="2">
        <v>0.2954400375468707</v>
      </c>
      <c r="H21" s="2">
        <v>0.25068252729779</v>
      </c>
      <c r="I21" s="2">
        <v>0.23822726098617661</v>
      </c>
      <c r="J21" s="2">
        <v>0.19603022792289643</v>
      </c>
      <c r="K21" s="2">
        <v>0.18663054813007421</v>
      </c>
      <c r="L21" s="2">
        <v>0.18732121433233126</v>
      </c>
    </row>
    <row r="22" spans="4:12">
      <c r="D22" t="s">
        <v>5</v>
      </c>
      <c r="E22" t="s">
        <v>24</v>
      </c>
      <c r="F22" s="2">
        <v>0.34902449705552696</v>
      </c>
      <c r="G22" s="2">
        <v>0.28910861728046178</v>
      </c>
      <c r="H22" s="2">
        <v>0.24560665849919058</v>
      </c>
      <c r="I22" s="2">
        <v>0.23342031276146069</v>
      </c>
      <c r="J22" s="2">
        <v>0.1909737144956912</v>
      </c>
      <c r="K22" s="2">
        <v>0.1801959219349068</v>
      </c>
      <c r="L22" s="2">
        <v>0.17945250325811479</v>
      </c>
    </row>
    <row r="23" spans="4:12">
      <c r="D23" t="s">
        <v>6</v>
      </c>
      <c r="E23" t="s">
        <v>58</v>
      </c>
      <c r="F23" s="2">
        <v>0.33602937595306392</v>
      </c>
      <c r="G23" s="2">
        <v>0.27948882364653582</v>
      </c>
      <c r="H23" s="2">
        <v>0.23867301161327797</v>
      </c>
      <c r="I23" s="2">
        <v>0.22730536713157865</v>
      </c>
      <c r="J23" s="2">
        <v>0.18812139079949103</v>
      </c>
      <c r="K23" s="2">
        <v>0.17825189474658421</v>
      </c>
      <c r="L23" s="2">
        <v>0.17745194290607541</v>
      </c>
    </row>
    <row r="24" spans="4:12">
      <c r="D24" t="s">
        <v>6</v>
      </c>
      <c r="E24" t="s">
        <v>59</v>
      </c>
      <c r="F24" s="2">
        <v>0.32581542759171839</v>
      </c>
      <c r="G24" s="2">
        <v>0.27103429925830158</v>
      </c>
      <c r="H24" s="2">
        <v>0.23153731819411438</v>
      </c>
      <c r="I24" s="2">
        <v>0.22055370223686335</v>
      </c>
      <c r="J24" s="2">
        <v>0.18286834650492684</v>
      </c>
      <c r="K24" s="2">
        <v>0.17354680391760147</v>
      </c>
      <c r="L24" s="2">
        <v>0.17297466210403625</v>
      </c>
    </row>
    <row r="25" spans="4:12">
      <c r="D25" t="s">
        <v>6</v>
      </c>
      <c r="E25" t="s">
        <v>60</v>
      </c>
      <c r="F25" s="2">
        <v>0.31473976191320624</v>
      </c>
      <c r="G25" s="2">
        <v>0.26126857278057769</v>
      </c>
      <c r="H25" s="2">
        <v>0.22250162958396116</v>
      </c>
      <c r="I25" s="2">
        <v>0.21164658137182951</v>
      </c>
      <c r="J25" s="2">
        <v>0.17368864771008924</v>
      </c>
      <c r="K25" s="2">
        <v>0.16375401681224988</v>
      </c>
      <c r="L25" s="2">
        <v>0.16273345361035899</v>
      </c>
    </row>
    <row r="26" spans="4:12">
      <c r="D26" t="s">
        <v>6</v>
      </c>
      <c r="E26" t="s">
        <v>24</v>
      </c>
      <c r="F26" s="2">
        <v>0.30696044490533259</v>
      </c>
      <c r="G26" s="2">
        <v>0.2552049363901136</v>
      </c>
      <c r="H26" s="2">
        <v>0.21754433475612528</v>
      </c>
      <c r="I26" s="2">
        <v>0.20693441394921944</v>
      </c>
      <c r="J26" s="2">
        <v>0.1689082438925055</v>
      </c>
      <c r="K26" s="2">
        <v>0.15784532204974994</v>
      </c>
      <c r="L26" s="2">
        <v>0.15552508028544812</v>
      </c>
    </row>
    <row r="27" spans="4:12">
      <c r="D27" t="s">
        <v>7</v>
      </c>
      <c r="E27" t="s">
        <v>58</v>
      </c>
      <c r="F27" s="2">
        <v>0.30602862744517889</v>
      </c>
      <c r="G27" s="2">
        <v>0.25390953690122087</v>
      </c>
      <c r="H27" s="2">
        <v>0.21625441327234851</v>
      </c>
      <c r="I27" s="2">
        <v>0.20576573687770389</v>
      </c>
      <c r="J27" s="2">
        <v>0.16978743731797191</v>
      </c>
      <c r="K27" s="2">
        <v>0.16110830660170186</v>
      </c>
      <c r="L27" s="2">
        <v>0.16094840123352749</v>
      </c>
    </row>
    <row r="28" spans="4:12">
      <c r="D28" t="s">
        <v>7</v>
      </c>
      <c r="E28" t="s">
        <v>59</v>
      </c>
      <c r="F28" s="2">
        <v>0.29491884700581578</v>
      </c>
      <c r="G28" s="2">
        <v>0.24565878074922098</v>
      </c>
      <c r="H28" s="2">
        <v>0.21001988526241375</v>
      </c>
      <c r="I28" s="2">
        <v>0.20005236143949859</v>
      </c>
      <c r="J28" s="2">
        <v>0.16508012617129178</v>
      </c>
      <c r="K28" s="2">
        <v>0.1555591576881154</v>
      </c>
      <c r="L28" s="2">
        <v>0.15404247706653584</v>
      </c>
    </row>
    <row r="29" spans="4:12">
      <c r="D29" t="s">
        <v>7</v>
      </c>
      <c r="E29" t="s">
        <v>60</v>
      </c>
      <c r="F29" s="2">
        <v>0.28668739848692287</v>
      </c>
      <c r="G29" s="2">
        <v>0.23923219859755859</v>
      </c>
      <c r="H29" s="2">
        <v>0.20480289137303817</v>
      </c>
      <c r="I29" s="2">
        <v>0.19512598468947195</v>
      </c>
      <c r="J29" s="2">
        <v>0.16047342481938509</v>
      </c>
      <c r="K29" s="2">
        <v>0.15017649551523693</v>
      </c>
      <c r="L29" s="2">
        <v>0.14761353101316083</v>
      </c>
    </row>
    <row r="30" spans="4:12">
      <c r="D30" t="s">
        <v>7</v>
      </c>
      <c r="E30" t="s">
        <v>24</v>
      </c>
      <c r="F30" s="2">
        <v>0.27973998052815385</v>
      </c>
      <c r="G30" s="2">
        <v>0.23381887450550676</v>
      </c>
      <c r="H30" s="2">
        <v>0.20040895184643723</v>
      </c>
      <c r="I30" s="2">
        <v>0.19097571510637978</v>
      </c>
      <c r="J30" s="2">
        <v>0.15657984321195431</v>
      </c>
      <c r="K30" s="2">
        <v>0.1455636798443769</v>
      </c>
      <c r="L30" s="2">
        <v>0.14195585125211327</v>
      </c>
    </row>
    <row r="31" spans="4:12">
      <c r="D31" t="s">
        <v>8</v>
      </c>
      <c r="E31" t="s">
        <v>58</v>
      </c>
      <c r="F31" s="2">
        <v>0.27627928170355276</v>
      </c>
      <c r="G31" s="2">
        <v>0.23053579389292431</v>
      </c>
      <c r="H31" s="2">
        <v>0.19742528676539994</v>
      </c>
      <c r="I31" s="2">
        <v>0.18814606305960227</v>
      </c>
      <c r="J31" s="2">
        <v>0.1552271328559901</v>
      </c>
      <c r="K31" s="2">
        <v>0.14579331134242526</v>
      </c>
      <c r="L31" s="2">
        <v>0.14381068249492598</v>
      </c>
    </row>
    <row r="32" spans="4:12">
      <c r="D32" t="s">
        <v>8</v>
      </c>
      <c r="E32" t="s">
        <v>59</v>
      </c>
      <c r="F32" s="2">
        <v>0.26915214306870572</v>
      </c>
      <c r="G32" s="2">
        <v>0.22496235767821182</v>
      </c>
      <c r="H32" s="2">
        <v>0.1928526306951828</v>
      </c>
      <c r="I32" s="2">
        <v>0.18379876930650244</v>
      </c>
      <c r="J32" s="2">
        <v>0.15091535031312109</v>
      </c>
      <c r="K32" s="2">
        <v>0.14053960253813247</v>
      </c>
      <c r="L32" s="2">
        <v>0.13732933681056436</v>
      </c>
    </row>
    <row r="33" spans="4:12">
      <c r="D33" t="s">
        <v>8</v>
      </c>
      <c r="E33" t="s">
        <v>60</v>
      </c>
      <c r="F33" s="2">
        <v>0.26489969888879816</v>
      </c>
      <c r="G33" s="2">
        <v>0.2216134877924614</v>
      </c>
      <c r="H33" s="2">
        <v>0.19015379607536148</v>
      </c>
      <c r="I33" s="2">
        <v>0.18127594105348954</v>
      </c>
      <c r="J33" s="2">
        <v>0.14888573987011977</v>
      </c>
      <c r="K33" s="2">
        <v>0.13844832010776506</v>
      </c>
      <c r="L33" s="2">
        <v>0.13497780745834401</v>
      </c>
    </row>
    <row r="34" spans="4:12">
      <c r="D34" t="s">
        <v>8</v>
      </c>
      <c r="E34" t="s">
        <v>24</v>
      </c>
      <c r="F34" s="2">
        <v>0.25962135700881778</v>
      </c>
      <c r="G34" s="2">
        <v>0.2177003955117322</v>
      </c>
      <c r="H34" s="2">
        <v>0.18725376670581267</v>
      </c>
      <c r="I34" s="2">
        <v>0.17866243784737484</v>
      </c>
      <c r="J34" s="2">
        <v>0.14721495849731556</v>
      </c>
      <c r="K34" s="2">
        <v>0.13683738242564825</v>
      </c>
      <c r="L34" s="2">
        <v>0.13302401527683985</v>
      </c>
    </row>
    <row r="35" spans="4:12">
      <c r="D35" t="s">
        <v>9</v>
      </c>
      <c r="E35" t="s">
        <v>58</v>
      </c>
      <c r="F35" s="2">
        <v>0.25289145104547733</v>
      </c>
      <c r="G35" s="2">
        <v>0.21229897026023781</v>
      </c>
      <c r="H35" s="2">
        <v>0.18278066113814573</v>
      </c>
      <c r="I35" s="2">
        <v>0.17443241693137038</v>
      </c>
      <c r="J35" s="2">
        <v>0.1435884216386191</v>
      </c>
      <c r="K35" s="2">
        <v>0.13302140001401339</v>
      </c>
      <c r="L35" s="2">
        <v>0.12871898357659325</v>
      </c>
    </row>
    <row r="36" spans="4:12">
      <c r="D36" t="s">
        <v>9</v>
      </c>
      <c r="E36" t="s">
        <v>59</v>
      </c>
      <c r="F36" s="2">
        <v>0.2545505328999762</v>
      </c>
      <c r="G36" s="2">
        <v>0.21287054166246869</v>
      </c>
      <c r="H36" s="2">
        <v>0.18252409083057852</v>
      </c>
      <c r="I36" s="2">
        <v>0.17394106476990284</v>
      </c>
      <c r="J36" s="2">
        <v>0.14241125739407212</v>
      </c>
      <c r="K36" s="2">
        <v>0.13202230764736886</v>
      </c>
      <c r="L36" s="2">
        <v>0.12836816216516714</v>
      </c>
    </row>
    <row r="37" spans="4:12">
      <c r="D37" t="s">
        <v>9</v>
      </c>
      <c r="E37" t="s">
        <v>60</v>
      </c>
      <c r="F37" s="2">
        <v>0.24691872160546427</v>
      </c>
      <c r="G37" s="2">
        <v>0.2068574634721182</v>
      </c>
      <c r="H37" s="2">
        <v>0.17779728677210652</v>
      </c>
      <c r="I37" s="2">
        <v>0.16961221744010679</v>
      </c>
      <c r="J37" s="2">
        <v>0.13986493129748601</v>
      </c>
      <c r="K37" s="2">
        <v>0.13034045663933161</v>
      </c>
      <c r="L37" s="2">
        <v>0.12717493473232558</v>
      </c>
    </row>
    <row r="38" spans="4:12">
      <c r="D38" t="s">
        <v>9</v>
      </c>
      <c r="E38" t="s">
        <v>24</v>
      </c>
      <c r="F38" s="2">
        <v>0.24442060549702035</v>
      </c>
      <c r="G38" s="2">
        <v>0.20439436982823941</v>
      </c>
      <c r="H38" s="2">
        <v>0.17537144441484223</v>
      </c>
      <c r="I38" s="2">
        <v>0.16720647305966149</v>
      </c>
      <c r="J38" s="2">
        <v>0.13772985565097265</v>
      </c>
      <c r="K38" s="2">
        <v>0.12861232359183822</v>
      </c>
      <c r="L38" s="2">
        <v>0.12598117748259974</v>
      </c>
    </row>
    <row r="39" spans="4:12">
      <c r="D39" t="s">
        <v>10</v>
      </c>
      <c r="E39" t="s">
        <v>58</v>
      </c>
      <c r="F39" s="2">
        <v>0.2336896481847025</v>
      </c>
      <c r="G39" s="2">
        <v>0.19212586139255178</v>
      </c>
      <c r="H39" s="2">
        <v>0.16184605100578472</v>
      </c>
      <c r="I39" s="2">
        <v>0.15333754071805275</v>
      </c>
      <c r="J39" s="2">
        <v>0.12380421470916328</v>
      </c>
      <c r="K39" s="2">
        <v>0.11704106322104166</v>
      </c>
      <c r="L39" s="2">
        <v>0.11789925566951114</v>
      </c>
    </row>
    <row r="40" spans="4:12">
      <c r="D40" t="s">
        <v>10</v>
      </c>
      <c r="E40" t="s">
        <v>59</v>
      </c>
      <c r="F40" s="2">
        <v>0.23205506073215837</v>
      </c>
      <c r="G40" s="2">
        <v>0.19038008671292903</v>
      </c>
      <c r="H40" s="2">
        <v>0.15990387345351878</v>
      </c>
      <c r="I40" s="2">
        <v>0.15130091355708694</v>
      </c>
      <c r="J40" s="2">
        <v>0.12106535295863421</v>
      </c>
      <c r="K40" s="2">
        <v>0.11389187712014948</v>
      </c>
      <c r="L40" s="2">
        <v>0.11462669618216169</v>
      </c>
    </row>
    <row r="41" spans="4:12">
      <c r="D41" t="s">
        <v>10</v>
      </c>
      <c r="E41" t="s">
        <v>60</v>
      </c>
      <c r="F41" s="2">
        <v>0.22842557804144517</v>
      </c>
      <c r="G41" s="2">
        <v>0.18711875757349894</v>
      </c>
      <c r="H41" s="2">
        <v>0.15695904807472683</v>
      </c>
      <c r="I41" s="2">
        <v>0.14847133768275969</v>
      </c>
      <c r="J41" s="2">
        <v>0.11910428184107087</v>
      </c>
      <c r="K41" s="2">
        <v>0.1127593409102491</v>
      </c>
      <c r="L41" s="2">
        <v>0.11416774260037497</v>
      </c>
    </row>
    <row r="42" spans="4:12">
      <c r="D42" t="s">
        <v>10</v>
      </c>
      <c r="E42" t="s">
        <v>24</v>
      </c>
      <c r="F42" s="2">
        <v>0.2213854541983177</v>
      </c>
      <c r="G42" s="2">
        <v>0.18134291497179195</v>
      </c>
      <c r="H42" s="2">
        <v>0.15207749595342038</v>
      </c>
      <c r="I42" s="2">
        <v>0.1438300315172828</v>
      </c>
      <c r="J42" s="2">
        <v>0.11514492035774412</v>
      </c>
      <c r="K42" s="2">
        <v>0.10878541337058274</v>
      </c>
      <c r="L42" s="2">
        <v>0.10999648428342125</v>
      </c>
    </row>
    <row r="43" spans="4:12">
      <c r="D43" t="s">
        <v>11</v>
      </c>
      <c r="E43" t="s">
        <v>58</v>
      </c>
      <c r="F43" s="2">
        <v>0.22091072373387768</v>
      </c>
      <c r="G43" s="2">
        <v>0.18010497067439379</v>
      </c>
      <c r="H43" s="2">
        <v>0.15036269287117143</v>
      </c>
      <c r="I43" s="2">
        <v>0.14203587908484538</v>
      </c>
      <c r="J43" s="2">
        <v>0.1141952992503185</v>
      </c>
      <c r="K43" s="2">
        <v>0.10953592197529875</v>
      </c>
      <c r="L43" s="2">
        <v>0.11232980579397206</v>
      </c>
    </row>
    <row r="44" spans="4:12">
      <c r="D44" t="s">
        <v>11</v>
      </c>
      <c r="E44" t="s">
        <v>59</v>
      </c>
      <c r="F44" s="2">
        <v>0.22221650479895261</v>
      </c>
      <c r="G44" s="2">
        <v>0.18013977951007043</v>
      </c>
      <c r="H44" s="2">
        <v>0.14931565241246128</v>
      </c>
      <c r="I44" s="2">
        <v>0.14064164404688068</v>
      </c>
      <c r="J44" s="2">
        <v>0.11151889026633741</v>
      </c>
      <c r="K44" s="2">
        <v>0.1070522597377459</v>
      </c>
      <c r="L44" s="2">
        <v>0.11062248042895165</v>
      </c>
    </row>
    <row r="45" spans="4:12">
      <c r="D45" t="s">
        <v>11</v>
      </c>
      <c r="E45" t="s">
        <v>60</v>
      </c>
      <c r="F45" s="2">
        <v>0.21661309426405539</v>
      </c>
      <c r="G45" s="2">
        <v>0.17554007574119143</v>
      </c>
      <c r="H45" s="2">
        <v>0.14544075683021321</v>
      </c>
      <c r="I45" s="2">
        <v>0.1369667859322948</v>
      </c>
      <c r="J45" s="2">
        <v>0.10848404673438312</v>
      </c>
      <c r="K45" s="2">
        <v>0.10411974551834602</v>
      </c>
      <c r="L45" s="2">
        <v>0.10764264649330842</v>
      </c>
    </row>
    <row r="46" spans="4:12">
      <c r="D46" t="s">
        <v>11</v>
      </c>
      <c r="E46" t="s">
        <v>24</v>
      </c>
      <c r="F46" s="2">
        <v>0.21282645829116625</v>
      </c>
      <c r="G46" s="2">
        <v>0.17184256958004868</v>
      </c>
      <c r="H46" s="2">
        <v>0.14188923949564461</v>
      </c>
      <c r="I46" s="2">
        <v>0.1335127029002271</v>
      </c>
      <c r="J46" s="2">
        <v>0.10652693967339631</v>
      </c>
      <c r="K46" s="2">
        <v>0.10380874042630409</v>
      </c>
      <c r="L46" s="2">
        <v>0.10841184055214409</v>
      </c>
    </row>
    <row r="47" spans="4:12">
      <c r="D47" t="s">
        <v>12</v>
      </c>
      <c r="E47" t="s">
        <v>58</v>
      </c>
      <c r="F47" s="2">
        <v>0.22318968423207081</v>
      </c>
      <c r="G47" s="2">
        <v>0.17854142822715741</v>
      </c>
      <c r="H47" s="2">
        <v>0.1468033763246005</v>
      </c>
      <c r="I47" s="2">
        <v>0.13842880229230034</v>
      </c>
      <c r="J47" s="2">
        <v>0.1183705323993931</v>
      </c>
      <c r="K47" s="2">
        <v>0.12145213904052191</v>
      </c>
      <c r="L47" s="2">
        <v>0.12906619251594972</v>
      </c>
    </row>
    <row r="48" spans="4:12">
      <c r="D48" t="s">
        <v>12</v>
      </c>
      <c r="E48" t="s">
        <v>59</v>
      </c>
      <c r="F48" s="2">
        <v>0.22713909432455029</v>
      </c>
      <c r="G48" s="2">
        <v>0.17972216516118475</v>
      </c>
      <c r="H48" s="2">
        <v>0.14588190287517835</v>
      </c>
      <c r="I48" s="2">
        <v>0.13698689576209203</v>
      </c>
      <c r="J48" s="2">
        <v>0.11766069271076271</v>
      </c>
      <c r="K48" s="2">
        <v>0.12288027050902851</v>
      </c>
      <c r="L48" s="2">
        <v>0.13219611467606651</v>
      </c>
    </row>
    <row r="49" spans="4:12">
      <c r="D49" t="s">
        <v>12</v>
      </c>
      <c r="E49" t="s">
        <v>60</v>
      </c>
      <c r="F49" s="2">
        <v>0.22544580222895175</v>
      </c>
      <c r="G49" s="2">
        <v>0.17758404662354754</v>
      </c>
      <c r="H49" s="2">
        <v>0.14350834885002722</v>
      </c>
      <c r="I49" s="2">
        <v>0.13463689322905734</v>
      </c>
      <c r="J49" s="2">
        <v>0.11694310120642158</v>
      </c>
      <c r="K49" s="2">
        <v>0.12330638609645098</v>
      </c>
      <c r="L49" s="2">
        <v>0.13328270307755025</v>
      </c>
    </row>
    <row r="50" spans="4:12">
      <c r="D50" t="s">
        <v>12</v>
      </c>
      <c r="E50" t="s">
        <v>24</v>
      </c>
      <c r="F50" s="2">
        <v>0.21877561460836306</v>
      </c>
      <c r="G50" s="2">
        <v>0.17230124234481495</v>
      </c>
      <c r="H50" s="2">
        <v>0.13928052126767232</v>
      </c>
      <c r="I50" s="2">
        <v>0.13071990460501776</v>
      </c>
      <c r="J50" s="2">
        <v>0.11402677601421599</v>
      </c>
      <c r="K50" s="2">
        <v>0.12037587268851449</v>
      </c>
      <c r="L50" s="2">
        <v>0.13012650228145139</v>
      </c>
    </row>
    <row r="51" spans="4:12">
      <c r="D51" t="s">
        <v>13</v>
      </c>
      <c r="E51" t="s">
        <v>58</v>
      </c>
      <c r="F51" s="2">
        <v>0.25106399779771471</v>
      </c>
      <c r="G51" s="2">
        <v>0.18389596931299076</v>
      </c>
      <c r="H51" s="2">
        <v>0.13363628709260073</v>
      </c>
      <c r="I51" s="2">
        <v>0.12043292580113799</v>
      </c>
      <c r="J51" s="2">
        <v>0.11370879567583289</v>
      </c>
      <c r="K51" s="2">
        <v>0.13237996528156276</v>
      </c>
      <c r="L51" s="2">
        <v>0.15033870868642854</v>
      </c>
    </row>
    <row r="52" spans="4:12">
      <c r="D52" t="s">
        <v>13</v>
      </c>
      <c r="E52" t="s">
        <v>59</v>
      </c>
      <c r="F52" s="2">
        <v>0.24924257786497783</v>
      </c>
      <c r="G52" s="2">
        <v>0.18142439872383334</v>
      </c>
      <c r="H52" s="2">
        <v>0.13086323302318456</v>
      </c>
      <c r="I52" s="2">
        <v>0.11788016562248453</v>
      </c>
      <c r="J52" s="2">
        <v>0.11564917811796449</v>
      </c>
      <c r="K52" s="2">
        <v>0.13529319850631158</v>
      </c>
      <c r="L52" s="2">
        <v>0.15374658679650671</v>
      </c>
    </row>
    <row r="53" spans="4:12">
      <c r="D53" t="s">
        <v>13</v>
      </c>
      <c r="E53" t="s">
        <v>60</v>
      </c>
      <c r="F53" s="2">
        <v>0.25176670913307614</v>
      </c>
      <c r="G53" s="2">
        <v>0.18157788219607882</v>
      </c>
      <c r="H53" s="2">
        <v>0.12910970068458971</v>
      </c>
      <c r="I53" s="2">
        <v>0.11580223733581507</v>
      </c>
      <c r="J53" s="2">
        <v>0.11755100162220325</v>
      </c>
      <c r="K53" s="2">
        <v>0.1385695827077906</v>
      </c>
      <c r="L53" s="2">
        <v>0.15787315397257634</v>
      </c>
    </row>
    <row r="54" spans="4:12">
      <c r="D54" t="s">
        <v>13</v>
      </c>
      <c r="E54" t="s">
        <v>24</v>
      </c>
      <c r="F54" s="2">
        <v>0.24094140195937971</v>
      </c>
      <c r="G54" s="2">
        <v>0.17414201145399022</v>
      </c>
      <c r="H54" s="2">
        <v>0.12467613461570479</v>
      </c>
      <c r="I54" s="2">
        <v>0.11245025083911349</v>
      </c>
      <c r="J54" s="2">
        <v>0.11569455080651443</v>
      </c>
      <c r="K54" s="2">
        <v>0.13574666595391666</v>
      </c>
      <c r="L54" s="2">
        <v>0.15418411596135079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SwaptionData</vt:lpstr>
      <vt:lpstr>CapData</vt:lpstr>
      <vt:lpstr>Sheet3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2019-07-02T04:59:27Z</dcterms:modified>
</cp:coreProperties>
</file>