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7\Projects\Highlander\FpML.V5r3.Applications\ExcelAPI\Spreadsheets\Rates\"/>
    </mc:Choice>
  </mc:AlternateContent>
  <bookViews>
    <workbookView xWindow="120" yWindow="135" windowWidth="18960" windowHeight="11835" xr2:uid="{00000000-000D-0000-FFFF-FFFF00000000}"/>
  </bookViews>
  <sheets>
    <sheet name="Adjusted Discount Curve" sheetId="3" r:id="rId1"/>
  </sheets>
  <calcPr calcId="171027"/>
</workbook>
</file>

<file path=xl/calcChain.xml><?xml version="1.0" encoding="utf-8"?>
<calcChain xmlns="http://schemas.openxmlformats.org/spreadsheetml/2006/main">
  <c r="C3" i="3" l="1"/>
  <c r="C6" i="3" s="1"/>
  <c r="C4" i="3" l="1"/>
  <c r="I7" i="3"/>
  <c r="I6" i="3"/>
  <c r="I5" i="3"/>
  <c r="I3" i="3"/>
  <c r="D16" i="3"/>
  <c r="B21" i="3" s="1" a="1"/>
  <c r="C21" i="3" l="1"/>
  <c r="C25" i="3"/>
  <c r="C29" i="3"/>
  <c r="C33" i="3"/>
  <c r="C37" i="3"/>
  <c r="B22" i="3"/>
  <c r="B26" i="3"/>
  <c r="B30" i="3"/>
  <c r="B34" i="3"/>
  <c r="B38" i="3"/>
  <c r="C22" i="3"/>
  <c r="C26" i="3"/>
  <c r="C30" i="3"/>
  <c r="C34" i="3"/>
  <c r="C38" i="3"/>
  <c r="B23" i="3"/>
  <c r="B27" i="3"/>
  <c r="B31" i="3"/>
  <c r="B35" i="3"/>
  <c r="C23" i="3"/>
  <c r="C27" i="3"/>
  <c r="C31" i="3"/>
  <c r="C35" i="3"/>
  <c r="C24" i="3"/>
  <c r="C28" i="3"/>
  <c r="C32" i="3"/>
  <c r="B21" i="3"/>
  <c r="B25" i="3"/>
  <c r="B29" i="3"/>
  <c r="B33" i="3"/>
  <c r="B37" i="3"/>
  <c r="C36" i="3"/>
  <c r="B24" i="3"/>
  <c r="B28" i="3"/>
  <c r="B32" i="3"/>
  <c r="B36" i="3"/>
  <c r="I4" i="3"/>
  <c r="I11" i="3"/>
  <c r="J16" i="3"/>
  <c r="F21" i="3" s="1" a="1"/>
  <c r="D21" i="3" a="1"/>
  <c r="G21" i="3" l="1"/>
  <c r="G25" i="3"/>
  <c r="G29" i="3"/>
  <c r="G33" i="3"/>
  <c r="G37" i="3"/>
  <c r="F22" i="3"/>
  <c r="F26" i="3"/>
  <c r="F30" i="3"/>
  <c r="F34" i="3"/>
  <c r="F38" i="3"/>
  <c r="G22" i="3"/>
  <c r="G26" i="3"/>
  <c r="G30" i="3"/>
  <c r="G34" i="3"/>
  <c r="G38" i="3"/>
  <c r="F23" i="3"/>
  <c r="F27" i="3"/>
  <c r="F31" i="3"/>
  <c r="F35" i="3"/>
  <c r="G23" i="3"/>
  <c r="G27" i="3"/>
  <c r="G31" i="3"/>
  <c r="G35" i="3"/>
  <c r="F24" i="3"/>
  <c r="F32" i="3"/>
  <c r="F36" i="3"/>
  <c r="F28" i="3"/>
  <c r="G32" i="3"/>
  <c r="F21" i="3"/>
  <c r="F33" i="3"/>
  <c r="G24" i="3"/>
  <c r="G28" i="3"/>
  <c r="G36" i="3"/>
  <c r="F25" i="3"/>
  <c r="F29" i="3"/>
  <c r="F37" i="3"/>
  <c r="E21" i="3"/>
  <c r="E25" i="3"/>
  <c r="E29" i="3"/>
  <c r="E33" i="3"/>
  <c r="E37" i="3"/>
  <c r="D22" i="3"/>
  <c r="D26" i="3"/>
  <c r="D30" i="3"/>
  <c r="D34" i="3"/>
  <c r="D38" i="3"/>
  <c r="D27" i="3"/>
  <c r="D35" i="3"/>
  <c r="E27" i="3"/>
  <c r="E35" i="3"/>
  <c r="E24" i="3"/>
  <c r="E32" i="3"/>
  <c r="E36" i="3"/>
  <c r="D21" i="3"/>
  <c r="D29" i="3"/>
  <c r="D33" i="3"/>
  <c r="E22" i="3"/>
  <c r="E26" i="3"/>
  <c r="E30" i="3"/>
  <c r="E34" i="3"/>
  <c r="E38" i="3"/>
  <c r="D23" i="3"/>
  <c r="D31" i="3"/>
  <c r="E23" i="3"/>
  <c r="E31" i="3"/>
  <c r="E28" i="3"/>
  <c r="D25" i="3"/>
  <c r="D37" i="3"/>
  <c r="D24" i="3"/>
  <c r="D28" i="3"/>
  <c r="D32" i="3"/>
  <c r="D36" i="3"/>
</calcChain>
</file>

<file path=xl/sharedStrings.xml><?xml version="1.0" encoding="utf-8"?>
<sst xmlns="http://schemas.openxmlformats.org/spreadsheetml/2006/main" count="68" uniqueCount="51">
  <si>
    <t>AUD-XccySwap-1Y</t>
  </si>
  <si>
    <t>AUD-XccySwap-2Y</t>
  </si>
  <si>
    <t>AUD-XccySwap-3Y</t>
  </si>
  <si>
    <t>PricingStructureType</t>
  </si>
  <si>
    <t>RateCurve</t>
  </si>
  <si>
    <t>MarketName</t>
  </si>
  <si>
    <t>IndexTenor</t>
  </si>
  <si>
    <t>Currency</t>
  </si>
  <si>
    <t>Algorithm</t>
  </si>
  <si>
    <t>BaseDate</t>
  </si>
  <si>
    <t>3M</t>
  </si>
  <si>
    <t>AUD</t>
  </si>
  <si>
    <t>FastLinearZero</t>
  </si>
  <si>
    <t>AUD-Deposit-1D</t>
  </si>
  <si>
    <t>AUD-Deposit-1M</t>
  </si>
  <si>
    <t>AUD-Deposit-2M</t>
  </si>
  <si>
    <t>AUD-Deposit-3M</t>
  </si>
  <si>
    <t>AUD-IRFuture-IR-Z9</t>
  </si>
  <si>
    <t>AUD-IRFuture-IR-H0</t>
  </si>
  <si>
    <t>AUD-IRFuture-IR-M0</t>
  </si>
  <si>
    <t>AUD-IRFuture-IR-U0</t>
  </si>
  <si>
    <t>AUD-IRFuture-IR-Z0</t>
  </si>
  <si>
    <t>AUD-IRFuture-IR-H1</t>
  </si>
  <si>
    <t>AUD-IRFuture-IR-M1</t>
  </si>
  <si>
    <t>AUD-IRSwap-3Y</t>
  </si>
  <si>
    <t>AUD-IRSwap-4Y</t>
  </si>
  <si>
    <t>Days</t>
  </si>
  <si>
    <t>Zero Rates</t>
  </si>
  <si>
    <t>Discount Factors</t>
  </si>
  <si>
    <t>Date</t>
  </si>
  <si>
    <t>Create Rate Curve</t>
  </si>
  <si>
    <t>Create Adjusted Discount Curve</t>
  </si>
  <si>
    <t>Original Curve</t>
  </si>
  <si>
    <t>New Curve</t>
  </si>
  <si>
    <t>Compounding</t>
  </si>
  <si>
    <t>Daily</t>
  </si>
  <si>
    <t>BuildDateTime</t>
  </si>
  <si>
    <t>LIVE</t>
  </si>
  <si>
    <t>MarketDate</t>
  </si>
  <si>
    <t>IndexName</t>
  </si>
  <si>
    <t>AUD-LIBOR-BBA</t>
  </si>
  <si>
    <t>1M</t>
  </si>
  <si>
    <t>CurveName</t>
  </si>
  <si>
    <t>AUD-LIBOR-BBA-1M</t>
  </si>
  <si>
    <t>Identifier</t>
  </si>
  <si>
    <t>RateCurve.AUD-LIBOR-BBA-1M</t>
  </si>
  <si>
    <t>AUD-LIBOR-BBA-3M</t>
  </si>
  <si>
    <t>RateCurve.AUD-LIBOR-BBA-3M</t>
  </si>
  <si>
    <t>AUD-XccySwap-5Y</t>
  </si>
  <si>
    <t>OptimizeBuild</t>
  </si>
  <si>
    <t>ReferenceCurveUniqueId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</si>
</sst>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%"/>
    <numFmt numFmtId="165" formatCode="0.000000"/>
    <numFmt numFmtId="166" formatCode="0.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14" fontId="0" fillId="0" borderId="0" xfId="0" applyNumberFormat="1"/>
    <xf numFmtId="164" fontId="1" fillId="3" borderId="0" xfId="1" applyNumberFormat="1" applyFont="1" applyFill="1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165" fontId="0" fillId="3" borderId="0" xfId="0" applyNumberFormat="1" applyFill="1"/>
    <xf numFmtId="0" fontId="2" fillId="4" borderId="0" xfId="0" applyFont="1" applyFill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164" fontId="1" fillId="2" borderId="1" xfId="1" applyNumberFormat="1" applyFont="1" applyFill="1" applyBorder="1"/>
    <xf numFmtId="0" fontId="0" fillId="0" borderId="3" xfId="0" applyBorder="1"/>
    <xf numFmtId="164" fontId="1" fillId="0" borderId="5" xfId="1" applyNumberFormat="1" applyFont="1" applyBorder="1"/>
    <xf numFmtId="0" fontId="0" fillId="0" borderId="5" xfId="0" applyBorder="1"/>
    <xf numFmtId="10" fontId="1" fillId="2" borderId="1" xfId="1" applyNumberFormat="1" applyFont="1" applyFill="1" applyBorder="1"/>
    <xf numFmtId="0" fontId="0" fillId="3" borderId="3" xfId="0" applyFill="1" applyBorder="1"/>
    <xf numFmtId="0" fontId="0" fillId="3" borderId="4" xfId="0" applyFill="1" applyBorder="1"/>
    <xf numFmtId="0" fontId="2" fillId="4" borderId="2" xfId="0" applyFont="1" applyFill="1" applyBorder="1"/>
    <xf numFmtId="0" fontId="2" fillId="4" borderId="3" xfId="0" applyFont="1" applyFill="1" applyBorder="1" applyAlignment="1">
      <alignment horizontal="right"/>
    </xf>
    <xf numFmtId="10" fontId="0" fillId="0" borderId="0" xfId="1" applyNumberFormat="1" applyFont="1"/>
    <xf numFmtId="166" fontId="1" fillId="3" borderId="0" xfId="1" applyNumberFormat="1" applyFont="1" applyFill="1"/>
    <xf numFmtId="166" fontId="2" fillId="3" borderId="6" xfId="1" applyNumberFormat="1" applyFont="1" applyFill="1" applyBorder="1"/>
    <xf numFmtId="0" fontId="0" fillId="2" borderId="0" xfId="0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525733607623436"/>
          <c:y val="0.18091449095178946"/>
          <c:w val="0.81603991392967923"/>
          <c:h val="0.654822105570137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'Adjusted Discount Curve'!$D$19</c:f>
              <c:strCache>
                <c:ptCount val="1"/>
                <c:pt idx="0">
                  <c:v>New Curve</c:v>
                </c:pt>
              </c:strCache>
            </c:strRef>
          </c:tx>
          <c:spPr>
            <a:ln w="12700"/>
          </c:spPr>
          <c:marker>
            <c:symbol val="diamond"/>
            <c:size val="3"/>
            <c:spPr>
              <a:ln w="6350"/>
            </c:spPr>
          </c:marker>
          <c:xVal>
            <c:numRef>
              <c:f>'Adjusted Discount Curve'!$D$21:$D$36</c:f>
              <c:numCache>
                <c:formatCode>General</c:formatCode>
                <c:ptCount val="16"/>
                <c:pt idx="0">
                  <c:v>3</c:v>
                </c:pt>
                <c:pt idx="1">
                  <c:v>31</c:v>
                </c:pt>
                <c:pt idx="2">
                  <c:v>62</c:v>
                </c:pt>
                <c:pt idx="3">
                  <c:v>94</c:v>
                </c:pt>
                <c:pt idx="4">
                  <c:v>369</c:v>
                </c:pt>
                <c:pt idx="5">
                  <c:v>734</c:v>
                </c:pt>
                <c:pt idx="6">
                  <c:v>769</c:v>
                </c:pt>
                <c:pt idx="7">
                  <c:v>860</c:v>
                </c:pt>
                <c:pt idx="8">
                  <c:v>951</c:v>
                </c:pt>
                <c:pt idx="9">
                  <c:v>1042</c:v>
                </c:pt>
                <c:pt idx="10">
                  <c:v>1099</c:v>
                </c:pt>
                <c:pt idx="11">
                  <c:v>1102</c:v>
                </c:pt>
                <c:pt idx="12">
                  <c:v>1133</c:v>
                </c:pt>
                <c:pt idx="13">
                  <c:v>1224</c:v>
                </c:pt>
                <c:pt idx="14">
                  <c:v>1315</c:v>
                </c:pt>
                <c:pt idx="15">
                  <c:v>1466</c:v>
                </c:pt>
              </c:numCache>
            </c:numRef>
          </c:xVal>
          <c:yVal>
            <c:numRef>
              <c:f>'Adjusted Discount Curve'!$E$21:$E$36</c:f>
              <c:numCache>
                <c:formatCode>0.000%</c:formatCode>
                <c:ptCount val="16"/>
                <c:pt idx="0">
                  <c:v>3.1988615252525054E-2</c:v>
                </c:pt>
                <c:pt idx="1">
                  <c:v>3.1958947020863659E-2</c:v>
                </c:pt>
                <c:pt idx="2">
                  <c:v>3.1918720638635101E-2</c:v>
                </c:pt>
                <c:pt idx="3">
                  <c:v>3.1877080850765127E-2</c:v>
                </c:pt>
                <c:pt idx="4">
                  <c:v>3.1869687547656511E-2</c:v>
                </c:pt>
                <c:pt idx="5">
                  <c:v>3.2860881398929509E-2</c:v>
                </c:pt>
                <c:pt idx="6">
                  <c:v>3.2668879576789323E-2</c:v>
                </c:pt>
                <c:pt idx="7">
                  <c:v>3.2659875501948044E-2</c:v>
                </c:pt>
                <c:pt idx="8">
                  <c:v>3.2675962621443455E-2</c:v>
                </c:pt>
                <c:pt idx="9">
                  <c:v>3.2710572398022553E-2</c:v>
                </c:pt>
                <c:pt idx="10">
                  <c:v>3.3882889010339312E-2</c:v>
                </c:pt>
                <c:pt idx="11">
                  <c:v>3.3887585570747669E-2</c:v>
                </c:pt>
                <c:pt idx="12">
                  <c:v>3.2757259267656158E-2</c:v>
                </c:pt>
                <c:pt idx="13">
                  <c:v>3.2755529140281459E-2</c:v>
                </c:pt>
                <c:pt idx="14">
                  <c:v>3.2762649573854219E-2</c:v>
                </c:pt>
                <c:pt idx="15">
                  <c:v>3.4272242587856105E-2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6B-46B0-9418-B86ED266673A}"/>
            </c:ext>
          </c:extLst>
        </c:ser>
        <c:ser>
          <c:idx val="1"/>
          <c:order val="1"/>
          <c:tx>
            <c:strRef>
              <c:f>'Adjusted Discount Curve'!$B$19</c:f>
              <c:strCache>
                <c:ptCount val="1"/>
                <c:pt idx="0">
                  <c:v>Original Curve</c:v>
                </c:pt>
              </c:strCache>
            </c:strRef>
          </c:tx>
          <c:spPr>
            <a:ln w="12700"/>
          </c:spPr>
          <c:marker>
            <c:symbol val="square"/>
            <c:size val="2"/>
          </c:marker>
          <c:xVal>
            <c:numRef>
              <c:f>'Adjusted Discount Curve'!$B$21:$B$34</c:f>
              <c:numCache>
                <c:formatCode>General</c:formatCode>
                <c:ptCount val="14"/>
                <c:pt idx="0">
                  <c:v>0</c:v>
                </c:pt>
                <c:pt idx="1">
                  <c:v>3</c:v>
                </c:pt>
                <c:pt idx="2">
                  <c:v>31</c:v>
                </c:pt>
                <c:pt idx="3">
                  <c:v>62</c:v>
                </c:pt>
                <c:pt idx="4">
                  <c:v>94</c:v>
                </c:pt>
                <c:pt idx="5">
                  <c:v>769</c:v>
                </c:pt>
                <c:pt idx="6">
                  <c:v>860</c:v>
                </c:pt>
                <c:pt idx="7">
                  <c:v>951</c:v>
                </c:pt>
                <c:pt idx="8">
                  <c:v>1042</c:v>
                </c:pt>
                <c:pt idx="9">
                  <c:v>1099</c:v>
                </c:pt>
                <c:pt idx="10">
                  <c:v>1133</c:v>
                </c:pt>
                <c:pt idx="11">
                  <c:v>1224</c:v>
                </c:pt>
                <c:pt idx="12">
                  <c:v>1315</c:v>
                </c:pt>
                <c:pt idx="13">
                  <c:v>1466</c:v>
                </c:pt>
              </c:numCache>
            </c:numRef>
          </c:xVal>
          <c:yVal>
            <c:numRef>
              <c:f>'Adjusted Discount Curve'!$C$21:$C$34</c:f>
              <c:numCache>
                <c:formatCode>0.000%</c:formatCode>
                <c:ptCount val="14"/>
                <c:pt idx="0">
                  <c:v>2.9997534584254026E-2</c:v>
                </c:pt>
                <c:pt idx="1">
                  <c:v>2.9997534584254026E-2</c:v>
                </c:pt>
                <c:pt idx="2">
                  <c:v>2.9969740355837438E-2</c:v>
                </c:pt>
                <c:pt idx="3">
                  <c:v>2.9932051201910781E-2</c:v>
                </c:pt>
                <c:pt idx="4">
                  <c:v>2.9893033367962563E-2</c:v>
                </c:pt>
                <c:pt idx="5">
                  <c:v>2.9875305502172766E-2</c:v>
                </c:pt>
                <c:pt idx="6">
                  <c:v>2.9872438969135162E-2</c:v>
                </c:pt>
                <c:pt idx="7">
                  <c:v>2.9869129875100819E-2</c:v>
                </c:pt>
                <c:pt idx="8">
                  <c:v>2.9865401995320395E-2</c:v>
                </c:pt>
                <c:pt idx="9">
                  <c:v>2.989003189570405E-2</c:v>
                </c:pt>
                <c:pt idx="10">
                  <c:v>2.9861712588857836E-2</c:v>
                </c:pt>
                <c:pt idx="11">
                  <c:v>2.985716379332537E-2</c:v>
                </c:pt>
                <c:pt idx="12">
                  <c:v>2.9852243630280606E-2</c:v>
                </c:pt>
                <c:pt idx="13">
                  <c:v>2.9773270506699978E-2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6B-46B0-9418-B86ED26667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342592"/>
        <c:axId val="121349248"/>
      </c:scatterChart>
      <c:valAx>
        <c:axId val="121342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1349248"/>
        <c:crosses val="autoZero"/>
        <c:crossBetween val="midCat"/>
      </c:valAx>
      <c:valAx>
        <c:axId val="121349248"/>
        <c:scaling>
          <c:orientation val="minMax"/>
        </c:scaling>
        <c:delete val="0"/>
        <c:axPos val="l"/>
        <c:majorGridlines/>
        <c:numFmt formatCode="0.000%" sourceLinked="1"/>
        <c:majorTickMark val="out"/>
        <c:minorTickMark val="none"/>
        <c:tickLblPos val="nextTo"/>
        <c:crossAx val="121342592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25252843394575758"/>
          <c:y val="2.4871943638624258E-2"/>
          <c:w val="0.41696096096096247"/>
          <c:h val="0.12241322466270664"/>
        </c:manualLayout>
      </c:layout>
      <c:overlay val="0"/>
    </c:legend>
    <c:plotVisOnly val="1"/>
    <c:dispBlanksAs val="gap"/>
    <c:showDLblsOverMax val="0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9524</xdr:colOff>
      <xdr:row>18</xdr:row>
      <xdr:rowOff>85725</xdr:rowOff>
    </xdr:from>
    <xdr:to>
      <xdr:col>13</xdr:col>
      <xdr:colOff>295274</xdr:colOff>
      <xdr:row>32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52"/>
  <sheetViews>
    <sheetView tabSelected="1" workbookViewId="0">
      <selection activeCell="F21" sqref="F21"/>
    </sheetView>
  </sheetViews>
  <sheetFormatPr defaultRowHeight="15" x14ac:dyDescent="0.25"/>
  <cols>
    <col min="1" max="1" width="10.7109375" bestFit="1" customWidth="1"/>
    <col min="2" max="2" width="19.28515625" bestFit="1" customWidth="1"/>
    <col min="3" max="3" width="27.85546875" customWidth="1"/>
    <col min="4" max="4" width="10.85546875" customWidth="1"/>
    <col min="5" max="5" width="19.42578125" bestFit="1" customWidth="1"/>
    <col min="6" max="6" width="10.7109375" bestFit="1" customWidth="1"/>
    <col min="7" max="7" width="15.28515625" customWidth="1"/>
    <col min="8" max="8" width="23.85546875" bestFit="1" customWidth="1"/>
    <col min="9" max="9" width="40.28515625" bestFit="1" customWidth="1"/>
    <col min="10" max="10" width="12.7109375" customWidth="1"/>
    <col min="11" max="11" width="17" bestFit="1" customWidth="1"/>
  </cols>
  <sheetData>
    <row r="1" spans="1:12" x14ac:dyDescent="0.25">
      <c r="B1" s="11"/>
      <c r="C1" s="11"/>
      <c r="D1" s="11"/>
      <c r="E1" s="11"/>
      <c r="F1" s="11"/>
      <c r="H1" s="11"/>
      <c r="I1" s="11"/>
      <c r="J1" s="11"/>
      <c r="K1" s="11"/>
      <c r="L1" s="11"/>
    </row>
    <row r="2" spans="1:12" x14ac:dyDescent="0.25">
      <c r="A2" s="8"/>
      <c r="B2" s="3" t="s">
        <v>3</v>
      </c>
      <c r="C2" s="22" t="s">
        <v>4</v>
      </c>
      <c r="E2" s="3" t="s">
        <v>13</v>
      </c>
      <c r="F2" s="10">
        <v>0.03</v>
      </c>
      <c r="G2" s="12">
        <v>0</v>
      </c>
      <c r="H2" s="3" t="s">
        <v>3</v>
      </c>
      <c r="I2" s="22" t="s">
        <v>4</v>
      </c>
      <c r="K2" s="3" t="s">
        <v>0</v>
      </c>
      <c r="L2" s="14">
        <v>1E-3</v>
      </c>
    </row>
    <row r="3" spans="1:12" x14ac:dyDescent="0.25">
      <c r="A3" s="8"/>
      <c r="B3" s="3" t="s">
        <v>36</v>
      </c>
      <c r="C3" s="23">
        <f ca="1">TODAY()</f>
        <v>43133</v>
      </c>
      <c r="E3" s="3" t="s">
        <v>14</v>
      </c>
      <c r="F3" s="10">
        <v>0.03</v>
      </c>
      <c r="G3" s="12">
        <v>0</v>
      </c>
      <c r="H3" s="3" t="s">
        <v>36</v>
      </c>
      <c r="I3" s="23">
        <f ca="1">C3</f>
        <v>43133</v>
      </c>
      <c r="K3" s="3" t="s">
        <v>1</v>
      </c>
      <c r="L3" s="14">
        <v>1.5E-3</v>
      </c>
    </row>
    <row r="4" spans="1:12" x14ac:dyDescent="0.25">
      <c r="A4" s="8"/>
      <c r="B4" s="3" t="s">
        <v>9</v>
      </c>
      <c r="C4" s="23">
        <f ca="1">C3</f>
        <v>43133</v>
      </c>
      <c r="E4" s="3" t="s">
        <v>15</v>
      </c>
      <c r="F4" s="10">
        <v>0.03</v>
      </c>
      <c r="G4" s="12">
        <v>0</v>
      </c>
      <c r="H4" s="3" t="s">
        <v>9</v>
      </c>
      <c r="I4" s="23">
        <f ca="1">C4</f>
        <v>43133</v>
      </c>
      <c r="K4" s="3" t="s">
        <v>2</v>
      </c>
      <c r="L4" s="14">
        <v>2E-3</v>
      </c>
    </row>
    <row r="5" spans="1:12" x14ac:dyDescent="0.25">
      <c r="A5" s="8"/>
      <c r="B5" s="3" t="s">
        <v>5</v>
      </c>
      <c r="C5" s="22" t="s">
        <v>37</v>
      </c>
      <c r="E5" s="3" t="s">
        <v>16</v>
      </c>
      <c r="F5" s="10">
        <v>0.03</v>
      </c>
      <c r="G5" s="12">
        <v>0</v>
      </c>
      <c r="H5" s="3" t="s">
        <v>5</v>
      </c>
      <c r="I5" s="22" t="str">
        <f>C5</f>
        <v>LIVE</v>
      </c>
      <c r="K5" s="3" t="s">
        <v>48</v>
      </c>
      <c r="L5" s="14">
        <v>2.5000000000000001E-3</v>
      </c>
    </row>
    <row r="6" spans="1:12" x14ac:dyDescent="0.25">
      <c r="A6" s="8"/>
      <c r="B6" s="3" t="s">
        <v>38</v>
      </c>
      <c r="C6" s="23">
        <f ca="1">C3</f>
        <v>43133</v>
      </c>
      <c r="E6" s="3" t="s">
        <v>17</v>
      </c>
      <c r="F6" s="10">
        <v>0.03</v>
      </c>
      <c r="G6" s="12">
        <v>0.15</v>
      </c>
      <c r="H6" s="3" t="s">
        <v>38</v>
      </c>
      <c r="I6" s="23">
        <f ca="1">C6</f>
        <v>43133</v>
      </c>
      <c r="L6" s="8"/>
    </row>
    <row r="7" spans="1:12" x14ac:dyDescent="0.25">
      <c r="A7" s="8"/>
      <c r="B7" s="3" t="s">
        <v>39</v>
      </c>
      <c r="C7" s="23" t="s">
        <v>40</v>
      </c>
      <c r="E7" s="3" t="s">
        <v>18</v>
      </c>
      <c r="F7" s="10">
        <v>0.03</v>
      </c>
      <c r="G7" s="12">
        <v>0.15</v>
      </c>
      <c r="H7" s="3" t="s">
        <v>39</v>
      </c>
      <c r="I7" s="23" t="str">
        <f>C7</f>
        <v>AUD-LIBOR-BBA</v>
      </c>
      <c r="L7" s="8"/>
    </row>
    <row r="8" spans="1:12" x14ac:dyDescent="0.25">
      <c r="A8" s="8"/>
      <c r="B8" s="3" t="s">
        <v>6</v>
      </c>
      <c r="C8" s="23" t="s">
        <v>10</v>
      </c>
      <c r="E8" s="3" t="s">
        <v>19</v>
      </c>
      <c r="F8" s="10">
        <v>0.03</v>
      </c>
      <c r="G8" s="12">
        <v>0.15</v>
      </c>
      <c r="H8" s="3" t="s">
        <v>6</v>
      </c>
      <c r="I8" s="23" t="s">
        <v>41</v>
      </c>
      <c r="L8" s="8"/>
    </row>
    <row r="9" spans="1:12" x14ac:dyDescent="0.25">
      <c r="A9" s="8"/>
      <c r="B9" t="s">
        <v>42</v>
      </c>
      <c r="C9" s="24" t="s">
        <v>46</v>
      </c>
      <c r="E9" s="3" t="s">
        <v>20</v>
      </c>
      <c r="F9" s="10">
        <v>0.03</v>
      </c>
      <c r="G9" s="12">
        <v>0.15</v>
      </c>
      <c r="H9" t="s">
        <v>42</v>
      </c>
      <c r="I9" s="24" t="s">
        <v>43</v>
      </c>
      <c r="L9" s="8"/>
    </row>
    <row r="10" spans="1:12" x14ac:dyDescent="0.25">
      <c r="A10" s="8"/>
      <c r="B10" t="s">
        <v>44</v>
      </c>
      <c r="C10" s="24" t="s">
        <v>47</v>
      </c>
      <c r="E10" s="3" t="s">
        <v>21</v>
      </c>
      <c r="F10" s="10">
        <v>0.03</v>
      </c>
      <c r="G10" s="12">
        <v>0.15</v>
      </c>
      <c r="H10" t="s">
        <v>44</v>
      </c>
      <c r="I10" s="24" t="s">
        <v>45</v>
      </c>
      <c r="L10" s="8"/>
    </row>
    <row r="11" spans="1:12" x14ac:dyDescent="0.25">
      <c r="A11" s="8"/>
      <c r="B11" t="s">
        <v>8</v>
      </c>
      <c r="C11" s="24" t="s">
        <v>12</v>
      </c>
      <c r="E11" s="3" t="s">
        <v>22</v>
      </c>
      <c r="F11" s="10">
        <v>0.03</v>
      </c>
      <c r="G11" s="12">
        <v>0.15</v>
      </c>
      <c r="H11" s="3" t="s">
        <v>50</v>
      </c>
      <c r="I11" s="22" t="str">
        <f ca="1">D16</f>
        <v>Market.LIVE.RateCurve.AUD-LIBOR-BBA-3M</v>
      </c>
      <c r="L11" s="8"/>
    </row>
    <row r="12" spans="1:12" x14ac:dyDescent="0.25">
      <c r="A12" s="8"/>
      <c r="B12" t="s">
        <v>7</v>
      </c>
      <c r="C12" s="24" t="s">
        <v>11</v>
      </c>
      <c r="E12" s="3" t="s">
        <v>23</v>
      </c>
      <c r="F12" s="10">
        <v>0.03</v>
      </c>
      <c r="G12" s="12">
        <v>0.15</v>
      </c>
      <c r="H12" s="3" t="s">
        <v>8</v>
      </c>
      <c r="I12" s="22" t="s">
        <v>12</v>
      </c>
      <c r="L12" s="8"/>
    </row>
    <row r="13" spans="1:12" x14ac:dyDescent="0.25">
      <c r="A13" s="8"/>
      <c r="B13" t="s">
        <v>49</v>
      </c>
      <c r="C13" t="b">
        <v>0</v>
      </c>
      <c r="E13" s="3" t="s">
        <v>24</v>
      </c>
      <c r="F13" s="10">
        <v>0.03</v>
      </c>
      <c r="G13" s="12">
        <v>0</v>
      </c>
      <c r="H13" s="3" t="s">
        <v>49</v>
      </c>
      <c r="I13" s="22" t="b">
        <v>1</v>
      </c>
      <c r="L13" s="8"/>
    </row>
    <row r="14" spans="1:12" x14ac:dyDescent="0.25">
      <c r="A14" s="8"/>
      <c r="E14" s="3" t="s">
        <v>25</v>
      </c>
      <c r="F14" s="10">
        <v>0.03</v>
      </c>
      <c r="G14" s="12">
        <v>0</v>
      </c>
      <c r="H14" s="3" t="s">
        <v>7</v>
      </c>
      <c r="I14" s="22" t="s">
        <v>11</v>
      </c>
      <c r="L14" s="8"/>
    </row>
    <row r="15" spans="1:12" x14ac:dyDescent="0.25">
      <c r="A15" s="8"/>
      <c r="F15" s="8"/>
      <c r="G15" s="13"/>
      <c r="L15" s="8"/>
    </row>
    <row r="16" spans="1:12" x14ac:dyDescent="0.25">
      <c r="A16" s="9"/>
      <c r="B16" s="17"/>
      <c r="C16" s="18" t="s">
        <v>30</v>
      </c>
      <c r="D16" s="25" t="str">
        <f ca="1">_xll.HLV5r3.Financial.Cache.CreatePricingStructure( B2:C13,E2:G14)</f>
        <v>Market.LIVE.RateCurve.AUD-LIBOR-BBA-3M</v>
      </c>
      <c r="E16" s="25"/>
      <c r="F16" s="26"/>
      <c r="G16" s="13"/>
      <c r="H16" s="17"/>
      <c r="I16" s="18" t="s">
        <v>31</v>
      </c>
      <c r="J16" s="15" t="str">
        <f ca="1">_xll.HLV5r3.Financial.Cache.CreateAdjustedRateCurve(H2:I14, K2:L5)</f>
        <v>Market.LIVE.RateCurve.AUD-LIBOR-BBA-1M</v>
      </c>
      <c r="K16" s="15"/>
      <c r="L16" s="16"/>
    </row>
    <row r="17" spans="1:10" x14ac:dyDescent="0.25">
      <c r="A17" s="1"/>
    </row>
    <row r="18" spans="1:10" x14ac:dyDescent="0.25">
      <c r="A18" s="1"/>
      <c r="H18" s="7" t="s">
        <v>34</v>
      </c>
      <c r="I18" s="4" t="s">
        <v>35</v>
      </c>
      <c r="J18" s="4"/>
    </row>
    <row r="19" spans="1:10" x14ac:dyDescent="0.25">
      <c r="A19" s="1"/>
      <c r="B19" s="7" t="s">
        <v>32</v>
      </c>
      <c r="D19" s="7" t="s">
        <v>33</v>
      </c>
    </row>
    <row r="20" spans="1:10" x14ac:dyDescent="0.25">
      <c r="A20" s="1"/>
      <c r="B20" s="7" t="s">
        <v>26</v>
      </c>
      <c r="C20" s="7" t="s">
        <v>27</v>
      </c>
      <c r="D20" s="7" t="s">
        <v>26</v>
      </c>
      <c r="E20" s="7" t="s">
        <v>27</v>
      </c>
      <c r="F20" s="7" t="s">
        <v>29</v>
      </c>
      <c r="G20" s="7" t="s">
        <v>28</v>
      </c>
    </row>
    <row r="21" spans="1:10" x14ac:dyDescent="0.25">
      <c r="A21" s="1"/>
      <c r="B21" s="4">
        <f t="array" aca="1" ref="B21:C38" ca="1">_xll.HLV5r3.Financial.Cache.GetDaysAndRates( D16, C4, I18)</f>
        <v>0</v>
      </c>
      <c r="C21" s="20">
        <f ca="1"/>
        <v>2.9997534584254026E-2</v>
      </c>
      <c r="D21" s="4">
        <f t="array" aca="1" ref="D21:E38" ca="1">_xll.HLV5r3.Financial.Cache.GetDaysAndRates( J16, C4, I18)</f>
        <v>3</v>
      </c>
      <c r="E21" s="20">
        <f ca="1"/>
        <v>3.1988615252525054E-2</v>
      </c>
      <c r="F21" s="5">
        <f t="array" aca="1" ref="F21:G38" ca="1">_xll.HLV5r3.Financial.Cache.GetTermCurve( J16)</f>
        <v>43136</v>
      </c>
      <c r="G21" s="6">
        <f ca="1"/>
        <v>0.99973712595256803</v>
      </c>
    </row>
    <row r="22" spans="1:10" x14ac:dyDescent="0.25">
      <c r="A22" s="1"/>
      <c r="B22" s="4">
        <f ca="1"/>
        <v>3</v>
      </c>
      <c r="C22" s="20">
        <f ca="1"/>
        <v>2.9997534584254026E-2</v>
      </c>
      <c r="D22" s="4">
        <f ca="1"/>
        <v>31</v>
      </c>
      <c r="E22" s="20">
        <f ca="1"/>
        <v>3.1958947020863659E-2</v>
      </c>
      <c r="F22" s="5">
        <f ca="1"/>
        <v>43164</v>
      </c>
      <c r="G22" s="6">
        <f ca="1"/>
        <v>0.99728947741445095</v>
      </c>
    </row>
    <row r="23" spans="1:10" x14ac:dyDescent="0.25">
      <c r="A23" s="1"/>
      <c r="B23" s="4">
        <f ca="1"/>
        <v>31</v>
      </c>
      <c r="C23" s="20">
        <f ca="1"/>
        <v>2.9969740355837438E-2</v>
      </c>
      <c r="D23" s="4">
        <f ca="1"/>
        <v>62</v>
      </c>
      <c r="E23" s="20">
        <f ca="1"/>
        <v>3.1918720638635101E-2</v>
      </c>
      <c r="F23" s="5">
        <f ca="1"/>
        <v>43195</v>
      </c>
      <c r="G23" s="6">
        <f ca="1"/>
        <v>0.99459309717303701</v>
      </c>
    </row>
    <row r="24" spans="1:10" x14ac:dyDescent="0.25">
      <c r="A24" s="1"/>
      <c r="B24" s="4">
        <f ca="1"/>
        <v>62</v>
      </c>
      <c r="C24" s="20">
        <f ca="1"/>
        <v>2.9932051201910781E-2</v>
      </c>
      <c r="D24" s="4">
        <f ca="1"/>
        <v>94</v>
      </c>
      <c r="E24" s="20">
        <f ca="1"/>
        <v>3.1877080850765127E-2</v>
      </c>
      <c r="F24" s="5">
        <f ca="1"/>
        <v>43227</v>
      </c>
      <c r="G24" s="6">
        <f ca="1"/>
        <v>0.99182452096117502</v>
      </c>
    </row>
    <row r="25" spans="1:10" x14ac:dyDescent="0.25">
      <c r="A25" s="1"/>
      <c r="B25" s="4">
        <f ca="1"/>
        <v>94</v>
      </c>
      <c r="C25" s="20">
        <f ca="1"/>
        <v>2.9893033367962563E-2</v>
      </c>
      <c r="D25" s="4">
        <f ca="1"/>
        <v>369</v>
      </c>
      <c r="E25" s="20">
        <f ca="1"/>
        <v>3.1869687547656511E-2</v>
      </c>
      <c r="F25" s="5">
        <f ca="1"/>
        <v>43502</v>
      </c>
      <c r="G25" s="6">
        <f ca="1"/>
        <v>0.96829591811207005</v>
      </c>
    </row>
    <row r="26" spans="1:10" x14ac:dyDescent="0.25">
      <c r="A26" s="1"/>
      <c r="B26" s="4">
        <f ca="1"/>
        <v>769</v>
      </c>
      <c r="C26" s="20">
        <f ca="1"/>
        <v>2.9875305502172766E-2</v>
      </c>
      <c r="D26" s="4">
        <f ca="1"/>
        <v>734</v>
      </c>
      <c r="E26" s="20">
        <f ca="1"/>
        <v>3.2860881398929509E-2</v>
      </c>
      <c r="F26" s="5">
        <f ca="1"/>
        <v>43867</v>
      </c>
      <c r="G26" s="6">
        <f ca="1"/>
        <v>0.93605699940842502</v>
      </c>
    </row>
    <row r="27" spans="1:10" ht="15.75" thickBot="1" x14ac:dyDescent="0.3">
      <c r="A27" s="1"/>
      <c r="B27" s="4">
        <f ca="1"/>
        <v>860</v>
      </c>
      <c r="C27" s="20">
        <f ca="1"/>
        <v>2.9872438969135162E-2</v>
      </c>
      <c r="D27" s="4">
        <f ca="1"/>
        <v>769</v>
      </c>
      <c r="E27" s="20">
        <f ca="1"/>
        <v>3.2668879576789323E-2</v>
      </c>
      <c r="F27" s="5">
        <f ca="1"/>
        <v>43902</v>
      </c>
      <c r="G27" s="6">
        <f ca="1"/>
        <v>0.93348972171515299</v>
      </c>
    </row>
    <row r="28" spans="1:10" ht="15.75" thickBot="1" x14ac:dyDescent="0.3">
      <c r="A28" s="1"/>
      <c r="B28" s="4">
        <f ca="1"/>
        <v>951</v>
      </c>
      <c r="C28" s="20">
        <f ca="1"/>
        <v>2.9869129875100819E-2</v>
      </c>
      <c r="D28" s="4">
        <f ca="1"/>
        <v>860</v>
      </c>
      <c r="E28" s="21">
        <f ca="1"/>
        <v>3.2659875501948044E-2</v>
      </c>
      <c r="F28" s="5">
        <f ca="1"/>
        <v>43993</v>
      </c>
      <c r="G28" s="6">
        <f ca="1"/>
        <v>0.92593745220261203</v>
      </c>
    </row>
    <row r="29" spans="1:10" x14ac:dyDescent="0.25">
      <c r="B29" s="4">
        <f ca="1"/>
        <v>1042</v>
      </c>
      <c r="C29" s="20">
        <f ca="1"/>
        <v>2.9865401995320395E-2</v>
      </c>
      <c r="D29" s="4">
        <f ca="1"/>
        <v>951</v>
      </c>
      <c r="E29" s="20">
        <f ca="1"/>
        <v>3.2675962621443455E-2</v>
      </c>
      <c r="F29" s="5">
        <f ca="1"/>
        <v>44084</v>
      </c>
      <c r="G29" s="6">
        <f ca="1"/>
        <v>0.91839037048937999</v>
      </c>
    </row>
    <row r="30" spans="1:10" x14ac:dyDescent="0.25">
      <c r="B30" s="4">
        <f ca="1"/>
        <v>1099</v>
      </c>
      <c r="C30" s="20">
        <f ca="1"/>
        <v>2.989003189570405E-2</v>
      </c>
      <c r="D30" s="4">
        <f ca="1"/>
        <v>1042</v>
      </c>
      <c r="E30" s="20">
        <f ca="1"/>
        <v>3.2710572398022553E-2</v>
      </c>
      <c r="F30" s="5">
        <f ca="1"/>
        <v>44175</v>
      </c>
      <c r="G30" s="6">
        <f ca="1"/>
        <v>0.91084933577402605</v>
      </c>
    </row>
    <row r="31" spans="1:10" x14ac:dyDescent="0.25">
      <c r="B31" s="4">
        <f ca="1"/>
        <v>1133</v>
      </c>
      <c r="C31" s="20">
        <f ca="1"/>
        <v>2.9861712588857836E-2</v>
      </c>
      <c r="D31" s="4">
        <f ca="1"/>
        <v>1099</v>
      </c>
      <c r="E31" s="20">
        <f ca="1"/>
        <v>3.3882889010339312E-2</v>
      </c>
      <c r="F31" s="5">
        <f ca="1"/>
        <v>44232</v>
      </c>
      <c r="G31" s="6">
        <f ca="1"/>
        <v>0.90301577930307997</v>
      </c>
    </row>
    <row r="32" spans="1:10" ht="15.75" thickBot="1" x14ac:dyDescent="0.3">
      <c r="B32" s="4">
        <f ca="1"/>
        <v>1224</v>
      </c>
      <c r="C32" s="20">
        <f ca="1"/>
        <v>2.985716379332537E-2</v>
      </c>
      <c r="D32" s="4">
        <f ca="1"/>
        <v>1102</v>
      </c>
      <c r="E32" s="20">
        <f ca="1"/>
        <v>3.3887585570747669E-2</v>
      </c>
      <c r="F32" s="5">
        <f ca="1"/>
        <v>44235</v>
      </c>
      <c r="G32" s="6">
        <f ca="1"/>
        <v>0.90275154587814599</v>
      </c>
    </row>
    <row r="33" spans="2:7" ht="15.75" thickBot="1" x14ac:dyDescent="0.3">
      <c r="B33" s="4">
        <f ca="1"/>
        <v>1315</v>
      </c>
      <c r="C33" s="20">
        <f ca="1"/>
        <v>2.9852243630280606E-2</v>
      </c>
      <c r="D33" s="4">
        <f ca="1"/>
        <v>1133</v>
      </c>
      <c r="E33" s="21">
        <f ca="1"/>
        <v>3.2757259267656158E-2</v>
      </c>
      <c r="F33" s="5">
        <f ca="1"/>
        <v>44266</v>
      </c>
      <c r="G33" s="6">
        <f ca="1"/>
        <v>0.90332077137615596</v>
      </c>
    </row>
    <row r="34" spans="2:7" ht="15.75" thickBot="1" x14ac:dyDescent="0.3">
      <c r="B34" s="4">
        <f ca="1"/>
        <v>1466</v>
      </c>
      <c r="C34" s="20">
        <f ca="1"/>
        <v>2.9773270506699978E-2</v>
      </c>
      <c r="D34" s="4">
        <f ca="1"/>
        <v>1224</v>
      </c>
      <c r="E34" s="21">
        <f ca="1"/>
        <v>3.2755529140281459E-2</v>
      </c>
      <c r="F34" s="5">
        <f ca="1"/>
        <v>44357</v>
      </c>
      <c r="G34" s="6">
        <f ca="1"/>
        <v>0.89597902968050602</v>
      </c>
    </row>
    <row r="35" spans="2:7" x14ac:dyDescent="0.25">
      <c r="B35" s="4" t="e">
        <f ca="1"/>
        <v>#N/A</v>
      </c>
      <c r="C35" s="20" t="e">
        <f ca="1"/>
        <v>#N/A</v>
      </c>
      <c r="D35" s="4">
        <f ca="1"/>
        <v>1315</v>
      </c>
      <c r="E35" s="20">
        <f ca="1"/>
        <v>3.2762649573854219E-2</v>
      </c>
      <c r="F35" s="5">
        <f ca="1"/>
        <v>44448</v>
      </c>
      <c r="G35" s="6">
        <f ca="1"/>
        <v>0.88866939035366699</v>
      </c>
    </row>
    <row r="36" spans="2:7" x14ac:dyDescent="0.25">
      <c r="B36" s="4" t="e">
        <f ca="1"/>
        <v>#N/A</v>
      </c>
      <c r="C36" s="20" t="e">
        <f ca="1"/>
        <v>#N/A</v>
      </c>
      <c r="D36" s="4">
        <f ca="1"/>
        <v>1466</v>
      </c>
      <c r="E36" s="20">
        <f ca="1"/>
        <v>3.4272242587856105E-2</v>
      </c>
      <c r="F36" s="5">
        <f ca="1"/>
        <v>44599</v>
      </c>
      <c r="G36" s="6">
        <f ca="1"/>
        <v>0.87140721326415704</v>
      </c>
    </row>
    <row r="37" spans="2:7" x14ac:dyDescent="0.25">
      <c r="B37" s="4" t="e">
        <f ca="1"/>
        <v>#N/A</v>
      </c>
      <c r="C37" s="20" t="e">
        <f ca="1"/>
        <v>#N/A</v>
      </c>
      <c r="D37" s="4">
        <f ca="1"/>
        <v>1830</v>
      </c>
      <c r="E37" s="2">
        <f ca="1"/>
        <v>3.4610366157237227E-2</v>
      </c>
      <c r="F37" s="5">
        <f ca="1"/>
        <v>44963</v>
      </c>
      <c r="G37" s="6">
        <f ca="1"/>
        <v>0.84070225480100902</v>
      </c>
    </row>
    <row r="38" spans="2:7" x14ac:dyDescent="0.25">
      <c r="B38" s="4" t="e">
        <f ca="1"/>
        <v>#N/A</v>
      </c>
      <c r="C38" s="20" t="e">
        <f ca="1"/>
        <v>#N/A</v>
      </c>
      <c r="D38" s="4" t="e">
        <f ca="1"/>
        <v>#N/A</v>
      </c>
      <c r="E38" s="2" t="e">
        <f ca="1"/>
        <v>#N/A</v>
      </c>
      <c r="F38" s="5" t="e">
        <f ca="1"/>
        <v>#N/A</v>
      </c>
      <c r="G38" s="6" t="e">
        <f ca="1"/>
        <v>#N/A</v>
      </c>
    </row>
    <row r="39" spans="2:7" x14ac:dyDescent="0.25">
      <c r="C39" s="19"/>
    </row>
    <row r="40" spans="2:7" x14ac:dyDescent="0.25">
      <c r="C40" s="19"/>
    </row>
    <row r="41" spans="2:7" x14ac:dyDescent="0.25">
      <c r="C41" s="19"/>
    </row>
    <row r="42" spans="2:7" x14ac:dyDescent="0.25">
      <c r="C42" s="19"/>
    </row>
    <row r="43" spans="2:7" x14ac:dyDescent="0.25">
      <c r="C43" s="19"/>
    </row>
    <row r="44" spans="2:7" x14ac:dyDescent="0.25">
      <c r="C44" s="19"/>
    </row>
    <row r="45" spans="2:7" x14ac:dyDescent="0.25">
      <c r="C45" s="19"/>
    </row>
    <row r="46" spans="2:7" x14ac:dyDescent="0.25">
      <c r="C46" s="19"/>
    </row>
    <row r="47" spans="2:7" x14ac:dyDescent="0.25">
      <c r="C47" s="19"/>
    </row>
    <row r="48" spans="2:7" x14ac:dyDescent="0.25">
      <c r="C48" s="19"/>
    </row>
    <row r="49" spans="3:3" x14ac:dyDescent="0.25">
      <c r="C49" s="19"/>
    </row>
    <row r="50" spans="3:3" x14ac:dyDescent="0.25">
      <c r="C50" s="19"/>
    </row>
    <row r="51" spans="3:3" x14ac:dyDescent="0.25">
      <c r="C51" s="19"/>
    </row>
    <row r="52" spans="3:3" x14ac:dyDescent="0.25">
      <c r="C52" s="19"/>
    </row>
  </sheetData>
  <mergeCells count="1">
    <mergeCell ref="D16:F16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Adjusted Discount Curve</vt:lpstr>
    </vt:vector>
  </TitlesOfParts>
  <Company>nabCapital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Nash</dc:creator>
  <cp:lastModifiedBy>Alex</cp:lastModifiedBy>
  <dcterms:created xsi:type="dcterms:W3CDTF">2009-10-13T00:52:45Z</dcterms:created>
  <dcterms:modified xsi:type="dcterms:W3CDTF">2018-02-02T08:26:15Z</dcterms:modified>
</cp:coreProperties>
</file>