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Visual Studio 2017\Projects\Highlander\FpML.V5r3.Applications\ExcelAPI\Spreadsheets\Rates\"/>
    </mc:Choice>
  </mc:AlternateContent>
  <bookViews>
    <workbookView xWindow="6735" yWindow="105" windowWidth="18975" windowHeight="11700" xr2:uid="{00000000-000D-0000-FFFF-FFFF00000000}"/>
  </bookViews>
  <sheets>
    <sheet name="HKD" sheetId="1" r:id="rId1"/>
    <sheet name="Settings" sheetId="2" r:id="rId2"/>
  </sheets>
  <definedNames>
    <definedName name="Algorithms">Settings!$A$5:$A$7</definedName>
    <definedName name="ValueDate">Settings!$B$1</definedName>
  </definedNames>
  <calcPr calcId="171027" calcOnSave="0"/>
</workbook>
</file>

<file path=xl/calcChain.xml><?xml version="1.0" encoding="utf-8"?>
<calcChain xmlns="http://schemas.openxmlformats.org/spreadsheetml/2006/main">
  <c r="D36" i="1" l="1"/>
  <c r="B10" i="1"/>
  <c r="D25" i="1"/>
  <c r="D24" i="1"/>
  <c r="D23" i="1"/>
  <c r="D22" i="1"/>
  <c r="D21" i="1"/>
  <c r="D20" i="1"/>
  <c r="B11" i="1"/>
  <c r="B13" i="1" s="1"/>
  <c r="B14" i="1" s="1"/>
  <c r="D26" i="1"/>
  <c r="D27" i="1"/>
  <c r="D28" i="1"/>
  <c r="D29" i="1"/>
  <c r="D30" i="1"/>
  <c r="D31" i="1"/>
  <c r="D32" i="1"/>
  <c r="D33" i="1"/>
  <c r="D34" i="1"/>
  <c r="D35" i="1"/>
  <c r="B1" i="2"/>
  <c r="B7" i="1" s="1"/>
  <c r="B8" i="1" s="1"/>
  <c r="B5" i="1"/>
  <c r="E7" i="1" l="1"/>
</calcChain>
</file>

<file path=xl/sharedStrings.xml><?xml version="1.0" encoding="utf-8"?>
<sst xmlns="http://schemas.openxmlformats.org/spreadsheetml/2006/main" count="71" uniqueCount="53">
  <si>
    <t>FORMATS for Curves</t>
  </si>
  <si>
    <t>Generated Discount Curve</t>
  </si>
  <si>
    <t>Convexity</t>
  </si>
  <si>
    <t>PricingStructureType</t>
  </si>
  <si>
    <t>RateCurve</t>
  </si>
  <si>
    <t>MarketName</t>
  </si>
  <si>
    <t xml:space="preserve">volatility, </t>
  </si>
  <si>
    <t>BuildDateTime</t>
  </si>
  <si>
    <t>ReversionConstant</t>
  </si>
  <si>
    <t>BaseDate</t>
  </si>
  <si>
    <t>Identifier</t>
  </si>
  <si>
    <t>MarketDate</t>
  </si>
  <si>
    <t>IndexName</t>
  </si>
  <si>
    <t>IndexTenor</t>
  </si>
  <si>
    <t>CurveName</t>
  </si>
  <si>
    <t>Algorithm</t>
  </si>
  <si>
    <t>FlatForward</t>
  </si>
  <si>
    <t>Currency</t>
  </si>
  <si>
    <t>IR Term Structure</t>
  </si>
  <si>
    <t>Instrument</t>
  </si>
  <si>
    <t>Type</t>
  </si>
  <si>
    <t>Maturity</t>
  </si>
  <si>
    <t>HL Instrument Name</t>
  </si>
  <si>
    <t>Rates</t>
  </si>
  <si>
    <t>Additional</t>
  </si>
  <si>
    <t>Deposit</t>
  </si>
  <si>
    <t>1D</t>
  </si>
  <si>
    <t>IRSwap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</si>
  <si>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</si>
  <si>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</si>
  <si>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</si>
  <si>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</si>
  <si>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</si>
  <si>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</si>
  <si>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</si>
  <si>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</si>
  <si>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</si>
  <si>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</si>
  <si>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</si>
  <si>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</si>
  <si>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</si>
  <si>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</si>
  <si>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</si>
  <si>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IMM_Next</t>
  </si>
  <si>
    <t>1M</t>
  </si>
  <si>
    <t>LinearZero</t>
  </si>
  <si>
    <t>SimpleGapStep</t>
  </si>
  <si>
    <t>ValueDate</t>
  </si>
  <si>
    <t>6M</t>
  </si>
  <si>
    <t>TEST-HKD</t>
  </si>
  <si>
    <t>HKD</t>
  </si>
  <si>
    <t>TimeToLive</t>
  </si>
  <si>
    <t>UniqueIdentifier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</si>
</sst>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;@"/>
    <numFmt numFmtId="165" formatCode="0.0000%"/>
    <numFmt numFmtId="166" formatCode="dd\-mmm\-yyyy"/>
    <numFmt numFmtId="167" formatCode="#,##0.0000_);[Red]\(#,##0.0000\);&quot;-&quot;_)"/>
  </numFmts>
  <fonts count="11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8"/>
      <color indexed="9"/>
      <name val="Verdana"/>
      <family val="2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sz val="10"/>
      <name val="Arial"/>
      <family val="2"/>
    </font>
    <font>
      <sz val="8"/>
      <name val="Verdana"/>
      <family val="2"/>
    </font>
    <font>
      <b/>
      <sz val="8"/>
      <color indexed="9"/>
      <name val="Arial"/>
      <family val="2"/>
    </font>
    <font>
      <sz val="8"/>
      <color indexed="8"/>
      <name val="Arial"/>
      <family val="2"/>
    </font>
    <font>
      <sz val="8"/>
      <color indexed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darkGray"/>
    </fill>
    <fill>
      <patternFill patternType="solid">
        <fgColor indexed="3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31"/>
      </left>
      <right/>
      <top style="medium">
        <color indexed="31"/>
      </top>
      <bottom style="medium">
        <color indexed="64"/>
      </bottom>
      <diagonal/>
    </border>
    <border>
      <left/>
      <right style="medium">
        <color indexed="64"/>
      </right>
      <top style="medium">
        <color indexed="3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2" borderId="0"/>
    <xf numFmtId="0" fontId="2" fillId="2" borderId="0"/>
  </cellStyleXfs>
  <cellXfs count="60">
    <xf numFmtId="0" fontId="0" fillId="0" borderId="0" xfId="0"/>
    <xf numFmtId="0" fontId="1" fillId="0" borderId="0" xfId="0" applyFont="1"/>
    <xf numFmtId="0" fontId="1" fillId="3" borderId="1" xfId="0" applyFont="1" applyFill="1" applyBorder="1"/>
    <xf numFmtId="0" fontId="1" fillId="3" borderId="2" xfId="0" applyFont="1" applyFill="1" applyBorder="1"/>
    <xf numFmtId="0" fontId="3" fillId="4" borderId="3" xfId="2" applyFont="1" applyFill="1" applyBorder="1" applyAlignment="1">
      <alignment horizontal="center"/>
    </xf>
    <xf numFmtId="0" fontId="4" fillId="4" borderId="4" xfId="0" applyFont="1" applyFill="1" applyBorder="1"/>
    <xf numFmtId="0" fontId="5" fillId="4" borderId="5" xfId="0" applyFont="1" applyFill="1" applyBorder="1"/>
    <xf numFmtId="0" fontId="3" fillId="4" borderId="6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14" fontId="7" fillId="5" borderId="7" xfId="1" applyNumberFormat="1" applyFont="1" applyFill="1" applyBorder="1" applyAlignment="1">
      <alignment horizontal="center"/>
    </xf>
    <xf numFmtId="0" fontId="7" fillId="6" borderId="1" xfId="1" applyFont="1" applyFill="1" applyBorder="1" applyAlignment="1">
      <alignment horizontal="center"/>
    </xf>
    <xf numFmtId="0" fontId="7" fillId="5" borderId="7" xfId="1" applyFont="1" applyFill="1" applyBorder="1" applyAlignment="1">
      <alignment horizontal="center"/>
    </xf>
    <xf numFmtId="164" fontId="7" fillId="6" borderId="1" xfId="1" applyNumberFormat="1" applyFont="1" applyFill="1" applyBorder="1" applyAlignment="1">
      <alignment horizontal="center"/>
    </xf>
    <xf numFmtId="14" fontId="7" fillId="5" borderId="8" xfId="1" applyNumberFormat="1" applyFont="1" applyFill="1" applyBorder="1" applyAlignment="1">
      <alignment horizontal="center"/>
    </xf>
    <xf numFmtId="0" fontId="7" fillId="6" borderId="2" xfId="1" applyFont="1" applyFill="1" applyBorder="1" applyAlignment="1">
      <alignment horizontal="center"/>
    </xf>
    <xf numFmtId="14" fontId="7" fillId="5" borderId="9" xfId="1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7" fillId="5" borderId="8" xfId="1" applyFont="1" applyFill="1" applyBorder="1" applyAlignment="1">
      <alignment horizontal="center"/>
    </xf>
    <xf numFmtId="164" fontId="7" fillId="6" borderId="2" xfId="1" applyNumberFormat="1" applyFont="1" applyFill="1" applyBorder="1" applyAlignment="1">
      <alignment horizontal="center"/>
    </xf>
    <xf numFmtId="22" fontId="7" fillId="6" borderId="2" xfId="1" applyNumberFormat="1" applyFont="1" applyFill="1" applyBorder="1" applyAlignment="1">
      <alignment horizontal="center"/>
    </xf>
    <xf numFmtId="0" fontId="0" fillId="0" borderId="0" xfId="0" quotePrefix="1"/>
    <xf numFmtId="0" fontId="7" fillId="5" borderId="9" xfId="2" applyFont="1" applyFill="1" applyBorder="1" applyAlignment="1">
      <alignment horizontal="center"/>
    </xf>
    <xf numFmtId="0" fontId="7" fillId="6" borderId="10" xfId="2" applyFont="1" applyFill="1" applyBorder="1" applyAlignment="1">
      <alignment horizontal="center"/>
    </xf>
    <xf numFmtId="0" fontId="1" fillId="3" borderId="11" xfId="0" applyFont="1" applyFill="1" applyBorder="1"/>
    <xf numFmtId="0" fontId="1" fillId="3" borderId="0" xfId="0" applyFont="1" applyFill="1" applyBorder="1"/>
    <xf numFmtId="0" fontId="8" fillId="7" borderId="6" xfId="0" applyFont="1" applyFill="1" applyBorder="1"/>
    <xf numFmtId="0" fontId="8" fillId="7" borderId="12" xfId="0" applyFont="1" applyFill="1" applyBorder="1"/>
    <xf numFmtId="0" fontId="8" fillId="7" borderId="1" xfId="0" applyFont="1" applyFill="1" applyBorder="1"/>
    <xf numFmtId="0" fontId="8" fillId="7" borderId="13" xfId="0" applyFont="1" applyFill="1" applyBorder="1" applyAlignment="1">
      <alignment horizontal="center"/>
    </xf>
    <xf numFmtId="0" fontId="8" fillId="7" borderId="14" xfId="0" applyFont="1" applyFill="1" applyBorder="1" applyAlignment="1">
      <alignment horizontal="center"/>
    </xf>
    <xf numFmtId="0" fontId="8" fillId="7" borderId="15" xfId="0" applyFont="1" applyFill="1" applyBorder="1" applyAlignment="1">
      <alignment horizontal="center"/>
    </xf>
    <xf numFmtId="0" fontId="8" fillId="7" borderId="15" xfId="0" applyFont="1" applyFill="1" applyBorder="1" applyAlignment="1">
      <alignment horizontal="right"/>
    </xf>
    <xf numFmtId="0" fontId="8" fillId="7" borderId="10" xfId="0" applyFont="1" applyFill="1" applyBorder="1" applyAlignment="1">
      <alignment horizontal="right"/>
    </xf>
    <xf numFmtId="0" fontId="9" fillId="0" borderId="11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10" fillId="0" borderId="0" xfId="0" applyFont="1" applyBorder="1" applyAlignment="1">
      <alignment horizontal="left"/>
    </xf>
    <xf numFmtId="165" fontId="1" fillId="0" borderId="7" xfId="0" applyNumberFormat="1" applyFont="1" applyBorder="1"/>
    <xf numFmtId="10" fontId="1" fillId="0" borderId="7" xfId="0" applyNumberFormat="1" applyFont="1" applyBorder="1"/>
    <xf numFmtId="166" fontId="1" fillId="0" borderId="7" xfId="0" applyNumberFormat="1" applyFont="1" applyBorder="1"/>
    <xf numFmtId="167" fontId="1" fillId="0" borderId="7" xfId="0" applyNumberFormat="1" applyFont="1" applyBorder="1"/>
    <xf numFmtId="0" fontId="1" fillId="0" borderId="8" xfId="0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165" fontId="1" fillId="0" borderId="8" xfId="0" applyNumberFormat="1" applyFont="1" applyBorder="1"/>
    <xf numFmtId="10" fontId="1" fillId="0" borderId="2" xfId="0" applyNumberFormat="1" applyFont="1" applyBorder="1"/>
    <xf numFmtId="166" fontId="1" fillId="0" borderId="2" xfId="0" applyNumberFormat="1" applyFont="1" applyBorder="1"/>
    <xf numFmtId="167" fontId="1" fillId="0" borderId="2" xfId="0" applyNumberFormat="1" applyFont="1" applyBorder="1"/>
    <xf numFmtId="0" fontId="1" fillId="0" borderId="2" xfId="0" applyFont="1" applyBorder="1"/>
    <xf numFmtId="0" fontId="9" fillId="0" borderId="9" xfId="0" applyFont="1" applyFill="1" applyBorder="1" applyAlignment="1">
      <alignment horizontal="center"/>
    </xf>
    <xf numFmtId="165" fontId="1" fillId="0" borderId="9" xfId="0" applyNumberFormat="1" applyFont="1" applyBorder="1"/>
    <xf numFmtId="0" fontId="1" fillId="0" borderId="10" xfId="0" applyFont="1" applyBorder="1"/>
    <xf numFmtId="166" fontId="1" fillId="0" borderId="10" xfId="0" applyNumberFormat="1" applyFont="1" applyBorder="1"/>
    <xf numFmtId="167" fontId="1" fillId="0" borderId="10" xfId="0" applyNumberFormat="1" applyFont="1" applyBorder="1"/>
    <xf numFmtId="0" fontId="1" fillId="3" borderId="13" xfId="0" applyFont="1" applyFill="1" applyBorder="1"/>
    <xf numFmtId="0" fontId="1" fillId="3" borderId="15" xfId="0" applyFont="1" applyFill="1" applyBorder="1"/>
    <xf numFmtId="0" fontId="1" fillId="3" borderId="10" xfId="0" applyFont="1" applyFill="1" applyBorder="1"/>
    <xf numFmtId="14" fontId="0" fillId="0" borderId="0" xfId="0" applyNumberFormat="1"/>
    <xf numFmtId="0" fontId="0" fillId="8" borderId="16" xfId="0" applyFill="1" applyBorder="1"/>
    <xf numFmtId="0" fontId="0" fillId="8" borderId="17" xfId="0" applyFill="1" applyBorder="1"/>
    <xf numFmtId="0" fontId="0" fillId="8" borderId="18" xfId="0" applyFill="1" applyBorder="1"/>
  </cellXfs>
  <cellStyles count="3">
    <cellStyle name="Normal" xfId="0" builtinId="0"/>
    <cellStyle name="Normal_Sheet1" xfId="1" xr:uid="{00000000-0005-0000-0000-000001000000}"/>
    <cellStyle name="Normal_Sheet1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I40"/>
  <sheetViews>
    <sheetView tabSelected="1" zoomScale="84" zoomScaleNormal="84" workbookViewId="0">
      <selection activeCell="A3" sqref="A3"/>
    </sheetView>
  </sheetViews>
  <sheetFormatPr defaultRowHeight="15" x14ac:dyDescent="0.25"/>
  <cols>
    <col min="1" max="1" width="26.7109375" customWidth="1"/>
    <col min="2" max="2" width="60" bestFit="1" customWidth="1"/>
    <col min="4" max="4" width="23" customWidth="1"/>
    <col min="5" max="5" width="53.7109375" customWidth="1"/>
  </cols>
  <sheetData>
    <row r="2" spans="1:9" ht="15.75" thickBot="1" x14ac:dyDescent="0.3"/>
    <row r="3" spans="1:9" x14ac:dyDescent="0.25">
      <c r="G3" s="1"/>
      <c r="I3" s="2"/>
    </row>
    <row r="4" spans="1:9" ht="15.75" thickBot="1" x14ac:dyDescent="0.3">
      <c r="G4" s="1"/>
      <c r="I4" s="3"/>
    </row>
    <row r="5" spans="1:9" ht="15.75" thickBot="1" x14ac:dyDescent="0.3">
      <c r="A5" s="4" t="s">
        <v>0</v>
      </c>
      <c r="B5" s="4" t="str">
        <f ca="1">_xll.HLV5r3.Financial.Cache.CreateCurve(A6:B16, D20:F36)</f>
        <v>Market.TEST-HKD.RateCurve.HKD-HIBOR-Reference Banks-6M</v>
      </c>
      <c r="D5" s="5" t="s">
        <v>1</v>
      </c>
      <c r="E5" s="6"/>
      <c r="G5" s="5" t="s">
        <v>2</v>
      </c>
      <c r="H5" s="6"/>
      <c r="I5" s="3"/>
    </row>
    <row r="6" spans="1:9" ht="15.75" thickBot="1" x14ac:dyDescent="0.3">
      <c r="A6" s="7" t="s">
        <v>3</v>
      </c>
      <c r="B6" s="8" t="s">
        <v>4</v>
      </c>
      <c r="D6" s="13" t="s">
        <v>51</v>
      </c>
      <c r="E6" s="14">
        <v>7200</v>
      </c>
      <c r="G6" s="9" t="s">
        <v>6</v>
      </c>
      <c r="H6" s="10">
        <v>6.0000000000000001E-3</v>
      </c>
      <c r="I6" s="3"/>
    </row>
    <row r="7" spans="1:9" ht="15.75" thickBot="1" x14ac:dyDescent="0.3">
      <c r="A7" s="11" t="s">
        <v>7</v>
      </c>
      <c r="B7" s="12">
        <f ca="1">ValueDate</f>
        <v>43133</v>
      </c>
      <c r="D7" s="15" t="s">
        <v>52</v>
      </c>
      <c r="E7" s="16" t="str">
        <f ca="1">B5</f>
        <v>Market.TEST-HKD.RateCurve.HKD-HIBOR-Reference Banks-6M</v>
      </c>
      <c r="G7" s="15" t="s">
        <v>8</v>
      </c>
      <c r="H7" s="16">
        <v>0.03</v>
      </c>
      <c r="I7" s="3"/>
    </row>
    <row r="8" spans="1:9" x14ac:dyDescent="0.25">
      <c r="A8" s="17" t="s">
        <v>9</v>
      </c>
      <c r="B8" s="18">
        <f ca="1">B7</f>
        <v>43133</v>
      </c>
      <c r="G8" s="1"/>
      <c r="I8" s="3"/>
    </row>
    <row r="9" spans="1:9" x14ac:dyDescent="0.25">
      <c r="A9" s="13" t="s">
        <v>5</v>
      </c>
      <c r="B9" s="14" t="s">
        <v>49</v>
      </c>
      <c r="G9" s="1"/>
      <c r="I9" s="3"/>
    </row>
    <row r="10" spans="1:9" x14ac:dyDescent="0.25">
      <c r="A10" s="13" t="s">
        <v>11</v>
      </c>
      <c r="B10" s="18">
        <f ca="1">TODAY()</f>
        <v>43133</v>
      </c>
      <c r="G10" s="1"/>
      <c r="I10" s="3"/>
    </row>
    <row r="11" spans="1:9" x14ac:dyDescent="0.25">
      <c r="A11" s="17" t="s">
        <v>12</v>
      </c>
      <c r="B11" s="19" t="str">
        <f>B16 &amp;"-HIBOR-Reference Banks"</f>
        <v>HKD-HIBOR-Reference Banks</v>
      </c>
      <c r="G11" s="1"/>
      <c r="I11" s="3"/>
    </row>
    <row r="12" spans="1:9" x14ac:dyDescent="0.25">
      <c r="A12" s="17" t="s">
        <v>13</v>
      </c>
      <c r="B12" s="14" t="s">
        <v>48</v>
      </c>
      <c r="D12" s="20"/>
      <c r="G12" s="1"/>
      <c r="I12" s="3"/>
    </row>
    <row r="13" spans="1:9" x14ac:dyDescent="0.25">
      <c r="A13" s="17" t="s">
        <v>14</v>
      </c>
      <c r="B13" s="14" t="str">
        <f>B11&amp;"-"&amp;B12</f>
        <v>HKD-HIBOR-Reference Banks-6M</v>
      </c>
      <c r="G13" s="1"/>
      <c r="I13" s="3"/>
    </row>
    <row r="14" spans="1:9" x14ac:dyDescent="0.25">
      <c r="A14" s="17" t="s">
        <v>10</v>
      </c>
      <c r="B14" s="14" t="str">
        <f>B6&amp;"."&amp;B13</f>
        <v>RateCurve.HKD-HIBOR-Reference Banks-6M</v>
      </c>
      <c r="I14" s="3"/>
    </row>
    <row r="15" spans="1:9" x14ac:dyDescent="0.25">
      <c r="A15" s="17" t="s">
        <v>15</v>
      </c>
      <c r="B15" s="14" t="s">
        <v>16</v>
      </c>
      <c r="I15" s="3"/>
    </row>
    <row r="16" spans="1:9" ht="15.75" thickBot="1" x14ac:dyDescent="0.3">
      <c r="A16" s="21" t="s">
        <v>17</v>
      </c>
      <c r="B16" s="22" t="s">
        <v>50</v>
      </c>
      <c r="I16" s="3"/>
    </row>
    <row r="17" spans="1:9" ht="15.75" thickBot="1" x14ac:dyDescent="0.3">
      <c r="A17" s="23"/>
      <c r="B17" s="24"/>
      <c r="C17" s="24"/>
      <c r="D17" s="24"/>
      <c r="E17" s="24"/>
      <c r="F17" s="24"/>
      <c r="G17" s="24"/>
      <c r="H17" s="24"/>
      <c r="I17" s="3"/>
    </row>
    <row r="18" spans="1:9" ht="15.75" thickBot="1" x14ac:dyDescent="0.3">
      <c r="A18" s="25" t="s">
        <v>18</v>
      </c>
      <c r="B18" s="26"/>
      <c r="C18" s="26"/>
      <c r="D18" s="26"/>
      <c r="E18" s="26"/>
      <c r="F18" s="27"/>
      <c r="G18" s="27"/>
      <c r="H18" s="27"/>
      <c r="I18" s="3"/>
    </row>
    <row r="19" spans="1:9" ht="15.75" thickBot="1" x14ac:dyDescent="0.3">
      <c r="A19" s="28" t="s">
        <v>19</v>
      </c>
      <c r="B19" s="29" t="s">
        <v>20</v>
      </c>
      <c r="C19" s="30" t="s">
        <v>21</v>
      </c>
      <c r="D19" s="30" t="s">
        <v>22</v>
      </c>
      <c r="E19" s="31" t="s">
        <v>23</v>
      </c>
      <c r="F19" s="32" t="s">
        <v>24</v>
      </c>
      <c r="G19" s="32" t="s">
        <v>21</v>
      </c>
      <c r="H19" s="32" t="s">
        <v>2</v>
      </c>
      <c r="I19" s="3"/>
    </row>
    <row r="20" spans="1:9" x14ac:dyDescent="0.25">
      <c r="A20" s="33" t="s">
        <v>25</v>
      </c>
      <c r="B20" s="34"/>
      <c r="C20" s="35" t="s">
        <v>26</v>
      </c>
      <c r="D20" s="36" t="str">
        <f t="shared" ref="D20:D25" si="0">$B$16&amp;"-"&amp;A20&amp;"-"&amp;C20</f>
        <v>HKD-Deposit-1D</v>
      </c>
      <c r="E20" s="37">
        <v>0.03</v>
      </c>
      <c r="F20" s="38"/>
      <c r="G20" s="39"/>
      <c r="H20" s="40"/>
      <c r="I20" s="3"/>
    </row>
    <row r="21" spans="1:9" x14ac:dyDescent="0.25">
      <c r="A21" s="33" t="s">
        <v>25</v>
      </c>
      <c r="B21" s="41"/>
      <c r="C21" s="42" t="s">
        <v>44</v>
      </c>
      <c r="D21" s="36" t="str">
        <f t="shared" si="0"/>
        <v>HKD-Deposit-1M</v>
      </c>
      <c r="E21" s="43">
        <v>3.2516666666666666E-2</v>
      </c>
      <c r="F21" s="44"/>
      <c r="G21" s="45"/>
      <c r="H21" s="46"/>
      <c r="I21" s="3"/>
    </row>
    <row r="22" spans="1:9" x14ac:dyDescent="0.25">
      <c r="A22" s="33" t="s">
        <v>27</v>
      </c>
      <c r="B22" s="42"/>
      <c r="C22" s="42" t="s">
        <v>28</v>
      </c>
      <c r="D22" s="36" t="str">
        <f t="shared" si="0"/>
        <v>HKD-IRSwap-1Y</v>
      </c>
      <c r="E22" s="43">
        <v>3.2098432851206116E-2</v>
      </c>
      <c r="F22" s="47"/>
      <c r="G22" s="45"/>
      <c r="H22" s="46"/>
      <c r="I22" s="3"/>
    </row>
    <row r="23" spans="1:9" x14ac:dyDescent="0.25">
      <c r="A23" s="33" t="s">
        <v>27</v>
      </c>
      <c r="B23" s="42"/>
      <c r="C23" s="42" t="s">
        <v>29</v>
      </c>
      <c r="D23" s="36" t="str">
        <f t="shared" si="0"/>
        <v>HKD-IRSwap-2Y</v>
      </c>
      <c r="E23" s="43">
        <v>3.3894508454194915E-2</v>
      </c>
      <c r="F23" s="47"/>
      <c r="G23" s="45"/>
      <c r="H23" s="46"/>
      <c r="I23" s="3"/>
    </row>
    <row r="24" spans="1:9" x14ac:dyDescent="0.25">
      <c r="A24" s="33" t="s">
        <v>27</v>
      </c>
      <c r="B24" s="42"/>
      <c r="C24" s="42" t="s">
        <v>30</v>
      </c>
      <c r="D24" s="36" t="str">
        <f t="shared" si="0"/>
        <v>HKD-IRSwap-3Y</v>
      </c>
      <c r="E24" s="43">
        <v>3.7438459033031682E-2</v>
      </c>
      <c r="F24" s="47"/>
      <c r="G24" s="45"/>
      <c r="H24" s="46"/>
      <c r="I24" s="3"/>
    </row>
    <row r="25" spans="1:9" x14ac:dyDescent="0.25">
      <c r="A25" s="33" t="s">
        <v>27</v>
      </c>
      <c r="B25" s="42"/>
      <c r="C25" s="42" t="s">
        <v>31</v>
      </c>
      <c r="D25" s="36" t="str">
        <f t="shared" si="0"/>
        <v>HKD-IRSwap-4Y</v>
      </c>
      <c r="E25" s="43">
        <v>4.1980332408083292E-2</v>
      </c>
      <c r="F25" s="47"/>
      <c r="G25" s="45"/>
      <c r="H25" s="46"/>
      <c r="I25" s="3"/>
    </row>
    <row r="26" spans="1:9" x14ac:dyDescent="0.25">
      <c r="A26" s="33" t="s">
        <v>27</v>
      </c>
      <c r="B26" s="42"/>
      <c r="C26" s="42" t="s">
        <v>32</v>
      </c>
      <c r="D26" s="36" t="str">
        <f t="shared" ref="D26:D36" si="1">$B$16&amp;"-"&amp;A26&amp;"-"&amp;C26</f>
        <v>HKD-IRSwap-5Y</v>
      </c>
      <c r="E26" s="43">
        <v>4.6420175568471868E-2</v>
      </c>
      <c r="F26" s="47"/>
      <c r="G26" s="45"/>
      <c r="H26" s="46"/>
      <c r="I26" s="3"/>
    </row>
    <row r="27" spans="1:9" x14ac:dyDescent="0.25">
      <c r="A27" s="33" t="s">
        <v>27</v>
      </c>
      <c r="B27" s="42"/>
      <c r="C27" s="42" t="s">
        <v>33</v>
      </c>
      <c r="D27" s="36" t="str">
        <f t="shared" si="1"/>
        <v>HKD-IRSwap-6Y</v>
      </c>
      <c r="E27" s="43">
        <v>5.0258034685318587E-2</v>
      </c>
      <c r="F27" s="47"/>
      <c r="G27" s="45"/>
      <c r="H27" s="46"/>
      <c r="I27" s="3"/>
    </row>
    <row r="28" spans="1:9" x14ac:dyDescent="0.25">
      <c r="A28" s="33" t="s">
        <v>27</v>
      </c>
      <c r="B28" s="42"/>
      <c r="C28" s="42" t="s">
        <v>34</v>
      </c>
      <c r="D28" s="36" t="str">
        <f t="shared" si="1"/>
        <v>HKD-IRSwap-7Y</v>
      </c>
      <c r="E28" s="43">
        <v>5.3643955124787888E-2</v>
      </c>
      <c r="F28" s="47"/>
      <c r="G28" s="45"/>
      <c r="H28" s="46"/>
      <c r="I28" s="3"/>
    </row>
    <row r="29" spans="1:9" x14ac:dyDescent="0.25">
      <c r="A29" s="33" t="s">
        <v>27</v>
      </c>
      <c r="B29" s="42"/>
      <c r="C29" s="42" t="s">
        <v>35</v>
      </c>
      <c r="D29" s="36" t="str">
        <f t="shared" si="1"/>
        <v>HKD-IRSwap-8Y</v>
      </c>
      <c r="E29" s="43">
        <v>5.6877981460927214E-2</v>
      </c>
      <c r="F29" s="47"/>
      <c r="G29" s="45"/>
      <c r="H29" s="46"/>
      <c r="I29" s="3"/>
    </row>
    <row r="30" spans="1:9" x14ac:dyDescent="0.25">
      <c r="A30" s="33" t="s">
        <v>27</v>
      </c>
      <c r="B30" s="42"/>
      <c r="C30" s="42" t="s">
        <v>36</v>
      </c>
      <c r="D30" s="36" t="str">
        <f t="shared" si="1"/>
        <v>HKD-IRSwap-9Y</v>
      </c>
      <c r="E30" s="43">
        <v>5.9860157488312561E-2</v>
      </c>
      <c r="F30" s="47"/>
      <c r="G30" s="45"/>
      <c r="H30" s="46"/>
      <c r="I30" s="3"/>
    </row>
    <row r="31" spans="1:9" x14ac:dyDescent="0.25">
      <c r="A31" s="33" t="s">
        <v>27</v>
      </c>
      <c r="B31" s="42"/>
      <c r="C31" s="42" t="s">
        <v>37</v>
      </c>
      <c r="D31" s="36" t="str">
        <f t="shared" si="1"/>
        <v>HKD-IRSwap-10Y</v>
      </c>
      <c r="E31" s="43">
        <v>6.234052623449763E-2</v>
      </c>
      <c r="F31" s="47"/>
      <c r="G31" s="45"/>
      <c r="H31" s="46"/>
      <c r="I31" s="3"/>
    </row>
    <row r="32" spans="1:9" x14ac:dyDescent="0.25">
      <c r="A32" s="33" t="s">
        <v>27</v>
      </c>
      <c r="B32" s="42"/>
      <c r="C32" s="42" t="s">
        <v>38</v>
      </c>
      <c r="D32" s="36" t="str">
        <f t="shared" si="1"/>
        <v>HKD-IRSwap-12Y</v>
      </c>
      <c r="E32" s="43">
        <v>6.4218319960305595E-2</v>
      </c>
      <c r="F32" s="47"/>
      <c r="G32" s="45"/>
      <c r="H32" s="46"/>
      <c r="I32" s="3"/>
    </row>
    <row r="33" spans="1:9" x14ac:dyDescent="0.25">
      <c r="A33" s="33" t="s">
        <v>27</v>
      </c>
      <c r="B33" s="42"/>
      <c r="C33" s="42" t="s">
        <v>39</v>
      </c>
      <c r="D33" s="36" t="str">
        <f t="shared" si="1"/>
        <v>HKD-IRSwap-15Y</v>
      </c>
      <c r="E33" s="43">
        <v>6.5394161578206461E-2</v>
      </c>
      <c r="F33" s="47"/>
      <c r="G33" s="45"/>
      <c r="H33" s="46"/>
      <c r="I33" s="3"/>
    </row>
    <row r="34" spans="1:9" x14ac:dyDescent="0.25">
      <c r="A34" s="33" t="s">
        <v>27</v>
      </c>
      <c r="B34" s="42"/>
      <c r="C34" s="42" t="s">
        <v>40</v>
      </c>
      <c r="D34" s="36" t="str">
        <f t="shared" si="1"/>
        <v>HKD-IRSwap-20Y</v>
      </c>
      <c r="E34" s="43">
        <v>6.63692313910101E-2</v>
      </c>
      <c r="F34" s="47"/>
      <c r="G34" s="45"/>
      <c r="H34" s="46"/>
      <c r="I34" s="3"/>
    </row>
    <row r="35" spans="1:9" x14ac:dyDescent="0.25">
      <c r="A35" s="33" t="s">
        <v>27</v>
      </c>
      <c r="B35" s="42"/>
      <c r="C35" s="42" t="s">
        <v>41</v>
      </c>
      <c r="D35" s="36" t="str">
        <f t="shared" si="1"/>
        <v>HKD-IRSwap-25Y</v>
      </c>
      <c r="E35" s="43">
        <v>6.6942661658607239E-2</v>
      </c>
      <c r="F35" s="47"/>
      <c r="G35" s="45"/>
      <c r="H35" s="46"/>
      <c r="I35" s="3"/>
    </row>
    <row r="36" spans="1:9" ht="15.75" thickBot="1" x14ac:dyDescent="0.3">
      <c r="A36" s="33" t="s">
        <v>27</v>
      </c>
      <c r="B36" s="42"/>
      <c r="C36" s="48" t="s">
        <v>42</v>
      </c>
      <c r="D36" s="36" t="str">
        <f t="shared" si="1"/>
        <v>HKD-IRSwap-30Y</v>
      </c>
      <c r="E36" s="49">
        <v>6.5337536083968903E-2</v>
      </c>
      <c r="F36" s="50"/>
      <c r="G36" s="51"/>
      <c r="H36" s="52"/>
      <c r="I36" s="3"/>
    </row>
    <row r="37" spans="1:9" ht="15.75" thickBot="1" x14ac:dyDescent="0.3">
      <c r="A37" s="23"/>
      <c r="B37" s="24"/>
      <c r="C37" s="24"/>
      <c r="D37" s="24"/>
      <c r="E37" s="24"/>
      <c r="F37" s="24"/>
      <c r="G37" s="51"/>
      <c r="H37" s="24"/>
      <c r="I37" s="3"/>
    </row>
    <row r="38" spans="1:9" x14ac:dyDescent="0.25">
      <c r="A38" s="23"/>
      <c r="B38" s="24"/>
      <c r="C38" s="24"/>
      <c r="D38" s="24"/>
      <c r="E38" s="24"/>
      <c r="F38" s="24"/>
      <c r="G38" s="24"/>
      <c r="H38" s="24"/>
      <c r="I38" s="3"/>
    </row>
    <row r="39" spans="1:9" ht="15.75" thickBot="1" x14ac:dyDescent="0.3">
      <c r="A39" s="53"/>
      <c r="B39" s="54"/>
      <c r="C39" s="54"/>
      <c r="D39" s="54"/>
      <c r="E39" s="54"/>
      <c r="F39" s="54"/>
      <c r="G39" s="54"/>
      <c r="H39" s="54"/>
      <c r="I39" s="55"/>
    </row>
    <row r="40" spans="1:9" x14ac:dyDescent="0.25">
      <c r="A40" s="1"/>
      <c r="B40" s="1"/>
      <c r="C40" s="1"/>
      <c r="D40" s="1"/>
      <c r="E40" s="1"/>
      <c r="F40" s="1"/>
      <c r="G40" s="1"/>
      <c r="I40" s="1"/>
    </row>
  </sheetData>
  <protectedRanges>
    <protectedRange sqref="B15" name="Range2_1_1_1_1"/>
  </protectedRanges>
  <dataValidations disablePrompts="1" count="2">
    <dataValidation type="list" allowBlank="1" showInputMessage="1" showErrorMessage="1" sqref="B15" xr:uid="{00000000-0002-0000-0000-000000000000}">
      <formula1>Algorithms</formula1>
    </dataValidation>
    <dataValidation type="list" allowBlank="1" showInputMessage="1" showErrorMessage="1" sqref="B12" xr:uid="{00000000-0002-0000-0000-000001000000}">
      <formula1>"1M,3M,6M"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7"/>
  <sheetViews>
    <sheetView topLeftCell="A4" workbookViewId="0">
      <selection activeCell="B1" sqref="B1"/>
    </sheetView>
  </sheetViews>
  <sheetFormatPr defaultRowHeight="15" x14ac:dyDescent="0.25"/>
  <cols>
    <col min="1" max="2" width="13.85546875" customWidth="1"/>
  </cols>
  <sheetData>
    <row r="1" spans="1:2" x14ac:dyDescent="0.25">
      <c r="A1" t="s">
        <v>47</v>
      </c>
      <c r="B1" s="56">
        <f ca="1" xml:space="preserve"> TODAY()</f>
        <v>43133</v>
      </c>
    </row>
    <row r="2" spans="1:2" x14ac:dyDescent="0.25">
      <c r="A2" t="s">
        <v>43</v>
      </c>
      <c r="B2" s="56">
        <v>40067</v>
      </c>
    </row>
    <row r="5" spans="1:2" x14ac:dyDescent="0.25">
      <c r="A5" s="57" t="s">
        <v>16</v>
      </c>
    </row>
    <row r="6" spans="1:2" x14ac:dyDescent="0.25">
      <c r="A6" s="58" t="s">
        <v>45</v>
      </c>
    </row>
    <row r="7" spans="1:2" x14ac:dyDescent="0.25">
      <c r="A7" s="59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HKD</vt:lpstr>
      <vt:lpstr>Settings</vt:lpstr>
      <vt:lpstr>Algorithms</vt:lpstr>
      <vt:lpstr>ValueDate</vt:lpstr>
    </vt:vector>
  </TitlesOfParts>
  <Company>nabCapital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Fergus Maclachlan</dc:creator>
  <cp:lastModifiedBy>Alex</cp:lastModifiedBy>
  <dcterms:created xsi:type="dcterms:W3CDTF">2009-07-01T16:41:03Z</dcterms:created>
  <dcterms:modified xsi:type="dcterms:W3CDTF">2018-02-02T09:21:49Z</dcterms:modified>
</cp:coreProperties>
</file>