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Inflation\"/>
    </mc:Choice>
  </mc:AlternateContent>
  <xr:revisionPtr revIDLastSave="0" documentId="13_ncr:1_{FE061071-8BC7-46D1-A5F7-8922C4EB93ED}" xr6:coauthVersionLast="31" xr6:coauthVersionMax="31" xr10:uidLastSave="{00000000-0000-0000-0000-000000000000}"/>
  <bookViews>
    <workbookView xWindow="480" yWindow="90" windowWidth="12315" windowHeight="13035" tabRatio="416" xr2:uid="{00000000-000D-0000-FFFF-FFFF00000000}"/>
  </bookViews>
  <sheets>
    <sheet name="Curves" sheetId="2" r:id="rId1"/>
    <sheet name="Priceable Inflation Assets" sheetId="4" r:id="rId2"/>
    <sheet name="Daily Forward Rates" sheetId="5" r:id="rId3"/>
  </sheets>
  <calcPr calcId="179017"/>
</workbook>
</file>

<file path=xl/calcChain.xml><?xml version="1.0" encoding="utf-8"?>
<calcChain xmlns="http://schemas.openxmlformats.org/spreadsheetml/2006/main">
  <c r="C38" i="4" l="1"/>
  <c r="B3" i="2"/>
  <c r="B4" i="2" s="1"/>
  <c r="B8" i="2" l="1"/>
  <c r="B9" i="2" s="1"/>
  <c r="C39" i="4"/>
  <c r="B3" i="4" a="1"/>
  <c r="B1" i="2"/>
  <c r="B2" i="4"/>
  <c r="B3" i="4" l="1"/>
  <c r="B7" i="4"/>
  <c r="B11" i="4"/>
  <c r="B15" i="4"/>
  <c r="B19" i="4"/>
  <c r="B23" i="4"/>
  <c r="B27" i="4"/>
  <c r="B31" i="4"/>
  <c r="B13" i="4"/>
  <c r="B21" i="4"/>
  <c r="B29" i="4"/>
  <c r="B6" i="4"/>
  <c r="B14" i="4"/>
  <c r="B22" i="4"/>
  <c r="B30" i="4"/>
  <c r="B4" i="4"/>
  <c r="B8" i="4"/>
  <c r="B12" i="4"/>
  <c r="B16" i="4"/>
  <c r="B20" i="4"/>
  <c r="B24" i="4"/>
  <c r="B28" i="4"/>
  <c r="B32" i="4"/>
  <c r="B9" i="4"/>
  <c r="B17" i="4"/>
  <c r="B25" i="4"/>
  <c r="B33" i="4"/>
  <c r="B10" i="4"/>
  <c r="B18" i="4"/>
  <c r="B26" i="4"/>
  <c r="B34" i="4"/>
  <c r="B5" i="4"/>
  <c r="C37" i="4"/>
  <c r="A2" i="5"/>
  <c r="D2" i="5"/>
  <c r="E3" i="4" a="1"/>
  <c r="E3" i="4" l="1"/>
  <c r="I3" i="4"/>
  <c r="M3" i="4"/>
  <c r="G4" i="4"/>
  <c r="K4" i="4"/>
  <c r="E5" i="4"/>
  <c r="I5" i="4"/>
  <c r="M5" i="4"/>
  <c r="G6" i="4"/>
  <c r="K6" i="4"/>
  <c r="E7" i="4"/>
  <c r="I7" i="4"/>
  <c r="M7" i="4"/>
  <c r="G8" i="4"/>
  <c r="K8" i="4"/>
  <c r="E9" i="4"/>
  <c r="I9" i="4"/>
  <c r="M9" i="4"/>
  <c r="G10" i="4"/>
  <c r="K10" i="4"/>
  <c r="E11" i="4"/>
  <c r="I11" i="4"/>
  <c r="M11" i="4"/>
  <c r="G12" i="4"/>
  <c r="K12" i="4"/>
  <c r="E13" i="4"/>
  <c r="I13" i="4"/>
  <c r="M13" i="4"/>
  <c r="G14" i="4"/>
  <c r="K14" i="4"/>
  <c r="E15" i="4"/>
  <c r="I15" i="4"/>
  <c r="M15" i="4"/>
  <c r="G16" i="4"/>
  <c r="K16" i="4"/>
  <c r="E17" i="4"/>
  <c r="I17" i="4"/>
  <c r="M17" i="4"/>
  <c r="G18" i="4"/>
  <c r="K18" i="4"/>
  <c r="E19" i="4"/>
  <c r="I19" i="4"/>
  <c r="M19" i="4"/>
  <c r="G20" i="4"/>
  <c r="K20" i="4"/>
  <c r="E21" i="4"/>
  <c r="I21" i="4"/>
  <c r="M21" i="4"/>
  <c r="G22" i="4"/>
  <c r="K22" i="4"/>
  <c r="E23" i="4"/>
  <c r="I23" i="4"/>
  <c r="M23" i="4"/>
  <c r="G24" i="4"/>
  <c r="K24" i="4"/>
  <c r="E25" i="4"/>
  <c r="I25" i="4"/>
  <c r="M25" i="4"/>
  <c r="G26" i="4"/>
  <c r="K26" i="4"/>
  <c r="E27" i="4"/>
  <c r="I27" i="4"/>
  <c r="M27" i="4"/>
  <c r="G28" i="4"/>
  <c r="K28" i="4"/>
  <c r="E29" i="4"/>
  <c r="I29" i="4"/>
  <c r="M29" i="4"/>
  <c r="G30" i="4"/>
  <c r="K30" i="4"/>
  <c r="E31" i="4"/>
  <c r="I31" i="4"/>
  <c r="M31" i="4"/>
  <c r="G32" i="4"/>
  <c r="K32" i="4"/>
  <c r="E33" i="4"/>
  <c r="I33" i="4"/>
  <c r="M33" i="4"/>
  <c r="G34" i="4"/>
  <c r="K34" i="4"/>
  <c r="H30" i="4"/>
  <c r="J31" i="4"/>
  <c r="H32" i="4"/>
  <c r="F33" i="4"/>
  <c r="N33" i="4"/>
  <c r="F3" i="4"/>
  <c r="J3" i="4"/>
  <c r="N3" i="4"/>
  <c r="H4" i="4"/>
  <c r="L4" i="4"/>
  <c r="F5" i="4"/>
  <c r="J5" i="4"/>
  <c r="N5" i="4"/>
  <c r="H6" i="4"/>
  <c r="L6" i="4"/>
  <c r="F7" i="4"/>
  <c r="J7" i="4"/>
  <c r="N7" i="4"/>
  <c r="H8" i="4"/>
  <c r="L8" i="4"/>
  <c r="F9" i="4"/>
  <c r="J9" i="4"/>
  <c r="N9" i="4"/>
  <c r="H10" i="4"/>
  <c r="L10" i="4"/>
  <c r="F11" i="4"/>
  <c r="J11" i="4"/>
  <c r="N11" i="4"/>
  <c r="H12" i="4"/>
  <c r="L12" i="4"/>
  <c r="F13" i="4"/>
  <c r="J13" i="4"/>
  <c r="N13" i="4"/>
  <c r="H14" i="4"/>
  <c r="L14" i="4"/>
  <c r="F15" i="4"/>
  <c r="J15" i="4"/>
  <c r="N15" i="4"/>
  <c r="H16" i="4"/>
  <c r="L16" i="4"/>
  <c r="F17" i="4"/>
  <c r="J17" i="4"/>
  <c r="N17" i="4"/>
  <c r="H18" i="4"/>
  <c r="L18" i="4"/>
  <c r="F19" i="4"/>
  <c r="J19" i="4"/>
  <c r="N19" i="4"/>
  <c r="H20" i="4"/>
  <c r="L20" i="4"/>
  <c r="F21" i="4"/>
  <c r="J21" i="4"/>
  <c r="N21" i="4"/>
  <c r="H22" i="4"/>
  <c r="L22" i="4"/>
  <c r="F23" i="4"/>
  <c r="J23" i="4"/>
  <c r="N23" i="4"/>
  <c r="H24" i="4"/>
  <c r="L24" i="4"/>
  <c r="F25" i="4"/>
  <c r="J25" i="4"/>
  <c r="N25" i="4"/>
  <c r="H26" i="4"/>
  <c r="L26" i="4"/>
  <c r="F27" i="4"/>
  <c r="J27" i="4"/>
  <c r="N27" i="4"/>
  <c r="H28" i="4"/>
  <c r="L28" i="4"/>
  <c r="F29" i="4"/>
  <c r="J29" i="4"/>
  <c r="N29" i="4"/>
  <c r="L30" i="4"/>
  <c r="F31" i="4"/>
  <c r="N31" i="4"/>
  <c r="L32" i="4"/>
  <c r="J33" i="4"/>
  <c r="G3" i="4"/>
  <c r="K3" i="4"/>
  <c r="E4" i="4"/>
  <c r="I4" i="4"/>
  <c r="M4" i="4"/>
  <c r="G5" i="4"/>
  <c r="K5" i="4"/>
  <c r="E6" i="4"/>
  <c r="I6" i="4"/>
  <c r="M6" i="4"/>
  <c r="G7" i="4"/>
  <c r="K7" i="4"/>
  <c r="E8" i="4"/>
  <c r="I8" i="4"/>
  <c r="M8" i="4"/>
  <c r="G9" i="4"/>
  <c r="K9" i="4"/>
  <c r="E10" i="4"/>
  <c r="I10" i="4"/>
  <c r="M10" i="4"/>
  <c r="G11" i="4"/>
  <c r="K11" i="4"/>
  <c r="E12" i="4"/>
  <c r="I12" i="4"/>
  <c r="M12" i="4"/>
  <c r="G13" i="4"/>
  <c r="K13" i="4"/>
  <c r="E14" i="4"/>
  <c r="I14" i="4"/>
  <c r="M14" i="4"/>
  <c r="G15" i="4"/>
  <c r="K15" i="4"/>
  <c r="E16" i="4"/>
  <c r="I16" i="4"/>
  <c r="M16" i="4"/>
  <c r="G17" i="4"/>
  <c r="K17" i="4"/>
  <c r="E18" i="4"/>
  <c r="I18" i="4"/>
  <c r="M18" i="4"/>
  <c r="G19" i="4"/>
  <c r="K19" i="4"/>
  <c r="E20" i="4"/>
  <c r="I20" i="4"/>
  <c r="M20" i="4"/>
  <c r="G21" i="4"/>
  <c r="K21" i="4"/>
  <c r="E22" i="4"/>
  <c r="I22" i="4"/>
  <c r="M22" i="4"/>
  <c r="G23" i="4"/>
  <c r="K23" i="4"/>
  <c r="E24" i="4"/>
  <c r="I24" i="4"/>
  <c r="M24" i="4"/>
  <c r="G25" i="4"/>
  <c r="K25" i="4"/>
  <c r="E26" i="4"/>
  <c r="I26" i="4"/>
  <c r="M26" i="4"/>
  <c r="G27" i="4"/>
  <c r="K27" i="4"/>
  <c r="E28" i="4"/>
  <c r="I28" i="4"/>
  <c r="M28" i="4"/>
  <c r="G29" i="4"/>
  <c r="K29" i="4"/>
  <c r="E30" i="4"/>
  <c r="I30" i="4"/>
  <c r="M30" i="4"/>
  <c r="G31" i="4"/>
  <c r="K31" i="4"/>
  <c r="E32" i="4"/>
  <c r="I32" i="4"/>
  <c r="M32" i="4"/>
  <c r="G33" i="4"/>
  <c r="K33" i="4"/>
  <c r="E34" i="4"/>
  <c r="I34" i="4"/>
  <c r="M34" i="4"/>
  <c r="H3" i="4"/>
  <c r="L3" i="4"/>
  <c r="J4" i="4"/>
  <c r="F6" i="4"/>
  <c r="L7" i="4"/>
  <c r="H9" i="4"/>
  <c r="N10" i="4"/>
  <c r="J12" i="4"/>
  <c r="F14" i="4"/>
  <c r="L15" i="4"/>
  <c r="H17" i="4"/>
  <c r="N18" i="4"/>
  <c r="J20" i="4"/>
  <c r="F22" i="4"/>
  <c r="L23" i="4"/>
  <c r="H25" i="4"/>
  <c r="N26" i="4"/>
  <c r="J28" i="4"/>
  <c r="F30" i="4"/>
  <c r="L31" i="4"/>
  <c r="H33" i="4"/>
  <c r="J34" i="4"/>
  <c r="N4" i="4"/>
  <c r="J6" i="4"/>
  <c r="F8" i="4"/>
  <c r="L9" i="4"/>
  <c r="H11" i="4"/>
  <c r="N12" i="4"/>
  <c r="J14" i="4"/>
  <c r="F16" i="4"/>
  <c r="L17" i="4"/>
  <c r="H19" i="4"/>
  <c r="N20" i="4"/>
  <c r="J22" i="4"/>
  <c r="F24" i="4"/>
  <c r="L25" i="4"/>
  <c r="H27" i="4"/>
  <c r="N28" i="4"/>
  <c r="J30" i="4"/>
  <c r="F32" i="4"/>
  <c r="L33" i="4"/>
  <c r="L34" i="4"/>
  <c r="H5" i="4"/>
  <c r="N6" i="4"/>
  <c r="J8" i="4"/>
  <c r="F10" i="4"/>
  <c r="L11" i="4"/>
  <c r="H13" i="4"/>
  <c r="N14" i="4"/>
  <c r="J16" i="4"/>
  <c r="F18" i="4"/>
  <c r="L19" i="4"/>
  <c r="H21" i="4"/>
  <c r="N22" i="4"/>
  <c r="J24" i="4"/>
  <c r="F26" i="4"/>
  <c r="L27" i="4"/>
  <c r="H29" i="4"/>
  <c r="N30" i="4"/>
  <c r="J32" i="4"/>
  <c r="F34" i="4"/>
  <c r="N34" i="4"/>
  <c r="F4" i="4"/>
  <c r="L5" i="4"/>
  <c r="H7" i="4"/>
  <c r="N8" i="4"/>
  <c r="J10" i="4"/>
  <c r="F12" i="4"/>
  <c r="L13" i="4"/>
  <c r="H15" i="4"/>
  <c r="N16" i="4"/>
  <c r="J18" i="4"/>
  <c r="F20" i="4"/>
  <c r="L21" i="4"/>
  <c r="H23" i="4"/>
  <c r="N24" i="4"/>
  <c r="J26" i="4"/>
  <c r="F28" i="4"/>
  <c r="L29" i="4"/>
  <c r="H31" i="4"/>
  <c r="N32" i="4"/>
  <c r="H34" i="4"/>
  <c r="A3" i="5"/>
  <c r="D3" i="5"/>
  <c r="B3" i="5" l="1"/>
  <c r="B2" i="5" s="1"/>
  <c r="A4" i="5"/>
  <c r="D4" i="5"/>
  <c r="B4" i="5" l="1"/>
  <c r="A5" i="5"/>
  <c r="D5" i="5"/>
  <c r="B5" i="5" l="1"/>
  <c r="A6" i="5"/>
  <c r="D6" i="5"/>
  <c r="B6" i="5" l="1"/>
  <c r="A7" i="5"/>
  <c r="D7" i="5"/>
  <c r="B7" i="5" l="1"/>
  <c r="A8" i="5"/>
  <c r="D8" i="5"/>
  <c r="B8" i="5" l="1"/>
  <c r="A9" i="5"/>
  <c r="D9" i="5"/>
  <c r="B9" i="5" l="1"/>
  <c r="A10" i="5"/>
  <c r="D10" i="5"/>
  <c r="B10" i="5" l="1"/>
  <c r="A11" i="5"/>
  <c r="D11" i="5"/>
  <c r="B11" i="5" l="1"/>
  <c r="A12" i="5"/>
  <c r="D12" i="5"/>
  <c r="B12" i="5" l="1"/>
  <c r="A13" i="5"/>
  <c r="D13" i="5"/>
  <c r="B13" i="5" l="1"/>
  <c r="A14" i="5"/>
  <c r="D14" i="5"/>
  <c r="B14" i="5" l="1"/>
  <c r="A15" i="5"/>
  <c r="D15" i="5"/>
  <c r="B15" i="5" l="1"/>
  <c r="A16" i="5"/>
  <c r="D16" i="5"/>
  <c r="B16" i="5" l="1"/>
  <c r="A17" i="5"/>
  <c r="D17" i="5"/>
  <c r="B17" i="5" l="1"/>
  <c r="A18" i="5"/>
  <c r="D18" i="5"/>
  <c r="B18" i="5" l="1"/>
  <c r="A19" i="5"/>
  <c r="D19" i="5"/>
  <c r="B19" i="5" l="1"/>
  <c r="A20" i="5"/>
  <c r="D20" i="5"/>
  <c r="B20" i="5" l="1"/>
  <c r="A21" i="5"/>
  <c r="D21" i="5"/>
  <c r="B21" i="5" l="1"/>
  <c r="A22" i="5"/>
  <c r="D22" i="5"/>
  <c r="B22" i="5" l="1"/>
  <c r="A23" i="5"/>
  <c r="D23" i="5"/>
  <c r="B23" i="5" l="1"/>
  <c r="A24" i="5"/>
  <c r="D24" i="5"/>
  <c r="B24" i="5" l="1"/>
  <c r="A25" i="5"/>
  <c r="D25" i="5"/>
  <c r="B25" i="5" l="1"/>
  <c r="A26" i="5"/>
  <c r="D26" i="5"/>
  <c r="B26" i="5" l="1"/>
  <c r="A27" i="5"/>
  <c r="D27" i="5"/>
  <c r="B27" i="5" l="1"/>
  <c r="A28" i="5"/>
  <c r="D28" i="5"/>
  <c r="B28" i="5" l="1"/>
  <c r="A29" i="5"/>
  <c r="D29" i="5"/>
  <c r="B29" i="5" l="1"/>
  <c r="A30" i="5"/>
  <c r="D30" i="5"/>
  <c r="B30" i="5" l="1"/>
  <c r="A31" i="5"/>
  <c r="D31" i="5"/>
  <c r="B31" i="5" l="1"/>
  <c r="A32" i="5"/>
  <c r="D32" i="5"/>
  <c r="B32" i="5" l="1"/>
  <c r="A33" i="5"/>
  <c r="D33" i="5"/>
  <c r="B33" i="5" l="1"/>
  <c r="A34" i="5"/>
  <c r="D34" i="5"/>
  <c r="B34" i="5" l="1"/>
  <c r="A35" i="5"/>
  <c r="D35" i="5"/>
  <c r="B35" i="5" l="1"/>
  <c r="A36" i="5"/>
  <c r="D36" i="5"/>
  <c r="B36" i="5" l="1"/>
  <c r="A37" i="5"/>
  <c r="D37" i="5"/>
  <c r="B37" i="5" l="1"/>
  <c r="A38" i="5"/>
  <c r="D38" i="5"/>
  <c r="B38" i="5" l="1"/>
  <c r="A39" i="5"/>
  <c r="D39" i="5"/>
  <c r="B39" i="5" l="1"/>
  <c r="A40" i="5"/>
  <c r="D40" i="5"/>
  <c r="B40" i="5" l="1"/>
  <c r="A41" i="5"/>
  <c r="D41" i="5"/>
  <c r="B41" i="5" l="1"/>
  <c r="A42" i="5"/>
  <c r="D42" i="5"/>
  <c r="B42" i="5" l="1"/>
  <c r="A43" i="5"/>
  <c r="D43" i="5"/>
  <c r="B43" i="5" l="1"/>
  <c r="A44" i="5"/>
  <c r="D44" i="5"/>
  <c r="B44" i="5" l="1"/>
  <c r="A45" i="5"/>
  <c r="D45" i="5"/>
  <c r="B45" i="5" l="1"/>
  <c r="A46" i="5"/>
  <c r="D46" i="5"/>
  <c r="B46" i="5" l="1"/>
  <c r="A47" i="5"/>
  <c r="D47" i="5"/>
  <c r="B47" i="5" l="1"/>
  <c r="A48" i="5"/>
  <c r="D48" i="5"/>
  <c r="B48" i="5" l="1"/>
  <c r="A49" i="5"/>
  <c r="D49" i="5"/>
  <c r="B49" i="5" l="1"/>
  <c r="A50" i="5"/>
  <c r="D50" i="5"/>
  <c r="B50" i="5" l="1"/>
  <c r="A51" i="5"/>
  <c r="D51" i="5"/>
  <c r="B51" i="5" l="1"/>
  <c r="A52" i="5"/>
  <c r="D52" i="5"/>
  <c r="B52" i="5" l="1"/>
  <c r="A53" i="5"/>
  <c r="D53" i="5"/>
  <c r="B53" i="5" l="1"/>
  <c r="A54" i="5"/>
  <c r="D54" i="5"/>
  <c r="B54" i="5" l="1"/>
  <c r="A55" i="5"/>
  <c r="D55" i="5"/>
  <c r="B55" i="5" l="1"/>
  <c r="A56" i="5"/>
  <c r="D56" i="5"/>
  <c r="B56" i="5" l="1"/>
  <c r="A57" i="5"/>
  <c r="D57" i="5"/>
  <c r="B57" i="5" l="1"/>
  <c r="A58" i="5"/>
  <c r="D58" i="5"/>
  <c r="B58" i="5" l="1"/>
  <c r="A59" i="5"/>
  <c r="D59" i="5"/>
  <c r="B59" i="5" l="1"/>
  <c r="A60" i="5"/>
  <c r="D60" i="5"/>
  <c r="B60" i="5" l="1"/>
  <c r="A61" i="5"/>
  <c r="D61" i="5"/>
  <c r="B61" i="5" l="1"/>
  <c r="A62" i="5"/>
  <c r="D62" i="5"/>
  <c r="B62" i="5" l="1"/>
  <c r="A63" i="5"/>
  <c r="D63" i="5"/>
  <c r="B63" i="5" l="1"/>
  <c r="A64" i="5"/>
  <c r="D64" i="5"/>
  <c r="B64" i="5" l="1"/>
  <c r="A65" i="5"/>
  <c r="D65" i="5"/>
  <c r="B65" i="5" l="1"/>
  <c r="A66" i="5"/>
  <c r="D66" i="5"/>
  <c r="B66" i="5" l="1"/>
  <c r="A67" i="5"/>
  <c r="D67" i="5"/>
  <c r="B67" i="5" l="1"/>
  <c r="A68" i="5"/>
  <c r="D68" i="5"/>
  <c r="B68" i="5" l="1"/>
  <c r="A69" i="5"/>
  <c r="D69" i="5"/>
  <c r="B69" i="5" l="1"/>
  <c r="A70" i="5"/>
  <c r="D70" i="5"/>
  <c r="B70" i="5" l="1"/>
  <c r="A71" i="5"/>
  <c r="D71" i="5"/>
  <c r="B71" i="5" l="1"/>
  <c r="A72" i="5"/>
  <c r="D72" i="5"/>
  <c r="B72" i="5" l="1"/>
  <c r="A73" i="5"/>
  <c r="D73" i="5"/>
  <c r="B73" i="5" l="1"/>
  <c r="A74" i="5"/>
  <c r="D74" i="5"/>
  <c r="B74" i="5" l="1"/>
  <c r="A75" i="5"/>
  <c r="D75" i="5"/>
  <c r="B75" i="5" l="1"/>
  <c r="A76" i="5"/>
  <c r="D76" i="5"/>
  <c r="B76" i="5" l="1"/>
  <c r="A77" i="5"/>
  <c r="D77" i="5"/>
  <c r="B77" i="5" l="1"/>
  <c r="A78" i="5"/>
  <c r="D78" i="5"/>
  <c r="B78" i="5" l="1"/>
  <c r="A79" i="5"/>
  <c r="D79" i="5"/>
  <c r="B79" i="5" l="1"/>
  <c r="A80" i="5"/>
  <c r="D80" i="5"/>
  <c r="B80" i="5" l="1"/>
  <c r="A81" i="5"/>
  <c r="D81" i="5"/>
  <c r="B81" i="5" l="1"/>
  <c r="A82" i="5"/>
  <c r="D82" i="5"/>
  <c r="B82" i="5" l="1"/>
  <c r="A83" i="5"/>
  <c r="D83" i="5"/>
  <c r="B83" i="5" l="1"/>
  <c r="A84" i="5"/>
  <c r="D84" i="5"/>
  <c r="B84" i="5" l="1"/>
  <c r="A85" i="5"/>
  <c r="D85" i="5"/>
  <c r="B85" i="5" l="1"/>
  <c r="A86" i="5"/>
  <c r="D86" i="5"/>
  <c r="B86" i="5" l="1"/>
  <c r="A87" i="5"/>
  <c r="D87" i="5"/>
  <c r="B87" i="5" l="1"/>
  <c r="A88" i="5"/>
  <c r="D88" i="5"/>
  <c r="B88" i="5" l="1"/>
  <c r="A89" i="5"/>
  <c r="D89" i="5"/>
  <c r="B89" i="5" l="1"/>
  <c r="A90" i="5"/>
  <c r="D90" i="5"/>
  <c r="B90" i="5" l="1"/>
  <c r="A91" i="5"/>
  <c r="D91" i="5"/>
  <c r="B91" i="5" l="1"/>
  <c r="A92" i="5"/>
  <c r="D92" i="5"/>
  <c r="B92" i="5" l="1"/>
  <c r="A93" i="5"/>
  <c r="D93" i="5"/>
  <c r="B93" i="5" l="1"/>
  <c r="A94" i="5"/>
  <c r="D94" i="5"/>
  <c r="B94" i="5" l="1"/>
  <c r="A95" i="5"/>
  <c r="D95" i="5"/>
  <c r="B95" i="5" l="1"/>
  <c r="A96" i="5"/>
  <c r="D96" i="5"/>
  <c r="B96" i="5" l="1"/>
  <c r="A97" i="5"/>
  <c r="D97" i="5"/>
  <c r="B97" i="5" l="1"/>
  <c r="A98" i="5"/>
  <c r="D98" i="5"/>
  <c r="B98" i="5" l="1"/>
  <c r="A99" i="5"/>
  <c r="D99" i="5"/>
  <c r="B99" i="5" l="1"/>
  <c r="A100" i="5"/>
  <c r="D100" i="5"/>
  <c r="B10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6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Input string was not in a correct format.
Object of type 'System.Object[,]' cannot be converted to type 'System.DateTime'.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" authorId="0" shapeId="0" xr:uid="{00000000-0006-0000-0200-00000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" authorId="0" shapeId="0" xr:uid="{00000000-0006-0000-0200-00000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" authorId="0" shapeId="0" xr:uid="{00000000-0006-0000-0200-00000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" authorId="0" shapeId="0" xr:uid="{00000000-0006-0000-0200-00000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" authorId="0" shapeId="0" xr:uid="{00000000-0006-0000-0200-00000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" authorId="0" shapeId="0" xr:uid="{00000000-0006-0000-0200-00000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1" authorId="0" shapeId="0" xr:uid="{00000000-0006-0000-0200-00000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2" authorId="0" shapeId="0" xr:uid="{00000000-0006-0000-0200-00000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3" authorId="0" shapeId="0" xr:uid="{00000000-0006-0000-0200-00000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4" authorId="0" shapeId="0" xr:uid="{00000000-0006-0000-0200-00000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5" authorId="0" shapeId="0" xr:uid="{00000000-0006-0000-0200-00000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6" authorId="0" shapeId="0" xr:uid="{00000000-0006-0000-0200-00000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7" authorId="0" shapeId="0" xr:uid="{00000000-0006-0000-0200-00000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8" authorId="0" shapeId="0" xr:uid="{00000000-0006-0000-0200-00001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9" authorId="0" shapeId="0" xr:uid="{00000000-0006-0000-0200-00001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0" authorId="0" shapeId="0" xr:uid="{00000000-0006-0000-0200-00001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1" authorId="0" shapeId="0" xr:uid="{00000000-0006-0000-0200-00001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2" authorId="0" shapeId="0" xr:uid="{00000000-0006-0000-0200-00001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3" authorId="0" shapeId="0" xr:uid="{00000000-0006-0000-0200-00001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4" authorId="0" shapeId="0" xr:uid="{00000000-0006-0000-0200-00001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5" authorId="0" shapeId="0" xr:uid="{00000000-0006-0000-0200-00001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6" authorId="0" shapeId="0" xr:uid="{00000000-0006-0000-0200-00001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7" authorId="0" shapeId="0" xr:uid="{00000000-0006-0000-0200-00001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8" authorId="0" shapeId="0" xr:uid="{00000000-0006-0000-0200-00001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9" authorId="0" shapeId="0" xr:uid="{00000000-0006-0000-0200-00001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0" authorId="0" shapeId="0" xr:uid="{00000000-0006-0000-0200-00001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1" authorId="0" shapeId="0" xr:uid="{00000000-0006-0000-0200-00001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2" authorId="0" shapeId="0" xr:uid="{00000000-0006-0000-0200-00001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3" authorId="0" shapeId="0" xr:uid="{00000000-0006-0000-0200-00001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4" authorId="0" shapeId="0" xr:uid="{00000000-0006-0000-0200-00002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5" authorId="0" shapeId="0" xr:uid="{00000000-0006-0000-0200-00002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6" authorId="0" shapeId="0" xr:uid="{00000000-0006-0000-0200-00002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7" authorId="0" shapeId="0" xr:uid="{00000000-0006-0000-0200-00002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8" authorId="0" shapeId="0" xr:uid="{00000000-0006-0000-0200-00002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9" authorId="0" shapeId="0" xr:uid="{00000000-0006-0000-0200-00002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0" authorId="0" shapeId="0" xr:uid="{00000000-0006-0000-0200-00002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1" authorId="0" shapeId="0" xr:uid="{00000000-0006-0000-0200-00002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2" authorId="0" shapeId="0" xr:uid="{00000000-0006-0000-0200-00002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3" authorId="0" shapeId="0" xr:uid="{00000000-0006-0000-0200-00002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4" authorId="0" shapeId="0" xr:uid="{00000000-0006-0000-0200-00002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5" authorId="0" shapeId="0" xr:uid="{00000000-0006-0000-0200-00002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6" authorId="0" shapeId="0" xr:uid="{00000000-0006-0000-0200-00002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7" authorId="0" shapeId="0" xr:uid="{00000000-0006-0000-0200-00002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8" authorId="0" shapeId="0" xr:uid="{00000000-0006-0000-0200-00002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9" authorId="0" shapeId="0" xr:uid="{00000000-0006-0000-0200-00002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0" authorId="0" shapeId="0" xr:uid="{00000000-0006-0000-0200-00003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1" authorId="0" shapeId="0" xr:uid="{00000000-0006-0000-0200-00003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2" authorId="0" shapeId="0" xr:uid="{00000000-0006-0000-0200-00003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3" authorId="0" shapeId="0" xr:uid="{00000000-0006-0000-0200-00003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4" authorId="0" shapeId="0" xr:uid="{00000000-0006-0000-0200-00003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5" authorId="0" shapeId="0" xr:uid="{00000000-0006-0000-0200-00003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6" authorId="0" shapeId="0" xr:uid="{00000000-0006-0000-0200-00003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7" authorId="0" shapeId="0" xr:uid="{00000000-0006-0000-0200-00003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8" authorId="0" shapeId="0" xr:uid="{00000000-0006-0000-0200-00003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9" authorId="0" shapeId="0" xr:uid="{00000000-0006-0000-0200-00003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0" authorId="0" shapeId="0" xr:uid="{00000000-0006-0000-0200-00003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1" authorId="0" shapeId="0" xr:uid="{00000000-0006-0000-0200-00003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2" authorId="0" shapeId="0" xr:uid="{00000000-0006-0000-0200-00003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3" authorId="0" shapeId="0" xr:uid="{00000000-0006-0000-0200-00003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4" authorId="0" shapeId="0" xr:uid="{00000000-0006-0000-0200-00003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5" authorId="0" shapeId="0" xr:uid="{00000000-0006-0000-0200-00003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6" authorId="0" shapeId="0" xr:uid="{00000000-0006-0000-0200-00004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7" authorId="0" shapeId="0" xr:uid="{00000000-0006-0000-0200-00004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8" authorId="0" shapeId="0" xr:uid="{00000000-0006-0000-0200-00004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9" authorId="0" shapeId="0" xr:uid="{00000000-0006-0000-0200-00004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0" authorId="0" shapeId="0" xr:uid="{00000000-0006-0000-0200-00004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1" authorId="0" shapeId="0" xr:uid="{00000000-0006-0000-0200-00004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2" authorId="0" shapeId="0" xr:uid="{00000000-0006-0000-0200-00004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3" authorId="0" shapeId="0" xr:uid="{00000000-0006-0000-0200-00004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4" authorId="0" shapeId="0" xr:uid="{00000000-0006-0000-0200-00004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5" authorId="0" shapeId="0" xr:uid="{00000000-0006-0000-0200-00004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6" authorId="0" shapeId="0" xr:uid="{00000000-0006-0000-0200-00004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7" authorId="0" shapeId="0" xr:uid="{00000000-0006-0000-0200-00004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8" authorId="0" shapeId="0" xr:uid="{00000000-0006-0000-0200-00004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9" authorId="0" shapeId="0" xr:uid="{00000000-0006-0000-0200-00004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0" authorId="0" shapeId="0" xr:uid="{00000000-0006-0000-0200-00004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1" authorId="0" shapeId="0" xr:uid="{00000000-0006-0000-0200-00004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2" authorId="0" shapeId="0" xr:uid="{00000000-0006-0000-0200-00005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3" authorId="0" shapeId="0" xr:uid="{00000000-0006-0000-0200-00005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4" authorId="0" shapeId="0" xr:uid="{00000000-0006-0000-0200-00005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5" authorId="0" shapeId="0" xr:uid="{00000000-0006-0000-0200-00005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6" authorId="0" shapeId="0" xr:uid="{00000000-0006-0000-0200-00005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7" authorId="0" shapeId="0" xr:uid="{00000000-0006-0000-0200-00005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8" authorId="0" shapeId="0" xr:uid="{00000000-0006-0000-0200-00005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9" authorId="0" shapeId="0" xr:uid="{00000000-0006-0000-0200-00005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0" authorId="0" shapeId="0" xr:uid="{00000000-0006-0000-0200-00005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1" authorId="0" shapeId="0" xr:uid="{00000000-0006-0000-0200-00005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2" authorId="0" shapeId="0" xr:uid="{00000000-0006-0000-0200-00005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3" authorId="0" shapeId="0" xr:uid="{00000000-0006-0000-0200-00005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4" authorId="0" shapeId="0" xr:uid="{00000000-0006-0000-0200-00005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5" authorId="0" shapeId="0" xr:uid="{00000000-0006-0000-0200-00005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6" authorId="0" shapeId="0" xr:uid="{00000000-0006-0000-0200-00005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7" authorId="0" shapeId="0" xr:uid="{00000000-0006-0000-0200-00005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8" authorId="0" shapeId="0" xr:uid="{00000000-0006-0000-0200-00006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9" authorId="0" shapeId="0" xr:uid="{00000000-0006-0000-0200-00006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0" authorId="0" shapeId="0" xr:uid="{00000000-0006-0000-0200-00006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<sst xmlns="http://schemas.openxmlformats.org/spreadsheetml/2006/main" count="56" uniqueCount="55">
  <si>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</si>
  <si>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</si>
  <si>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</si>
  <si>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</si>
  <si>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</si>
  <si>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</si>
  <si>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</si>
  <si>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IndexName</t>
  </si>
  <si>
    <t>IndexTenor</t>
  </si>
  <si>
    <t>3M</t>
  </si>
  <si>
    <t>Algorithm</t>
  </si>
  <si>
    <t>Create Asset --&gt;</t>
  </si>
  <si>
    <t>Create Assets --&gt;</t>
  </si>
  <si>
    <t>Creation</t>
  </si>
  <si>
    <t>Asset List</t>
  </si>
  <si>
    <t>Results</t>
  </si>
  <si>
    <t>DF</t>
  </si>
  <si>
    <t>Date</t>
  </si>
  <si>
    <t>FwdRate</t>
  </si>
  <si>
    <t>=(D37-D38)/(A38-A37)*365</t>
  </si>
  <si>
    <t>InflationCurve</t>
  </si>
  <si>
    <t>AUD-CPI</t>
  </si>
  <si>
    <t>AUD-CPIndex-1D</t>
  </si>
  <si>
    <t>AUD-CPIndex-1M</t>
  </si>
  <si>
    <t>AUD-CPIndex-2M</t>
  </si>
  <si>
    <t>AUD-CPIndex-3M</t>
  </si>
  <si>
    <t>AUD-CPIndex-4M</t>
  </si>
  <si>
    <t>AUD-CPIndex-5M</t>
  </si>
  <si>
    <t>AUD-CPIndex-6M</t>
  </si>
  <si>
    <t>AUD-ZCCPISwap-1Y</t>
  </si>
  <si>
    <t>AUD-ZCCPISwap-2Y</t>
  </si>
  <si>
    <t>AUD-ZCCPISwap-3Y</t>
  </si>
  <si>
    <t>AUD-ZCCPISwap-4Y</t>
  </si>
  <si>
    <t>AUD-ZCCPISwap-5Y</t>
  </si>
  <si>
    <t>AUD-ZCCPISwap-7Y</t>
  </si>
  <si>
    <t>AUD-ZCCPISwap-8Y</t>
  </si>
  <si>
    <t>AUD-ZCCPISwap-9Y</t>
  </si>
  <si>
    <t>AUD-ZCCPISwap-10Y</t>
  </si>
  <si>
    <t>AUD-ZCCPISwap-12Y</t>
  </si>
  <si>
    <t>AUD-ZCCPISwap-15Y</t>
  </si>
  <si>
    <t>AUD-ZCCPISwap-20Y</t>
  </si>
  <si>
    <t>AUD-ZCCPISwap-25Y</t>
  </si>
  <si>
    <t>AUD-ZCCPISwap-30Y</t>
  </si>
  <si>
    <t>CurveName</t>
  </si>
  <si>
    <t>MarketQuote</t>
  </si>
  <si>
    <t>PricingStructureType</t>
  </si>
  <si>
    <t>BuildDateTime</t>
  </si>
  <si>
    <t>MarketName</t>
  </si>
  <si>
    <t>LIVE</t>
  </si>
  <si>
    <t>Identifier</t>
  </si>
  <si>
    <t>LinearZero</t>
  </si>
  <si>
    <t>ReferenceCurveName</t>
  </si>
  <si>
    <t>DataGroup</t>
  </si>
  <si>
    <t>BaseDate</t>
  </si>
  <si>
    <t>doesnt build on a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</si>
</sst>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;[Red]0.0000"/>
    <numFmt numFmtId="166" formatCode="d/m/yy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9"/>
      <color indexed="16"/>
      <name val="Tahoma"/>
      <family val="2"/>
    </font>
    <font>
      <b/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11" fillId="2" borderId="0"/>
  </cellStyleXfs>
  <cellXfs count="7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0" borderId="0" xfId="0" applyFont="1"/>
    <xf numFmtId="0" fontId="2" fillId="0" borderId="1" xfId="0" applyFont="1" applyBorder="1"/>
    <xf numFmtId="0" fontId="5" fillId="0" borderId="5" xfId="0" applyFont="1" applyBorder="1"/>
    <xf numFmtId="0" fontId="6" fillId="0" borderId="7" xfId="0" applyFont="1" applyFill="1" applyBorder="1"/>
    <xf numFmtId="0" fontId="6" fillId="4" borderId="8" xfId="0" applyFont="1" applyFill="1" applyBorder="1"/>
    <xf numFmtId="0" fontId="2" fillId="5" borderId="8" xfId="0" applyFont="1" applyFill="1" applyBorder="1"/>
    <xf numFmtId="0" fontId="2" fillId="5" borderId="0" xfId="0" applyFont="1" applyFill="1" applyBorder="1"/>
    <xf numFmtId="0" fontId="2" fillId="5" borderId="9" xfId="0" applyFont="1" applyFill="1" applyBorder="1"/>
    <xf numFmtId="0" fontId="2" fillId="0" borderId="3" xfId="0" applyFont="1" applyBorder="1"/>
    <xf numFmtId="0" fontId="7" fillId="0" borderId="0" xfId="0" applyFont="1" applyBorder="1"/>
    <xf numFmtId="0" fontId="5" fillId="5" borderId="4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2" fillId="0" borderId="7" xfId="0" applyFont="1" applyBorder="1"/>
    <xf numFmtId="0" fontId="2" fillId="4" borderId="8" xfId="0" applyFont="1" applyFill="1" applyBorder="1"/>
    <xf numFmtId="0" fontId="5" fillId="5" borderId="8" xfId="0" applyFont="1" applyFill="1" applyBorder="1"/>
    <xf numFmtId="0" fontId="2" fillId="5" borderId="7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4" borderId="12" xfId="0" applyFont="1" applyFill="1" applyBorder="1"/>
    <xf numFmtId="0" fontId="5" fillId="5" borderId="12" xfId="0" applyFont="1" applyFill="1" applyBorder="1"/>
    <xf numFmtId="0" fontId="2" fillId="5" borderId="12" xfId="0" applyFont="1" applyFill="1" applyBorder="1"/>
    <xf numFmtId="0" fontId="2" fillId="5" borderId="10" xfId="0" applyFont="1" applyFill="1" applyBorder="1"/>
    <xf numFmtId="0" fontId="6" fillId="0" borderId="0" xfId="0" applyFont="1"/>
    <xf numFmtId="0" fontId="4" fillId="6" borderId="4" xfId="1" applyFont="1" applyFill="1" applyBorder="1" applyAlignment="1">
      <alignment horizontal="left"/>
    </xf>
    <xf numFmtId="0" fontId="8" fillId="6" borderId="16" xfId="1" applyFont="1" applyFill="1" applyBorder="1"/>
    <xf numFmtId="0" fontId="8" fillId="6" borderId="17" xfId="1" applyFont="1" applyFill="1" applyBorder="1"/>
    <xf numFmtId="0" fontId="4" fillId="6" borderId="12" xfId="1" applyFont="1" applyFill="1" applyBorder="1"/>
    <xf numFmtId="0" fontId="8" fillId="6" borderId="11" xfId="1" applyFont="1" applyFill="1" applyBorder="1"/>
    <xf numFmtId="0" fontId="8" fillId="6" borderId="15" xfId="1" applyFont="1" applyFill="1" applyBorder="1"/>
    <xf numFmtId="2" fontId="6" fillId="8" borderId="17" xfId="1" applyNumberFormat="1" applyFont="1" applyFill="1" applyBorder="1" applyAlignment="1">
      <alignment horizontal="right"/>
    </xf>
    <xf numFmtId="2" fontId="6" fillId="8" borderId="9" xfId="1" applyNumberFormat="1" applyFont="1" applyFill="1" applyBorder="1" applyAlignment="1">
      <alignment horizontal="right"/>
    </xf>
    <xf numFmtId="2" fontId="6" fillId="8" borderId="15" xfId="1" applyNumberFormat="1" applyFont="1" applyFill="1" applyBorder="1" applyAlignment="1">
      <alignment horizontal="right"/>
    </xf>
    <xf numFmtId="0" fontId="6" fillId="0" borderId="8" xfId="0" applyFont="1" applyBorder="1"/>
    <xf numFmtId="0" fontId="6" fillId="0" borderId="12" xfId="0" applyFont="1" applyBorder="1"/>
    <xf numFmtId="0" fontId="3" fillId="4" borderId="0" xfId="0" applyFont="1" applyFill="1" applyBorder="1"/>
    <xf numFmtId="0" fontId="10" fillId="0" borderId="0" xfId="0" applyFont="1"/>
    <xf numFmtId="0" fontId="10" fillId="0" borderId="0" xfId="0" quotePrefix="1" applyFont="1"/>
    <xf numFmtId="166" fontId="10" fillId="0" borderId="3" xfId="0" applyNumberFormat="1" applyFont="1" applyBorder="1"/>
    <xf numFmtId="165" fontId="10" fillId="0" borderId="3" xfId="0" applyNumberFormat="1" applyFont="1" applyBorder="1"/>
    <xf numFmtId="0" fontId="10" fillId="4" borderId="7" xfId="0" applyFont="1" applyFill="1" applyBorder="1"/>
    <xf numFmtId="0" fontId="10" fillId="0" borderId="9" xfId="0" applyFont="1" applyBorder="1"/>
    <xf numFmtId="166" fontId="10" fillId="0" borderId="7" xfId="0" applyNumberFormat="1" applyFont="1" applyBorder="1"/>
    <xf numFmtId="0" fontId="10" fillId="0" borderId="7" xfId="0" applyNumberFormat="1" applyFont="1" applyBorder="1"/>
    <xf numFmtId="165" fontId="10" fillId="0" borderId="7" xfId="0" applyNumberFormat="1" applyFont="1" applyBorder="1"/>
    <xf numFmtId="166" fontId="10" fillId="0" borderId="10" xfId="0" applyNumberFormat="1" applyFont="1" applyBorder="1"/>
    <xf numFmtId="165" fontId="10" fillId="0" borderId="10" xfId="0" applyNumberFormat="1" applyFont="1" applyBorder="1"/>
    <xf numFmtId="0" fontId="10" fillId="4" borderId="10" xfId="0" applyFont="1" applyFill="1" applyBorder="1"/>
    <xf numFmtId="0" fontId="4" fillId="6" borderId="8" xfId="1" applyFont="1" applyFill="1" applyBorder="1" applyAlignment="1">
      <alignment horizontal="center"/>
    </xf>
    <xf numFmtId="0" fontId="9" fillId="6" borderId="18" xfId="1" applyFont="1" applyFill="1" applyBorder="1" applyAlignment="1">
      <alignment horizontal="center"/>
    </xf>
    <xf numFmtId="0" fontId="9" fillId="6" borderId="0" xfId="1" applyFont="1" applyFill="1" applyBorder="1" applyAlignment="1">
      <alignment horizontal="center"/>
    </xf>
    <xf numFmtId="10" fontId="6" fillId="8" borderId="0" xfId="1" applyNumberFormat="1" applyFont="1" applyFill="1" applyBorder="1" applyAlignment="1">
      <alignment horizontal="right"/>
    </xf>
    <xf numFmtId="0" fontId="6" fillId="8" borderId="4" xfId="1" applyFont="1" applyFill="1" applyBorder="1" applyAlignment="1">
      <alignment horizontal="left"/>
    </xf>
    <xf numFmtId="10" fontId="6" fillId="8" borderId="16" xfId="1" applyNumberFormat="1" applyFont="1" applyFill="1" applyBorder="1" applyAlignment="1">
      <alignment horizontal="right"/>
    </xf>
    <xf numFmtId="0" fontId="6" fillId="8" borderId="8" xfId="1" applyFont="1" applyFill="1" applyBorder="1" applyAlignment="1">
      <alignment horizontal="left"/>
    </xf>
    <xf numFmtId="10" fontId="6" fillId="8" borderId="11" xfId="1" applyNumberFormat="1" applyFont="1" applyFill="1" applyBorder="1" applyAlignment="1">
      <alignment horizontal="right"/>
    </xf>
    <xf numFmtId="0" fontId="4" fillId="6" borderId="5" xfId="1" applyFont="1" applyFill="1" applyBorder="1" applyAlignment="1">
      <alignment horizontal="center"/>
    </xf>
    <xf numFmtId="0" fontId="8" fillId="6" borderId="6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164" fontId="6" fillId="8" borderId="9" xfId="1" applyNumberFormat="1" applyFont="1" applyFill="1" applyBorder="1" applyAlignment="1">
      <alignment horizontal="center"/>
    </xf>
    <xf numFmtId="14" fontId="6" fillId="7" borderId="13" xfId="1" applyNumberFormat="1" applyFont="1" applyFill="1" applyBorder="1" applyAlignment="1">
      <alignment horizontal="center"/>
    </xf>
    <xf numFmtId="0" fontId="6" fillId="8" borderId="9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8" borderId="15" xfId="1" applyFont="1" applyFill="1" applyBorder="1" applyAlignment="1">
      <alignment horizontal="center"/>
    </xf>
    <xf numFmtId="22" fontId="12" fillId="8" borderId="9" xfId="1" applyNumberFormat="1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/>
    <xf numFmtId="164" fontId="6" fillId="8" borderId="9" xfId="2" applyNumberFormat="1" applyFont="1" applyFill="1" applyBorder="1" applyAlignment="1">
      <alignment horizontal="center"/>
    </xf>
    <xf numFmtId="0" fontId="1" fillId="0" borderId="0" xfId="0" applyFont="1"/>
  </cellXfs>
  <cellStyles count="3">
    <cellStyle name="Normal" xfId="0" builtinId="0"/>
    <cellStyle name="Normal_Sheet1" xfId="1" xr:uid="{00000000-0005-0000-0000-000001000000}"/>
    <cellStyle name="Normal_Sheet1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Daily Forward Rates</a:t>
            </a:r>
          </a:p>
        </c:rich>
      </c:tx>
      <c:layout>
        <c:manualLayout>
          <c:xMode val="edge"/>
          <c:yMode val="edge"/>
          <c:x val="0.40212443095599398"/>
          <c:y val="4.07523510971787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1350531107739"/>
          <c:y val="0.19435766426709483"/>
          <c:w val="0.72837632776934746"/>
          <c:h val="0.59561219694754741"/>
        </c:manualLayout>
      </c:layou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FwdRate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43215</c:v>
                </c:pt>
                <c:pt idx="1">
                  <c:v>43216</c:v>
                </c:pt>
                <c:pt idx="2">
                  <c:v>43217</c:v>
                </c:pt>
                <c:pt idx="3">
                  <c:v>43218</c:v>
                </c:pt>
                <c:pt idx="4">
                  <c:v>43219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43225</c:v>
                </c:pt>
                <c:pt idx="11">
                  <c:v>43226</c:v>
                </c:pt>
                <c:pt idx="12">
                  <c:v>43227</c:v>
                </c:pt>
                <c:pt idx="13">
                  <c:v>43228</c:v>
                </c:pt>
                <c:pt idx="14">
                  <c:v>43229</c:v>
                </c:pt>
                <c:pt idx="15">
                  <c:v>43230</c:v>
                </c:pt>
                <c:pt idx="16">
                  <c:v>43231</c:v>
                </c:pt>
                <c:pt idx="17">
                  <c:v>43232</c:v>
                </c:pt>
                <c:pt idx="18">
                  <c:v>43233</c:v>
                </c:pt>
                <c:pt idx="19">
                  <c:v>43234</c:v>
                </c:pt>
                <c:pt idx="20">
                  <c:v>43235</c:v>
                </c:pt>
                <c:pt idx="21">
                  <c:v>43236</c:v>
                </c:pt>
                <c:pt idx="22">
                  <c:v>43237</c:v>
                </c:pt>
                <c:pt idx="23">
                  <c:v>43238</c:v>
                </c:pt>
                <c:pt idx="24">
                  <c:v>43239</c:v>
                </c:pt>
                <c:pt idx="25">
                  <c:v>43240</c:v>
                </c:pt>
                <c:pt idx="26">
                  <c:v>43241</c:v>
                </c:pt>
                <c:pt idx="27">
                  <c:v>43242</c:v>
                </c:pt>
                <c:pt idx="28">
                  <c:v>43243</c:v>
                </c:pt>
                <c:pt idx="29">
                  <c:v>43244</c:v>
                </c:pt>
                <c:pt idx="30">
                  <c:v>43245</c:v>
                </c:pt>
                <c:pt idx="31">
                  <c:v>43246</c:v>
                </c:pt>
                <c:pt idx="32">
                  <c:v>43247</c:v>
                </c:pt>
                <c:pt idx="33">
                  <c:v>43248</c:v>
                </c:pt>
                <c:pt idx="34">
                  <c:v>43249</c:v>
                </c:pt>
                <c:pt idx="35">
                  <c:v>43250</c:v>
                </c:pt>
                <c:pt idx="36">
                  <c:v>43251</c:v>
                </c:pt>
                <c:pt idx="37">
                  <c:v>43252</c:v>
                </c:pt>
                <c:pt idx="38">
                  <c:v>43253</c:v>
                </c:pt>
                <c:pt idx="39">
                  <c:v>43254</c:v>
                </c:pt>
                <c:pt idx="40">
                  <c:v>43255</c:v>
                </c:pt>
                <c:pt idx="41">
                  <c:v>43256</c:v>
                </c:pt>
                <c:pt idx="42">
                  <c:v>43257</c:v>
                </c:pt>
                <c:pt idx="43">
                  <c:v>43258</c:v>
                </c:pt>
                <c:pt idx="44">
                  <c:v>43259</c:v>
                </c:pt>
                <c:pt idx="45">
                  <c:v>43260</c:v>
                </c:pt>
                <c:pt idx="46">
                  <c:v>43261</c:v>
                </c:pt>
                <c:pt idx="47">
                  <c:v>43262</c:v>
                </c:pt>
                <c:pt idx="48">
                  <c:v>43263</c:v>
                </c:pt>
                <c:pt idx="49">
                  <c:v>43264</c:v>
                </c:pt>
                <c:pt idx="50">
                  <c:v>43265</c:v>
                </c:pt>
                <c:pt idx="51">
                  <c:v>43266</c:v>
                </c:pt>
                <c:pt idx="52">
                  <c:v>43267</c:v>
                </c:pt>
                <c:pt idx="53">
                  <c:v>43268</c:v>
                </c:pt>
                <c:pt idx="54">
                  <c:v>43269</c:v>
                </c:pt>
                <c:pt idx="55">
                  <c:v>43270</c:v>
                </c:pt>
                <c:pt idx="56">
                  <c:v>43271</c:v>
                </c:pt>
                <c:pt idx="57">
                  <c:v>43272</c:v>
                </c:pt>
                <c:pt idx="58">
                  <c:v>43273</c:v>
                </c:pt>
                <c:pt idx="59">
                  <c:v>43274</c:v>
                </c:pt>
                <c:pt idx="60">
                  <c:v>43275</c:v>
                </c:pt>
                <c:pt idx="61">
                  <c:v>43276</c:v>
                </c:pt>
                <c:pt idx="62">
                  <c:v>43277</c:v>
                </c:pt>
                <c:pt idx="63">
                  <c:v>43278</c:v>
                </c:pt>
                <c:pt idx="64">
                  <c:v>43279</c:v>
                </c:pt>
                <c:pt idx="65">
                  <c:v>43280</c:v>
                </c:pt>
                <c:pt idx="66">
                  <c:v>43281</c:v>
                </c:pt>
                <c:pt idx="67">
                  <c:v>43282</c:v>
                </c:pt>
                <c:pt idx="68">
                  <c:v>43283</c:v>
                </c:pt>
                <c:pt idx="69">
                  <c:v>43284</c:v>
                </c:pt>
                <c:pt idx="70">
                  <c:v>43285</c:v>
                </c:pt>
                <c:pt idx="71">
                  <c:v>43286</c:v>
                </c:pt>
                <c:pt idx="72">
                  <c:v>43287</c:v>
                </c:pt>
                <c:pt idx="73">
                  <c:v>43288</c:v>
                </c:pt>
                <c:pt idx="74">
                  <c:v>43289</c:v>
                </c:pt>
                <c:pt idx="75">
                  <c:v>43290</c:v>
                </c:pt>
                <c:pt idx="76">
                  <c:v>43291</c:v>
                </c:pt>
                <c:pt idx="77">
                  <c:v>43292</c:v>
                </c:pt>
                <c:pt idx="78">
                  <c:v>43293</c:v>
                </c:pt>
                <c:pt idx="79">
                  <c:v>43294</c:v>
                </c:pt>
                <c:pt idx="80">
                  <c:v>43295</c:v>
                </c:pt>
                <c:pt idx="81">
                  <c:v>43296</c:v>
                </c:pt>
                <c:pt idx="82">
                  <c:v>43297</c:v>
                </c:pt>
                <c:pt idx="83">
                  <c:v>43298</c:v>
                </c:pt>
                <c:pt idx="84">
                  <c:v>43299</c:v>
                </c:pt>
                <c:pt idx="85">
                  <c:v>43300</c:v>
                </c:pt>
                <c:pt idx="86">
                  <c:v>43301</c:v>
                </c:pt>
                <c:pt idx="87">
                  <c:v>43302</c:v>
                </c:pt>
                <c:pt idx="88">
                  <c:v>43303</c:v>
                </c:pt>
                <c:pt idx="89">
                  <c:v>43304</c:v>
                </c:pt>
                <c:pt idx="90">
                  <c:v>43305</c:v>
                </c:pt>
                <c:pt idx="91">
                  <c:v>43306</c:v>
                </c:pt>
                <c:pt idx="92">
                  <c:v>43307</c:v>
                </c:pt>
                <c:pt idx="93">
                  <c:v>43308</c:v>
                </c:pt>
                <c:pt idx="94">
                  <c:v>43309</c:v>
                </c:pt>
                <c:pt idx="95">
                  <c:v>43310</c:v>
                </c:pt>
                <c:pt idx="96">
                  <c:v>43311</c:v>
                </c:pt>
                <c:pt idx="97">
                  <c:v>43312</c:v>
                </c:pt>
                <c:pt idx="98">
                  <c:v>43313</c:v>
                </c:pt>
              </c:numCache>
            </c:numRef>
          </c:cat>
          <c:val>
            <c:numRef>
              <c:f>'Daily Forward Rates'!$B$2:$B$100</c:f>
              <c:numCache>
                <c:formatCode>General</c:formatCode>
                <c:ptCount val="99"/>
                <c:pt idx="0" formatCode="0.0000;[Red]0.0000">
                  <c:v>2.9997534449109353E-2</c:v>
                </c:pt>
                <c:pt idx="1">
                  <c:v>2.9997534449109353E-2</c:v>
                </c:pt>
                <c:pt idx="2" formatCode="0.0000;[Red]0.0000">
                  <c:v>2.9992607943382654E-2</c:v>
                </c:pt>
                <c:pt idx="3" formatCode="0.0000;[Red]0.0000">
                  <c:v>2.9987682245930514E-2</c:v>
                </c:pt>
                <c:pt idx="4" formatCode="0.0000;[Red]0.0000">
                  <c:v>2.9982757356550316E-2</c:v>
                </c:pt>
                <c:pt idx="5" formatCode="0.0000;[Red]0.0000">
                  <c:v>2.9977833275039445E-2</c:v>
                </c:pt>
                <c:pt idx="6" formatCode="0.0000;[Red]0.0000">
                  <c:v>2.9972910001276332E-2</c:v>
                </c:pt>
                <c:pt idx="7" formatCode="0.0000;[Red]0.0000">
                  <c:v>2.9967987535139406E-2</c:v>
                </c:pt>
                <c:pt idx="8" formatCode="0.0000;[Red]0.0000">
                  <c:v>2.9963065876345008E-2</c:v>
                </c:pt>
                <c:pt idx="9" formatCode="0.0000;[Red]0.0000">
                  <c:v>2.9958145024852612E-2</c:v>
                </c:pt>
                <c:pt idx="10" formatCode="0.0000;[Red]0.0000">
                  <c:v>2.995322498041908E-2</c:v>
                </c:pt>
                <c:pt idx="11" formatCode="0.0000;[Red]0.0000">
                  <c:v>2.994830574288232E-2</c:v>
                </c:pt>
                <c:pt idx="12" formatCode="0.0000;[Red]0.0000">
                  <c:v>2.9943387312161285E-2</c:v>
                </c:pt>
                <c:pt idx="13" formatCode="0.0000;[Red]0.0000">
                  <c:v>2.993846968793179E-2</c:v>
                </c:pt>
                <c:pt idx="14" formatCode="0.0000;[Red]0.0000">
                  <c:v>2.9933552870193836E-2</c:v>
                </c:pt>
                <c:pt idx="15" formatCode="0.0000;[Red]0.0000">
                  <c:v>2.992863685866376E-2</c:v>
                </c:pt>
                <c:pt idx="16" formatCode="0.0000;[Red]0.0000">
                  <c:v>2.9923721653219992E-2</c:v>
                </c:pt>
                <c:pt idx="17" formatCode="0.0000;[Red]0.0000">
                  <c:v>2.9918807253740964E-2</c:v>
                </c:pt>
                <c:pt idx="18" formatCode="0.0000;[Red]0.0000">
                  <c:v>2.9913893659983537E-2</c:v>
                </c:pt>
                <c:pt idx="19" formatCode="0.0000;[Red]0.0000">
                  <c:v>2.9908980871826141E-2</c:v>
                </c:pt>
                <c:pt idx="20" formatCode="0.0000;[Red]0.0000">
                  <c:v>2.9904068889106683E-2</c:v>
                </c:pt>
                <c:pt idx="21" formatCode="0.0000;[Red]0.0000">
                  <c:v>2.9899157711622548E-2</c:v>
                </c:pt>
                <c:pt idx="22" formatCode="0.0000;[Red]0.0000">
                  <c:v>2.989424733929269E-2</c:v>
                </c:pt>
                <c:pt idx="23" formatCode="0.0000;[Red]0.0000">
                  <c:v>2.9889337771792923E-2</c:v>
                </c:pt>
                <c:pt idx="24" formatCode="0.0000;[Red]0.0000">
                  <c:v>2.9884429009123248E-2</c:v>
                </c:pt>
                <c:pt idx="25" formatCode="0.0000;[Red]0.0000">
                  <c:v>2.9879521051081048E-2</c:v>
                </c:pt>
                <c:pt idx="26" formatCode="0.0000;[Red]0.0000">
                  <c:v>2.9874613897423186E-2</c:v>
                </c:pt>
                <c:pt idx="27" formatCode="0.0000;[Red]0.0000">
                  <c:v>2.9869707548068614E-2</c:v>
                </c:pt>
                <c:pt idx="28" formatCode="0.0000;[Red]0.0000">
                  <c:v>2.9864802002774193E-2</c:v>
                </c:pt>
                <c:pt idx="29" formatCode="0.0000;[Red]0.0000">
                  <c:v>2.9859897261499402E-2</c:v>
                </c:pt>
                <c:pt idx="30" formatCode="0.0000;[Red]0.0000">
                  <c:v>2.9854993323920054E-2</c:v>
                </c:pt>
                <c:pt idx="31" formatCode="0.0000;[Red]0.0000">
                  <c:v>2.9850215165305727E-2</c:v>
                </c:pt>
                <c:pt idx="32" formatCode="0.0000;[Red]0.0000">
                  <c:v>2.9845320876650816E-2</c:v>
                </c:pt>
                <c:pt idx="33" formatCode="0.0000;[Red]0.0000">
                  <c:v>2.984042738938153E-2</c:v>
                </c:pt>
                <c:pt idx="34" formatCode="0.0000;[Red]0.0000">
                  <c:v>2.983553470313316E-2</c:v>
                </c:pt>
                <c:pt idx="35" formatCode="0.0000;[Red]0.0000">
                  <c:v>2.9830642817986752E-2</c:v>
                </c:pt>
                <c:pt idx="36" formatCode="0.0000;[Red]0.0000">
                  <c:v>2.9825751733618122E-2</c:v>
                </c:pt>
                <c:pt idx="37" formatCode="0.0000;[Red]0.0000">
                  <c:v>2.9820861449865177E-2</c:v>
                </c:pt>
                <c:pt idx="38" formatCode="0.0000;[Red]0.0000">
                  <c:v>2.9815971966606347E-2</c:v>
                </c:pt>
                <c:pt idx="39" formatCode="0.0000;[Red]0.0000">
                  <c:v>2.9811083283760587E-2</c:v>
                </c:pt>
                <c:pt idx="40" formatCode="0.0000;[Red]0.0000">
                  <c:v>2.980619540100371E-2</c:v>
                </c:pt>
                <c:pt idx="41" formatCode="0.0000;[Red]0.0000">
                  <c:v>2.9801308318295194E-2</c:v>
                </c:pt>
                <c:pt idx="42" formatCode="0.0000;[Red]0.0000">
                  <c:v>2.9796422035351378E-2</c:v>
                </c:pt>
                <c:pt idx="43" formatCode="0.0000;[Red]0.0000">
                  <c:v>2.9791536552131737E-2</c:v>
                </c:pt>
                <c:pt idx="44" formatCode="0.0000;[Red]0.0000">
                  <c:v>2.9786651868433656E-2</c:v>
                </c:pt>
                <c:pt idx="45" formatCode="0.0000;[Red]0.0000">
                  <c:v>2.9781767984054519E-2</c:v>
                </c:pt>
                <c:pt idx="46" formatCode="0.0000;[Red]0.0000">
                  <c:v>2.9776884898832234E-2</c:v>
                </c:pt>
                <c:pt idx="47" formatCode="0.0000;[Red]0.0000">
                  <c:v>2.9772002612685755E-2</c:v>
                </c:pt>
                <c:pt idx="48" formatCode="0.0000;[Red]0.0000">
                  <c:v>2.9767121125331419E-2</c:v>
                </c:pt>
                <c:pt idx="49" formatCode="0.0000;[Red]0.0000">
                  <c:v>2.9762240436688181E-2</c:v>
                </c:pt>
                <c:pt idx="50" formatCode="0.0000;[Red]0.0000">
                  <c:v>2.975736054663447E-2</c:v>
                </c:pt>
                <c:pt idx="51" formatCode="0.0000;[Red]0.0000">
                  <c:v>2.9752481454846103E-2</c:v>
                </c:pt>
                <c:pt idx="52" formatCode="0.0000;[Red]0.0000">
                  <c:v>2.9747603161323077E-2</c:v>
                </c:pt>
                <c:pt idx="53" formatCode="0.0000;[Red]0.0000">
                  <c:v>2.974272566574121E-2</c:v>
                </c:pt>
                <c:pt idx="54" formatCode="0.0000;[Red]0.0000">
                  <c:v>2.9737848968181546E-2</c:v>
                </c:pt>
                <c:pt idx="55" formatCode="0.0000;[Red]0.0000">
                  <c:v>2.9732973068238855E-2</c:v>
                </c:pt>
                <c:pt idx="56" formatCode="0.0000;[Red]0.0000">
                  <c:v>2.9728097965872613E-2</c:v>
                </c:pt>
                <c:pt idx="57" formatCode="0.0000;[Red]0.0000">
                  <c:v>2.9723223660880205E-2</c:v>
                </c:pt>
                <c:pt idx="58" formatCode="0.0000;[Red]0.0000">
                  <c:v>2.9718350153099538E-2</c:v>
                </c:pt>
                <c:pt idx="59" formatCode="0.0000;[Red]0.0000">
                  <c:v>2.9713477442368519E-2</c:v>
                </c:pt>
                <c:pt idx="60" formatCode="0.0000;[Red]0.0000">
                  <c:v>2.9708605528525056E-2</c:v>
                </c:pt>
                <c:pt idx="61" formatCode="0.0000;[Red]0.0000">
                  <c:v>2.970373441144758E-2</c:v>
                </c:pt>
                <c:pt idx="62" formatCode="0.0000;[Red]0.0000">
                  <c:v>2.9699116165411987E-2</c:v>
                </c:pt>
                <c:pt idx="63" formatCode="0.0000;[Red]0.0000">
                  <c:v>2.9694254730974201E-2</c:v>
                </c:pt>
                <c:pt idx="64" formatCode="0.0000;[Red]0.0000">
                  <c:v>2.9689394090789967E-2</c:v>
                </c:pt>
                <c:pt idx="65" formatCode="0.0000;[Red]0.0000">
                  <c:v>2.9684534244697192E-2</c:v>
                </c:pt>
                <c:pt idx="66" formatCode="0.0000;[Red]0.0000">
                  <c:v>2.9679675192655353E-2</c:v>
                </c:pt>
                <c:pt idx="67" formatCode="0.0000;[Red]0.0000">
                  <c:v>2.9674816934299741E-2</c:v>
                </c:pt>
                <c:pt idx="68" formatCode="0.0000;[Red]0.0000">
                  <c:v>2.9669959469589835E-2</c:v>
                </c:pt>
                <c:pt idx="69" formatCode="0.0000;[Red]0.0000">
                  <c:v>2.9665102798282494E-2</c:v>
                </c:pt>
                <c:pt idx="70" formatCode="0.0000;[Red]0.0000">
                  <c:v>2.9660246920337197E-2</c:v>
                </c:pt>
                <c:pt idx="71" formatCode="0.0000;[Red]0.0000">
                  <c:v>2.9655391835470279E-2</c:v>
                </c:pt>
                <c:pt idx="72" formatCode="0.0000;[Red]0.0000">
                  <c:v>2.9650537543560174E-2</c:v>
                </c:pt>
                <c:pt idx="73" formatCode="0.0000;[Red]0.0000">
                  <c:v>2.9645684044444787E-2</c:v>
                </c:pt>
                <c:pt idx="74" formatCode="0.0000;[Red]0.0000">
                  <c:v>2.9640831338043072E-2</c:v>
                </c:pt>
                <c:pt idx="75" formatCode="0.0000;[Red]0.0000">
                  <c:v>2.9635979424111891E-2</c:v>
                </c:pt>
                <c:pt idx="76" formatCode="0.0000;[Red]0.0000">
                  <c:v>2.9631128302448628E-2</c:v>
                </c:pt>
                <c:pt idx="77" formatCode="0.0000;[Red]0.0000">
                  <c:v>2.9626277972972237E-2</c:v>
                </c:pt>
                <c:pt idx="78" formatCode="0.0000;[Red]0.0000">
                  <c:v>2.9621428435480102E-2</c:v>
                </c:pt>
                <c:pt idx="79" formatCode="0.0000;[Red]0.0000">
                  <c:v>2.961657968981013E-2</c:v>
                </c:pt>
                <c:pt idx="80" formatCode="0.0000;[Red]0.0000">
                  <c:v>2.9611731735759705E-2</c:v>
                </c:pt>
                <c:pt idx="81" formatCode="0.0000;[Red]0.0000">
                  <c:v>2.9606884573328829E-2</c:v>
                </c:pt>
                <c:pt idx="82" formatCode="0.0000;[Red]0.0000">
                  <c:v>2.9602038202233838E-2</c:v>
                </c:pt>
                <c:pt idx="83" formatCode="0.0000;[Red]0.0000">
                  <c:v>2.9597192622231594E-2</c:v>
                </c:pt>
                <c:pt idx="84" formatCode="0.0000;[Red]0.0000">
                  <c:v>2.959234783336262E-2</c:v>
                </c:pt>
                <c:pt idx="85" formatCode="0.0000;[Red]0.0000">
                  <c:v>2.9587503835262208E-2</c:v>
                </c:pt>
                <c:pt idx="86" formatCode="0.0000;[Red]0.0000">
                  <c:v>2.9582660627930357E-2</c:v>
                </c:pt>
                <c:pt idx="87" formatCode="0.0000;[Red]0.0000">
                  <c:v>2.9577818211083406E-2</c:v>
                </c:pt>
                <c:pt idx="88" formatCode="0.0000;[Red]0.0000">
                  <c:v>2.9572976584559263E-2</c:v>
                </c:pt>
                <c:pt idx="89" formatCode="0.0000;[Red]0.0000">
                  <c:v>2.956813574839845E-2</c:v>
                </c:pt>
                <c:pt idx="90" formatCode="0.0000;[Red]0.0000">
                  <c:v>2.9563295702195735E-2</c:v>
                </c:pt>
                <c:pt idx="91" formatCode="0.0000;[Red]0.0000">
                  <c:v>2.955845644595112E-2</c:v>
                </c:pt>
                <c:pt idx="92" formatCode="0.0000;[Red]0.0000">
                  <c:v>2.9554001129239449E-2</c:v>
                </c:pt>
                <c:pt idx="93" formatCode="0.0000;[Red]0.0000">
                  <c:v>2.9549171718618594E-2</c:v>
                </c:pt>
                <c:pt idx="94" formatCode="0.0000;[Red]0.0000">
                  <c:v>2.9544343095443404E-2</c:v>
                </c:pt>
                <c:pt idx="95" formatCode="0.0000;[Red]0.0000">
                  <c:v>2.9539515259430216E-2</c:v>
                </c:pt>
                <c:pt idx="96" formatCode="0.0000;[Red]0.0000">
                  <c:v>2.953468821057903E-2</c:v>
                </c:pt>
                <c:pt idx="97" formatCode="0.0000;[Red]0.0000">
                  <c:v>2.9529861948606184E-2</c:v>
                </c:pt>
                <c:pt idx="98" formatCode="0.0000;[Red]0.0000">
                  <c:v>2.9525036473390109E-2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E-4849-84C5-7751F585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38784"/>
        <c:axId val="107640704"/>
      </c:lineChart>
      <c:dateAx>
        <c:axId val="10763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46433990895295962"/>
              <c:y val="0.88401385563481671"/>
            </c:manualLayout>
          </c:layout>
          <c:overlay val="0"/>
          <c:spPr>
            <a:noFill/>
            <a:ln w="25400">
              <a:noFill/>
            </a:ln>
          </c:spPr>
        </c:title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40704"/>
        <c:crosses val="autoZero"/>
        <c:auto val="1"/>
        <c:lblOffset val="100"/>
        <c:baseTimeUnit val="days"/>
        <c:majorUnit val="13"/>
        <c:majorTimeUnit val="days"/>
        <c:minorUnit val="1"/>
        <c:minorTimeUnit val="days"/>
      </c:dateAx>
      <c:valAx>
        <c:axId val="107640704"/>
        <c:scaling>
          <c:orientation val="minMax"/>
          <c:max val="3.0000000000000002E-2"/>
          <c:min val="2.900000000000001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Rate</a:t>
                </a:r>
              </a:p>
            </c:rich>
          </c:tx>
          <c:layout>
            <c:manualLayout>
              <c:xMode val="edge"/>
              <c:yMode val="edge"/>
              <c:x val="2.4279210925645018E-2"/>
              <c:y val="0.4451417240556528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;[Red]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387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22003034901494"/>
          <c:y val="0.45768025078369906"/>
          <c:w val="0.11987860394537178"/>
          <c:h val="5.64263322884013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28575</xdr:rowOff>
    </xdr:from>
    <xdr:to>
      <xdr:col>15</xdr:col>
      <xdr:colOff>200025</xdr:colOff>
      <xdr:row>25</xdr:row>
      <xdr:rowOff>66675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watt@nab.com.au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" sqref="B2"/>
    </sheetView>
  </sheetViews>
  <sheetFormatPr defaultRowHeight="12.75" x14ac:dyDescent="0.2"/>
  <cols>
    <col min="1" max="1" width="22.85546875" customWidth="1"/>
    <col min="2" max="2" width="40.5703125" customWidth="1"/>
    <col min="3" max="3" width="22.140625" customWidth="1"/>
    <col min="4" max="4" width="23.42578125" customWidth="1"/>
    <col min="5" max="5" width="19.42578125" customWidth="1"/>
    <col min="6" max="6" width="31.7109375" customWidth="1"/>
  </cols>
  <sheetData>
    <row r="1" spans="1:4" ht="13.5" thickBot="1" x14ac:dyDescent="0.25">
      <c r="A1" s="63" t="s">
        <v>6</v>
      </c>
      <c r="B1" s="64" t="str">
        <f ca="1">_xll.HLV5r3.Financial.Cache.CreateCurve_Old(A2:B10, A15:A35, B15:B35, C15:C35)</f>
        <v>Market.LIVE.InflationCurve.AUD-CPI-3M</v>
      </c>
      <c r="C1" s="30"/>
      <c r="D1" s="76" t="s">
        <v>54</v>
      </c>
    </row>
    <row r="2" spans="1:4" x14ac:dyDescent="0.2">
      <c r="A2" s="55" t="s">
        <v>45</v>
      </c>
      <c r="B2" s="65" t="s">
        <v>20</v>
      </c>
      <c r="C2" s="30"/>
    </row>
    <row r="3" spans="1:4" x14ac:dyDescent="0.2">
      <c r="A3" s="66" t="s">
        <v>46</v>
      </c>
      <c r="B3" s="67">
        <f ca="1">TODAY()</f>
        <v>43215</v>
      </c>
      <c r="C3" s="30"/>
    </row>
    <row r="4" spans="1:4" x14ac:dyDescent="0.2">
      <c r="A4" s="66" t="s">
        <v>53</v>
      </c>
      <c r="B4" s="67">
        <f ca="1">B3</f>
        <v>43215</v>
      </c>
      <c r="C4" s="30"/>
    </row>
    <row r="5" spans="1:4" x14ac:dyDescent="0.2">
      <c r="A5" s="68" t="s">
        <v>47</v>
      </c>
      <c r="B5" s="69" t="s">
        <v>48</v>
      </c>
      <c r="C5" s="30"/>
    </row>
    <row r="6" spans="1:4" x14ac:dyDescent="0.2">
      <c r="A6" s="66" t="s">
        <v>7</v>
      </c>
      <c r="B6" s="72" t="s">
        <v>21</v>
      </c>
      <c r="C6" s="30"/>
    </row>
    <row r="7" spans="1:4" x14ac:dyDescent="0.2">
      <c r="A7" s="66" t="s">
        <v>8</v>
      </c>
      <c r="B7" s="69" t="s">
        <v>9</v>
      </c>
      <c r="C7" s="30"/>
    </row>
    <row r="8" spans="1:4" x14ac:dyDescent="0.2">
      <c r="A8" s="66" t="s">
        <v>43</v>
      </c>
      <c r="B8" s="69" t="str">
        <f>B6&amp;"-"&amp;B7</f>
        <v>AUD-CPI-3M</v>
      </c>
      <c r="C8" s="30"/>
    </row>
    <row r="9" spans="1:4" x14ac:dyDescent="0.2">
      <c r="A9" s="66" t="s">
        <v>49</v>
      </c>
      <c r="B9" s="69" t="str">
        <f>"InflationCurve."&amp;B8</f>
        <v>InflationCurve.AUD-CPI-3M</v>
      </c>
      <c r="C9" s="30"/>
    </row>
    <row r="10" spans="1:4" ht="13.5" thickBot="1" x14ac:dyDescent="0.25">
      <c r="A10" s="70" t="s">
        <v>10</v>
      </c>
      <c r="B10" s="71" t="s">
        <v>50</v>
      </c>
      <c r="C10" s="30"/>
    </row>
    <row r="11" spans="1:4" ht="13.5" thickBot="1" x14ac:dyDescent="0.25">
      <c r="A11" s="30"/>
      <c r="B11" s="30"/>
    </row>
    <row r="12" spans="1:4" x14ac:dyDescent="0.2">
      <c r="A12" s="31" t="s">
        <v>0</v>
      </c>
      <c r="B12" s="32"/>
      <c r="C12" s="33"/>
    </row>
    <row r="13" spans="1:4" ht="13.5" thickBot="1" x14ac:dyDescent="0.25">
      <c r="A13" s="34"/>
      <c r="B13" s="35"/>
      <c r="C13" s="36"/>
    </row>
    <row r="14" spans="1:4" ht="13.5" thickBot="1" x14ac:dyDescent="0.25">
      <c r="A14" s="55" t="s">
        <v>1</v>
      </c>
      <c r="B14" s="56" t="s">
        <v>2</v>
      </c>
      <c r="C14" s="57" t="s">
        <v>3</v>
      </c>
    </row>
    <row r="15" spans="1:4" x14ac:dyDescent="0.2">
      <c r="A15" s="59" t="s">
        <v>22</v>
      </c>
      <c r="B15" s="60">
        <v>0.03</v>
      </c>
      <c r="C15" s="37">
        <v>0</v>
      </c>
    </row>
    <row r="16" spans="1:4" x14ac:dyDescent="0.2">
      <c r="A16" s="61" t="s">
        <v>23</v>
      </c>
      <c r="B16" s="58">
        <v>0.03</v>
      </c>
      <c r="C16" s="38">
        <v>0</v>
      </c>
    </row>
    <row r="17" spans="1:3" x14ac:dyDescent="0.2">
      <c r="A17" s="61" t="s">
        <v>24</v>
      </c>
      <c r="B17" s="58">
        <v>0.03</v>
      </c>
      <c r="C17" s="38">
        <v>0</v>
      </c>
    </row>
    <row r="18" spans="1:3" x14ac:dyDescent="0.2">
      <c r="A18" s="61" t="s">
        <v>25</v>
      </c>
      <c r="B18" s="58">
        <v>0.03</v>
      </c>
      <c r="C18" s="38">
        <v>0</v>
      </c>
    </row>
    <row r="19" spans="1:3" x14ac:dyDescent="0.2">
      <c r="A19" s="61" t="s">
        <v>26</v>
      </c>
      <c r="B19" s="58">
        <v>0.03</v>
      </c>
      <c r="C19" s="38">
        <v>0</v>
      </c>
    </row>
    <row r="20" spans="1:3" x14ac:dyDescent="0.2">
      <c r="A20" s="61" t="s">
        <v>27</v>
      </c>
      <c r="B20" s="58">
        <v>0.03</v>
      </c>
      <c r="C20" s="38">
        <v>0</v>
      </c>
    </row>
    <row r="21" spans="1:3" x14ac:dyDescent="0.2">
      <c r="A21" s="61" t="s">
        <v>28</v>
      </c>
      <c r="B21" s="58">
        <v>0.03</v>
      </c>
      <c r="C21" s="38">
        <v>0</v>
      </c>
    </row>
    <row r="22" spans="1:3" x14ac:dyDescent="0.2">
      <c r="A22" s="61" t="s">
        <v>29</v>
      </c>
      <c r="B22" s="58">
        <v>0.03</v>
      </c>
      <c r="C22" s="38">
        <v>0</v>
      </c>
    </row>
    <row r="23" spans="1:3" x14ac:dyDescent="0.2">
      <c r="A23" s="61" t="s">
        <v>30</v>
      </c>
      <c r="B23" s="58">
        <v>0.03</v>
      </c>
      <c r="C23" s="38">
        <v>0</v>
      </c>
    </row>
    <row r="24" spans="1:3" x14ac:dyDescent="0.2">
      <c r="A24" s="61" t="s">
        <v>31</v>
      </c>
      <c r="B24" s="58">
        <v>0.03</v>
      </c>
      <c r="C24" s="38">
        <v>0</v>
      </c>
    </row>
    <row r="25" spans="1:3" x14ac:dyDescent="0.2">
      <c r="A25" s="61" t="s">
        <v>32</v>
      </c>
      <c r="B25" s="58">
        <v>0.03</v>
      </c>
      <c r="C25" s="38">
        <v>0</v>
      </c>
    </row>
    <row r="26" spans="1:3" x14ac:dyDescent="0.2">
      <c r="A26" s="61" t="s">
        <v>33</v>
      </c>
      <c r="B26" s="58">
        <v>0.03</v>
      </c>
      <c r="C26" s="38">
        <v>0</v>
      </c>
    </row>
    <row r="27" spans="1:3" x14ac:dyDescent="0.2">
      <c r="A27" s="61" t="s">
        <v>34</v>
      </c>
      <c r="B27" s="58">
        <v>0.03</v>
      </c>
      <c r="C27" s="38">
        <v>0</v>
      </c>
    </row>
    <row r="28" spans="1:3" x14ac:dyDescent="0.2">
      <c r="A28" s="61" t="s">
        <v>35</v>
      </c>
      <c r="B28" s="58">
        <v>0.03</v>
      </c>
      <c r="C28" s="38">
        <v>0</v>
      </c>
    </row>
    <row r="29" spans="1:3" x14ac:dyDescent="0.2">
      <c r="A29" s="61" t="s">
        <v>36</v>
      </c>
      <c r="B29" s="58">
        <v>0.03</v>
      </c>
      <c r="C29" s="38">
        <v>0</v>
      </c>
    </row>
    <row r="30" spans="1:3" x14ac:dyDescent="0.2">
      <c r="A30" s="61" t="s">
        <v>37</v>
      </c>
      <c r="B30" s="58">
        <v>0.03</v>
      </c>
      <c r="C30" s="38">
        <v>0</v>
      </c>
    </row>
    <row r="31" spans="1:3" x14ac:dyDescent="0.2">
      <c r="A31" s="40" t="s">
        <v>38</v>
      </c>
      <c r="B31" s="58">
        <v>0.03</v>
      </c>
      <c r="C31" s="38">
        <v>0</v>
      </c>
    </row>
    <row r="32" spans="1:3" x14ac:dyDescent="0.2">
      <c r="A32" s="40" t="s">
        <v>39</v>
      </c>
      <c r="B32" s="58">
        <v>0.03</v>
      </c>
      <c r="C32" s="38">
        <v>0</v>
      </c>
    </row>
    <row r="33" spans="1:3" x14ac:dyDescent="0.2">
      <c r="A33" s="40" t="s">
        <v>40</v>
      </c>
      <c r="B33" s="58">
        <v>0.03</v>
      </c>
      <c r="C33" s="38">
        <v>0</v>
      </c>
    </row>
    <row r="34" spans="1:3" x14ac:dyDescent="0.2">
      <c r="A34" s="40" t="s">
        <v>41</v>
      </c>
      <c r="B34" s="58">
        <v>0.03</v>
      </c>
      <c r="C34" s="38">
        <v>0</v>
      </c>
    </row>
    <row r="35" spans="1:3" ht="13.5" thickBot="1" x14ac:dyDescent="0.25">
      <c r="A35" s="41" t="s">
        <v>42</v>
      </c>
      <c r="B35" s="62">
        <v>0.03</v>
      </c>
      <c r="C35" s="39">
        <v>0</v>
      </c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</sheetData>
  <protectedRanges>
    <protectedRange sqref="B10" name="Range2_1"/>
  </protectedRanges>
  <phoneticPr fontId="2" type="noConversion"/>
  <dataValidations count="1">
    <dataValidation type="list" allowBlank="1" showInputMessage="1" showErrorMessage="1" sqref="B6" xr:uid="{00000000-0002-0000-0000-000000000000}">
      <formula1>"AUD-CPI"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workbookViewId="0">
      <selection activeCell="E3" sqref="E3"/>
    </sheetView>
  </sheetViews>
  <sheetFormatPr defaultColWidth="9.140625" defaultRowHeight="11.25" x14ac:dyDescent="0.2"/>
  <cols>
    <col min="1" max="1" width="14.7109375" style="7" customWidth="1"/>
    <col min="2" max="2" width="28.85546875" style="7" bestFit="1" customWidth="1"/>
    <col min="3" max="3" width="15.42578125" style="7" customWidth="1"/>
    <col min="4" max="4" width="4.42578125" style="7" customWidth="1"/>
    <col min="5" max="5" width="44.42578125" style="7" bestFit="1" customWidth="1"/>
    <col min="6" max="6" width="10.85546875" style="7" customWidth="1"/>
    <col min="7" max="7" width="12.140625" style="7" customWidth="1"/>
    <col min="8" max="8" width="11.140625" style="7" customWidth="1"/>
    <col min="9" max="9" width="14.85546875" style="7" customWidth="1"/>
    <col min="10" max="16384" width="9.140625" style="7"/>
  </cols>
  <sheetData>
    <row r="1" spans="1:14" ht="12" thickBot="1" x14ac:dyDescent="0.25">
      <c r="A1" s="1" t="s">
        <v>13</v>
      </c>
      <c r="B1" s="2" t="s">
        <v>14</v>
      </c>
      <c r="C1" s="3" t="s">
        <v>4</v>
      </c>
      <c r="D1" s="4"/>
      <c r="E1" s="5" t="s">
        <v>15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 x14ac:dyDescent="0.25">
      <c r="A2" s="8" t="s">
        <v>11</v>
      </c>
      <c r="B2" s="9" t="str">
        <f ca="1">_xll.HLV5r3.Financial.Cache.CreateAsset(Curves!A15, C39,Curves!B15, Curves!C15)</f>
        <v>AUD-CPIndex-1D-0.03-25/04/2018</v>
      </c>
      <c r="C2" s="10" t="s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">
      <c r="A3" s="15" t="s">
        <v>12</v>
      </c>
      <c r="B3" s="16" t="str">
        <f t="array" aca="1" ref="B3:B34" ca="1">_xll.HLV5r3.Financial.Cache.CreateAssets(Curves!A15:A35, C39, Curves!B15:B35, Curves!C15:C35)</f>
        <v>AUD-CPIndex-1D-0.03-25/04/2018</v>
      </c>
      <c r="C3" s="10" t="s">
        <v>44</v>
      </c>
      <c r="D3" s="11"/>
      <c r="E3" s="17" t="str">
        <f t="array" aca="1" ref="E3:N34" ca="1">_xll.HLV5r3.Financial.Cache.EvaluateMetricsForAssetSet(C2:C3, C37, B3:B23, C39)</f>
        <v>AUD-CPIndex-1D-0.03-25/04/2018</v>
      </c>
      <c r="F3" s="18" t="str">
        <f ca="1"/>
        <v>ImpliedQuote</v>
      </c>
      <c r="G3" s="18">
        <f ca="1"/>
        <v>2.9999999999896634E-2</v>
      </c>
      <c r="H3" s="18" t="str">
        <f ca="1"/>
        <v>MarketQuote</v>
      </c>
      <c r="I3" s="19" t="e">
        <f ca="1"/>
        <v>#N/A</v>
      </c>
      <c r="J3" s="18" t="e">
        <f ca="1"/>
        <v>#N/A</v>
      </c>
      <c r="K3" s="18" t="e">
        <f ca="1"/>
        <v>#N/A</v>
      </c>
      <c r="L3" s="19" t="e">
        <f ca="1"/>
        <v>#N/A</v>
      </c>
      <c r="M3" s="18" t="e">
        <f ca="1"/>
        <v>#N/A</v>
      </c>
      <c r="N3" s="19" t="e">
        <f ca="1"/>
        <v>#N/A</v>
      </c>
    </row>
    <row r="4" spans="1:14" x14ac:dyDescent="0.2">
      <c r="A4" s="20"/>
      <c r="B4" s="16" t="str">
        <f ca="1"/>
        <v>AUD-CPIndex-1M-0.03-25/04/2018</v>
      </c>
      <c r="C4" s="20"/>
      <c r="D4" s="21"/>
      <c r="E4" s="22" t="str">
        <f ca="1"/>
        <v>AUD-CPIndex-1M-0.03-25/04/2018</v>
      </c>
      <c r="F4" s="12" t="str">
        <f ca="1"/>
        <v>ImpliedQuote</v>
      </c>
      <c r="G4" s="12">
        <f ca="1"/>
        <v>2.9999999999995915E-2</v>
      </c>
      <c r="H4" s="12" t="str">
        <f ca="1"/>
        <v>MarketQuote</v>
      </c>
      <c r="I4" s="23" t="e">
        <f ca="1"/>
        <v>#N/A</v>
      </c>
      <c r="J4" s="12" t="e">
        <f ca="1"/>
        <v>#N/A</v>
      </c>
      <c r="K4" s="12" t="e">
        <f ca="1"/>
        <v>#N/A</v>
      </c>
      <c r="L4" s="23" t="e">
        <f ca="1"/>
        <v>#N/A</v>
      </c>
      <c r="M4" s="12" t="e">
        <f ca="1"/>
        <v>#N/A</v>
      </c>
      <c r="N4" s="23" t="e">
        <f ca="1"/>
        <v>#N/A</v>
      </c>
    </row>
    <row r="5" spans="1:14" x14ac:dyDescent="0.2">
      <c r="A5" s="20"/>
      <c r="B5" s="16" t="str">
        <f ca="1"/>
        <v>AUD-CPIndex-2M-0.03-25/04/2018</v>
      </c>
      <c r="C5" s="20"/>
      <c r="D5" s="21"/>
      <c r="E5" s="22" t="str">
        <f ca="1"/>
        <v>AUD-CPIndex-2M-0.03-25/04/2018</v>
      </c>
      <c r="F5" s="12" t="str">
        <f ca="1"/>
        <v>ImpliedQuote</v>
      </c>
      <c r="G5" s="12">
        <f ca="1"/>
        <v>3.0000000000003052E-2</v>
      </c>
      <c r="H5" s="12" t="str">
        <f ca="1"/>
        <v>MarketQuote</v>
      </c>
      <c r="I5" s="23" t="e">
        <f ca="1"/>
        <v>#N/A</v>
      </c>
      <c r="J5" s="12" t="e">
        <f ca="1"/>
        <v>#N/A</v>
      </c>
      <c r="K5" s="12" t="e">
        <f ca="1"/>
        <v>#N/A</v>
      </c>
      <c r="L5" s="23" t="e">
        <f ca="1"/>
        <v>#N/A</v>
      </c>
      <c r="M5" s="12" t="e">
        <f ca="1"/>
        <v>#N/A</v>
      </c>
      <c r="N5" s="23" t="e">
        <f ca="1"/>
        <v>#N/A</v>
      </c>
    </row>
    <row r="6" spans="1:14" x14ac:dyDescent="0.2">
      <c r="A6" s="20"/>
      <c r="B6" s="16" t="str">
        <f ca="1"/>
        <v>AUD-CPIndex-3M-0.03-25/04/2018</v>
      </c>
      <c r="C6" s="20"/>
      <c r="D6" s="21"/>
      <c r="E6" s="22" t="str">
        <f ca="1"/>
        <v>AUD-CPIndex-3M-0.03-25/04/2018</v>
      </c>
      <c r="F6" s="12" t="str">
        <f ca="1"/>
        <v>ImpliedQuote</v>
      </c>
      <c r="G6" s="12">
        <f ca="1"/>
        <v>2.9999999999998566E-2</v>
      </c>
      <c r="H6" s="12" t="str">
        <f ca="1"/>
        <v>MarketQuote</v>
      </c>
      <c r="I6" s="23" t="e">
        <f ca="1"/>
        <v>#N/A</v>
      </c>
      <c r="J6" s="12" t="e">
        <f ca="1"/>
        <v>#N/A</v>
      </c>
      <c r="K6" s="12" t="e">
        <f ca="1"/>
        <v>#N/A</v>
      </c>
      <c r="L6" s="23" t="e">
        <f ca="1"/>
        <v>#N/A</v>
      </c>
      <c r="M6" s="12" t="e">
        <f ca="1"/>
        <v>#N/A</v>
      </c>
      <c r="N6" s="23" t="e">
        <f ca="1"/>
        <v>#N/A</v>
      </c>
    </row>
    <row r="7" spans="1:14" x14ac:dyDescent="0.2">
      <c r="A7" s="20"/>
      <c r="B7" s="16" t="str">
        <f ca="1"/>
        <v>AUD-CPIndex-4M-0.03-25/04/2018</v>
      </c>
      <c r="C7" s="20"/>
      <c r="D7" s="21"/>
      <c r="E7" s="22" t="str">
        <f ca="1"/>
        <v>AUD-CPIndex-4M-0.03-25/04/2018</v>
      </c>
      <c r="F7" s="12" t="str">
        <f ca="1"/>
        <v>ImpliedQuote</v>
      </c>
      <c r="G7" s="12">
        <f ca="1"/>
        <v>2.9999999999998885E-2</v>
      </c>
      <c r="H7" s="12" t="str">
        <f ca="1"/>
        <v>MarketQuote</v>
      </c>
      <c r="I7" s="23" t="e">
        <f ca="1"/>
        <v>#N/A</v>
      </c>
      <c r="J7" s="12" t="e">
        <f ca="1"/>
        <v>#N/A</v>
      </c>
      <c r="K7" s="12" t="e">
        <f ca="1"/>
        <v>#N/A</v>
      </c>
      <c r="L7" s="23" t="e">
        <f ca="1"/>
        <v>#N/A</v>
      </c>
      <c r="M7" s="12" t="e">
        <f ca="1"/>
        <v>#N/A</v>
      </c>
      <c r="N7" s="23" t="e">
        <f ca="1"/>
        <v>#N/A</v>
      </c>
    </row>
    <row r="8" spans="1:14" x14ac:dyDescent="0.2">
      <c r="A8" s="20"/>
      <c r="B8" s="16" t="str">
        <f ca="1"/>
        <v>AUD-CPIndex-5M-0.03-25/04/2018</v>
      </c>
      <c r="C8" s="20"/>
      <c r="D8" s="21"/>
      <c r="E8" s="22" t="str">
        <f ca="1"/>
        <v>AUD-CPIndex-5M-0.03-25/04/2018</v>
      </c>
      <c r="F8" s="12" t="str">
        <f ca="1"/>
        <v>ImpliedQuote</v>
      </c>
      <c r="G8" s="12">
        <f ca="1"/>
        <v>2.9999999999999152E-2</v>
      </c>
      <c r="H8" s="12" t="str">
        <f ca="1"/>
        <v>MarketQuote</v>
      </c>
      <c r="I8" s="23" t="e">
        <f ca="1"/>
        <v>#N/A</v>
      </c>
      <c r="J8" s="12" t="e">
        <f ca="1"/>
        <v>#N/A</v>
      </c>
      <c r="K8" s="12" t="e">
        <f ca="1"/>
        <v>#N/A</v>
      </c>
      <c r="L8" s="23" t="e">
        <f ca="1"/>
        <v>#N/A</v>
      </c>
      <c r="M8" s="12" t="e">
        <f ca="1"/>
        <v>#N/A</v>
      </c>
      <c r="N8" s="23" t="e">
        <f ca="1"/>
        <v>#N/A</v>
      </c>
    </row>
    <row r="9" spans="1:14" x14ac:dyDescent="0.2">
      <c r="A9" s="20"/>
      <c r="B9" s="16" t="str">
        <f ca="1"/>
        <v>AUD-CPIndex-6M-0.03-25/04/2018</v>
      </c>
      <c r="C9" s="20"/>
      <c r="D9" s="21"/>
      <c r="E9" s="22" t="str">
        <f ca="1"/>
        <v>AUD-CPIndex-6M-0.03-25/04/2018</v>
      </c>
      <c r="F9" s="12" t="str">
        <f ca="1"/>
        <v>ImpliedQuote</v>
      </c>
      <c r="G9" s="12">
        <f ca="1"/>
        <v>2.9999999999999114E-2</v>
      </c>
      <c r="H9" s="12" t="str">
        <f ca="1"/>
        <v>MarketQuote</v>
      </c>
      <c r="I9" s="23" t="e">
        <f ca="1"/>
        <v>#N/A</v>
      </c>
      <c r="J9" s="12" t="e">
        <f ca="1"/>
        <v>#N/A</v>
      </c>
      <c r="K9" s="12" t="e">
        <f ca="1"/>
        <v>#N/A</v>
      </c>
      <c r="L9" s="23" t="e">
        <f ca="1"/>
        <v>#N/A</v>
      </c>
      <c r="M9" s="12" t="e">
        <f ca="1"/>
        <v>#N/A</v>
      </c>
      <c r="N9" s="23" t="e">
        <f ca="1"/>
        <v>#N/A</v>
      </c>
    </row>
    <row r="10" spans="1:14" x14ac:dyDescent="0.2">
      <c r="A10" s="20"/>
      <c r="B10" s="16" t="str">
        <f ca="1"/>
        <v>AUD-ZCCPISwap-1Y-0.03-25/04/2018</v>
      </c>
      <c r="C10" s="20"/>
      <c r="D10" s="21"/>
      <c r="E10" s="22" t="str">
        <f ca="1"/>
        <v>AUD-ZCCPISwap-1Y-0.03-25/04/2018</v>
      </c>
      <c r="F10" s="12" t="str">
        <f ca="1"/>
        <v>ImpliedQuote</v>
      </c>
      <c r="G10" s="12">
        <f ca="1"/>
        <v>3.0000000000000093E-2</v>
      </c>
      <c r="H10" s="12" t="str">
        <f ca="1"/>
        <v>MarketQuote</v>
      </c>
      <c r="I10" s="23" t="e">
        <f ca="1"/>
        <v>#N/A</v>
      </c>
      <c r="J10" s="12" t="e">
        <f ca="1"/>
        <v>#N/A</v>
      </c>
      <c r="K10" s="12" t="e">
        <f ca="1"/>
        <v>#N/A</v>
      </c>
      <c r="L10" s="23" t="e">
        <f ca="1"/>
        <v>#N/A</v>
      </c>
      <c r="M10" s="12" t="e">
        <f ca="1"/>
        <v>#N/A</v>
      </c>
      <c r="N10" s="23" t="e">
        <f ca="1"/>
        <v>#N/A</v>
      </c>
    </row>
    <row r="11" spans="1:14" x14ac:dyDescent="0.2">
      <c r="A11" s="20"/>
      <c r="B11" s="16" t="str">
        <f ca="1"/>
        <v>AUD-ZCCPISwap-2Y-0.03-25/04/2018</v>
      </c>
      <c r="C11" s="20"/>
      <c r="D11" s="21"/>
      <c r="E11" s="22" t="str">
        <f ca="1"/>
        <v>AUD-ZCCPISwap-2Y-0.03-25/04/2018</v>
      </c>
      <c r="F11" s="12" t="str">
        <f ca="1"/>
        <v>ImpliedQuote</v>
      </c>
      <c r="G11" s="12">
        <f ca="1"/>
        <v>3.0000000000000433E-2</v>
      </c>
      <c r="H11" s="12" t="str">
        <f ca="1"/>
        <v>MarketQuote</v>
      </c>
      <c r="I11" s="23" t="e">
        <f ca="1"/>
        <v>#N/A</v>
      </c>
      <c r="J11" s="12" t="e">
        <f ca="1"/>
        <v>#N/A</v>
      </c>
      <c r="K11" s="12" t="e">
        <f ca="1"/>
        <v>#N/A</v>
      </c>
      <c r="L11" s="23" t="e">
        <f ca="1"/>
        <v>#N/A</v>
      </c>
      <c r="M11" s="12" t="e">
        <f ca="1"/>
        <v>#N/A</v>
      </c>
      <c r="N11" s="23" t="e">
        <f ca="1"/>
        <v>#N/A</v>
      </c>
    </row>
    <row r="12" spans="1:14" x14ac:dyDescent="0.2">
      <c r="A12" s="20"/>
      <c r="B12" s="16" t="str">
        <f ca="1"/>
        <v>AUD-ZCCPISwap-3Y-0.03-25/04/2018</v>
      </c>
      <c r="C12" s="20"/>
      <c r="D12" s="21"/>
      <c r="E12" s="22" t="str">
        <f ca="1"/>
        <v>AUD-ZCCPISwap-3Y-0.03-25/04/2018</v>
      </c>
      <c r="F12" s="12" t="str">
        <f ca="1"/>
        <v>ImpliedQuote</v>
      </c>
      <c r="G12" s="12">
        <f ca="1"/>
        <v>3.0000000000000474E-2</v>
      </c>
      <c r="H12" s="12" t="str">
        <f ca="1"/>
        <v>MarketQuote</v>
      </c>
      <c r="I12" s="23" t="e">
        <f ca="1"/>
        <v>#N/A</v>
      </c>
      <c r="J12" s="12" t="e">
        <f ca="1"/>
        <v>#N/A</v>
      </c>
      <c r="K12" s="12" t="e">
        <f ca="1"/>
        <v>#N/A</v>
      </c>
      <c r="L12" s="23" t="e">
        <f ca="1"/>
        <v>#N/A</v>
      </c>
      <c r="M12" s="12" t="e">
        <f ca="1"/>
        <v>#N/A</v>
      </c>
      <c r="N12" s="23" t="e">
        <f ca="1"/>
        <v>#N/A</v>
      </c>
    </row>
    <row r="13" spans="1:14" x14ac:dyDescent="0.2">
      <c r="A13" s="20"/>
      <c r="B13" s="16" t="str">
        <f ca="1"/>
        <v>AUD-ZCCPISwap-4Y-0.03-25/04/2018</v>
      </c>
      <c r="C13" s="20"/>
      <c r="D13" s="21"/>
      <c r="E13" s="22" t="str">
        <f ca="1"/>
        <v>AUD-ZCCPISwap-4Y-0.03-25/04/2018</v>
      </c>
      <c r="F13" s="12" t="str">
        <f ca="1"/>
        <v>ImpliedQuote</v>
      </c>
      <c r="G13" s="12">
        <f ca="1"/>
        <v>2.9999999999999645E-2</v>
      </c>
      <c r="H13" s="12" t="str">
        <f ca="1"/>
        <v>MarketQuote</v>
      </c>
      <c r="I13" s="23" t="e">
        <f ca="1"/>
        <v>#N/A</v>
      </c>
      <c r="J13" s="12" t="e">
        <f ca="1"/>
        <v>#N/A</v>
      </c>
      <c r="K13" s="12" t="e">
        <f ca="1"/>
        <v>#N/A</v>
      </c>
      <c r="L13" s="23" t="e">
        <f ca="1"/>
        <v>#N/A</v>
      </c>
      <c r="M13" s="12" t="e">
        <f ca="1"/>
        <v>#N/A</v>
      </c>
      <c r="N13" s="23" t="e">
        <f ca="1"/>
        <v>#N/A</v>
      </c>
    </row>
    <row r="14" spans="1:14" x14ac:dyDescent="0.2">
      <c r="A14" s="20"/>
      <c r="B14" s="16" t="str">
        <f ca="1"/>
        <v>AUD-ZCCPISwap-5Y-0.03-25/04/2018</v>
      </c>
      <c r="C14" s="20"/>
      <c r="D14" s="21"/>
      <c r="E14" s="22" t="str">
        <f ca="1"/>
        <v>AUD-ZCCPISwap-5Y-0.03-25/04/2018</v>
      </c>
      <c r="F14" s="12" t="str">
        <f ca="1"/>
        <v>ImpliedQuote</v>
      </c>
      <c r="G14" s="12">
        <f ca="1"/>
        <v>3.0000000000000197E-2</v>
      </c>
      <c r="H14" s="12" t="str">
        <f ca="1"/>
        <v>MarketQuote</v>
      </c>
      <c r="I14" s="23" t="e">
        <f ca="1"/>
        <v>#N/A</v>
      </c>
      <c r="J14" s="12" t="e">
        <f ca="1"/>
        <v>#N/A</v>
      </c>
      <c r="K14" s="12" t="e">
        <f ca="1"/>
        <v>#N/A</v>
      </c>
      <c r="L14" s="23" t="e">
        <f ca="1"/>
        <v>#N/A</v>
      </c>
      <c r="M14" s="12" t="e">
        <f ca="1"/>
        <v>#N/A</v>
      </c>
      <c r="N14" s="23" t="e">
        <f ca="1"/>
        <v>#N/A</v>
      </c>
    </row>
    <row r="15" spans="1:14" x14ac:dyDescent="0.2">
      <c r="A15" s="20"/>
      <c r="B15" s="16" t="str">
        <f ca="1"/>
        <v>AUD-ZCCPISwap-7Y-0.03-25/04/2018</v>
      </c>
      <c r="C15" s="20"/>
      <c r="D15" s="21"/>
      <c r="E15" s="22" t="str">
        <f ca="1"/>
        <v>AUD-ZCCPISwap-7Y-0.03-25/04/2018</v>
      </c>
      <c r="F15" s="12" t="str">
        <f ca="1"/>
        <v>ImpliedQuote</v>
      </c>
      <c r="G15" s="12">
        <f ca="1"/>
        <v>3.0000000000000252E-2</v>
      </c>
      <c r="H15" s="12" t="str">
        <f ca="1"/>
        <v>MarketQuote</v>
      </c>
      <c r="I15" s="23" t="e">
        <f ca="1"/>
        <v>#N/A</v>
      </c>
      <c r="J15" s="12" t="e">
        <f ca="1"/>
        <v>#N/A</v>
      </c>
      <c r="K15" s="12" t="e">
        <f ca="1"/>
        <v>#N/A</v>
      </c>
      <c r="L15" s="23" t="e">
        <f ca="1"/>
        <v>#N/A</v>
      </c>
      <c r="M15" s="12" t="e">
        <f ca="1"/>
        <v>#N/A</v>
      </c>
      <c r="N15" s="23" t="e">
        <f ca="1"/>
        <v>#N/A</v>
      </c>
    </row>
    <row r="16" spans="1:14" x14ac:dyDescent="0.2">
      <c r="A16" s="20"/>
      <c r="B16" s="16" t="str">
        <f ca="1"/>
        <v>AUD-ZCCPISwap-8Y-0.03-25/04/2018</v>
      </c>
      <c r="C16" s="20"/>
      <c r="D16" s="21"/>
      <c r="E16" s="22" t="str">
        <f ca="1"/>
        <v>AUD-ZCCPISwap-8Y-0.03-25/04/2018</v>
      </c>
      <c r="F16" s="12" t="str">
        <f ca="1"/>
        <v>ImpliedQuote</v>
      </c>
      <c r="G16" s="12">
        <f ca="1"/>
        <v>3.0000000000000179E-2</v>
      </c>
      <c r="H16" s="12" t="str">
        <f ca="1"/>
        <v>MarketQuote</v>
      </c>
      <c r="I16" s="23" t="e">
        <f ca="1"/>
        <v>#N/A</v>
      </c>
      <c r="J16" s="12" t="e">
        <f ca="1"/>
        <v>#N/A</v>
      </c>
      <c r="K16" s="12" t="e">
        <f ca="1"/>
        <v>#N/A</v>
      </c>
      <c r="L16" s="23" t="e">
        <f ca="1"/>
        <v>#N/A</v>
      </c>
      <c r="M16" s="12" t="e">
        <f ca="1"/>
        <v>#N/A</v>
      </c>
      <c r="N16" s="23" t="e">
        <f ca="1"/>
        <v>#N/A</v>
      </c>
    </row>
    <row r="17" spans="1:14" x14ac:dyDescent="0.2">
      <c r="A17" s="20"/>
      <c r="B17" s="16" t="str">
        <f ca="1"/>
        <v>AUD-ZCCPISwap-9Y-0.03-25/04/2018</v>
      </c>
      <c r="C17" s="20"/>
      <c r="D17" s="21"/>
      <c r="E17" s="22" t="str">
        <f ca="1"/>
        <v>AUD-ZCCPISwap-9Y-0.03-25/04/2018</v>
      </c>
      <c r="F17" s="12" t="str">
        <f ca="1"/>
        <v>ImpliedQuote</v>
      </c>
      <c r="G17" s="12">
        <f ca="1"/>
        <v>2.9999999999999669E-2</v>
      </c>
      <c r="H17" s="12" t="str">
        <f ca="1"/>
        <v>MarketQuote</v>
      </c>
      <c r="I17" s="23" t="e">
        <f ca="1"/>
        <v>#N/A</v>
      </c>
      <c r="J17" s="12" t="e">
        <f ca="1"/>
        <v>#N/A</v>
      </c>
      <c r="K17" s="12" t="e">
        <f ca="1"/>
        <v>#N/A</v>
      </c>
      <c r="L17" s="23" t="e">
        <f ca="1"/>
        <v>#N/A</v>
      </c>
      <c r="M17" s="12" t="e">
        <f ca="1"/>
        <v>#N/A</v>
      </c>
      <c r="N17" s="23" t="e">
        <f ca="1"/>
        <v>#N/A</v>
      </c>
    </row>
    <row r="18" spans="1:14" x14ac:dyDescent="0.2">
      <c r="A18" s="20"/>
      <c r="B18" s="16" t="str">
        <f ca="1"/>
        <v>AUD-ZCCPISwap-10Y-0.03-25/04/2018</v>
      </c>
      <c r="C18" s="20"/>
      <c r="D18" s="21"/>
      <c r="E18" s="22" t="str">
        <f ca="1"/>
        <v>AUD-ZCCPISwap-10Y-0.03-25/04/2018</v>
      </c>
      <c r="F18" s="12" t="str">
        <f ca="1"/>
        <v>ImpliedQuote</v>
      </c>
      <c r="G18" s="12">
        <f ca="1"/>
        <v>2.9999999999999857E-2</v>
      </c>
      <c r="H18" s="12" t="str">
        <f ca="1"/>
        <v>MarketQuote</v>
      </c>
      <c r="I18" s="23" t="e">
        <f ca="1"/>
        <v>#N/A</v>
      </c>
      <c r="J18" s="12" t="e">
        <f ca="1"/>
        <v>#N/A</v>
      </c>
      <c r="K18" s="12" t="e">
        <f ca="1"/>
        <v>#N/A</v>
      </c>
      <c r="L18" s="23" t="e">
        <f ca="1"/>
        <v>#N/A</v>
      </c>
      <c r="M18" s="12" t="e">
        <f ca="1"/>
        <v>#N/A</v>
      </c>
      <c r="N18" s="23" t="e">
        <f ca="1"/>
        <v>#N/A</v>
      </c>
    </row>
    <row r="19" spans="1:14" x14ac:dyDescent="0.2">
      <c r="A19" s="20"/>
      <c r="B19" s="16" t="str">
        <f ca="1"/>
        <v>AUD-ZCCPISwap-12Y-0.03-25/04/2018</v>
      </c>
      <c r="C19" s="20"/>
      <c r="D19" s="21"/>
      <c r="E19" s="22" t="str">
        <f ca="1"/>
        <v>AUD-ZCCPISwap-12Y-0.03-25/04/2018</v>
      </c>
      <c r="F19" s="12" t="str">
        <f ca="1"/>
        <v>ImpliedQuote</v>
      </c>
      <c r="G19" s="12">
        <f ca="1"/>
        <v>2.9999999999999957E-2</v>
      </c>
      <c r="H19" s="12" t="str">
        <f ca="1"/>
        <v>MarketQuote</v>
      </c>
      <c r="I19" s="23" t="e">
        <f ca="1"/>
        <v>#N/A</v>
      </c>
      <c r="J19" s="12" t="e">
        <f ca="1"/>
        <v>#N/A</v>
      </c>
      <c r="K19" s="12" t="e">
        <f ca="1"/>
        <v>#N/A</v>
      </c>
      <c r="L19" s="23" t="e">
        <f ca="1"/>
        <v>#N/A</v>
      </c>
      <c r="M19" s="12" t="e">
        <f ca="1"/>
        <v>#N/A</v>
      </c>
      <c r="N19" s="23" t="e">
        <f ca="1"/>
        <v>#N/A</v>
      </c>
    </row>
    <row r="20" spans="1:14" x14ac:dyDescent="0.2">
      <c r="A20" s="20"/>
      <c r="B20" s="16" t="str">
        <f ca="1"/>
        <v>AUD-ZCCPISwap-15Y-0.03-25/04/2018</v>
      </c>
      <c r="C20" s="20"/>
      <c r="D20" s="21"/>
      <c r="E20" s="22" t="str">
        <f ca="1"/>
        <v>AUD-ZCCPISwap-15Y-0.03-25/04/2018</v>
      </c>
      <c r="F20" s="12" t="str">
        <f ca="1"/>
        <v>ImpliedQuote</v>
      </c>
      <c r="G20" s="12">
        <f ca="1"/>
        <v>2.999999999999951E-2</v>
      </c>
      <c r="H20" s="12" t="str">
        <f ca="1"/>
        <v>MarketQuote</v>
      </c>
      <c r="I20" s="23" t="e">
        <f ca="1"/>
        <v>#N/A</v>
      </c>
      <c r="J20" s="12" t="e">
        <f ca="1"/>
        <v>#N/A</v>
      </c>
      <c r="K20" s="12" t="e">
        <f ca="1"/>
        <v>#N/A</v>
      </c>
      <c r="L20" s="23" t="e">
        <f ca="1"/>
        <v>#N/A</v>
      </c>
      <c r="M20" s="12" t="e">
        <f ca="1"/>
        <v>#N/A</v>
      </c>
      <c r="N20" s="23" t="e">
        <f ca="1"/>
        <v>#N/A</v>
      </c>
    </row>
    <row r="21" spans="1:14" x14ac:dyDescent="0.2">
      <c r="A21" s="20"/>
      <c r="B21" s="16" t="str">
        <f ca="1"/>
        <v>AUD-ZCCPISwap-20Y-0.03-25/04/2018</v>
      </c>
      <c r="C21" s="20"/>
      <c r="D21" s="21"/>
      <c r="E21" s="22" t="str">
        <f ca="1"/>
        <v>AUD-ZCCPISwap-20Y-0.03-25/04/2018</v>
      </c>
      <c r="F21" s="12" t="str">
        <f ca="1"/>
        <v>ImpliedQuote</v>
      </c>
      <c r="G21" s="12">
        <f ca="1"/>
        <v>3.0000000000000641E-2</v>
      </c>
      <c r="H21" s="12" t="str">
        <f ca="1"/>
        <v>MarketQuote</v>
      </c>
      <c r="I21" s="23" t="e">
        <f ca="1"/>
        <v>#N/A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 x14ac:dyDescent="0.2">
      <c r="A22" s="20"/>
      <c r="B22" s="16" t="str">
        <f ca="1"/>
        <v>AUD-ZCCPISwap-25Y-0.03-25/04/2018</v>
      </c>
      <c r="C22" s="20"/>
      <c r="D22" s="21"/>
      <c r="E22" s="22" t="str">
        <f ca="1"/>
        <v>AUD-ZCCPISwap-25Y-0.03-25/04/2018</v>
      </c>
      <c r="F22" s="12" t="str">
        <f ca="1"/>
        <v>ImpliedQuote</v>
      </c>
      <c r="G22" s="12">
        <f ca="1"/>
        <v>3.0000000000000544E-2</v>
      </c>
      <c r="H22" s="12" t="str">
        <f ca="1"/>
        <v>MarketQuote</v>
      </c>
      <c r="I22" s="23" t="e">
        <f ca="1"/>
        <v>#N/A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 x14ac:dyDescent="0.2">
      <c r="A23" s="20"/>
      <c r="B23" s="16" t="str">
        <f ca="1"/>
        <v>AUD-ZCCPISwap-30Y-0.03-25/04/2018</v>
      </c>
      <c r="C23" s="20"/>
      <c r="D23" s="21"/>
      <c r="E23" s="22" t="str">
        <f ca="1"/>
        <v>AUD-ZCCPISwap-30Y-0.03-25/04/2018</v>
      </c>
      <c r="F23" s="12" t="str">
        <f ca="1"/>
        <v>ImpliedQuote</v>
      </c>
      <c r="G23" s="12">
        <f ca="1"/>
        <v>2.9999999999999648E-2</v>
      </c>
      <c r="H23" s="12" t="str">
        <f ca="1"/>
        <v>MarketQuote</v>
      </c>
      <c r="I23" s="23" t="e">
        <f ca="1"/>
        <v>#N/A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 x14ac:dyDescent="0.2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 x14ac:dyDescent="0.2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 x14ac:dyDescent="0.2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 x14ac:dyDescent="0.2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 x14ac:dyDescent="0.2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 x14ac:dyDescent="0.2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 x14ac:dyDescent="0.2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 x14ac:dyDescent="0.2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 x14ac:dyDescent="0.2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 x14ac:dyDescent="0.2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 x14ac:dyDescent="0.25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7" spans="1:14" x14ac:dyDescent="0.2">
      <c r="B37" s="73" t="s">
        <v>51</v>
      </c>
      <c r="C37" s="74" t="str">
        <f ca="1">Curves!B1</f>
        <v>Market.LIVE.InflationCurve.AUD-CPI-3M</v>
      </c>
    </row>
    <row r="38" spans="1:14" x14ac:dyDescent="0.2">
      <c r="B38" s="73" t="s">
        <v>52</v>
      </c>
      <c r="C38" s="74" t="str">
        <f>"Orion.Instrument"</f>
        <v>Orion.Instrument</v>
      </c>
    </row>
    <row r="39" spans="1:14" x14ac:dyDescent="0.2">
      <c r="B39" s="73" t="s">
        <v>53</v>
      </c>
      <c r="C39" s="75">
        <f ca="1">Curves!B3</f>
        <v>43215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>
      <selection activeCell="K34" sqref="K34"/>
    </sheetView>
  </sheetViews>
  <sheetFormatPr defaultColWidth="9.140625" defaultRowHeight="11.25" x14ac:dyDescent="0.2"/>
  <cols>
    <col min="1" max="1" width="10.140625" style="43" bestFit="1" customWidth="1"/>
    <col min="2" max="2" width="21.140625" style="43" customWidth="1"/>
    <col min="3" max="3" width="3.85546875" style="43" customWidth="1"/>
    <col min="4" max="16384" width="9.140625" style="43"/>
  </cols>
  <sheetData>
    <row r="1" spans="1:6" ht="12" thickBot="1" x14ac:dyDescent="0.25">
      <c r="A1" s="1" t="s">
        <v>17</v>
      </c>
      <c r="B1" s="1" t="s">
        <v>18</v>
      </c>
      <c r="C1" s="42"/>
      <c r="D1" s="1" t="s">
        <v>16</v>
      </c>
      <c r="F1" s="44" t="s">
        <v>19</v>
      </c>
    </row>
    <row r="2" spans="1:6" x14ac:dyDescent="0.2">
      <c r="A2" s="45">
        <f ca="1">Curves!B3</f>
        <v>43215</v>
      </c>
      <c r="B2" s="46">
        <f ca="1">B3</f>
        <v>2.9997534449109353E-2</v>
      </c>
      <c r="C2" s="47"/>
      <c r="D2" s="48">
        <f ca="1">_xll.HLV5r3.Financial.Cache.GetValue(Curves!$B$1, 'Daily Forward Rates'!A2)</f>
        <v>1</v>
      </c>
    </row>
    <row r="3" spans="1:6" x14ac:dyDescent="0.2">
      <c r="A3" s="49">
        <f t="shared" ref="A3:A67" ca="1" si="0">A2+1</f>
        <v>43216</v>
      </c>
      <c r="B3" s="50">
        <f ca="1">(D2-D3)/(A3-A2)*365</f>
        <v>2.9997534449109353E-2</v>
      </c>
      <c r="C3" s="47"/>
      <c r="D3" s="48">
        <f ca="1">_xll.HLV5r3.Financial.Cache.GetValue(Curves!$B$1, 'Daily Forward Rates'!A3)</f>
        <v>0.99991781497411203</v>
      </c>
    </row>
    <row r="4" spans="1:6" x14ac:dyDescent="0.2">
      <c r="A4" s="49">
        <f t="shared" ca="1" si="0"/>
        <v>43217</v>
      </c>
      <c r="B4" s="51">
        <f t="shared" ref="B4:B67" ca="1" si="1">(D3-D4)/(A4-A3)*365</f>
        <v>2.9992607943382654E-2</v>
      </c>
      <c r="C4" s="47"/>
      <c r="D4" s="48">
        <f ca="1">_xll.HLV5r3.Financial.Cache.GetValue(Curves!$B$1, 'Daily Forward Rates'!A4)</f>
        <v>0.99983564344550002</v>
      </c>
    </row>
    <row r="5" spans="1:6" x14ac:dyDescent="0.2">
      <c r="A5" s="49">
        <f t="shared" ca="1" si="0"/>
        <v>43218</v>
      </c>
      <c r="B5" s="51">
        <f t="shared" ca="1" si="1"/>
        <v>2.9987682245930514E-2</v>
      </c>
      <c r="C5" s="47"/>
      <c r="D5" s="48">
        <f ca="1">_xll.HLV5r3.Financial.Cache.GetValue(Curves!$B$1, 'Daily Forward Rates'!A5)</f>
        <v>0.99975348541194953</v>
      </c>
    </row>
    <row r="6" spans="1:6" x14ac:dyDescent="0.2">
      <c r="A6" s="49">
        <f t="shared" ca="1" si="0"/>
        <v>43219</v>
      </c>
      <c r="B6" s="51">
        <f t="shared" ca="1" si="1"/>
        <v>2.9982757356550316E-2</v>
      </c>
      <c r="C6" s="47"/>
      <c r="D6" s="48">
        <f ca="1">_xll.HLV5r3.Financial.Cache.GetValue(Curves!$B$1, 'Daily Forward Rates'!A6)</f>
        <v>0.99967134087124665</v>
      </c>
    </row>
    <row r="7" spans="1:6" x14ac:dyDescent="0.2">
      <c r="A7" s="49">
        <f t="shared" ca="1" si="0"/>
        <v>43220</v>
      </c>
      <c r="B7" s="51">
        <f t="shared" ca="1" si="1"/>
        <v>2.9977833275039445E-2</v>
      </c>
      <c r="C7" s="47"/>
      <c r="D7" s="48">
        <f ca="1">_xll.HLV5r3.Financial.Cache.GetValue(Curves!$B$1, 'Daily Forward Rates'!A7)</f>
        <v>0.99958920982117805</v>
      </c>
    </row>
    <row r="8" spans="1:6" x14ac:dyDescent="0.2">
      <c r="A8" s="49">
        <f t="shared" ca="1" si="0"/>
        <v>43221</v>
      </c>
      <c r="B8" s="51">
        <f t="shared" ca="1" si="1"/>
        <v>2.9972910001276332E-2</v>
      </c>
      <c r="C8" s="47"/>
      <c r="D8" s="48">
        <f ca="1">_xll.HLV5r3.Financial.Cache.GetValue(Curves!$B$1, 'Daily Forward Rates'!A8)</f>
        <v>0.99950709225953072</v>
      </c>
    </row>
    <row r="9" spans="1:6" x14ac:dyDescent="0.2">
      <c r="A9" s="49">
        <f t="shared" ca="1" si="0"/>
        <v>43222</v>
      </c>
      <c r="B9" s="51">
        <f t="shared" ca="1" si="1"/>
        <v>2.9967987535139406E-2</v>
      </c>
      <c r="C9" s="47"/>
      <c r="D9" s="48">
        <f ca="1">_xll.HLV5r3.Financial.Cache.GetValue(Curves!$B$1, 'Daily Forward Rates'!A9)</f>
        <v>0.99942498818409198</v>
      </c>
    </row>
    <row r="10" spans="1:6" x14ac:dyDescent="0.2">
      <c r="A10" s="49">
        <f t="shared" ca="1" si="0"/>
        <v>43223</v>
      </c>
      <c r="B10" s="51">
        <f t="shared" ca="1" si="1"/>
        <v>2.9963065876345008E-2</v>
      </c>
      <c r="C10" s="47"/>
      <c r="D10" s="48">
        <f ca="1">_xll.HLV5r3.Financial.Cache.GetValue(Curves!$B$1, 'Daily Forward Rates'!A10)</f>
        <v>0.99934289759264994</v>
      </c>
    </row>
    <row r="11" spans="1:6" x14ac:dyDescent="0.2">
      <c r="A11" s="49">
        <f t="shared" ca="1" si="0"/>
        <v>43224</v>
      </c>
      <c r="B11" s="51">
        <f t="shared" ca="1" si="1"/>
        <v>2.9958145024852612E-2</v>
      </c>
      <c r="C11" s="47"/>
      <c r="D11" s="48">
        <f ca="1">_xll.HLV5r3.Financial.Cache.GetValue(Curves!$B$1, 'Daily Forward Rates'!A11)</f>
        <v>0.99926082048299281</v>
      </c>
    </row>
    <row r="12" spans="1:6" x14ac:dyDescent="0.2">
      <c r="A12" s="49">
        <f t="shared" ca="1" si="0"/>
        <v>43225</v>
      </c>
      <c r="B12" s="51">
        <f t="shared" ca="1" si="1"/>
        <v>2.995322498041908E-2</v>
      </c>
      <c r="C12" s="47"/>
      <c r="D12" s="48">
        <f ca="1">_xll.HLV5r3.Financial.Cache.GetValue(Curves!$B$1, 'Daily Forward Rates'!A12)</f>
        <v>0.99917875685290947</v>
      </c>
    </row>
    <row r="13" spans="1:6" x14ac:dyDescent="0.2">
      <c r="A13" s="49">
        <f t="shared" ca="1" si="0"/>
        <v>43226</v>
      </c>
      <c r="B13" s="51">
        <f t="shared" ca="1" si="1"/>
        <v>2.994830574288232E-2</v>
      </c>
      <c r="C13" s="47"/>
      <c r="D13" s="48">
        <f ca="1">_xll.HLV5r3.Financial.Cache.GetValue(Curves!$B$1, 'Daily Forward Rates'!A13)</f>
        <v>0.99909670670018924</v>
      </c>
    </row>
    <row r="14" spans="1:6" x14ac:dyDescent="0.2">
      <c r="A14" s="49">
        <f t="shared" ca="1" si="0"/>
        <v>43227</v>
      </c>
      <c r="B14" s="51">
        <f t="shared" ca="1" si="1"/>
        <v>2.9943387312161285E-2</v>
      </c>
      <c r="C14" s="47"/>
      <c r="D14" s="48">
        <f ca="1">_xll.HLV5r3.Financial.Cache.GetValue(Curves!$B$1, 'Daily Forward Rates'!A14)</f>
        <v>0.99901467002262168</v>
      </c>
    </row>
    <row r="15" spans="1:6" x14ac:dyDescent="0.2">
      <c r="A15" s="49">
        <f t="shared" ca="1" si="0"/>
        <v>43228</v>
      </c>
      <c r="B15" s="51">
        <f t="shared" ca="1" si="1"/>
        <v>2.993846968793179E-2</v>
      </c>
      <c r="C15" s="47"/>
      <c r="D15" s="48">
        <f ca="1">_xll.HLV5r3.Financial.Cache.GetValue(Curves!$B$1, 'Daily Forward Rates'!A15)</f>
        <v>0.99893264681799721</v>
      </c>
    </row>
    <row r="16" spans="1:6" x14ac:dyDescent="0.2">
      <c r="A16" s="49">
        <f t="shared" ca="1" si="0"/>
        <v>43229</v>
      </c>
      <c r="B16" s="51">
        <f t="shared" ca="1" si="1"/>
        <v>2.9933552870193836E-2</v>
      </c>
      <c r="C16" s="47"/>
      <c r="D16" s="48">
        <f ca="1">_xll.HLV5r3.Financial.Cache.GetValue(Curves!$B$1, 'Daily Forward Rates'!A16)</f>
        <v>0.99885063708410626</v>
      </c>
    </row>
    <row r="17" spans="1:4" x14ac:dyDescent="0.2">
      <c r="A17" s="49">
        <f t="shared" ca="1" si="0"/>
        <v>43230</v>
      </c>
      <c r="B17" s="51">
        <f t="shared" ca="1" si="1"/>
        <v>2.992863685866376E-2</v>
      </c>
      <c r="C17" s="47"/>
      <c r="D17" s="48">
        <f ca="1">_xll.HLV5r3.Financial.Cache.GetValue(Curves!$B$1, 'Daily Forward Rates'!A17)</f>
        <v>0.99876864081874006</v>
      </c>
    </row>
    <row r="18" spans="1:4" x14ac:dyDescent="0.2">
      <c r="A18" s="49">
        <f t="shared" ca="1" si="0"/>
        <v>43231</v>
      </c>
      <c r="B18" s="51">
        <f t="shared" ca="1" si="1"/>
        <v>2.9923721653219992E-2</v>
      </c>
      <c r="C18" s="47"/>
      <c r="D18" s="48">
        <f ca="1">_xll.HLV5r3.Financial.Cache.GetValue(Curves!$B$1, 'Daily Forward Rates'!A18)</f>
        <v>0.99868665801969014</v>
      </c>
    </row>
    <row r="19" spans="1:4" x14ac:dyDescent="0.2">
      <c r="A19" s="49">
        <f t="shared" ca="1" si="0"/>
        <v>43232</v>
      </c>
      <c r="B19" s="51">
        <f t="shared" ca="1" si="1"/>
        <v>2.9918807253740964E-2</v>
      </c>
      <c r="C19" s="47"/>
      <c r="D19" s="48">
        <f ca="1">_xll.HLV5r3.Financial.Cache.GetValue(Curves!$B$1, 'Daily Forward Rates'!A19)</f>
        <v>0.99860468868474839</v>
      </c>
    </row>
    <row r="20" spans="1:4" x14ac:dyDescent="0.2">
      <c r="A20" s="49">
        <f t="shared" ca="1" si="0"/>
        <v>43233</v>
      </c>
      <c r="B20" s="51">
        <f t="shared" ca="1" si="1"/>
        <v>2.9913893659983537E-2</v>
      </c>
      <c r="C20" s="47"/>
      <c r="D20" s="48">
        <f ca="1">_xll.HLV5r3.Financial.Cache.GetValue(Curves!$B$1, 'Daily Forward Rates'!A20)</f>
        <v>0.99852273281170734</v>
      </c>
    </row>
    <row r="21" spans="1:4" x14ac:dyDescent="0.2">
      <c r="A21" s="49">
        <f t="shared" ca="1" si="0"/>
        <v>43234</v>
      </c>
      <c r="B21" s="51">
        <f t="shared" ca="1" si="1"/>
        <v>2.9908980871826141E-2</v>
      </c>
      <c r="C21" s="47"/>
      <c r="D21" s="48">
        <f ca="1">_xll.HLV5r3.Financial.Cache.GetValue(Curves!$B$1, 'Daily Forward Rates'!A21)</f>
        <v>0.99844079039835987</v>
      </c>
    </row>
    <row r="22" spans="1:4" x14ac:dyDescent="0.2">
      <c r="A22" s="49">
        <f t="shared" ca="1" si="0"/>
        <v>43235</v>
      </c>
      <c r="B22" s="51">
        <f t="shared" ca="1" si="1"/>
        <v>2.9904068889106683E-2</v>
      </c>
      <c r="C22" s="47"/>
      <c r="D22" s="48">
        <f ca="1">_xll.HLV5r3.Financial.Cache.GetValue(Curves!$B$1, 'Daily Forward Rates'!A22)</f>
        <v>0.9983588614424993</v>
      </c>
    </row>
    <row r="23" spans="1:4" x14ac:dyDescent="0.2">
      <c r="A23" s="49">
        <f t="shared" ca="1" si="0"/>
        <v>43236</v>
      </c>
      <c r="B23" s="51">
        <f t="shared" ca="1" si="1"/>
        <v>2.9899157711622548E-2</v>
      </c>
      <c r="C23" s="47"/>
      <c r="D23" s="48">
        <f ca="1">_xll.HLV5r3.Financial.Cache.GetValue(Curves!$B$1, 'Daily Forward Rates'!A23)</f>
        <v>0.99827694594191951</v>
      </c>
    </row>
    <row r="24" spans="1:4" x14ac:dyDescent="0.2">
      <c r="A24" s="49">
        <f t="shared" ca="1" si="0"/>
        <v>43237</v>
      </c>
      <c r="B24" s="51">
        <f t="shared" ca="1" si="1"/>
        <v>2.989424733929269E-2</v>
      </c>
      <c r="C24" s="47"/>
      <c r="D24" s="48">
        <f ca="1">_xll.HLV5r3.Financial.Cache.GetValue(Curves!$B$1, 'Daily Forward Rates'!A24)</f>
        <v>0.9981950438944146</v>
      </c>
    </row>
    <row r="25" spans="1:4" x14ac:dyDescent="0.2">
      <c r="A25" s="49">
        <f t="shared" ca="1" si="0"/>
        <v>43238</v>
      </c>
      <c r="B25" s="51">
        <f t="shared" ca="1" si="1"/>
        <v>2.9889337771792923E-2</v>
      </c>
      <c r="C25" s="47"/>
      <c r="D25" s="48">
        <f ca="1">_xll.HLV5r3.Financial.Cache.GetValue(Curves!$B$1, 'Daily Forward Rates'!A25)</f>
        <v>0.99811315529777955</v>
      </c>
    </row>
    <row r="26" spans="1:4" x14ac:dyDescent="0.2">
      <c r="A26" s="49">
        <f t="shared" ca="1" si="0"/>
        <v>43239</v>
      </c>
      <c r="B26" s="51">
        <f t="shared" ca="1" si="1"/>
        <v>2.9884429009123248E-2</v>
      </c>
      <c r="C26" s="47"/>
      <c r="D26" s="48">
        <f ca="1">_xll.HLV5r3.Financial.Cache.GetValue(Curves!$B$1, 'Daily Forward Rates'!A26)</f>
        <v>0.99803128014980935</v>
      </c>
    </row>
    <row r="27" spans="1:4" x14ac:dyDescent="0.2">
      <c r="A27" s="49">
        <f t="shared" ca="1" si="0"/>
        <v>43240</v>
      </c>
      <c r="B27" s="51">
        <f t="shared" ca="1" si="1"/>
        <v>2.9879521051081048E-2</v>
      </c>
      <c r="C27" s="47"/>
      <c r="D27" s="48">
        <f ca="1">_xll.HLV5r3.Financial.Cache.GetValue(Curves!$B$1, 'Daily Forward Rates'!A27)</f>
        <v>0.99794941844829954</v>
      </c>
    </row>
    <row r="28" spans="1:4" x14ac:dyDescent="0.2">
      <c r="A28" s="49">
        <f t="shared" ca="1" si="0"/>
        <v>43241</v>
      </c>
      <c r="B28" s="51">
        <f t="shared" ca="1" si="1"/>
        <v>2.9874613897423186E-2</v>
      </c>
      <c r="C28" s="47"/>
      <c r="D28" s="48">
        <f ca="1">_xll.HLV5r3.Financial.Cache.GetValue(Curves!$B$1, 'Daily Forward Rates'!A28)</f>
        <v>0.99786757019104633</v>
      </c>
    </row>
    <row r="29" spans="1:4" x14ac:dyDescent="0.2">
      <c r="A29" s="49">
        <f t="shared" ca="1" si="0"/>
        <v>43242</v>
      </c>
      <c r="B29" s="51">
        <f t="shared" ca="1" si="1"/>
        <v>2.9869707548068614E-2</v>
      </c>
      <c r="C29" s="47"/>
      <c r="D29" s="48">
        <f ca="1">_xll.HLV5r3.Financial.Cache.GetValue(Curves!$B$1, 'Daily Forward Rates'!A29)</f>
        <v>0.99778573537584614</v>
      </c>
    </row>
    <row r="30" spans="1:4" x14ac:dyDescent="0.2">
      <c r="A30" s="49">
        <f t="shared" ca="1" si="0"/>
        <v>43243</v>
      </c>
      <c r="B30" s="51">
        <f t="shared" ca="1" si="1"/>
        <v>2.9864802002774193E-2</v>
      </c>
      <c r="C30" s="47"/>
      <c r="D30" s="48">
        <f ca="1">_xll.HLV5r3.Financial.Cache.GetValue(Curves!$B$1, 'Daily Forward Rates'!A30)</f>
        <v>0.99770391400049607</v>
      </c>
    </row>
    <row r="31" spans="1:4" x14ac:dyDescent="0.2">
      <c r="A31" s="49">
        <f t="shared" ca="1" si="0"/>
        <v>43244</v>
      </c>
      <c r="B31" s="51">
        <f t="shared" ca="1" si="1"/>
        <v>2.9859897261499402E-2</v>
      </c>
      <c r="C31" s="47"/>
      <c r="D31" s="48">
        <f ca="1">_xll.HLV5r3.Financial.Cache.GetValue(Curves!$B$1, 'Daily Forward Rates'!A31)</f>
        <v>0.99762210606279333</v>
      </c>
    </row>
    <row r="32" spans="1:4" x14ac:dyDescent="0.2">
      <c r="A32" s="49">
        <f t="shared" ca="1" si="0"/>
        <v>43245</v>
      </c>
      <c r="B32" s="51">
        <f t="shared" ca="1" si="1"/>
        <v>2.9854993323920054E-2</v>
      </c>
      <c r="C32" s="47"/>
      <c r="D32" s="48">
        <f ca="1">_xll.HLV5r3.Financial.Cache.GetValue(Curves!$B$1, 'Daily Forward Rates'!A32)</f>
        <v>0.99754031156053602</v>
      </c>
    </row>
    <row r="33" spans="1:4" x14ac:dyDescent="0.2">
      <c r="A33" s="49">
        <f t="shared" ca="1" si="0"/>
        <v>43246</v>
      </c>
      <c r="B33" s="51">
        <f t="shared" ca="1" si="1"/>
        <v>2.9850215165305727E-2</v>
      </c>
      <c r="C33" s="47"/>
      <c r="D33" s="48">
        <f ca="1">_xll.HLV5r3.Financial.Cache.GetValue(Curves!$B$1, 'Daily Forward Rates'!A33)</f>
        <v>0.99745853014912422</v>
      </c>
    </row>
    <row r="34" spans="1:4" x14ac:dyDescent="0.2">
      <c r="A34" s="49">
        <f t="shared" ca="1" si="0"/>
        <v>43247</v>
      </c>
      <c r="B34" s="51">
        <f t="shared" ca="1" si="1"/>
        <v>2.9845320876650816E-2</v>
      </c>
      <c r="C34" s="47"/>
      <c r="D34" s="48">
        <f ca="1">_xll.HLV5r3.Financial.Cache.GetValue(Curves!$B$1, 'Daily Forward Rates'!A34)</f>
        <v>0.99737676214672244</v>
      </c>
    </row>
    <row r="35" spans="1:4" x14ac:dyDescent="0.2">
      <c r="A35" s="49">
        <f t="shared" ca="1" si="0"/>
        <v>43248</v>
      </c>
      <c r="B35" s="51">
        <f t="shared" ca="1" si="1"/>
        <v>2.984042738938153E-2</v>
      </c>
      <c r="C35" s="47"/>
      <c r="D35" s="48">
        <f ca="1">_xll.HLV5r3.Financial.Cache.GetValue(Curves!$B$1, 'Daily Forward Rates'!A35)</f>
        <v>0.99729500755113509</v>
      </c>
    </row>
    <row r="36" spans="1:4" x14ac:dyDescent="0.2">
      <c r="A36" s="49">
        <f t="shared" ca="1" si="0"/>
        <v>43249</v>
      </c>
      <c r="B36" s="51">
        <f t="shared" ca="1" si="1"/>
        <v>2.983553470313316E-2</v>
      </c>
      <c r="C36" s="47"/>
      <c r="D36" s="48">
        <f ca="1">_xll.HLV5r3.Financial.Cache.GetValue(Curves!$B$1, 'Daily Forward Rates'!A36)</f>
        <v>0.99721326636016761</v>
      </c>
    </row>
    <row r="37" spans="1:4" x14ac:dyDescent="0.2">
      <c r="A37" s="49">
        <f t="shared" ca="1" si="0"/>
        <v>43250</v>
      </c>
      <c r="B37" s="51">
        <f t="shared" ca="1" si="1"/>
        <v>2.9830642817986752E-2</v>
      </c>
      <c r="C37" s="47"/>
      <c r="D37" s="48">
        <f ca="1">_xll.HLV5r3.Financial.Cache.GetValue(Curves!$B$1, 'Daily Forward Rates'!A37)</f>
        <v>0.99713153857162518</v>
      </c>
    </row>
    <row r="38" spans="1:4" x14ac:dyDescent="0.2">
      <c r="A38" s="49">
        <f t="shared" ca="1" si="0"/>
        <v>43251</v>
      </c>
      <c r="B38" s="51">
        <f t="shared" ca="1" si="1"/>
        <v>2.9825751733618122E-2</v>
      </c>
      <c r="C38" s="47"/>
      <c r="D38" s="48">
        <f ca="1">_xll.HLV5r3.Financial.Cache.GetValue(Curves!$B$1, 'Daily Forward Rates'!A38)</f>
        <v>0.99704982418331389</v>
      </c>
    </row>
    <row r="39" spans="1:4" x14ac:dyDescent="0.2">
      <c r="A39" s="49">
        <f t="shared" ca="1" si="0"/>
        <v>43252</v>
      </c>
      <c r="B39" s="51">
        <f t="shared" ca="1" si="1"/>
        <v>2.9820861449865177E-2</v>
      </c>
      <c r="C39" s="47"/>
      <c r="D39" s="48">
        <f ca="1">_xll.HLV5r3.Financial.Cache.GetValue(Curves!$B$1, 'Daily Forward Rates'!A39)</f>
        <v>0.99696812319304029</v>
      </c>
    </row>
    <row r="40" spans="1:4" x14ac:dyDescent="0.2">
      <c r="A40" s="49">
        <f t="shared" ca="1" si="0"/>
        <v>43253</v>
      </c>
      <c r="B40" s="51">
        <f t="shared" ca="1" si="1"/>
        <v>2.9815971966606347E-2</v>
      </c>
      <c r="C40" s="47"/>
      <c r="D40" s="48">
        <f ca="1">_xll.HLV5r3.Financial.Cache.GetValue(Curves!$B$1, 'Daily Forward Rates'!A40)</f>
        <v>0.99688643559861123</v>
      </c>
    </row>
    <row r="41" spans="1:4" x14ac:dyDescent="0.2">
      <c r="A41" s="49">
        <f t="shared" ca="1" si="0"/>
        <v>43254</v>
      </c>
      <c r="B41" s="51">
        <f t="shared" ca="1" si="1"/>
        <v>2.9811083283760587E-2</v>
      </c>
      <c r="C41" s="47"/>
      <c r="D41" s="48">
        <f ca="1">_xll.HLV5r3.Financial.Cache.GetValue(Curves!$B$1, 'Daily Forward Rates'!A41)</f>
        <v>0.99680476139783381</v>
      </c>
    </row>
    <row r="42" spans="1:4" x14ac:dyDescent="0.2">
      <c r="A42" s="49">
        <f t="shared" ca="1" si="0"/>
        <v>43255</v>
      </c>
      <c r="B42" s="51">
        <f t="shared" ca="1" si="1"/>
        <v>2.980619540100371E-2</v>
      </c>
      <c r="C42" s="47"/>
      <c r="D42" s="48">
        <f ca="1">_xll.HLV5r3.Financial.Cache.GetValue(Curves!$B$1, 'Daily Forward Rates'!A42)</f>
        <v>0.99672310058851599</v>
      </c>
    </row>
    <row r="43" spans="1:4" x14ac:dyDescent="0.2">
      <c r="A43" s="49">
        <f t="shared" ca="1" si="0"/>
        <v>43256</v>
      </c>
      <c r="B43" s="51">
        <f t="shared" ca="1" si="1"/>
        <v>2.9801308318295194E-2</v>
      </c>
      <c r="C43" s="47"/>
      <c r="D43" s="48">
        <f ca="1">_xll.HLV5r3.Financial.Cache.GetValue(Curves!$B$1, 'Daily Forward Rates'!A43)</f>
        <v>0.99664145316846586</v>
      </c>
    </row>
    <row r="44" spans="1:4" x14ac:dyDescent="0.2">
      <c r="A44" s="49">
        <f t="shared" ca="1" si="0"/>
        <v>43257</v>
      </c>
      <c r="B44" s="51">
        <f t="shared" ca="1" si="1"/>
        <v>2.9796422035351378E-2</v>
      </c>
      <c r="C44" s="47"/>
      <c r="D44" s="48">
        <f ca="1">_xll.HLV5r3.Financial.Cache.GetValue(Curves!$B$1, 'Daily Forward Rates'!A44)</f>
        <v>0.9965598191354923</v>
      </c>
    </row>
    <row r="45" spans="1:4" x14ac:dyDescent="0.2">
      <c r="A45" s="49">
        <f t="shared" ca="1" si="0"/>
        <v>43258</v>
      </c>
      <c r="B45" s="51">
        <f t="shared" ca="1" si="1"/>
        <v>2.9791536552131737E-2</v>
      </c>
      <c r="C45" s="47"/>
      <c r="D45" s="48">
        <f ca="1">_xll.HLV5r3.Financial.Cache.GetValue(Curves!$B$1, 'Daily Forward Rates'!A45)</f>
        <v>0.99647819848740427</v>
      </c>
    </row>
    <row r="46" spans="1:4" x14ac:dyDescent="0.2">
      <c r="A46" s="49">
        <f t="shared" ca="1" si="0"/>
        <v>43259</v>
      </c>
      <c r="B46" s="51">
        <f t="shared" ca="1" si="1"/>
        <v>2.9786651868433656E-2</v>
      </c>
      <c r="C46" s="47"/>
      <c r="D46" s="48">
        <f ca="1">_xll.HLV5r3.Financial.Cache.GetValue(Curves!$B$1, 'Daily Forward Rates'!A46)</f>
        <v>0.9963965912220113</v>
      </c>
    </row>
    <row r="47" spans="1:4" x14ac:dyDescent="0.2">
      <c r="A47" s="49">
        <f t="shared" ca="1" si="0"/>
        <v>43260</v>
      </c>
      <c r="B47" s="51">
        <f t="shared" ca="1" si="1"/>
        <v>2.9781767984054519E-2</v>
      </c>
      <c r="C47" s="47"/>
      <c r="D47" s="48">
        <f ca="1">_xll.HLV5r3.Financial.Cache.GetValue(Curves!$B$1, 'Daily Forward Rates'!A47)</f>
        <v>0.99631499733712348</v>
      </c>
    </row>
    <row r="48" spans="1:4" x14ac:dyDescent="0.2">
      <c r="A48" s="49">
        <f t="shared" ca="1" si="0"/>
        <v>43261</v>
      </c>
      <c r="B48" s="51">
        <f t="shared" ca="1" si="1"/>
        <v>2.9776884898832234E-2</v>
      </c>
      <c r="C48" s="47"/>
      <c r="D48" s="48">
        <f ca="1">_xll.HLV5r3.Financial.Cache.GetValue(Curves!$B$1, 'Daily Forward Rates'!A48)</f>
        <v>0.99623341683055133</v>
      </c>
    </row>
    <row r="49" spans="1:4" x14ac:dyDescent="0.2">
      <c r="A49" s="49">
        <f t="shared" ca="1" si="0"/>
        <v>43262</v>
      </c>
      <c r="B49" s="51">
        <f t="shared" ca="1" si="1"/>
        <v>2.9772002612685755E-2</v>
      </c>
      <c r="C49" s="47"/>
      <c r="D49" s="48">
        <f ca="1">_xll.HLV5r3.Financial.Cache.GetValue(Curves!$B$1, 'Daily Forward Rates'!A49)</f>
        <v>0.99615184970010562</v>
      </c>
    </row>
    <row r="50" spans="1:4" x14ac:dyDescent="0.2">
      <c r="A50" s="49">
        <f t="shared" ca="1" si="0"/>
        <v>43263</v>
      </c>
      <c r="B50" s="51">
        <f t="shared" ca="1" si="1"/>
        <v>2.9767121125331419E-2</v>
      </c>
      <c r="C50" s="47"/>
      <c r="D50" s="48">
        <f ca="1">_xll.HLV5r3.Financial.Cache.GetValue(Curves!$B$1, 'Daily Forward Rates'!A50)</f>
        <v>0.99607029594359786</v>
      </c>
    </row>
    <row r="51" spans="1:4" x14ac:dyDescent="0.2">
      <c r="A51" s="49">
        <f t="shared" ca="1" si="0"/>
        <v>43264</v>
      </c>
      <c r="B51" s="51">
        <f t="shared" ca="1" si="1"/>
        <v>2.9762240436688181E-2</v>
      </c>
      <c r="C51" s="47"/>
      <c r="D51" s="48">
        <f ca="1">_xll.HLV5r3.Financial.Cache.GetValue(Curves!$B$1, 'Daily Forward Rates'!A51)</f>
        <v>0.99598875555883981</v>
      </c>
    </row>
    <row r="52" spans="1:4" x14ac:dyDescent="0.2">
      <c r="A52" s="49">
        <f t="shared" ca="1" si="0"/>
        <v>43265</v>
      </c>
      <c r="B52" s="51">
        <f t="shared" ca="1" si="1"/>
        <v>2.975736054663447E-2</v>
      </c>
      <c r="C52" s="47"/>
      <c r="D52" s="48">
        <f ca="1">_xll.HLV5r3.Financial.Cache.GetValue(Curves!$B$1, 'Daily Forward Rates'!A52)</f>
        <v>0.99590722854364355</v>
      </c>
    </row>
    <row r="53" spans="1:4" x14ac:dyDescent="0.2">
      <c r="A53" s="49">
        <f t="shared" ca="1" si="0"/>
        <v>43266</v>
      </c>
      <c r="B53" s="51">
        <f t="shared" ca="1" si="1"/>
        <v>2.9752481454846103E-2</v>
      </c>
      <c r="C53" s="47"/>
      <c r="D53" s="48">
        <f ca="1">_xll.HLV5r3.Financial.Cache.GetValue(Curves!$B$1, 'Daily Forward Rates'!A53)</f>
        <v>0.99582571489582206</v>
      </c>
    </row>
    <row r="54" spans="1:4" x14ac:dyDescent="0.2">
      <c r="A54" s="49">
        <f t="shared" ca="1" si="0"/>
        <v>43267</v>
      </c>
      <c r="B54" s="51">
        <f t="shared" ca="1" si="1"/>
        <v>2.9747603161323077E-2</v>
      </c>
      <c r="C54" s="47"/>
      <c r="D54" s="48">
        <f ca="1">_xll.HLV5r3.Financial.Cache.GetValue(Curves!$B$1, 'Daily Forward Rates'!A54)</f>
        <v>0.99574421461318829</v>
      </c>
    </row>
    <row r="55" spans="1:4" x14ac:dyDescent="0.2">
      <c r="A55" s="49">
        <f t="shared" ca="1" si="0"/>
        <v>43268</v>
      </c>
      <c r="B55" s="51">
        <f t="shared" ca="1" si="1"/>
        <v>2.974272566574121E-2</v>
      </c>
      <c r="C55" s="47"/>
      <c r="D55" s="48">
        <f ca="1">_xll.HLV5r3.Financial.Cache.GetValue(Curves!$B$1, 'Daily Forward Rates'!A55)</f>
        <v>0.99566272769355613</v>
      </c>
    </row>
    <row r="56" spans="1:4" x14ac:dyDescent="0.2">
      <c r="A56" s="49">
        <f t="shared" ca="1" si="0"/>
        <v>43269</v>
      </c>
      <c r="B56" s="51">
        <f t="shared" ca="1" si="1"/>
        <v>2.9737848968181546E-2</v>
      </c>
      <c r="C56" s="47"/>
      <c r="D56" s="48">
        <f ca="1">_xll.HLV5r3.Financial.Cache.GetValue(Curves!$B$1, 'Daily Forward Rates'!A56)</f>
        <v>0.99558125413473919</v>
      </c>
    </row>
    <row r="57" spans="1:4" x14ac:dyDescent="0.2">
      <c r="A57" s="49">
        <f t="shared" ca="1" si="0"/>
        <v>43270</v>
      </c>
      <c r="B57" s="51">
        <f t="shared" ca="1" si="1"/>
        <v>2.9732973068238855E-2</v>
      </c>
      <c r="C57" s="47"/>
      <c r="D57" s="48">
        <f ca="1">_xll.HLV5r3.Financial.Cache.GetValue(Curves!$B$1, 'Daily Forward Rates'!A57)</f>
        <v>0.99549979393455224</v>
      </c>
    </row>
    <row r="58" spans="1:4" x14ac:dyDescent="0.2">
      <c r="A58" s="49">
        <f t="shared" ca="1" si="0"/>
        <v>43271</v>
      </c>
      <c r="B58" s="51">
        <f t="shared" ca="1" si="1"/>
        <v>2.9728097965872613E-2</v>
      </c>
      <c r="C58" s="47"/>
      <c r="D58" s="48">
        <f ca="1">_xll.HLV5r3.Financial.Cache.GetValue(Curves!$B$1, 'Daily Forward Rates'!A58)</f>
        <v>0.99541834709081012</v>
      </c>
    </row>
    <row r="59" spans="1:4" x14ac:dyDescent="0.2">
      <c r="A59" s="49">
        <f t="shared" ca="1" si="0"/>
        <v>43272</v>
      </c>
      <c r="B59" s="51">
        <f t="shared" ca="1" si="1"/>
        <v>2.9723223660880205E-2</v>
      </c>
      <c r="C59" s="47"/>
      <c r="D59" s="48">
        <f ca="1">_xll.HLV5r3.Financial.Cache.GetValue(Curves!$B$1, 'Daily Forward Rates'!A59)</f>
        <v>0.99533691360132825</v>
      </c>
    </row>
    <row r="60" spans="1:4" x14ac:dyDescent="0.2">
      <c r="A60" s="49">
        <f t="shared" ca="1" si="0"/>
        <v>43273</v>
      </c>
      <c r="B60" s="51">
        <f t="shared" ca="1" si="1"/>
        <v>2.9718350153099538E-2</v>
      </c>
      <c r="C60" s="47"/>
      <c r="D60" s="48">
        <f ca="1">_xll.HLV5r3.Financial.Cache.GetValue(Curves!$B$1, 'Daily Forward Rates'!A60)</f>
        <v>0.9952554934639225</v>
      </c>
    </row>
    <row r="61" spans="1:4" x14ac:dyDescent="0.2">
      <c r="A61" s="49">
        <f t="shared" ca="1" si="0"/>
        <v>43274</v>
      </c>
      <c r="B61" s="51">
        <f t="shared" ca="1" si="1"/>
        <v>2.9713477442368519E-2</v>
      </c>
      <c r="C61" s="47"/>
      <c r="D61" s="48">
        <f ca="1">_xll.HLV5r3.Financial.Cache.GetValue(Curves!$B$1, 'Daily Forward Rates'!A61)</f>
        <v>0.99517408667640916</v>
      </c>
    </row>
    <row r="62" spans="1:4" x14ac:dyDescent="0.2">
      <c r="A62" s="49">
        <f t="shared" ca="1" si="0"/>
        <v>43275</v>
      </c>
      <c r="B62" s="51">
        <f t="shared" ca="1" si="1"/>
        <v>2.9708605528525056E-2</v>
      </c>
      <c r="C62" s="47"/>
      <c r="D62" s="48">
        <f ca="1">_xll.HLV5r3.Financial.Cache.GetValue(Curves!$B$1, 'Daily Forward Rates'!A62)</f>
        <v>0.99509269323660499</v>
      </c>
    </row>
    <row r="63" spans="1:4" x14ac:dyDescent="0.2">
      <c r="A63" s="49">
        <f t="shared" ca="1" si="0"/>
        <v>43276</v>
      </c>
      <c r="B63" s="51">
        <f t="shared" ca="1" si="1"/>
        <v>2.970373441144758E-2</v>
      </c>
      <c r="C63" s="47"/>
      <c r="D63" s="48">
        <f ca="1">_xll.HLV5r3.Financial.Cache.GetValue(Curves!$B$1, 'Daily Forward Rates'!A63)</f>
        <v>0.99501131314232705</v>
      </c>
    </row>
    <row r="64" spans="1:4" x14ac:dyDescent="0.2">
      <c r="A64" s="49">
        <f t="shared" ca="1" si="0"/>
        <v>43277</v>
      </c>
      <c r="B64" s="51">
        <f t="shared" ca="1" si="1"/>
        <v>2.9699116165411987E-2</v>
      </c>
      <c r="C64" s="47"/>
      <c r="D64" s="48">
        <f ca="1">_xll.HLV5r3.Financial.Cache.GetValue(Curves!$B$1, 'Daily Forward Rates'!A64)</f>
        <v>0.99492994570077797</v>
      </c>
    </row>
    <row r="65" spans="1:4" x14ac:dyDescent="0.2">
      <c r="A65" s="49">
        <f t="shared" ca="1" si="0"/>
        <v>43278</v>
      </c>
      <c r="B65" s="51">
        <f t="shared" ca="1" si="1"/>
        <v>2.9694254730974201E-2</v>
      </c>
      <c r="C65" s="47"/>
      <c r="D65" s="48">
        <f ca="1">_xll.HLV5r3.Financial.Cache.GetValue(Curves!$B$1, 'Daily Forward Rates'!A65)</f>
        <v>0.99484859157822736</v>
      </c>
    </row>
    <row r="66" spans="1:4" x14ac:dyDescent="0.2">
      <c r="A66" s="49">
        <f t="shared" ca="1" si="0"/>
        <v>43279</v>
      </c>
      <c r="B66" s="51">
        <f t="shared" ca="1" si="1"/>
        <v>2.9689394090789967E-2</v>
      </c>
      <c r="C66" s="47"/>
      <c r="D66" s="48">
        <f ca="1">_xll.HLV5r3.Financial.Cache.GetValue(Curves!$B$1, 'Daily Forward Rates'!A66)</f>
        <v>0.99476725077249917</v>
      </c>
    </row>
    <row r="67" spans="1:4" x14ac:dyDescent="0.2">
      <c r="A67" s="49">
        <f t="shared" ca="1" si="0"/>
        <v>43280</v>
      </c>
      <c r="B67" s="51">
        <f t="shared" ca="1" si="1"/>
        <v>2.9684534244697192E-2</v>
      </c>
      <c r="C67" s="47"/>
      <c r="D67" s="48">
        <f ca="1">_xll.HLV5r3.Financial.Cache.GetValue(Curves!$B$1, 'Daily Forward Rates'!A67)</f>
        <v>0.99468592328141781</v>
      </c>
    </row>
    <row r="68" spans="1:4" x14ac:dyDescent="0.2">
      <c r="A68" s="49">
        <f t="shared" ref="A68:A100" ca="1" si="2">A67+1</f>
        <v>43281</v>
      </c>
      <c r="B68" s="51">
        <f t="shared" ref="B68:B100" ca="1" si="3">(D67-D68)/(A68-A67)*365</f>
        <v>2.9679675192655353E-2</v>
      </c>
      <c r="C68" s="47"/>
      <c r="D68" s="48">
        <f ca="1">_xll.HLV5r3.Financial.Cache.GetValue(Curves!$B$1, 'Daily Forward Rates'!A68)</f>
        <v>0.99460460910280779</v>
      </c>
    </row>
    <row r="69" spans="1:4" x14ac:dyDescent="0.2">
      <c r="A69" s="49">
        <f t="shared" ca="1" si="2"/>
        <v>43282</v>
      </c>
      <c r="B69" s="51">
        <f t="shared" ca="1" si="3"/>
        <v>2.9674816934299741E-2</v>
      </c>
      <c r="C69" s="47"/>
      <c r="D69" s="48">
        <f ca="1">_xll.HLV5r3.Financial.Cache.GetValue(Curves!$B$1, 'Daily Forward Rates'!A69)</f>
        <v>0.99452330823449464</v>
      </c>
    </row>
    <row r="70" spans="1:4" x14ac:dyDescent="0.2">
      <c r="A70" s="49">
        <f t="shared" ca="1" si="2"/>
        <v>43283</v>
      </c>
      <c r="B70" s="51">
        <f t="shared" ca="1" si="3"/>
        <v>2.9669959469589835E-2</v>
      </c>
      <c r="C70" s="47"/>
      <c r="D70" s="48">
        <f ca="1">_xll.HLV5r3.Financial.Cache.GetValue(Curves!$B$1, 'Daily Forward Rates'!A70)</f>
        <v>0.99444202067430398</v>
      </c>
    </row>
    <row r="71" spans="1:4" x14ac:dyDescent="0.2">
      <c r="A71" s="49">
        <f t="shared" ca="1" si="2"/>
        <v>43284</v>
      </c>
      <c r="B71" s="51">
        <f t="shared" ca="1" si="3"/>
        <v>2.9665102798282494E-2</v>
      </c>
      <c r="C71" s="47"/>
      <c r="D71" s="48">
        <f ca="1">_xll.HLV5r3.Financial.Cache.GetValue(Curves!$B$1, 'Daily Forward Rates'!A71)</f>
        <v>0.99436074642006211</v>
      </c>
    </row>
    <row r="72" spans="1:4" x14ac:dyDescent="0.2">
      <c r="A72" s="49">
        <f t="shared" ca="1" si="2"/>
        <v>43285</v>
      </c>
      <c r="B72" s="51">
        <f t="shared" ca="1" si="3"/>
        <v>2.9660246920337197E-2</v>
      </c>
      <c r="C72" s="47"/>
      <c r="D72" s="48">
        <f ca="1">_xll.HLV5r3.Financial.Cache.GetValue(Curves!$B$1, 'Daily Forward Rates'!A72)</f>
        <v>0.99427948546959544</v>
      </c>
    </row>
    <row r="73" spans="1:4" x14ac:dyDescent="0.2">
      <c r="A73" s="49">
        <f t="shared" ca="1" si="2"/>
        <v>43286</v>
      </c>
      <c r="B73" s="51">
        <f t="shared" ca="1" si="3"/>
        <v>2.9655391835470279E-2</v>
      </c>
      <c r="C73" s="47"/>
      <c r="D73" s="48">
        <f ca="1">_xll.HLV5r3.Financial.Cache.GetValue(Curves!$B$1, 'Daily Forward Rates'!A73)</f>
        <v>0.99419823782073113</v>
      </c>
    </row>
    <row r="74" spans="1:4" x14ac:dyDescent="0.2">
      <c r="A74" s="49">
        <f t="shared" ca="1" si="2"/>
        <v>43287</v>
      </c>
      <c r="B74" s="51">
        <f t="shared" ca="1" si="3"/>
        <v>2.9650537543560174E-2</v>
      </c>
      <c r="C74" s="47"/>
      <c r="D74" s="48">
        <f ca="1">_xll.HLV5r3.Financial.Cache.GetValue(Curves!$B$1, 'Daily Forward Rates'!A74)</f>
        <v>0.99411700347129672</v>
      </c>
    </row>
    <row r="75" spans="1:4" x14ac:dyDescent="0.2">
      <c r="A75" s="49">
        <f t="shared" ca="1" si="2"/>
        <v>43288</v>
      </c>
      <c r="B75" s="51">
        <f t="shared" ca="1" si="3"/>
        <v>2.9645684044444787E-2</v>
      </c>
      <c r="C75" s="47"/>
      <c r="D75" s="48">
        <f ca="1">_xll.HLV5r3.Financial.Cache.GetValue(Curves!$B$1, 'Daily Forward Rates'!A75)</f>
        <v>0.99403578241912016</v>
      </c>
    </row>
    <row r="76" spans="1:4" x14ac:dyDescent="0.2">
      <c r="A76" s="49">
        <f t="shared" ca="1" si="2"/>
        <v>43289</v>
      </c>
      <c r="B76" s="51">
        <f t="shared" ca="1" si="3"/>
        <v>2.9640831338043072E-2</v>
      </c>
      <c r="C76" s="47"/>
      <c r="D76" s="48">
        <f ca="1">_xll.HLV5r3.Financial.Cache.GetValue(Curves!$B$1, 'Daily Forward Rates'!A76)</f>
        <v>0.99395457466202963</v>
      </c>
    </row>
    <row r="77" spans="1:4" x14ac:dyDescent="0.2">
      <c r="A77" s="49">
        <f t="shared" ca="1" si="2"/>
        <v>43290</v>
      </c>
      <c r="B77" s="51">
        <f t="shared" ca="1" si="3"/>
        <v>2.9635979424111891E-2</v>
      </c>
      <c r="C77" s="47"/>
      <c r="D77" s="48">
        <f ca="1">_xll.HLV5r3.Financial.Cache.GetValue(Curves!$B$1, 'Daily Forward Rates'!A77)</f>
        <v>0.99387338019785398</v>
      </c>
    </row>
    <row r="78" spans="1:4" x14ac:dyDescent="0.2">
      <c r="A78" s="49">
        <f t="shared" ca="1" si="2"/>
        <v>43291</v>
      </c>
      <c r="B78" s="51">
        <f t="shared" ca="1" si="3"/>
        <v>2.9631128302448628E-2</v>
      </c>
      <c r="C78" s="47"/>
      <c r="D78" s="48">
        <f ca="1">_xll.HLV5r3.Financial.Cache.GetValue(Curves!$B$1, 'Daily Forward Rates'!A78)</f>
        <v>0.99379219902442262</v>
      </c>
    </row>
    <row r="79" spans="1:4" x14ac:dyDescent="0.2">
      <c r="A79" s="49">
        <f t="shared" ca="1" si="2"/>
        <v>43292</v>
      </c>
      <c r="B79" s="51">
        <f t="shared" ca="1" si="3"/>
        <v>2.9626277972972237E-2</v>
      </c>
      <c r="C79" s="47"/>
      <c r="D79" s="48">
        <f ca="1">_xll.HLV5r3.Financial.Cache.GetValue(Curves!$B$1, 'Daily Forward Rates'!A79)</f>
        <v>0.99371103113956516</v>
      </c>
    </row>
    <row r="80" spans="1:4" x14ac:dyDescent="0.2">
      <c r="A80" s="49">
        <f t="shared" ca="1" si="2"/>
        <v>43293</v>
      </c>
      <c r="B80" s="51">
        <f t="shared" ca="1" si="3"/>
        <v>2.9621428435480102E-2</v>
      </c>
      <c r="C80" s="47"/>
      <c r="D80" s="48">
        <f ca="1">_xll.HLV5r3.Financial.Cache.GetValue(Curves!$B$1, 'Daily Forward Rates'!A80)</f>
        <v>0.99362987654111179</v>
      </c>
    </row>
    <row r="81" spans="1:4" x14ac:dyDescent="0.2">
      <c r="A81" s="49">
        <f t="shared" ca="1" si="2"/>
        <v>43294</v>
      </c>
      <c r="B81" s="51">
        <f t="shared" ca="1" si="3"/>
        <v>2.961657968981013E-2</v>
      </c>
      <c r="C81" s="47"/>
      <c r="D81" s="48">
        <f ca="1">_xll.HLV5r3.Financial.Cache.GetValue(Curves!$B$1, 'Daily Forward Rates'!A81)</f>
        <v>0.99354873522689313</v>
      </c>
    </row>
    <row r="82" spans="1:4" x14ac:dyDescent="0.2">
      <c r="A82" s="49">
        <f t="shared" ca="1" si="2"/>
        <v>43295</v>
      </c>
      <c r="B82" s="51">
        <f t="shared" ca="1" si="3"/>
        <v>2.9611731735759705E-2</v>
      </c>
      <c r="C82" s="47"/>
      <c r="D82" s="48">
        <f ca="1">_xll.HLV5r3.Financial.Cache.GetValue(Curves!$B$1, 'Daily Forward Rates'!A82)</f>
        <v>0.99346760719474037</v>
      </c>
    </row>
    <row r="83" spans="1:4" x14ac:dyDescent="0.2">
      <c r="A83" s="49">
        <f t="shared" ca="1" si="2"/>
        <v>43296</v>
      </c>
      <c r="B83" s="51">
        <f t="shared" ca="1" si="3"/>
        <v>2.9606884573328829E-2</v>
      </c>
      <c r="C83" s="47"/>
      <c r="D83" s="48">
        <f ca="1">_xll.HLV5r3.Financial.Cache.GetValue(Curves!$B$1, 'Daily Forward Rates'!A83)</f>
        <v>0.99338649244248467</v>
      </c>
    </row>
    <row r="84" spans="1:4" x14ac:dyDescent="0.2">
      <c r="A84" s="49">
        <f t="shared" ca="1" si="2"/>
        <v>43297</v>
      </c>
      <c r="B84" s="51">
        <f t="shared" ca="1" si="3"/>
        <v>2.9602038202233838E-2</v>
      </c>
      <c r="C84" s="47"/>
      <c r="D84" s="48">
        <f ca="1">_xll.HLV5r3.Financial.Cache.GetValue(Curves!$B$1, 'Daily Forward Rates'!A84)</f>
        <v>0.993305390967958</v>
      </c>
    </row>
    <row r="85" spans="1:4" x14ac:dyDescent="0.2">
      <c r="A85" s="49">
        <f t="shared" ca="1" si="2"/>
        <v>43298</v>
      </c>
      <c r="B85" s="51">
        <f t="shared" ca="1" si="3"/>
        <v>2.9597192622231594E-2</v>
      </c>
      <c r="C85" s="47"/>
      <c r="D85" s="48">
        <f ca="1">_xll.HLV5r3.Financial.Cache.GetValue(Curves!$B$1, 'Daily Forward Rates'!A85)</f>
        <v>0.99322430276899298</v>
      </c>
    </row>
    <row r="86" spans="1:4" x14ac:dyDescent="0.2">
      <c r="A86" s="49">
        <f t="shared" ca="1" si="2"/>
        <v>43299</v>
      </c>
      <c r="B86" s="51">
        <f t="shared" ca="1" si="3"/>
        <v>2.959234783336262E-2</v>
      </c>
      <c r="C86" s="47"/>
      <c r="D86" s="48">
        <f ca="1">_xll.HLV5r3.Financial.Cache.GetValue(Curves!$B$1, 'Daily Forward Rates'!A86)</f>
        <v>0.99314322784342213</v>
      </c>
    </row>
    <row r="87" spans="1:4" x14ac:dyDescent="0.2">
      <c r="A87" s="49">
        <f t="shared" ca="1" si="2"/>
        <v>43300</v>
      </c>
      <c r="B87" s="51">
        <f t="shared" ca="1" si="3"/>
        <v>2.9587503835262208E-2</v>
      </c>
      <c r="C87" s="47"/>
      <c r="D87" s="48">
        <f ca="1">_xll.HLV5r3.Financial.Cache.GetValue(Curves!$B$1, 'Daily Forward Rates'!A87)</f>
        <v>0.99306216618907894</v>
      </c>
    </row>
    <row r="88" spans="1:4" x14ac:dyDescent="0.2">
      <c r="A88" s="49">
        <f t="shared" ca="1" si="2"/>
        <v>43301</v>
      </c>
      <c r="B88" s="51">
        <f t="shared" ca="1" si="3"/>
        <v>2.9582660627930357E-2</v>
      </c>
      <c r="C88" s="47"/>
      <c r="D88" s="48">
        <f ca="1">_xll.HLV5r3.Financial.Cache.GetValue(Curves!$B$1, 'Daily Forward Rates'!A88)</f>
        <v>0.99298111780379694</v>
      </c>
    </row>
    <row r="89" spans="1:4" x14ac:dyDescent="0.2">
      <c r="A89" s="49">
        <f t="shared" ca="1" si="2"/>
        <v>43302</v>
      </c>
      <c r="B89" s="51">
        <f t="shared" ca="1" si="3"/>
        <v>2.9577818211083406E-2</v>
      </c>
      <c r="C89" s="47"/>
      <c r="D89" s="48">
        <f ca="1">_xll.HLV5r3.Financial.Cache.GetValue(Curves!$B$1, 'Daily Forward Rates'!A89)</f>
        <v>0.99290008268541041</v>
      </c>
    </row>
    <row r="90" spans="1:4" x14ac:dyDescent="0.2">
      <c r="A90" s="49">
        <f t="shared" ca="1" si="2"/>
        <v>43303</v>
      </c>
      <c r="B90" s="51">
        <f t="shared" ca="1" si="3"/>
        <v>2.9572976584559263E-2</v>
      </c>
      <c r="C90" s="47"/>
      <c r="D90" s="48">
        <f ca="1">_xll.HLV5r3.Financial.Cache.GetValue(Curves!$B$1, 'Daily Forward Rates'!A90)</f>
        <v>0.99281906083175409</v>
      </c>
    </row>
    <row r="91" spans="1:4" x14ac:dyDescent="0.2">
      <c r="A91" s="49">
        <f t="shared" ca="1" si="2"/>
        <v>43304</v>
      </c>
      <c r="B91" s="51">
        <f t="shared" ca="1" si="3"/>
        <v>2.956813574839845E-2</v>
      </c>
      <c r="C91" s="47"/>
      <c r="D91" s="48">
        <f ca="1">_xll.HLV5r3.Financial.Cache.GetValue(Curves!$B$1, 'Daily Forward Rates'!A91)</f>
        <v>0.99273805224066258</v>
      </c>
    </row>
    <row r="92" spans="1:4" x14ac:dyDescent="0.2">
      <c r="A92" s="49">
        <f t="shared" ca="1" si="2"/>
        <v>43305</v>
      </c>
      <c r="B92" s="51">
        <f t="shared" ca="1" si="3"/>
        <v>2.9563295702195735E-2</v>
      </c>
      <c r="C92" s="47"/>
      <c r="D92" s="48">
        <f ca="1">_xll.HLV5r3.Financial.Cache.GetValue(Curves!$B$1, 'Daily Forward Rates'!A92)</f>
        <v>0.99265705690997164</v>
      </c>
    </row>
    <row r="93" spans="1:4" x14ac:dyDescent="0.2">
      <c r="A93" s="49">
        <f t="shared" ca="1" si="2"/>
        <v>43306</v>
      </c>
      <c r="B93" s="51">
        <f t="shared" ca="1" si="3"/>
        <v>2.955845644595112E-2</v>
      </c>
      <c r="C93" s="47"/>
      <c r="D93" s="48">
        <f ca="1">_xll.HLV5r3.Financial.Cache.GetValue(Curves!$B$1, 'Daily Forward Rates'!A93)</f>
        <v>0.99257607483751698</v>
      </c>
    </row>
    <row r="94" spans="1:4" x14ac:dyDescent="0.2">
      <c r="A94" s="49">
        <f t="shared" ca="1" si="2"/>
        <v>43307</v>
      </c>
      <c r="B94" s="51">
        <f t="shared" ca="1" si="3"/>
        <v>2.9554001129239449E-2</v>
      </c>
      <c r="C94" s="47"/>
      <c r="D94" s="48">
        <f ca="1">_xll.HLV5r3.Financial.Cache.GetValue(Curves!$B$1, 'Daily Forward Rates'!A94)</f>
        <v>0.99249510497140947</v>
      </c>
    </row>
    <row r="95" spans="1:4" x14ac:dyDescent="0.2">
      <c r="A95" s="49">
        <f t="shared" ca="1" si="2"/>
        <v>43308</v>
      </c>
      <c r="B95" s="51">
        <f t="shared" ca="1" si="3"/>
        <v>2.9549171718618594E-2</v>
      </c>
      <c r="C95" s="47"/>
      <c r="D95" s="48">
        <f ca="1">_xll.HLV5r3.Financial.Cache.GetValue(Curves!$B$1, 'Daily Forward Rates'!A95)</f>
        <v>0.99241414833656394</v>
      </c>
    </row>
    <row r="96" spans="1:4" x14ac:dyDescent="0.2">
      <c r="A96" s="49">
        <f t="shared" ca="1" si="2"/>
        <v>43309</v>
      </c>
      <c r="B96" s="51">
        <f t="shared" ca="1" si="3"/>
        <v>2.9544343095443404E-2</v>
      </c>
      <c r="C96" s="47"/>
      <c r="D96" s="48">
        <f ca="1">_xll.HLV5r3.Financial.Cache.GetValue(Curves!$B$1, 'Daily Forward Rates'!A96)</f>
        <v>0.992333204930823</v>
      </c>
    </row>
    <row r="97" spans="1:4" x14ac:dyDescent="0.2">
      <c r="A97" s="49">
        <f t="shared" ca="1" si="2"/>
        <v>43310</v>
      </c>
      <c r="B97" s="51">
        <f t="shared" ca="1" si="3"/>
        <v>2.9539515259430216E-2</v>
      </c>
      <c r="C97" s="47"/>
      <c r="D97" s="48">
        <f ca="1">_xll.HLV5r3.Financial.Cache.GetValue(Curves!$B$1, 'Daily Forward Rates'!A97)</f>
        <v>0.99225227475203004</v>
      </c>
    </row>
    <row r="98" spans="1:4" x14ac:dyDescent="0.2">
      <c r="A98" s="49">
        <f t="shared" ca="1" si="2"/>
        <v>43311</v>
      </c>
      <c r="B98" s="51">
        <f t="shared" ca="1" si="3"/>
        <v>2.953468821057903E-2</v>
      </c>
      <c r="C98" s="47"/>
      <c r="D98" s="48">
        <f ca="1">_xll.HLV5r3.Financial.Cache.GetValue(Curves!$B$1, 'Daily Forward Rates'!A98)</f>
        <v>0.99217135779802845</v>
      </c>
    </row>
    <row r="99" spans="1:4" x14ac:dyDescent="0.2">
      <c r="A99" s="49">
        <f t="shared" ca="1" si="2"/>
        <v>43312</v>
      </c>
      <c r="B99" s="51">
        <f t="shared" ca="1" si="3"/>
        <v>2.9529861948606184E-2</v>
      </c>
      <c r="C99" s="47"/>
      <c r="D99" s="48">
        <f ca="1">_xll.HLV5r3.Financial.Cache.GetValue(Curves!$B$1, 'Daily Forward Rates'!A99)</f>
        <v>0.99209045406666241</v>
      </c>
    </row>
    <row r="100" spans="1:4" ht="12" thickBot="1" x14ac:dyDescent="0.25">
      <c r="A100" s="52">
        <f t="shared" ca="1" si="2"/>
        <v>43313</v>
      </c>
      <c r="B100" s="53">
        <f t="shared" ca="1" si="3"/>
        <v>2.9525036473390109E-2</v>
      </c>
      <c r="C100" s="54"/>
      <c r="D100" s="48">
        <f ca="1">_xll.HLV5r3.Financial.Cache.GetValue(Curves!$B$1, 'Daily Forward Rates'!A100)</f>
        <v>0.99200956355577641</v>
      </c>
    </row>
  </sheetData>
  <phoneticPr fontId="2" type="noConversion"/>
  <hyperlinks>
    <hyperlink ref="J9" r:id="rId1" display="alex.watt@nab.com.au" xr:uid="{00000000-0004-0000-0200-000000000000}"/>
  </hyperlinks>
  <pageMargins left="0.75" right="0.75" top="1" bottom="1" header="0.5" footer="0.5"/>
  <pageSetup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Priceable Inflation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2018-04-25T01:29:17Z</dcterms:modified>
</cp:coreProperties>
</file>