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EB42D5A5-2CFD-4B6D-A394-ED72AB8FF80E}" xr6:coauthVersionLast="31" xr6:coauthVersionMax="31" xr10:uidLastSave="{00000000-0000-0000-0000-000000000000}"/>
  <bookViews>
    <workbookView xWindow="240" yWindow="375" windowWidth="28515" windowHeight="12300" tabRatio="691" activeTab="1" xr2:uid="{00000000-000D-0000-FFFF-FFFF00000000}"/>
  </bookViews>
  <sheets>
    <sheet name="GetInfo &amp; GetInstrumentInfo" sheetId="1" r:id="rId1"/>
    <sheet name="IRCaps" sheetId="10" r:id="rId2"/>
    <sheet name="IRCapFloorPricer1" sheetId="2" r:id="rId3"/>
    <sheet name="Cashflows" sheetId="4" r:id="rId4"/>
    <sheet name="StructuredCapFloorPricer" sheetId="13" r:id="rId5"/>
    <sheet name="CapFloor Cashflows" sheetId="11" r:id="rId6"/>
    <sheet name="Config" sheetId="8" r:id="rId7"/>
  </sheets>
  <externalReferences>
    <externalReference r:id="rId8"/>
    <externalReference r:id="rId9"/>
  </externalReferences>
  <definedNames>
    <definedName name="CapOrFloor">Config!$K$2:$K$3</definedName>
    <definedName name="CurveList" localSheetId="5">'[1]GetInfo &amp; GetInstrumentInfo'!$B$8:$B$122</definedName>
    <definedName name="CurveList">'GetInfo &amp; GetInstrumentInfo'!$A$8:$A$122</definedName>
    <definedName name="DiscountingType">Config!$J$2:$J$4</definedName>
    <definedName name="FirstCouponType">Config!$G$2:$G$3</definedName>
    <definedName name="Frequency" localSheetId="5">[1]Config!$C$2:$C$8</definedName>
    <definedName name="Frequency">Config!$C$2:$C$8</definedName>
    <definedName name="LegType" localSheetId="5">[1]Config!$F$2:$F$3</definedName>
    <definedName name="LegType">Config!$F$2:$F$3</definedName>
    <definedName name="Metrics">[2]CapPricer!$B$23:$B$30</definedName>
    <definedName name="PayCashFlows" localSheetId="5">'CapFloor Cashflows'!$A$4:$J$33</definedName>
    <definedName name="PayCashFlows" localSheetId="4">#REF!</definedName>
    <definedName name="PayCashFlows">#REF!</definedName>
    <definedName name="PayLeg" localSheetId="5">[1]Config!#REF!</definedName>
    <definedName name="PayLeg" localSheetId="4">Config!#REF!</definedName>
    <definedName name="PayLeg">Config!#REF!</definedName>
    <definedName name="RecCashFlows" localSheetId="5">'CapFloor Cashflows'!#REF!</definedName>
    <definedName name="RecCashFlows" localSheetId="4">#REF!</definedName>
    <definedName name="RecCashFlows">#REF!</definedName>
    <definedName name="RecLeg" localSheetId="5">[1]Config!#REF!</definedName>
    <definedName name="RecLeg" localSheetId="4">Config!#REF!</definedName>
    <definedName name="RecLeg">Config!#REF!</definedName>
    <definedName name="RollConvention" localSheetId="5">[1]Config!$I$2:$I$33</definedName>
    <definedName name="RollConvention">Config!$I$2:$I$33</definedName>
    <definedName name="SettleLag" localSheetId="5">[1]Config!#REF!</definedName>
    <definedName name="SettleLag" localSheetId="4">Config!#REF!</definedName>
    <definedName name="SettleLag">Config!#REF!</definedName>
    <definedName name="stack" localSheetId="5">#REF!,#REF!,#REF!</definedName>
    <definedName name="stack">IRCaps!$A$3:$A$24,IRCaps!$D$3:$D$24,IRCaps!$D$3:$D$24</definedName>
    <definedName name="SwapTerms" localSheetId="5">[1]Config!#REF!</definedName>
    <definedName name="SwapTerms" localSheetId="4">Config!#REF!</definedName>
    <definedName name="SwapTerms">Config!#REF!</definedName>
    <definedName name="ValInput" localSheetId="5">[1]Config!#REF!</definedName>
    <definedName name="ValInput" localSheetId="4">Config!#REF!</definedName>
    <definedName name="ValInput">Config!#REF!</definedName>
    <definedName name="ValRange" localSheetId="5">'CapFloor Cashflows'!#REF!</definedName>
    <definedName name="ValRange" localSheetId="4">#REF!</definedName>
    <definedName name="ValRange">#REF!</definedName>
    <definedName name="ValueResult" localSheetId="5">[1]Config!#REF!</definedName>
    <definedName name="ValueResult" localSheetId="4">Config!#REF!</definedName>
    <definedName name="ValueResult">Config!#REF!</definedName>
  </definedNames>
  <calcPr calcId="179017" calcOnSave="0"/>
</workbook>
</file>

<file path=xl/calcChain.xml><?xml version="1.0" encoding="utf-8"?>
<calcChain xmlns="http://schemas.openxmlformats.org/spreadsheetml/2006/main">
  <c r="E38" i="13" l="1"/>
  <c r="E39" i="13" s="1"/>
  <c r="D42" i="13" s="1" a="1"/>
  <c r="I5" i="10" a="1"/>
  <c r="P5" i="10" l="1"/>
  <c r="K6" i="10"/>
  <c r="S6" i="10"/>
  <c r="N7" i="10"/>
  <c r="I8" i="10"/>
  <c r="Q8" i="10"/>
  <c r="L9" i="10"/>
  <c r="T9" i="10"/>
  <c r="O10" i="10"/>
  <c r="J11" i="10"/>
  <c r="R11" i="10"/>
  <c r="M12" i="10"/>
  <c r="U12" i="10"/>
  <c r="P13" i="10"/>
  <c r="K14" i="10"/>
  <c r="S14" i="10"/>
  <c r="N15" i="10"/>
  <c r="I16" i="10"/>
  <c r="Q16" i="10"/>
  <c r="L17" i="10"/>
  <c r="T17" i="10"/>
  <c r="O18" i="10"/>
  <c r="J19" i="10"/>
  <c r="R19" i="10"/>
  <c r="M20" i="10"/>
  <c r="U20" i="10"/>
  <c r="P21" i="10"/>
  <c r="K22" i="10"/>
  <c r="S22" i="10"/>
  <c r="N23" i="10"/>
  <c r="I24" i="10"/>
  <c r="Q24" i="10"/>
  <c r="L25" i="10"/>
  <c r="T25" i="10"/>
  <c r="O26" i="10"/>
  <c r="J27" i="10"/>
  <c r="R27" i="10"/>
  <c r="M28" i="10"/>
  <c r="U28" i="10"/>
  <c r="P29" i="10"/>
  <c r="K30" i="10"/>
  <c r="S30" i="10"/>
  <c r="N31" i="10"/>
  <c r="I32" i="10"/>
  <c r="Q32" i="10"/>
  <c r="L33" i="10"/>
  <c r="T33" i="10"/>
  <c r="O34" i="10"/>
  <c r="J35" i="10"/>
  <c r="R35" i="10"/>
  <c r="M36" i="10"/>
  <c r="U36" i="10"/>
  <c r="P37" i="10"/>
  <c r="K38" i="10"/>
  <c r="S38" i="10"/>
  <c r="I5" i="10"/>
  <c r="Q5" i="10"/>
  <c r="L6" i="10"/>
  <c r="T6" i="10"/>
  <c r="O7" i="10"/>
  <c r="J8" i="10"/>
  <c r="R8" i="10"/>
  <c r="M9" i="10"/>
  <c r="U9" i="10"/>
  <c r="P10" i="10"/>
  <c r="K11" i="10"/>
  <c r="S11" i="10"/>
  <c r="N12" i="10"/>
  <c r="I13" i="10"/>
  <c r="Q13" i="10"/>
  <c r="L14" i="10"/>
  <c r="T14" i="10"/>
  <c r="O15" i="10"/>
  <c r="J16" i="10"/>
  <c r="R16" i="10"/>
  <c r="M17" i="10"/>
  <c r="U17" i="10"/>
  <c r="P18" i="10"/>
  <c r="K19" i="10"/>
  <c r="S19" i="10"/>
  <c r="N20" i="10"/>
  <c r="I21" i="10"/>
  <c r="Q21" i="10"/>
  <c r="L22" i="10"/>
  <c r="T22" i="10"/>
  <c r="O23" i="10"/>
  <c r="J24" i="10"/>
  <c r="R24" i="10"/>
  <c r="M25" i="10"/>
  <c r="U25" i="10"/>
  <c r="P26" i="10"/>
  <c r="K27" i="10"/>
  <c r="S27" i="10"/>
  <c r="N28" i="10"/>
  <c r="I29" i="10"/>
  <c r="Q29" i="10"/>
  <c r="L30" i="10"/>
  <c r="T30" i="10"/>
  <c r="O31" i="10"/>
  <c r="J32" i="10"/>
  <c r="R32" i="10"/>
  <c r="M33" i="10"/>
  <c r="U33" i="10"/>
  <c r="P34" i="10"/>
  <c r="K35" i="10"/>
  <c r="S35" i="10"/>
  <c r="N36" i="10"/>
  <c r="I37" i="10"/>
  <c r="Q37" i="10"/>
  <c r="L38" i="10"/>
  <c r="T38" i="10"/>
  <c r="O39" i="10"/>
  <c r="J40" i="10"/>
  <c r="R40" i="10"/>
  <c r="M41" i="10"/>
  <c r="U41" i="10"/>
  <c r="P42" i="10"/>
  <c r="K43" i="10"/>
  <c r="S43" i="10"/>
  <c r="N44" i="10"/>
  <c r="I45" i="10"/>
  <c r="Q45" i="10"/>
  <c r="L46" i="10"/>
  <c r="T46" i="10"/>
  <c r="U43" i="10"/>
  <c r="K45" i="10"/>
  <c r="L21" i="10"/>
  <c r="N27" i="10"/>
  <c r="L29" i="10"/>
  <c r="O30" i="10"/>
  <c r="U32" i="10"/>
  <c r="S34" i="10"/>
  <c r="L37" i="10"/>
  <c r="O38" i="10"/>
  <c r="M40" i="10"/>
  <c r="S42" i="10"/>
  <c r="Q44" i="10"/>
  <c r="J44" i="10"/>
  <c r="P46" i="10"/>
  <c r="M34" i="10"/>
  <c r="J5" i="10"/>
  <c r="R5" i="10"/>
  <c r="M6" i="10"/>
  <c r="U6" i="10"/>
  <c r="P7" i="10"/>
  <c r="K8" i="10"/>
  <c r="S8" i="10"/>
  <c r="N9" i="10"/>
  <c r="I10" i="10"/>
  <c r="Q10" i="10"/>
  <c r="L11" i="10"/>
  <c r="T11" i="10"/>
  <c r="O12" i="10"/>
  <c r="J13" i="10"/>
  <c r="R13" i="10"/>
  <c r="M14" i="10"/>
  <c r="U14" i="10"/>
  <c r="P15" i="10"/>
  <c r="K16" i="10"/>
  <c r="S16" i="10"/>
  <c r="N17" i="10"/>
  <c r="I18" i="10"/>
  <c r="Q18" i="10"/>
  <c r="L19" i="10"/>
  <c r="T19" i="10"/>
  <c r="O20" i="10"/>
  <c r="J21" i="10"/>
  <c r="R21" i="10"/>
  <c r="M22" i="10"/>
  <c r="U22" i="10"/>
  <c r="P23" i="10"/>
  <c r="K24" i="10"/>
  <c r="S24" i="10"/>
  <c r="N25" i="10"/>
  <c r="I26" i="10"/>
  <c r="Q26" i="10"/>
  <c r="L27" i="10"/>
  <c r="T27" i="10"/>
  <c r="O28" i="10"/>
  <c r="J29" i="10"/>
  <c r="R29" i="10"/>
  <c r="M30" i="10"/>
  <c r="U30" i="10"/>
  <c r="P31" i="10"/>
  <c r="K32" i="10"/>
  <c r="S32" i="10"/>
  <c r="N33" i="10"/>
  <c r="I34" i="10"/>
  <c r="Q34" i="10"/>
  <c r="L35" i="10"/>
  <c r="T35" i="10"/>
  <c r="O36" i="10"/>
  <c r="J37" i="10"/>
  <c r="R37" i="10"/>
  <c r="M38" i="10"/>
  <c r="U38" i="10"/>
  <c r="P39" i="10"/>
  <c r="K40" i="10"/>
  <c r="S40" i="10"/>
  <c r="N41" i="10"/>
  <c r="I42" i="10"/>
  <c r="Q42" i="10"/>
  <c r="L43" i="10"/>
  <c r="T43" i="10"/>
  <c r="O44" i="10"/>
  <c r="J45" i="10"/>
  <c r="R45" i="10"/>
  <c r="M46" i="10"/>
  <c r="U46" i="10"/>
  <c r="J42" i="10"/>
  <c r="P44" i="10"/>
  <c r="S45" i="10"/>
  <c r="Q20" i="10"/>
  <c r="S26" i="10"/>
  <c r="T29" i="10"/>
  <c r="M32" i="10"/>
  <c r="K34" i="10"/>
  <c r="Q36" i="10"/>
  <c r="J39" i="10"/>
  <c r="P41" i="10"/>
  <c r="N43" i="10"/>
  <c r="L45" i="10"/>
  <c r="M45" i="10"/>
  <c r="L31" i="10"/>
  <c r="P35" i="10"/>
  <c r="K5" i="10"/>
  <c r="S5" i="10"/>
  <c r="N6" i="10"/>
  <c r="I7" i="10"/>
  <c r="Q7" i="10"/>
  <c r="L8" i="10"/>
  <c r="T8" i="10"/>
  <c r="O9" i="10"/>
  <c r="J10" i="10"/>
  <c r="R10" i="10"/>
  <c r="M11" i="10"/>
  <c r="U11" i="10"/>
  <c r="P12" i="10"/>
  <c r="K13" i="10"/>
  <c r="S13" i="10"/>
  <c r="N14" i="10"/>
  <c r="I15" i="10"/>
  <c r="Q15" i="10"/>
  <c r="L16" i="10"/>
  <c r="T16" i="10"/>
  <c r="O17" i="10"/>
  <c r="J18" i="10"/>
  <c r="R18" i="10"/>
  <c r="M19" i="10"/>
  <c r="U19" i="10"/>
  <c r="P20" i="10"/>
  <c r="K21" i="10"/>
  <c r="S21" i="10"/>
  <c r="N22" i="10"/>
  <c r="I23" i="10"/>
  <c r="Q23" i="10"/>
  <c r="L24" i="10"/>
  <c r="T24" i="10"/>
  <c r="O25" i="10"/>
  <c r="J26" i="10"/>
  <c r="R26" i="10"/>
  <c r="M27" i="10"/>
  <c r="U27" i="10"/>
  <c r="P28" i="10"/>
  <c r="K29" i="10"/>
  <c r="S29" i="10"/>
  <c r="N30" i="10"/>
  <c r="I31" i="10"/>
  <c r="Q31" i="10"/>
  <c r="L32" i="10"/>
  <c r="T32" i="10"/>
  <c r="O33" i="10"/>
  <c r="J34" i="10"/>
  <c r="R34" i="10"/>
  <c r="M35" i="10"/>
  <c r="U35" i="10"/>
  <c r="P36" i="10"/>
  <c r="K37" i="10"/>
  <c r="S37" i="10"/>
  <c r="N38" i="10"/>
  <c r="I39" i="10"/>
  <c r="Q39" i="10"/>
  <c r="L40" i="10"/>
  <c r="T40" i="10"/>
  <c r="O41" i="10"/>
  <c r="R42" i="10"/>
  <c r="M43" i="10"/>
  <c r="N46" i="10"/>
  <c r="O22" i="10"/>
  <c r="Q28" i="10"/>
  <c r="J31" i="10"/>
  <c r="P33" i="10"/>
  <c r="I36" i="10"/>
  <c r="T37" i="10"/>
  <c r="R39" i="10"/>
  <c r="K42" i="10"/>
  <c r="I44" i="10"/>
  <c r="T45" i="10"/>
  <c r="U45" i="10"/>
  <c r="O32" i="10"/>
  <c r="K36" i="10"/>
  <c r="L5" i="10"/>
  <c r="T5" i="10"/>
  <c r="O6" i="10"/>
  <c r="J7" i="10"/>
  <c r="R7" i="10"/>
  <c r="M8" i="10"/>
  <c r="U8" i="10"/>
  <c r="P9" i="10"/>
  <c r="K10" i="10"/>
  <c r="S10" i="10"/>
  <c r="N11" i="10"/>
  <c r="I12" i="10"/>
  <c r="Q12" i="10"/>
  <c r="L13" i="10"/>
  <c r="T13" i="10"/>
  <c r="O14" i="10"/>
  <c r="J15" i="10"/>
  <c r="R15" i="10"/>
  <c r="M16" i="10"/>
  <c r="U16" i="10"/>
  <c r="P17" i="10"/>
  <c r="K18" i="10"/>
  <c r="S18" i="10"/>
  <c r="N19" i="10"/>
  <c r="I20" i="10"/>
  <c r="T21" i="10"/>
  <c r="J23" i="10"/>
  <c r="R23" i="10"/>
  <c r="M24" i="10"/>
  <c r="U24" i="10"/>
  <c r="P25" i="10"/>
  <c r="K26" i="10"/>
  <c r="I28" i="10"/>
  <c r="R31" i="10"/>
  <c r="N35" i="10"/>
  <c r="U40" i="10"/>
  <c r="O46" i="10"/>
  <c r="T31" i="10"/>
  <c r="M5" i="10"/>
  <c r="U5" i="10"/>
  <c r="P6" i="10"/>
  <c r="K7" i="10"/>
  <c r="S7" i="10"/>
  <c r="N8" i="10"/>
  <c r="I9" i="10"/>
  <c r="Q9" i="10"/>
  <c r="L10" i="10"/>
  <c r="T10" i="10"/>
  <c r="O11" i="10"/>
  <c r="J12" i="10"/>
  <c r="R12" i="10"/>
  <c r="M13" i="10"/>
  <c r="U13" i="10"/>
  <c r="P14" i="10"/>
  <c r="K15" i="10"/>
  <c r="S15" i="10"/>
  <c r="N16" i="10"/>
  <c r="I17" i="10"/>
  <c r="Q17" i="10"/>
  <c r="L18" i="10"/>
  <c r="T18" i="10"/>
  <c r="O19" i="10"/>
  <c r="J20" i="10"/>
  <c r="R20" i="10"/>
  <c r="M21" i="10"/>
  <c r="U21" i="10"/>
  <c r="P22" i="10"/>
  <c r="K23" i="10"/>
  <c r="S23" i="10"/>
  <c r="N24" i="10"/>
  <c r="I25" i="10"/>
  <c r="Q25" i="10"/>
  <c r="L26" i="10"/>
  <c r="T26" i="10"/>
  <c r="O27" i="10"/>
  <c r="J28" i="10"/>
  <c r="R28" i="10"/>
  <c r="M29" i="10"/>
  <c r="U29" i="10"/>
  <c r="P30" i="10"/>
  <c r="K31" i="10"/>
  <c r="S31" i="10"/>
  <c r="N32" i="10"/>
  <c r="I33" i="10"/>
  <c r="Q33" i="10"/>
  <c r="L34" i="10"/>
  <c r="T34" i="10"/>
  <c r="O35" i="10"/>
  <c r="J36" i="10"/>
  <c r="R36" i="10"/>
  <c r="M37" i="10"/>
  <c r="U37" i="10"/>
  <c r="P38" i="10"/>
  <c r="K39" i="10"/>
  <c r="S39" i="10"/>
  <c r="N40" i="10"/>
  <c r="I41" i="10"/>
  <c r="Q41" i="10"/>
  <c r="L42" i="10"/>
  <c r="T42" i="10"/>
  <c r="O43" i="10"/>
  <c r="R44" i="10"/>
  <c r="J33" i="10"/>
  <c r="N5" i="10"/>
  <c r="I6" i="10"/>
  <c r="Q6" i="10"/>
  <c r="L7" i="10"/>
  <c r="T7" i="10"/>
  <c r="O8" i="10"/>
  <c r="J9" i="10"/>
  <c r="R9" i="10"/>
  <c r="M10" i="10"/>
  <c r="U10" i="10"/>
  <c r="P11" i="10"/>
  <c r="K12" i="10"/>
  <c r="S12" i="10"/>
  <c r="N13" i="10"/>
  <c r="I14" i="10"/>
  <c r="Q14" i="10"/>
  <c r="L15" i="10"/>
  <c r="T15" i="10"/>
  <c r="O16" i="10"/>
  <c r="J17" i="10"/>
  <c r="R17" i="10"/>
  <c r="M18" i="10"/>
  <c r="U18" i="10"/>
  <c r="P19" i="10"/>
  <c r="K20" i="10"/>
  <c r="S20" i="10"/>
  <c r="N21" i="10"/>
  <c r="I22" i="10"/>
  <c r="Q22" i="10"/>
  <c r="L23" i="10"/>
  <c r="T23" i="10"/>
  <c r="O24" i="10"/>
  <c r="J25" i="10"/>
  <c r="R25" i="10"/>
  <c r="M26" i="10"/>
  <c r="U26" i="10"/>
  <c r="P27" i="10"/>
  <c r="K28" i="10"/>
  <c r="S28" i="10"/>
  <c r="N29" i="10"/>
  <c r="I30" i="10"/>
  <c r="Q30" i="10"/>
  <c r="R33" i="10"/>
  <c r="U34" i="10"/>
  <c r="O5" i="10"/>
  <c r="N10" i="10"/>
  <c r="M15" i="10"/>
  <c r="L20" i="10"/>
  <c r="K25" i="10"/>
  <c r="J30" i="10"/>
  <c r="I35" i="10"/>
  <c r="J38" i="10"/>
  <c r="I40" i="10"/>
  <c r="S41" i="10"/>
  <c r="P43" i="10"/>
  <c r="U44" i="10"/>
  <c r="R46" i="10"/>
  <c r="R6" i="10"/>
  <c r="O21" i="10"/>
  <c r="M31" i="10"/>
  <c r="R38" i="10"/>
  <c r="M42" i="10"/>
  <c r="O45" i="10"/>
  <c r="L12" i="10"/>
  <c r="I27" i="10"/>
  <c r="S36" i="10"/>
  <c r="Q40" i="10"/>
  <c r="P45" i="10"/>
  <c r="T12" i="10"/>
  <c r="R22" i="10"/>
  <c r="T36" i="10"/>
  <c r="J41" i="10"/>
  <c r="P8" i="10"/>
  <c r="L28" i="10"/>
  <c r="N39" i="10"/>
  <c r="J46" i="10"/>
  <c r="U23" i="10"/>
  <c r="T28" i="10"/>
  <c r="I43" i="10"/>
  <c r="Q19" i="10"/>
  <c r="U39" i="10"/>
  <c r="J6" i="10"/>
  <c r="I11" i="10"/>
  <c r="U15" i="10"/>
  <c r="T20" i="10"/>
  <c r="S25" i="10"/>
  <c r="R30" i="10"/>
  <c r="Q35" i="10"/>
  <c r="Q38" i="10"/>
  <c r="O40" i="10"/>
  <c r="T41" i="10"/>
  <c r="Q43" i="10"/>
  <c r="N45" i="10"/>
  <c r="S46" i="10"/>
  <c r="Q11" i="10"/>
  <c r="P16" i="10"/>
  <c r="N26" i="10"/>
  <c r="L36" i="10"/>
  <c r="P40" i="10"/>
  <c r="R43" i="10"/>
  <c r="K17" i="10"/>
  <c r="U31" i="10"/>
  <c r="L39" i="10"/>
  <c r="N42" i="10"/>
  <c r="U7" i="10"/>
  <c r="S17" i="10"/>
  <c r="Q27" i="10"/>
  <c r="M39" i="10"/>
  <c r="O42" i="10"/>
  <c r="I46" i="10"/>
  <c r="N18" i="10"/>
  <c r="K33" i="10"/>
  <c r="K41" i="10"/>
  <c r="M44" i="10"/>
  <c r="I19" i="10"/>
  <c r="S33" i="10"/>
  <c r="L41" i="10"/>
  <c r="R14" i="10"/>
  <c r="J43" i="10"/>
  <c r="K46" i="10"/>
  <c r="O29" i="10"/>
  <c r="M7" i="10"/>
  <c r="J22" i="10"/>
  <c r="K44" i="10"/>
  <c r="P32" i="10"/>
  <c r="L44" i="10"/>
  <c r="M23" i="10"/>
  <c r="N37" i="10"/>
  <c r="U42" i="10"/>
  <c r="J14" i="10"/>
  <c r="T39" i="10"/>
  <c r="S9" i="10"/>
  <c r="I38" i="10"/>
  <c r="S44" i="10"/>
  <c r="N34" i="10"/>
  <c r="T44" i="10"/>
  <c r="O13" i="10"/>
  <c r="O37" i="10"/>
  <c r="P24" i="10"/>
  <c r="R41" i="10"/>
  <c r="K9" i="10"/>
  <c r="Q46" i="10"/>
  <c r="D44" i="13"/>
  <c r="D48" i="13"/>
  <c r="D52" i="13"/>
  <c r="D56" i="13"/>
  <c r="D60" i="13"/>
  <c r="D64" i="13"/>
  <c r="D68" i="13"/>
  <c r="D72" i="13"/>
  <c r="D76" i="13"/>
  <c r="D80" i="13"/>
  <c r="D84" i="13"/>
  <c r="D88" i="13"/>
  <c r="D92" i="13"/>
  <c r="D96" i="13"/>
  <c r="D100" i="13"/>
  <c r="D104" i="13"/>
  <c r="D108" i="13"/>
  <c r="D112" i="13"/>
  <c r="D116" i="13"/>
  <c r="D120" i="13"/>
  <c r="D124" i="13"/>
  <c r="D128" i="13"/>
  <c r="D132" i="13"/>
  <c r="D136" i="13"/>
  <c r="D140" i="13"/>
  <c r="D144" i="13"/>
  <c r="D148" i="13"/>
  <c r="D152" i="13"/>
  <c r="D156" i="13"/>
  <c r="D160" i="13"/>
  <c r="D164" i="13"/>
  <c r="D168" i="13"/>
  <c r="D172" i="13"/>
  <c r="D176" i="13"/>
  <c r="D180" i="13"/>
  <c r="D184" i="13"/>
  <c r="D188" i="13"/>
  <c r="D192" i="13"/>
  <c r="D196" i="13"/>
  <c r="D200" i="13"/>
  <c r="E44" i="13"/>
  <c r="D45" i="13"/>
  <c r="D49" i="13"/>
  <c r="D53" i="13"/>
  <c r="D57" i="13"/>
  <c r="D61" i="13"/>
  <c r="D65" i="13"/>
  <c r="D69" i="13"/>
  <c r="D73" i="13"/>
  <c r="D77" i="13"/>
  <c r="D81" i="13"/>
  <c r="D85" i="13"/>
  <c r="D89" i="13"/>
  <c r="D93" i="13"/>
  <c r="D97" i="13"/>
  <c r="D101" i="13"/>
  <c r="D105" i="13"/>
  <c r="D109" i="13"/>
  <c r="D113" i="13"/>
  <c r="D117" i="13"/>
  <c r="D121" i="13"/>
  <c r="D125" i="13"/>
  <c r="D129" i="13"/>
  <c r="D133" i="13"/>
  <c r="D137" i="13"/>
  <c r="D141" i="13"/>
  <c r="D145" i="13"/>
  <c r="D149" i="13"/>
  <c r="D153" i="13"/>
  <c r="D157" i="13"/>
  <c r="D161" i="13"/>
  <c r="D165" i="13"/>
  <c r="D169" i="13"/>
  <c r="D173" i="13"/>
  <c r="D177" i="13"/>
  <c r="D181" i="13"/>
  <c r="D185" i="13"/>
  <c r="D189" i="13"/>
  <c r="D193" i="13"/>
  <c r="D197" i="13"/>
  <c r="D201" i="13"/>
  <c r="E45" i="13"/>
  <c r="E49" i="13"/>
  <c r="E53" i="13"/>
  <c r="E57" i="13"/>
  <c r="E61" i="13"/>
  <c r="E65" i="13"/>
  <c r="E69" i="13"/>
  <c r="E73" i="13"/>
  <c r="E77" i="13"/>
  <c r="E81" i="13"/>
  <c r="E85" i="13"/>
  <c r="E89" i="13"/>
  <c r="E93" i="13"/>
  <c r="E97" i="13"/>
  <c r="E101" i="13"/>
  <c r="E105" i="13"/>
  <c r="E109" i="13"/>
  <c r="E113" i="13"/>
  <c r="E117" i="13"/>
  <c r="E121" i="13"/>
  <c r="E125" i="13"/>
  <c r="E129" i="13"/>
  <c r="E133" i="13"/>
  <c r="E137" i="13"/>
  <c r="E141" i="13"/>
  <c r="E145" i="13"/>
  <c r="E149" i="13"/>
  <c r="E153" i="13"/>
  <c r="E157" i="13"/>
  <c r="E161" i="13"/>
  <c r="E165" i="13"/>
  <c r="E169" i="13"/>
  <c r="E173" i="13"/>
  <c r="E177" i="13"/>
  <c r="E181" i="13"/>
  <c r="E185" i="13"/>
  <c r="E189" i="13"/>
  <c r="E193" i="13"/>
  <c r="E197" i="13"/>
  <c r="E201" i="13"/>
  <c r="D42" i="13"/>
  <c r="D46" i="13"/>
  <c r="D50" i="13"/>
  <c r="D54" i="13"/>
  <c r="D58" i="13"/>
  <c r="D62" i="13"/>
  <c r="D66" i="13"/>
  <c r="D70" i="13"/>
  <c r="D74" i="13"/>
  <c r="D78" i="13"/>
  <c r="D82" i="13"/>
  <c r="D86" i="13"/>
  <c r="D90" i="13"/>
  <c r="D94" i="13"/>
  <c r="D98" i="13"/>
  <c r="D102" i="13"/>
  <c r="D106" i="13"/>
  <c r="D110" i="13"/>
  <c r="D114" i="13"/>
  <c r="D118" i="13"/>
  <c r="D122" i="13"/>
  <c r="D126" i="13"/>
  <c r="D130" i="13"/>
  <c r="D134" i="13"/>
  <c r="D138" i="13"/>
  <c r="D142" i="13"/>
  <c r="D146" i="13"/>
  <c r="D150" i="13"/>
  <c r="D154" i="13"/>
  <c r="D158" i="13"/>
  <c r="D162" i="13"/>
  <c r="D166" i="13"/>
  <c r="D170" i="13"/>
  <c r="D174" i="13"/>
  <c r="D178" i="13"/>
  <c r="D182" i="13"/>
  <c r="D186" i="13"/>
  <c r="D190" i="13"/>
  <c r="D194" i="13"/>
  <c r="D198" i="13"/>
  <c r="E42" i="13"/>
  <c r="E46" i="13"/>
  <c r="E50" i="13"/>
  <c r="E54" i="13"/>
  <c r="E58" i="13"/>
  <c r="E62" i="13"/>
  <c r="E66" i="13"/>
  <c r="E70" i="13"/>
  <c r="E74" i="13"/>
  <c r="E78" i="13"/>
  <c r="E82" i="13"/>
  <c r="E86" i="13"/>
  <c r="E90" i="13"/>
  <c r="E94" i="13"/>
  <c r="E98" i="13"/>
  <c r="E102" i="13"/>
  <c r="E106" i="13"/>
  <c r="E110" i="13"/>
  <c r="E114" i="13"/>
  <c r="E118" i="13"/>
  <c r="E122" i="13"/>
  <c r="E126" i="13"/>
  <c r="E130" i="13"/>
  <c r="E134" i="13"/>
  <c r="E138" i="13"/>
  <c r="E142" i="13"/>
  <c r="E146" i="13"/>
  <c r="E150" i="13"/>
  <c r="E154" i="13"/>
  <c r="E158" i="13"/>
  <c r="E162" i="13"/>
  <c r="E166" i="13"/>
  <c r="E170" i="13"/>
  <c r="E174" i="13"/>
  <c r="E178" i="13"/>
  <c r="E182" i="13"/>
  <c r="E186" i="13"/>
  <c r="E190" i="13"/>
  <c r="E194" i="13"/>
  <c r="E198" i="13"/>
  <c r="D43" i="13"/>
  <c r="D47" i="13"/>
  <c r="D51" i="13"/>
  <c r="D55" i="13"/>
  <c r="D59" i="13"/>
  <c r="D63" i="13"/>
  <c r="D67" i="13"/>
  <c r="D71" i="13"/>
  <c r="D75" i="13"/>
  <c r="D79" i="13"/>
  <c r="D83" i="13"/>
  <c r="D87" i="13"/>
  <c r="D91" i="13"/>
  <c r="D95" i="13"/>
  <c r="D99" i="13"/>
  <c r="D103" i="13"/>
  <c r="D107" i="13"/>
  <c r="D111" i="13"/>
  <c r="D115" i="13"/>
  <c r="D119" i="13"/>
  <c r="D123" i="13"/>
  <c r="D127" i="13"/>
  <c r="D131" i="13"/>
  <c r="D135" i="13"/>
  <c r="D139" i="13"/>
  <c r="D143" i="13"/>
  <c r="D147" i="13"/>
  <c r="D151" i="13"/>
  <c r="D155" i="13"/>
  <c r="D159" i="13"/>
  <c r="D163" i="13"/>
  <c r="D167" i="13"/>
  <c r="D171" i="13"/>
  <c r="D175" i="13"/>
  <c r="D179" i="13"/>
  <c r="D183" i="13"/>
  <c r="D187" i="13"/>
  <c r="D191" i="13"/>
  <c r="D195" i="13"/>
  <c r="D199" i="13"/>
  <c r="E43" i="13"/>
  <c r="E47" i="13"/>
  <c r="E51" i="13"/>
  <c r="E55" i="13"/>
  <c r="E59" i="13"/>
  <c r="E63" i="13"/>
  <c r="E67" i="13"/>
  <c r="E71" i="13"/>
  <c r="E75" i="13"/>
  <c r="E79" i="13"/>
  <c r="E83" i="13"/>
  <c r="E87" i="13"/>
  <c r="E91" i="13"/>
  <c r="E95" i="13"/>
  <c r="E99" i="13"/>
  <c r="E103" i="13"/>
  <c r="E107" i="13"/>
  <c r="E111" i="13"/>
  <c r="E115" i="13"/>
  <c r="E119" i="13"/>
  <c r="E123" i="13"/>
  <c r="E127" i="13"/>
  <c r="E131" i="13"/>
  <c r="E135" i="13"/>
  <c r="E139" i="13"/>
  <c r="E143" i="13"/>
  <c r="E147" i="13"/>
  <c r="E151" i="13"/>
  <c r="E155" i="13"/>
  <c r="E159" i="13"/>
  <c r="E163" i="13"/>
  <c r="E167" i="13"/>
  <c r="E171" i="13"/>
  <c r="E175" i="13"/>
  <c r="E179" i="13"/>
  <c r="E183" i="13"/>
  <c r="E187" i="13"/>
  <c r="E191" i="13"/>
  <c r="E195" i="13"/>
  <c r="E199" i="13"/>
  <c r="E72" i="13"/>
  <c r="E104" i="13"/>
  <c r="E136" i="13"/>
  <c r="E168" i="13"/>
  <c r="E200" i="13"/>
  <c r="E48" i="13"/>
  <c r="E80" i="13"/>
  <c r="E112" i="13"/>
  <c r="E144" i="13"/>
  <c r="E176" i="13"/>
  <c r="E52" i="13"/>
  <c r="E84" i="13"/>
  <c r="E116" i="13"/>
  <c r="E148" i="13"/>
  <c r="E180" i="13"/>
  <c r="E60" i="13"/>
  <c r="E92" i="13"/>
  <c r="E124" i="13"/>
  <c r="E156" i="13"/>
  <c r="E188" i="13"/>
  <c r="E64" i="13"/>
  <c r="E96" i="13"/>
  <c r="E128" i="13"/>
  <c r="E160" i="13"/>
  <c r="E192" i="13"/>
  <c r="E68" i="13"/>
  <c r="E100" i="13"/>
  <c r="E132" i="13"/>
  <c r="E164" i="13"/>
  <c r="E196" i="13"/>
  <c r="E152" i="13"/>
  <c r="E56" i="13"/>
  <c r="E184" i="13"/>
  <c r="E76" i="13"/>
  <c r="E108" i="13"/>
  <c r="E120" i="13"/>
  <c r="E140" i="13"/>
  <c r="E88" i="13"/>
  <c r="E172" i="13"/>
  <c r="I7" i="13"/>
  <c r="I15" i="13" s="1"/>
  <c r="B6" i="11"/>
  <c r="B7" i="11"/>
  <c r="B8" i="11"/>
  <c r="B9" i="11"/>
  <c r="B10" i="11"/>
  <c r="B11" i="11"/>
  <c r="B12" i="11"/>
  <c r="B13" i="11"/>
  <c r="B14" i="11"/>
  <c r="B15" i="11"/>
  <c r="B16" i="11"/>
  <c r="B17" i="11"/>
  <c r="B18" i="11"/>
  <c r="B19" i="11"/>
  <c r="B20" i="11"/>
  <c r="B5" i="11"/>
  <c r="B4" i="11"/>
  <c r="E30" i="13"/>
  <c r="E29" i="13"/>
  <c r="F30" i="13" s="1"/>
  <c r="D2" i="13"/>
  <c r="C15" i="1" a="1"/>
  <c r="E10" i="2"/>
  <c r="E11" i="2" s="1"/>
  <c r="E10" i="13"/>
  <c r="E11" i="13" s="1"/>
  <c r="A8" i="1" a="1"/>
  <c r="A2" i="1"/>
  <c r="A9" i="1" l="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 i="1"/>
  <c r="A28" i="1"/>
  <c r="A44" i="1"/>
  <c r="A60" i="1"/>
  <c r="A76" i="1"/>
  <c r="A92" i="1"/>
  <c r="A108" i="1"/>
  <c r="A124" i="1"/>
  <c r="A16" i="1"/>
  <c r="A32" i="1"/>
  <c r="A48" i="1"/>
  <c r="A64" i="1"/>
  <c r="A80" i="1"/>
  <c r="A96" i="1"/>
  <c r="A112" i="1"/>
  <c r="A128" i="1"/>
  <c r="A20" i="1"/>
  <c r="A36" i="1"/>
  <c r="A52" i="1"/>
  <c r="A68" i="1"/>
  <c r="A84" i="1"/>
  <c r="A100" i="1"/>
  <c r="A116" i="1"/>
  <c r="A8" i="1"/>
  <c r="A24" i="1"/>
  <c r="A40" i="1"/>
  <c r="A56" i="1"/>
  <c r="A72" i="1"/>
  <c r="A88" i="1"/>
  <c r="A104" i="1"/>
  <c r="A120" i="1"/>
  <c r="C16" i="1"/>
  <c r="C18" i="1"/>
  <c r="C20" i="1"/>
  <c r="C22" i="1"/>
  <c r="C24" i="1"/>
  <c r="C26" i="1"/>
  <c r="C28" i="1"/>
  <c r="C30" i="1"/>
  <c r="C32" i="1"/>
  <c r="C34" i="1"/>
  <c r="C36" i="1"/>
  <c r="C38" i="1"/>
  <c r="C40" i="1"/>
  <c r="C42" i="1"/>
  <c r="C44" i="1"/>
  <c r="C46" i="1"/>
  <c r="C48" i="1"/>
  <c r="C50" i="1"/>
  <c r="C52" i="1"/>
  <c r="C54" i="1"/>
  <c r="C56" i="1"/>
  <c r="D16" i="1"/>
  <c r="D18" i="1"/>
  <c r="D20" i="1"/>
  <c r="D22" i="1"/>
  <c r="D24" i="1"/>
  <c r="D26" i="1"/>
  <c r="D28" i="1"/>
  <c r="D30" i="1"/>
  <c r="D32" i="1"/>
  <c r="D34" i="1"/>
  <c r="D36" i="1"/>
  <c r="D38" i="1"/>
  <c r="D40" i="1"/>
  <c r="D42" i="1"/>
  <c r="D44" i="1"/>
  <c r="D46" i="1"/>
  <c r="D48" i="1"/>
  <c r="D50" i="1"/>
  <c r="D52" i="1"/>
  <c r="D54" i="1"/>
  <c r="D56" i="1"/>
  <c r="C15" i="1"/>
  <c r="C17" i="1"/>
  <c r="C19" i="1"/>
  <c r="C21" i="1"/>
  <c r="C23" i="1"/>
  <c r="C25" i="1"/>
  <c r="C27" i="1"/>
  <c r="C29" i="1"/>
  <c r="C31" i="1"/>
  <c r="C33" i="1"/>
  <c r="C35" i="1"/>
  <c r="C37" i="1"/>
  <c r="C39" i="1"/>
  <c r="C41" i="1"/>
  <c r="C43" i="1"/>
  <c r="C45" i="1"/>
  <c r="C47" i="1"/>
  <c r="C49" i="1"/>
  <c r="C51" i="1"/>
  <c r="C53" i="1"/>
  <c r="C55" i="1"/>
  <c r="D15" i="1"/>
  <c r="D25" i="1"/>
  <c r="D19" i="1"/>
  <c r="D27" i="1"/>
  <c r="D35" i="1"/>
  <c r="D43" i="1"/>
  <c r="D51" i="1"/>
  <c r="D21" i="1"/>
  <c r="D29" i="1"/>
  <c r="D37" i="1"/>
  <c r="D45" i="1"/>
  <c r="D53" i="1"/>
  <c r="D23" i="1"/>
  <c r="D31" i="1"/>
  <c r="D39" i="1"/>
  <c r="D47" i="1"/>
  <c r="D55" i="1"/>
  <c r="D17" i="1"/>
  <c r="D33" i="1"/>
  <c r="D41" i="1"/>
  <c r="D49" i="1"/>
  <c r="F5" i="11"/>
  <c r="F6" i="11" s="1"/>
  <c r="F7" i="11" s="1"/>
  <c r="F8" i="11" s="1"/>
  <c r="F9" i="11" s="1"/>
  <c r="F10" i="11" s="1"/>
  <c r="F11" i="11" s="1"/>
  <c r="F12" i="11" s="1"/>
  <c r="F13" i="11" s="1"/>
  <c r="F14" i="11" s="1"/>
  <c r="F15" i="11" s="1"/>
  <c r="F16" i="11" s="1"/>
  <c r="F17" i="11" s="1"/>
  <c r="F18" i="11" s="1"/>
  <c r="F19" i="11" s="1"/>
  <c r="F20" i="11" s="1"/>
  <c r="I6" i="13" l="1"/>
  <c r="E30" i="2"/>
  <c r="D7" i="10"/>
  <c r="I4" i="2"/>
  <c r="H16" i="10"/>
  <c r="F16" i="10"/>
  <c r="D16" i="10"/>
  <c r="B16" i="10"/>
  <c r="H7" i="10"/>
  <c r="H4" i="10"/>
  <c r="F7" i="10"/>
  <c r="F4" i="10"/>
  <c r="D4" i="10"/>
  <c r="B7" i="10"/>
  <c r="B4" i="10"/>
  <c r="B26" i="10"/>
  <c r="H26" i="10"/>
  <c r="D26" i="10"/>
  <c r="D8" i="10"/>
  <c r="H8" i="10"/>
  <c r="F8" i="10"/>
  <c r="B8" i="10"/>
  <c r="F26" i="10"/>
  <c r="A38" i="10" a="1"/>
  <c r="B38" i="10" l="1"/>
  <c r="A39" i="10"/>
  <c r="B39" i="10"/>
  <c r="A40" i="10"/>
  <c r="B40" i="10"/>
  <c r="A41" i="10"/>
  <c r="B41" i="10"/>
  <c r="A38" i="10"/>
  <c r="D21" i="10"/>
  <c r="B21" i="10"/>
  <c r="H21" i="10"/>
  <c r="F21" i="10"/>
  <c r="D2" i="1"/>
  <c r="V7" i="10" a="1"/>
  <c r="B25" i="10"/>
  <c r="F15" i="1" a="1"/>
  <c r="G27" i="10" a="1"/>
  <c r="F25" i="10"/>
  <c r="D25" i="10"/>
  <c r="E27" i="10" a="1"/>
  <c r="A27" i="10" a="1"/>
  <c r="H25" i="10"/>
  <c r="C27" i="10" a="1"/>
  <c r="A30" i="10" l="1"/>
  <c r="A27" i="10"/>
  <c r="B27" i="10"/>
  <c r="B28" i="10"/>
  <c r="B30" i="10"/>
  <c r="A28" i="10"/>
  <c r="A29" i="10"/>
  <c r="B29" i="10"/>
  <c r="G28" i="10"/>
  <c r="H29" i="10"/>
  <c r="G27" i="10"/>
  <c r="G30" i="10"/>
  <c r="G29" i="10"/>
  <c r="H30" i="10"/>
  <c r="H27" i="10"/>
  <c r="H28" i="10"/>
  <c r="C30" i="10"/>
  <c r="C27" i="10"/>
  <c r="D28" i="10"/>
  <c r="D27" i="10"/>
  <c r="D30" i="10"/>
  <c r="C28" i="10"/>
  <c r="C29" i="10"/>
  <c r="D29" i="10"/>
  <c r="F27" i="10"/>
  <c r="F29" i="10"/>
  <c r="E30" i="10"/>
  <c r="F28" i="10"/>
  <c r="E28" i="10"/>
  <c r="E29" i="10"/>
  <c r="F30" i="10"/>
  <c r="E27" i="10"/>
  <c r="V7" i="10"/>
  <c r="V9" i="10"/>
  <c r="V11" i="10"/>
  <c r="V13" i="10"/>
  <c r="W7" i="10"/>
  <c r="W9" i="10"/>
  <c r="W11" i="10"/>
  <c r="W13" i="10"/>
  <c r="V8" i="10"/>
  <c r="V10" i="10"/>
  <c r="V12" i="10"/>
  <c r="V14" i="10"/>
  <c r="W8" i="10"/>
  <c r="W10" i="10"/>
  <c r="W12" i="10"/>
  <c r="W14" i="10"/>
  <c r="G16" i="1"/>
  <c r="G18" i="1"/>
  <c r="G20" i="1"/>
  <c r="G22" i="1"/>
  <c r="G24" i="1"/>
  <c r="G26" i="1"/>
  <c r="G28" i="1"/>
  <c r="G30" i="1"/>
  <c r="G32" i="1"/>
  <c r="G34" i="1"/>
  <c r="G36" i="1"/>
  <c r="G38" i="1"/>
  <c r="G40" i="1"/>
  <c r="G42" i="1"/>
  <c r="G44" i="1"/>
  <c r="G46" i="1"/>
  <c r="F15" i="1"/>
  <c r="F17" i="1"/>
  <c r="F19" i="1"/>
  <c r="F21" i="1"/>
  <c r="F23" i="1"/>
  <c r="F25" i="1"/>
  <c r="F27" i="1"/>
  <c r="F29" i="1"/>
  <c r="F31" i="1"/>
  <c r="F33" i="1"/>
  <c r="F35" i="1"/>
  <c r="F37" i="1"/>
  <c r="F39" i="1"/>
  <c r="F41" i="1"/>
  <c r="F43" i="1"/>
  <c r="F45" i="1"/>
  <c r="G15" i="1"/>
  <c r="G17" i="1"/>
  <c r="G19" i="1"/>
  <c r="G21" i="1"/>
  <c r="G23" i="1"/>
  <c r="G25" i="1"/>
  <c r="G27" i="1"/>
  <c r="G29" i="1"/>
  <c r="G31" i="1"/>
  <c r="G33" i="1"/>
  <c r="G35" i="1"/>
  <c r="G37" i="1"/>
  <c r="G39" i="1"/>
  <c r="G41" i="1"/>
  <c r="G43" i="1"/>
  <c r="G45" i="1"/>
  <c r="F16" i="1"/>
  <c r="F18" i="1"/>
  <c r="F20" i="1"/>
  <c r="F22" i="1"/>
  <c r="F24" i="1"/>
  <c r="F26" i="1"/>
  <c r="F28" i="1"/>
  <c r="F30" i="1"/>
  <c r="F32" i="1"/>
  <c r="F34" i="1"/>
  <c r="F36" i="1"/>
  <c r="F38" i="1"/>
  <c r="F40" i="1"/>
  <c r="F42" i="1"/>
  <c r="F44" i="1"/>
  <c r="F46" i="1"/>
  <c r="E29" i="2" l="1"/>
  <c r="I21" i="2"/>
  <c r="I19" i="2"/>
  <c r="D2" i="2"/>
  <c r="E38" i="2"/>
  <c r="F30" i="2" l="1"/>
  <c r="I29" i="2"/>
  <c r="K3" i="2" a="1"/>
  <c r="E39" i="2"/>
  <c r="B2" i="4" a="1"/>
  <c r="S9" i="2" l="1"/>
  <c r="K17" i="2"/>
  <c r="L24" i="2"/>
  <c r="M31" i="2"/>
  <c r="K3" i="2"/>
  <c r="L10" i="2"/>
  <c r="M17" i="2"/>
  <c r="N24" i="2"/>
  <c r="O31" i="2"/>
  <c r="R5" i="2"/>
  <c r="S12" i="2"/>
  <c r="K20" i="2"/>
  <c r="L27" i="2"/>
  <c r="M34" i="2"/>
  <c r="N11" i="2"/>
  <c r="R22" i="2"/>
  <c r="K34" i="2"/>
  <c r="S41" i="2"/>
  <c r="K49" i="2"/>
  <c r="K13" i="2"/>
  <c r="K30" i="2"/>
  <c r="O4" i="2"/>
  <c r="S15" i="2"/>
  <c r="N27" i="2"/>
  <c r="Q37" i="2"/>
  <c r="R44" i="2"/>
  <c r="M19" i="2"/>
  <c r="Q39" i="2"/>
  <c r="Q7" i="2"/>
  <c r="S18" i="2"/>
  <c r="M30" i="2"/>
  <c r="P39" i="2"/>
  <c r="Q46" i="2"/>
  <c r="P10" i="2"/>
  <c r="L29" i="2"/>
  <c r="S45" i="2"/>
  <c r="Q10" i="2"/>
  <c r="L22" i="2"/>
  <c r="P33" i="2"/>
  <c r="P41" i="2"/>
  <c r="Q48" i="2"/>
  <c r="K8" i="2"/>
  <c r="O19" i="2"/>
  <c r="S30" i="2"/>
  <c r="S39" i="2"/>
  <c r="K47" i="2"/>
  <c r="N5" i="2"/>
  <c r="R16" i="2"/>
  <c r="M28" i="2"/>
  <c r="Q3" i="2"/>
  <c r="R10" i="2"/>
  <c r="S17" i="2"/>
  <c r="K25" i="2"/>
  <c r="L32" i="2"/>
  <c r="S3" i="2"/>
  <c r="K11" i="2"/>
  <c r="L18" i="2"/>
  <c r="M25" i="2"/>
  <c r="N32" i="2"/>
  <c r="Q6" i="2"/>
  <c r="R13" i="2"/>
  <c r="S20" i="2"/>
  <c r="K28" i="2"/>
  <c r="N3" i="2"/>
  <c r="Q12" i="2"/>
  <c r="K24" i="2"/>
  <c r="N35" i="2"/>
  <c r="R42" i="2"/>
  <c r="S49" i="2"/>
  <c r="M14" i="2"/>
  <c r="N34" i="2"/>
  <c r="K6" i="2"/>
  <c r="O17" i="2"/>
  <c r="Q28" i="2"/>
  <c r="P38" i="2"/>
  <c r="Q45" i="2"/>
  <c r="K22" i="2"/>
  <c r="O41" i="2"/>
  <c r="S8" i="2"/>
  <c r="N20" i="2"/>
  <c r="R31" i="2"/>
  <c r="O40" i="2"/>
  <c r="P47" i="2"/>
  <c r="L12" i="2"/>
  <c r="S31" i="2"/>
  <c r="Q47" i="2"/>
  <c r="M12" i="2"/>
  <c r="Q23" i="2"/>
  <c r="S34" i="2"/>
  <c r="O42" i="2"/>
  <c r="P49" i="2"/>
  <c r="P9" i="2"/>
  <c r="K21" i="2"/>
  <c r="M32" i="2"/>
  <c r="R40" i="2"/>
  <c r="S47" i="2"/>
  <c r="S6" i="2"/>
  <c r="N18" i="2"/>
  <c r="P29" i="2"/>
  <c r="L39" i="2"/>
  <c r="M46" i="2"/>
  <c r="R32" i="2"/>
  <c r="L16" i="2"/>
  <c r="M9" i="2"/>
  <c r="S4" i="2"/>
  <c r="M26" i="2"/>
  <c r="K41" i="2"/>
  <c r="M48" i="2"/>
  <c r="Q36" i="2"/>
  <c r="L6" i="2"/>
  <c r="R45" i="2"/>
  <c r="O9" i="2"/>
  <c r="Q40" i="2"/>
  <c r="N29" i="2"/>
  <c r="L4" i="2"/>
  <c r="M37" i="2"/>
  <c r="M38" i="2"/>
  <c r="P4" i="2"/>
  <c r="Q11" i="2"/>
  <c r="R18" i="2"/>
  <c r="S25" i="2"/>
  <c r="K33" i="2"/>
  <c r="R4" i="2"/>
  <c r="S11" i="2"/>
  <c r="K19" i="2"/>
  <c r="L26" i="2"/>
  <c r="M33" i="2"/>
  <c r="P7" i="2"/>
  <c r="Q14" i="2"/>
  <c r="R21" i="2"/>
  <c r="S28" i="2"/>
  <c r="P3" i="2"/>
  <c r="L14" i="2"/>
  <c r="P25" i="2"/>
  <c r="N36" i="2"/>
  <c r="Q43" i="2"/>
  <c r="N4" i="2"/>
  <c r="R15" i="2"/>
  <c r="O35" i="2"/>
  <c r="N7" i="2"/>
  <c r="Q18" i="2"/>
  <c r="L30" i="2"/>
  <c r="O39" i="2"/>
  <c r="P46" i="2"/>
  <c r="R24" i="2"/>
  <c r="M43" i="2"/>
  <c r="O10" i="2"/>
  <c r="S21" i="2"/>
  <c r="L33" i="2"/>
  <c r="N41" i="2"/>
  <c r="O48" i="2"/>
  <c r="N13" i="2"/>
  <c r="Q34" i="2"/>
  <c r="O49" i="2"/>
  <c r="P13" i="2"/>
  <c r="S24" i="2"/>
  <c r="K36" i="2"/>
  <c r="N43" i="2"/>
  <c r="O28" i="2"/>
  <c r="S10" i="2"/>
  <c r="M22" i="2"/>
  <c r="Q33" i="2"/>
  <c r="Q41" i="2"/>
  <c r="R48" i="2"/>
  <c r="M8" i="2"/>
  <c r="P19" i="2"/>
  <c r="K31" i="2"/>
  <c r="K40" i="2"/>
  <c r="L47" i="2"/>
  <c r="O36" i="2"/>
  <c r="O5" i="2"/>
  <c r="P12" i="2"/>
  <c r="Q19" i="2"/>
  <c r="R26" i="2"/>
  <c r="S33" i="2"/>
  <c r="Q5" i="2"/>
  <c r="R12" i="2"/>
  <c r="S19" i="2"/>
  <c r="K27" i="2"/>
  <c r="L34" i="2"/>
  <c r="O8" i="2"/>
  <c r="P15" i="2"/>
  <c r="Q22" i="2"/>
  <c r="R29" i="2"/>
  <c r="M4" i="2"/>
  <c r="Q15" i="2"/>
  <c r="S26" i="2"/>
  <c r="N37" i="2"/>
  <c r="P44" i="2"/>
  <c r="S5" i="2"/>
  <c r="L17" i="2"/>
  <c r="P37" i="2"/>
  <c r="R8" i="2"/>
  <c r="M20" i="2"/>
  <c r="Q31" i="2"/>
  <c r="N40" i="2"/>
  <c r="O47" i="2"/>
  <c r="P27" i="2"/>
  <c r="K45" i="2"/>
  <c r="R11" i="2"/>
  <c r="L23" i="2"/>
  <c r="P34" i="2"/>
  <c r="M42" i="2"/>
  <c r="N49" i="2"/>
  <c r="M16" i="2"/>
  <c r="S36" i="2"/>
  <c r="O3" i="2"/>
  <c r="K15" i="2"/>
  <c r="O26" i="2"/>
  <c r="K37" i="2"/>
  <c r="M44" i="2"/>
  <c r="K42" i="2"/>
  <c r="N12" i="2"/>
  <c r="R23" i="2"/>
  <c r="L35" i="2"/>
  <c r="P42" i="2"/>
  <c r="Q49" i="2"/>
  <c r="Q9" i="2"/>
  <c r="L21" i="2"/>
  <c r="P32" i="2"/>
  <c r="S40" i="2"/>
  <c r="K48" i="2"/>
  <c r="O38" i="2"/>
  <c r="N6" i="2"/>
  <c r="O13" i="2"/>
  <c r="P20" i="2"/>
  <c r="Q27" i="2"/>
  <c r="R34" i="2"/>
  <c r="P6" i="2"/>
  <c r="Q13" i="2"/>
  <c r="R20" i="2"/>
  <c r="S27" i="2"/>
  <c r="K35" i="2"/>
  <c r="N9" i="2"/>
  <c r="O16" i="2"/>
  <c r="P23" i="2"/>
  <c r="Q30" i="2"/>
  <c r="P5" i="2"/>
  <c r="S16" i="2"/>
  <c r="N28" i="2"/>
  <c r="N38" i="2"/>
  <c r="O45" i="2"/>
  <c r="L7" i="2"/>
  <c r="L20" i="2"/>
  <c r="N39" i="2"/>
  <c r="N10" i="2"/>
  <c r="P21" i="2"/>
  <c r="S32" i="2"/>
  <c r="M41" i="2"/>
  <c r="N48" i="2"/>
  <c r="O30" i="2"/>
  <c r="R46" i="2"/>
  <c r="M13" i="2"/>
  <c r="Q24" i="2"/>
  <c r="R35" i="2"/>
  <c r="L43" i="2"/>
  <c r="M3" i="2"/>
  <c r="Q17" i="2"/>
  <c r="R38" i="2"/>
  <c r="L5" i="2"/>
  <c r="P16" i="2"/>
  <c r="R27" i="2"/>
  <c r="K38" i="2"/>
  <c r="L45" i="2"/>
  <c r="O46" i="2"/>
  <c r="S13" i="2"/>
  <c r="L25" i="2"/>
  <c r="L36" i="2"/>
  <c r="O43" i="2"/>
  <c r="N31" i="2"/>
  <c r="M11" i="2"/>
  <c r="O22" i="2"/>
  <c r="R33" i="2"/>
  <c r="R41" i="2"/>
  <c r="S48" i="2"/>
  <c r="M40" i="2"/>
  <c r="M6" i="2"/>
  <c r="R39" i="2"/>
  <c r="L28" i="2"/>
  <c r="K14" i="2"/>
  <c r="P18" i="2"/>
  <c r="N30" i="2"/>
  <c r="N16" i="2"/>
  <c r="K12" i="2"/>
  <c r="R9" i="2"/>
  <c r="L48" i="2"/>
  <c r="O14" i="2"/>
  <c r="S43" i="2"/>
  <c r="P17" i="2"/>
  <c r="L9" i="2"/>
  <c r="Q20" i="2"/>
  <c r="R47" i="2"/>
  <c r="K39" i="2"/>
  <c r="N15" i="2"/>
  <c r="O44" i="2"/>
  <c r="M27" i="2"/>
  <c r="M7" i="2"/>
  <c r="N14" i="2"/>
  <c r="O21" i="2"/>
  <c r="P28" i="2"/>
  <c r="Q35" i="2"/>
  <c r="O7" i="2"/>
  <c r="P14" i="2"/>
  <c r="Q21" i="2"/>
  <c r="R28" i="2"/>
  <c r="L3" i="2"/>
  <c r="M10" i="2"/>
  <c r="N17" i="2"/>
  <c r="O24" i="2"/>
  <c r="P31" i="2"/>
  <c r="K7" i="2"/>
  <c r="O18" i="2"/>
  <c r="S29" i="2"/>
  <c r="M39" i="2"/>
  <c r="N46" i="2"/>
  <c r="Q8" i="2"/>
  <c r="N21" i="2"/>
  <c r="S42" i="2"/>
  <c r="P11" i="2"/>
  <c r="K23" i="2"/>
  <c r="O34" i="2"/>
  <c r="L42" i="2"/>
  <c r="M49" i="2"/>
  <c r="O33" i="2"/>
  <c r="P48" i="2"/>
  <c r="R14" i="2"/>
  <c r="K26" i="2"/>
  <c r="R36" i="2"/>
  <c r="K44" i="2"/>
  <c r="K5" i="2"/>
  <c r="O20" i="2"/>
  <c r="P40" i="2"/>
  <c r="O6" i="2"/>
  <c r="R17" i="2"/>
  <c r="M29" i="2"/>
  <c r="S38" i="2"/>
  <c r="K46" i="2"/>
  <c r="R3" i="2"/>
  <c r="L15" i="2"/>
  <c r="P26" i="2"/>
  <c r="L37" i="2"/>
  <c r="N44" i="2"/>
  <c r="L41" i="2"/>
  <c r="O12" i="2"/>
  <c r="S23" i="2"/>
  <c r="M35" i="2"/>
  <c r="Q42" i="2"/>
  <c r="R49" i="2"/>
  <c r="R43" i="2"/>
  <c r="P35" i="2"/>
  <c r="O27" i="2"/>
  <c r="N23" i="2"/>
  <c r="S7" i="2"/>
  <c r="N19" i="2"/>
  <c r="R30" i="2"/>
  <c r="M5" i="2"/>
  <c r="Q16" i="2"/>
  <c r="L38" i="2"/>
  <c r="N47" i="2"/>
  <c r="O25" i="2"/>
  <c r="P43" i="2"/>
  <c r="P45" i="2"/>
  <c r="K9" i="2"/>
  <c r="O37" i="2"/>
  <c r="P30" i="2"/>
  <c r="N33" i="2"/>
  <c r="Q32" i="2"/>
  <c r="Q25" i="2"/>
  <c r="S14" i="2"/>
  <c r="Q38" i="2"/>
  <c r="L44" i="2"/>
  <c r="K18" i="2"/>
  <c r="Q26" i="2"/>
  <c r="L49" i="2"/>
  <c r="L8" i="2"/>
  <c r="M15" i="2"/>
  <c r="N22" i="2"/>
  <c r="O29" i="2"/>
  <c r="P36" i="2"/>
  <c r="N8" i="2"/>
  <c r="O15" i="2"/>
  <c r="P22" i="2"/>
  <c r="Q29" i="2"/>
  <c r="K4" i="2"/>
  <c r="L11" i="2"/>
  <c r="M18" i="2"/>
  <c r="N25" i="2"/>
  <c r="O32" i="2"/>
  <c r="P8" i="2"/>
  <c r="R19" i="2"/>
  <c r="L31" i="2"/>
  <c r="L40" i="2"/>
  <c r="M47" i="2"/>
  <c r="K10" i="2"/>
  <c r="S22" i="2"/>
  <c r="Q44" i="2"/>
  <c r="L13" i="2"/>
  <c r="P24" i="2"/>
  <c r="K43" i="2"/>
  <c r="R7" i="2"/>
  <c r="S35" i="2"/>
  <c r="Q4" i="2"/>
  <c r="K16" i="2"/>
  <c r="R37" i="2"/>
  <c r="S44" i="2"/>
  <c r="N42" i="2"/>
  <c r="S46" i="2"/>
  <c r="M45" i="2"/>
  <c r="M36" i="2"/>
  <c r="M23" i="2"/>
  <c r="O23" i="2"/>
  <c r="L19" i="2"/>
  <c r="M21" i="2"/>
  <c r="O11" i="2"/>
  <c r="R25" i="2"/>
  <c r="S37" i="2"/>
  <c r="K29" i="2"/>
  <c r="N26" i="2"/>
  <c r="K32" i="2"/>
  <c r="R6" i="2"/>
  <c r="L46" i="2"/>
  <c r="M24" i="2"/>
  <c r="N45" i="2"/>
  <c r="C2" i="4"/>
  <c r="K2" i="4"/>
  <c r="C3" i="4"/>
  <c r="K3" i="4"/>
  <c r="C4" i="4"/>
  <c r="K4" i="4"/>
  <c r="C5" i="4"/>
  <c r="K5" i="4"/>
  <c r="C6" i="4"/>
  <c r="K6" i="4"/>
  <c r="C7" i="4"/>
  <c r="K7" i="4"/>
  <c r="C8" i="4"/>
  <c r="K8" i="4"/>
  <c r="C9" i="4"/>
  <c r="K9" i="4"/>
  <c r="C10" i="4"/>
  <c r="K10" i="4"/>
  <c r="C11" i="4"/>
  <c r="K11" i="4"/>
  <c r="C12" i="4"/>
  <c r="K12" i="4"/>
  <c r="C13" i="4"/>
  <c r="K13" i="4"/>
  <c r="C14" i="4"/>
  <c r="K14" i="4"/>
  <c r="C15" i="4"/>
  <c r="K15" i="4"/>
  <c r="C16" i="4"/>
  <c r="K16" i="4"/>
  <c r="C17" i="4"/>
  <c r="K17" i="4"/>
  <c r="C18" i="4"/>
  <c r="K18" i="4"/>
  <c r="C19" i="4"/>
  <c r="K19" i="4"/>
  <c r="C20" i="4"/>
  <c r="K20" i="4"/>
  <c r="C21" i="4"/>
  <c r="K21" i="4"/>
  <c r="C22" i="4"/>
  <c r="K22" i="4"/>
  <c r="C23" i="4"/>
  <c r="K23" i="4"/>
  <c r="C24" i="4"/>
  <c r="E2" i="4"/>
  <c r="M2" i="4"/>
  <c r="E3" i="4"/>
  <c r="M3" i="4"/>
  <c r="E4" i="4"/>
  <c r="M4" i="4"/>
  <c r="E5" i="4"/>
  <c r="M5" i="4"/>
  <c r="E6" i="4"/>
  <c r="M6" i="4"/>
  <c r="E7" i="4"/>
  <c r="M7" i="4"/>
  <c r="E8" i="4"/>
  <c r="M8" i="4"/>
  <c r="E9" i="4"/>
  <c r="M9" i="4"/>
  <c r="E10" i="4"/>
  <c r="M10" i="4"/>
  <c r="E11" i="4"/>
  <c r="F2" i="4"/>
  <c r="N2" i="4"/>
  <c r="F3" i="4"/>
  <c r="N3" i="4"/>
  <c r="F4" i="4"/>
  <c r="N4" i="4"/>
  <c r="F5" i="4"/>
  <c r="N5" i="4"/>
  <c r="F6" i="4"/>
  <c r="N6" i="4"/>
  <c r="F7" i="4"/>
  <c r="N7" i="4"/>
  <c r="F8" i="4"/>
  <c r="N8" i="4"/>
  <c r="F9" i="4"/>
  <c r="N9" i="4"/>
  <c r="F10" i="4"/>
  <c r="N10" i="4"/>
  <c r="F11" i="4"/>
  <c r="N11" i="4"/>
  <c r="F12" i="4"/>
  <c r="N12" i="4"/>
  <c r="F13" i="4"/>
  <c r="N13" i="4"/>
  <c r="F14" i="4"/>
  <c r="N14" i="4"/>
  <c r="F15" i="4"/>
  <c r="G2" i="4"/>
  <c r="O2" i="4"/>
  <c r="G3" i="4"/>
  <c r="O3" i="4"/>
  <c r="G4" i="4"/>
  <c r="O4" i="4"/>
  <c r="G5" i="4"/>
  <c r="O5" i="4"/>
  <c r="G6" i="4"/>
  <c r="O6" i="4"/>
  <c r="B2" i="4"/>
  <c r="J2" i="4"/>
  <c r="B3" i="4"/>
  <c r="J3" i="4"/>
  <c r="B4" i="4"/>
  <c r="J4" i="4"/>
  <c r="B5" i="4"/>
  <c r="J5" i="4"/>
  <c r="B6" i="4"/>
  <c r="J6" i="4"/>
  <c r="B7" i="4"/>
  <c r="J7" i="4"/>
  <c r="B8" i="4"/>
  <c r="J8" i="4"/>
  <c r="B9" i="4"/>
  <c r="J9" i="4"/>
  <c r="B10" i="4"/>
  <c r="J10" i="4"/>
  <c r="B11" i="4"/>
  <c r="H3" i="4"/>
  <c r="L4" i="4"/>
  <c r="Q5" i="4"/>
  <c r="G7" i="4"/>
  <c r="G8" i="4"/>
  <c r="G9" i="4"/>
  <c r="G10" i="4"/>
  <c r="G11" i="4"/>
  <c r="Q11" i="4"/>
  <c r="L12" i="4"/>
  <c r="G13" i="4"/>
  <c r="Q13" i="4"/>
  <c r="L14" i="4"/>
  <c r="G15" i="4"/>
  <c r="P15" i="4"/>
  <c r="I16" i="4"/>
  <c r="B17" i="4"/>
  <c r="L17" i="4"/>
  <c r="E18" i="4"/>
  <c r="N18" i="4"/>
  <c r="G19" i="4"/>
  <c r="P19" i="4"/>
  <c r="I20" i="4"/>
  <c r="B21" i="4"/>
  <c r="L21" i="4"/>
  <c r="E22" i="4"/>
  <c r="N22" i="4"/>
  <c r="G23" i="4"/>
  <c r="P23" i="4"/>
  <c r="I24" i="4"/>
  <c r="Q24" i="4"/>
  <c r="I25" i="4"/>
  <c r="Q25" i="4"/>
  <c r="I26" i="4"/>
  <c r="Q26" i="4"/>
  <c r="I27" i="4"/>
  <c r="Q27" i="4"/>
  <c r="I28" i="4"/>
  <c r="Q28" i="4"/>
  <c r="I29" i="4"/>
  <c r="Q29" i="4"/>
  <c r="I30" i="4"/>
  <c r="Q30" i="4"/>
  <c r="I31" i="4"/>
  <c r="Q31" i="4"/>
  <c r="I32" i="4"/>
  <c r="Q32" i="4"/>
  <c r="I33" i="4"/>
  <c r="Q33" i="4"/>
  <c r="I34" i="4"/>
  <c r="Q34" i="4"/>
  <c r="I35" i="4"/>
  <c r="Q35" i="4"/>
  <c r="I36" i="4"/>
  <c r="Q36" i="4"/>
  <c r="I37" i="4"/>
  <c r="Q37" i="4"/>
  <c r="I38" i="4"/>
  <c r="Q38" i="4"/>
  <c r="I39" i="4"/>
  <c r="Q39" i="4"/>
  <c r="I40" i="4"/>
  <c r="Q40" i="4"/>
  <c r="I41" i="4"/>
  <c r="Q41" i="4"/>
  <c r="I42" i="4"/>
  <c r="Q42" i="4"/>
  <c r="I43" i="4"/>
  <c r="Q43" i="4"/>
  <c r="I44" i="4"/>
  <c r="Q44" i="4"/>
  <c r="I45" i="4"/>
  <c r="Q45" i="4"/>
  <c r="I46" i="4"/>
  <c r="Q46" i="4"/>
  <c r="I47" i="4"/>
  <c r="Q47" i="4"/>
  <c r="I48" i="4"/>
  <c r="Q48" i="4"/>
  <c r="I49" i="4"/>
  <c r="Q49" i="4"/>
  <c r="I50" i="4"/>
  <c r="Q50" i="4"/>
  <c r="I51" i="4"/>
  <c r="Q51" i="4"/>
  <c r="I52" i="4"/>
  <c r="Q52" i="4"/>
  <c r="I53" i="4"/>
  <c r="Q53" i="4"/>
  <c r="H2" i="4"/>
  <c r="L3" i="4"/>
  <c r="Q4" i="4"/>
  <c r="H6" i="4"/>
  <c r="I7" i="4"/>
  <c r="I8" i="4"/>
  <c r="I9" i="4"/>
  <c r="I10" i="4"/>
  <c r="I11" i="4"/>
  <c r="D12" i="4"/>
  <c r="O12" i="4"/>
  <c r="I13" i="4"/>
  <c r="D14" i="4"/>
  <c r="O14" i="4"/>
  <c r="I15" i="4"/>
  <c r="B16" i="4"/>
  <c r="L16" i="4"/>
  <c r="E17" i="4"/>
  <c r="N17" i="4"/>
  <c r="G18" i="4"/>
  <c r="P18" i="4"/>
  <c r="I19" i="4"/>
  <c r="B20" i="4"/>
  <c r="L20" i="4"/>
  <c r="E21" i="4"/>
  <c r="N21" i="4"/>
  <c r="G22" i="4"/>
  <c r="P22" i="4"/>
  <c r="I23" i="4"/>
  <c r="B24" i="4"/>
  <c r="K24" i="4"/>
  <c r="C25" i="4"/>
  <c r="K25" i="4"/>
  <c r="C26" i="4"/>
  <c r="K26" i="4"/>
  <c r="C27" i="4"/>
  <c r="K27" i="4"/>
  <c r="C28" i="4"/>
  <c r="K28" i="4"/>
  <c r="C29" i="4"/>
  <c r="K29" i="4"/>
  <c r="C30" i="4"/>
  <c r="K30" i="4"/>
  <c r="C31" i="4"/>
  <c r="K31" i="4"/>
  <c r="C32" i="4"/>
  <c r="K32" i="4"/>
  <c r="C33" i="4"/>
  <c r="K33" i="4"/>
  <c r="C34" i="4"/>
  <c r="K34" i="4"/>
  <c r="C35" i="4"/>
  <c r="K35" i="4"/>
  <c r="C36" i="4"/>
  <c r="K36" i="4"/>
  <c r="C37" i="4"/>
  <c r="K37" i="4"/>
  <c r="C38" i="4"/>
  <c r="K38" i="4"/>
  <c r="C39" i="4"/>
  <c r="K39" i="4"/>
  <c r="C40" i="4"/>
  <c r="K40" i="4"/>
  <c r="C41" i="4"/>
  <c r="K41" i="4"/>
  <c r="C42" i="4"/>
  <c r="K42" i="4"/>
  <c r="C43" i="4"/>
  <c r="K43" i="4"/>
  <c r="C44" i="4"/>
  <c r="K44" i="4"/>
  <c r="C45" i="4"/>
  <c r="K45" i="4"/>
  <c r="C46" i="4"/>
  <c r="K46" i="4"/>
  <c r="C47" i="4"/>
  <c r="K47" i="4"/>
  <c r="C48" i="4"/>
  <c r="K48" i="4"/>
  <c r="C49" i="4"/>
  <c r="I2" i="4"/>
  <c r="P3" i="4"/>
  <c r="D5" i="4"/>
  <c r="I6" i="4"/>
  <c r="L7" i="4"/>
  <c r="L8" i="4"/>
  <c r="L9" i="4"/>
  <c r="L10" i="4"/>
  <c r="J11" i="4"/>
  <c r="E12" i="4"/>
  <c r="P12" i="4"/>
  <c r="J13" i="4"/>
  <c r="E14" i="4"/>
  <c r="P14" i="4"/>
  <c r="J15" i="4"/>
  <c r="D16" i="4"/>
  <c r="M16" i="4"/>
  <c r="F17" i="4"/>
  <c r="O17" i="4"/>
  <c r="H18" i="4"/>
  <c r="Q18" i="4"/>
  <c r="J19" i="4"/>
  <c r="D20" i="4"/>
  <c r="M20" i="4"/>
  <c r="F21" i="4"/>
  <c r="O21" i="4"/>
  <c r="H22" i="4"/>
  <c r="Q22" i="4"/>
  <c r="J23" i="4"/>
  <c r="D24" i="4"/>
  <c r="L24" i="4"/>
  <c r="D25" i="4"/>
  <c r="L25" i="4"/>
  <c r="D26" i="4"/>
  <c r="L26" i="4"/>
  <c r="D27" i="4"/>
  <c r="L27" i="4"/>
  <c r="D28" i="4"/>
  <c r="L28" i="4"/>
  <c r="D29" i="4"/>
  <c r="L29" i="4"/>
  <c r="D30" i="4"/>
  <c r="L30" i="4"/>
  <c r="D31" i="4"/>
  <c r="L31" i="4"/>
  <c r="D32" i="4"/>
  <c r="L32" i="4"/>
  <c r="D33" i="4"/>
  <c r="L33" i="4"/>
  <c r="D34" i="4"/>
  <c r="L34" i="4"/>
  <c r="D35" i="4"/>
  <c r="L35" i="4"/>
  <c r="D36" i="4"/>
  <c r="L36" i="4"/>
  <c r="D37" i="4"/>
  <c r="L37" i="4"/>
  <c r="D38" i="4"/>
  <c r="L38" i="4"/>
  <c r="D39" i="4"/>
  <c r="L39" i="4"/>
  <c r="D40" i="4"/>
  <c r="L40" i="4"/>
  <c r="D41" i="4"/>
  <c r="L41" i="4"/>
  <c r="D42" i="4"/>
  <c r="L42" i="4"/>
  <c r="D43" i="4"/>
  <c r="P2" i="4"/>
  <c r="D4" i="4"/>
  <c r="I5" i="4"/>
  <c r="P6" i="4"/>
  <c r="P7" i="4"/>
  <c r="P8" i="4"/>
  <c r="P9" i="4"/>
  <c r="P10" i="4"/>
  <c r="M11" i="4"/>
  <c r="H12" i="4"/>
  <c r="B13" i="4"/>
  <c r="M13" i="4"/>
  <c r="H14" i="4"/>
  <c r="B15" i="4"/>
  <c r="M15" i="4"/>
  <c r="F16" i="4"/>
  <c r="O16" i="4"/>
  <c r="H17" i="4"/>
  <c r="Q17" i="4"/>
  <c r="J18" i="4"/>
  <c r="D19" i="4"/>
  <c r="M19" i="4"/>
  <c r="F20" i="4"/>
  <c r="O20" i="4"/>
  <c r="H21" i="4"/>
  <c r="Q21" i="4"/>
  <c r="J22" i="4"/>
  <c r="D23" i="4"/>
  <c r="M23" i="4"/>
  <c r="F24" i="4"/>
  <c r="N24" i="4"/>
  <c r="F25" i="4"/>
  <c r="Q2" i="4"/>
  <c r="H4" i="4"/>
  <c r="L5" i="4"/>
  <c r="Q6" i="4"/>
  <c r="Q7" i="4"/>
  <c r="Q8" i="4"/>
  <c r="Q9" i="4"/>
  <c r="Q10" i="4"/>
  <c r="O11" i="4"/>
  <c r="I12" i="4"/>
  <c r="D13" i="4"/>
  <c r="O13" i="4"/>
  <c r="I14" i="4"/>
  <c r="D15" i="4"/>
  <c r="N15" i="4"/>
  <c r="G16" i="4"/>
  <c r="P16" i="4"/>
  <c r="I17" i="4"/>
  <c r="B18" i="4"/>
  <c r="L18" i="4"/>
  <c r="E19" i="4"/>
  <c r="N19" i="4"/>
  <c r="G20" i="4"/>
  <c r="P20" i="4"/>
  <c r="I21" i="4"/>
  <c r="B22" i="4"/>
  <c r="L22" i="4"/>
  <c r="E23" i="4"/>
  <c r="N23" i="4"/>
  <c r="G24" i="4"/>
  <c r="O24" i="4"/>
  <c r="G25" i="4"/>
  <c r="D3" i="4"/>
  <c r="I4" i="4"/>
  <c r="P5" i="4"/>
  <c r="D7" i="4"/>
  <c r="D8" i="4"/>
  <c r="D9" i="4"/>
  <c r="D10" i="4"/>
  <c r="D11" i="4"/>
  <c r="P11" i="4"/>
  <c r="J12" i="4"/>
  <c r="E13" i="4"/>
  <c r="P13" i="4"/>
  <c r="J14" i="4"/>
  <c r="E15" i="4"/>
  <c r="O15" i="4"/>
  <c r="H16" i="4"/>
  <c r="Q16" i="4"/>
  <c r="J17" i="4"/>
  <c r="D18" i="4"/>
  <c r="M18" i="4"/>
  <c r="F19" i="4"/>
  <c r="O19" i="4"/>
  <c r="H20" i="4"/>
  <c r="Q20" i="4"/>
  <c r="J21" i="4"/>
  <c r="D22" i="4"/>
  <c r="M22" i="4"/>
  <c r="F23" i="4"/>
  <c r="O23" i="4"/>
  <c r="H5" i="4"/>
  <c r="O9" i="4"/>
  <c r="Q12" i="4"/>
  <c r="L15" i="4"/>
  <c r="P17" i="4"/>
  <c r="E20" i="4"/>
  <c r="I22" i="4"/>
  <c r="J24" i="4"/>
  <c r="N25" i="4"/>
  <c r="J26" i="4"/>
  <c r="G27" i="4"/>
  <c r="E28" i="4"/>
  <c r="P28" i="4"/>
  <c r="N29" i="4"/>
  <c r="J30" i="4"/>
  <c r="G31" i="4"/>
  <c r="E32" i="4"/>
  <c r="P32" i="4"/>
  <c r="N33" i="4"/>
  <c r="J34" i="4"/>
  <c r="G35" i="4"/>
  <c r="E36" i="4"/>
  <c r="P36" i="4"/>
  <c r="N37" i="4"/>
  <c r="J38" i="4"/>
  <c r="G39" i="4"/>
  <c r="E40" i="4"/>
  <c r="P40" i="4"/>
  <c r="N41" i="4"/>
  <c r="J42" i="4"/>
  <c r="G43" i="4"/>
  <c r="B44" i="4"/>
  <c r="M44" i="4"/>
  <c r="G45" i="4"/>
  <c r="B46" i="4"/>
  <c r="M46" i="4"/>
  <c r="G47" i="4"/>
  <c r="B48" i="4"/>
  <c r="M48" i="4"/>
  <c r="G49" i="4"/>
  <c r="P49" i="4"/>
  <c r="J50" i="4"/>
  <c r="C51" i="4"/>
  <c r="L51" i="4"/>
  <c r="E52" i="4"/>
  <c r="N52" i="4"/>
  <c r="G53" i="4"/>
  <c r="P53" i="4"/>
  <c r="L6" i="4"/>
  <c r="O10" i="4"/>
  <c r="L13" i="4"/>
  <c r="E16" i="4"/>
  <c r="I18" i="4"/>
  <c r="N20" i="4"/>
  <c r="B23" i="4"/>
  <c r="P24" i="4"/>
  <c r="P25" i="4"/>
  <c r="N26" i="4"/>
  <c r="J27" i="4"/>
  <c r="G28" i="4"/>
  <c r="E29" i="4"/>
  <c r="P29" i="4"/>
  <c r="N30" i="4"/>
  <c r="J31" i="4"/>
  <c r="G32" i="4"/>
  <c r="E33" i="4"/>
  <c r="P33" i="4"/>
  <c r="N34" i="4"/>
  <c r="J35" i="4"/>
  <c r="G36" i="4"/>
  <c r="E37" i="4"/>
  <c r="P37" i="4"/>
  <c r="N38" i="4"/>
  <c r="J39" i="4"/>
  <c r="G40" i="4"/>
  <c r="E41" i="4"/>
  <c r="P41" i="4"/>
  <c r="N42" i="4"/>
  <c r="J43" i="4"/>
  <c r="E44" i="4"/>
  <c r="O44" i="4"/>
  <c r="J45" i="4"/>
  <c r="E46" i="4"/>
  <c r="O46" i="4"/>
  <c r="J47" i="4"/>
  <c r="E48" i="4"/>
  <c r="O48" i="4"/>
  <c r="J49" i="4"/>
  <c r="C50" i="4"/>
  <c r="L50" i="4"/>
  <c r="E51" i="4"/>
  <c r="N51" i="4"/>
  <c r="G52" i="4"/>
  <c r="P52" i="4"/>
  <c r="J53" i="4"/>
  <c r="D2" i="4"/>
  <c r="H7" i="4"/>
  <c r="H11" i="4"/>
  <c r="B14" i="4"/>
  <c r="J16" i="4"/>
  <c r="O18" i="4"/>
  <c r="D21" i="4"/>
  <c r="H23" i="4"/>
  <c r="B25" i="4"/>
  <c r="B26" i="4"/>
  <c r="O26" i="4"/>
  <c r="M27" i="4"/>
  <c r="H28" i="4"/>
  <c r="F29" i="4"/>
  <c r="B30" i="4"/>
  <c r="O30" i="4"/>
  <c r="M31" i="4"/>
  <c r="H32" i="4"/>
  <c r="F33" i="4"/>
  <c r="B34" i="4"/>
  <c r="O34" i="4"/>
  <c r="M35" i="4"/>
  <c r="H36" i="4"/>
  <c r="F37" i="4"/>
  <c r="B38" i="4"/>
  <c r="O38" i="4"/>
  <c r="M39" i="4"/>
  <c r="H40" i="4"/>
  <c r="F41" i="4"/>
  <c r="B42" i="4"/>
  <c r="O42" i="4"/>
  <c r="L43" i="4"/>
  <c r="F44" i="4"/>
  <c r="P44" i="4"/>
  <c r="L45" i="4"/>
  <c r="F46" i="4"/>
  <c r="P46" i="4"/>
  <c r="L47" i="4"/>
  <c r="F48" i="4"/>
  <c r="P48" i="4"/>
  <c r="K49" i="4"/>
  <c r="D50" i="4"/>
  <c r="M50" i="4"/>
  <c r="F51" i="4"/>
  <c r="O51" i="4"/>
  <c r="H52" i="4"/>
  <c r="B53" i="4"/>
  <c r="K53" i="4"/>
  <c r="I3" i="4"/>
  <c r="H8" i="4"/>
  <c r="B12" i="4"/>
  <c r="M14" i="4"/>
  <c r="D17" i="4"/>
  <c r="H19" i="4"/>
  <c r="M21" i="4"/>
  <c r="Q23" i="4"/>
  <c r="H25" i="4"/>
  <c r="F26" i="4"/>
  <c r="B27" i="4"/>
  <c r="O27" i="4"/>
  <c r="M28" i="4"/>
  <c r="H29" i="4"/>
  <c r="F30" i="4"/>
  <c r="B31" i="4"/>
  <c r="O31" i="4"/>
  <c r="M32" i="4"/>
  <c r="H33" i="4"/>
  <c r="F34" i="4"/>
  <c r="B35" i="4"/>
  <c r="O35" i="4"/>
  <c r="M36" i="4"/>
  <c r="H37" i="4"/>
  <c r="F38" i="4"/>
  <c r="B39" i="4"/>
  <c r="O39" i="4"/>
  <c r="M40" i="4"/>
  <c r="H41" i="4"/>
  <c r="F42" i="4"/>
  <c r="B43" i="4"/>
  <c r="N43" i="4"/>
  <c r="H44" i="4"/>
  <c r="D45" i="4"/>
  <c r="N45" i="4"/>
  <c r="H46" i="4"/>
  <c r="D47" i="4"/>
  <c r="N47" i="4"/>
  <c r="H48" i="4"/>
  <c r="D49" i="4"/>
  <c r="M49" i="4"/>
  <c r="F50" i="4"/>
  <c r="O50" i="4"/>
  <c r="H51" i="4"/>
  <c r="B52" i="4"/>
  <c r="K52" i="4"/>
  <c r="D53" i="4"/>
  <c r="M53" i="4"/>
  <c r="Q3" i="4"/>
  <c r="O8" i="4"/>
  <c r="G12" i="4"/>
  <c r="Q14" i="4"/>
  <c r="G17" i="4"/>
  <c r="L19" i="4"/>
  <c r="P21" i="4"/>
  <c r="E24" i="4"/>
  <c r="J25" i="4"/>
  <c r="G26" i="4"/>
  <c r="E27" i="4"/>
  <c r="P27" i="4"/>
  <c r="N28" i="4"/>
  <c r="J29" i="4"/>
  <c r="G30" i="4"/>
  <c r="E31" i="4"/>
  <c r="P31" i="4"/>
  <c r="N32" i="4"/>
  <c r="J33" i="4"/>
  <c r="G34" i="4"/>
  <c r="E35" i="4"/>
  <c r="P35" i="4"/>
  <c r="N36" i="4"/>
  <c r="J37" i="4"/>
  <c r="G38" i="4"/>
  <c r="E39" i="4"/>
  <c r="P39" i="4"/>
  <c r="N40" i="4"/>
  <c r="J41" i="4"/>
  <c r="G42" i="4"/>
  <c r="E43" i="4"/>
  <c r="O43" i="4"/>
  <c r="J44" i="4"/>
  <c r="E45" i="4"/>
  <c r="O45" i="4"/>
  <c r="J46" i="4"/>
  <c r="E47" i="4"/>
  <c r="O47" i="4"/>
  <c r="J48" i="4"/>
  <c r="E49" i="4"/>
  <c r="N49" i="4"/>
  <c r="G50" i="4"/>
  <c r="P50" i="4"/>
  <c r="J51" i="4"/>
  <c r="C52" i="4"/>
  <c r="L52" i="4"/>
  <c r="E53" i="4"/>
  <c r="N53" i="4"/>
  <c r="P4" i="4"/>
  <c r="H9" i="4"/>
  <c r="M12" i="4"/>
  <c r="H15" i="4"/>
  <c r="M17" i="4"/>
  <c r="Q19" i="4"/>
  <c r="F22" i="4"/>
  <c r="H24" i="4"/>
  <c r="M25" i="4"/>
  <c r="H26" i="4"/>
  <c r="F27" i="4"/>
  <c r="B28" i="4"/>
  <c r="O28" i="4"/>
  <c r="M29" i="4"/>
  <c r="H30" i="4"/>
  <c r="F31" i="4"/>
  <c r="B32" i="4"/>
  <c r="O32" i="4"/>
  <c r="M33" i="4"/>
  <c r="H34" i="4"/>
  <c r="F35" i="4"/>
  <c r="B36" i="4"/>
  <c r="O36" i="4"/>
  <c r="M37" i="4"/>
  <c r="H38" i="4"/>
  <c r="F39" i="4"/>
  <c r="B40" i="4"/>
  <c r="O40" i="4"/>
  <c r="M41" i="4"/>
  <c r="H42" i="4"/>
  <c r="F43" i="4"/>
  <c r="P43" i="4"/>
  <c r="L44" i="4"/>
  <c r="F45" i="4"/>
  <c r="P45" i="4"/>
  <c r="L46" i="4"/>
  <c r="F47" i="4"/>
  <c r="P47" i="4"/>
  <c r="L48" i="4"/>
  <c r="F49" i="4"/>
  <c r="O49" i="4"/>
  <c r="H50" i="4"/>
  <c r="B51" i="4"/>
  <c r="K51" i="4"/>
  <c r="D52" i="4"/>
  <c r="M52" i="4"/>
  <c r="F53" i="4"/>
  <c r="O53" i="4"/>
  <c r="L11" i="4"/>
  <c r="G21" i="4"/>
  <c r="P26" i="4"/>
  <c r="E30" i="4"/>
  <c r="G33" i="4"/>
  <c r="J36" i="4"/>
  <c r="N39" i="4"/>
  <c r="P42" i="4"/>
  <c r="M45" i="4"/>
  <c r="G48" i="4"/>
  <c r="N50" i="4"/>
  <c r="C53" i="4"/>
  <c r="H13" i="4"/>
  <c r="O22" i="4"/>
  <c r="H27" i="4"/>
  <c r="M30" i="4"/>
  <c r="O33" i="4"/>
  <c r="B37" i="4"/>
  <c r="F40" i="4"/>
  <c r="H43" i="4"/>
  <c r="D46" i="4"/>
  <c r="N48" i="4"/>
  <c r="D51" i="4"/>
  <c r="G14" i="4"/>
  <c r="L23" i="4"/>
  <c r="N27" i="4"/>
  <c r="P30" i="4"/>
  <c r="E34" i="4"/>
  <c r="G37" i="4"/>
  <c r="J40" i="4"/>
  <c r="M43" i="4"/>
  <c r="G46" i="4"/>
  <c r="B49" i="4"/>
  <c r="G51" i="4"/>
  <c r="L53" i="4"/>
  <c r="N16" i="4"/>
  <c r="Q15" i="4"/>
  <c r="M24" i="4"/>
  <c r="F28" i="4"/>
  <c r="H31" i="4"/>
  <c r="M34" i="4"/>
  <c r="O37" i="4"/>
  <c r="B41" i="4"/>
  <c r="D44" i="4"/>
  <c r="N46" i="4"/>
  <c r="H49" i="4"/>
  <c r="M51" i="4"/>
  <c r="L2" i="4"/>
  <c r="E25" i="4"/>
  <c r="J28" i="4"/>
  <c r="N31" i="4"/>
  <c r="P34" i="4"/>
  <c r="E38" i="4"/>
  <c r="G41" i="4"/>
  <c r="G44" i="4"/>
  <c r="B47" i="4"/>
  <c r="L49" i="4"/>
  <c r="P51" i="4"/>
  <c r="D6" i="4"/>
  <c r="F18" i="4"/>
  <c r="O25" i="4"/>
  <c r="B29" i="4"/>
  <c r="F32" i="4"/>
  <c r="H35" i="4"/>
  <c r="M38" i="4"/>
  <c r="O41" i="4"/>
  <c r="N44" i="4"/>
  <c r="H47" i="4"/>
  <c r="B50" i="4"/>
  <c r="F52" i="4"/>
  <c r="O7" i="4"/>
  <c r="B19" i="4"/>
  <c r="E26" i="4"/>
  <c r="G29" i="4"/>
  <c r="J32" i="4"/>
  <c r="N35" i="4"/>
  <c r="P38" i="4"/>
  <c r="E42" i="4"/>
  <c r="B45" i="4"/>
  <c r="M47" i="4"/>
  <c r="E50" i="4"/>
  <c r="J52" i="4"/>
  <c r="H10" i="4"/>
  <c r="J20" i="4"/>
  <c r="M26" i="4"/>
  <c r="O29" i="4"/>
  <c r="B33" i="4"/>
  <c r="F36" i="4"/>
  <c r="H39" i="4"/>
  <c r="M42" i="4"/>
  <c r="H45" i="4"/>
  <c r="D48" i="4"/>
  <c r="K50" i="4"/>
  <c r="O52" i="4"/>
  <c r="H53" i="4"/>
  <c r="I20" i="2"/>
  <c r="I6" i="2"/>
  <c r="D42" i="2" a="1"/>
  <c r="D45" i="2" l="1"/>
  <c r="E47" i="2"/>
  <c r="D42" i="2"/>
  <c r="D44" i="2"/>
  <c r="D46" i="2"/>
  <c r="E45" i="2"/>
  <c r="D43" i="2"/>
  <c r="E44" i="2"/>
  <c r="E42" i="2"/>
  <c r="E46" i="2"/>
  <c r="D47" i="2"/>
  <c r="E43" i="2"/>
  <c r="S42" i="4"/>
  <c r="R42" i="4" s="1"/>
  <c r="T33" i="4"/>
  <c r="T22" i="4"/>
  <c r="T18" i="4"/>
  <c r="U27" i="4"/>
  <c r="S16" i="4"/>
  <c r="R16" i="4" s="1"/>
  <c r="S6" i="4"/>
  <c r="R6" i="4" s="1"/>
  <c r="T23" i="4"/>
  <c r="T17" i="4"/>
  <c r="U12" i="4"/>
  <c r="T30" i="4"/>
  <c r="U10" i="4"/>
  <c r="S11" i="4"/>
  <c r="R11" i="4" s="1"/>
  <c r="T37" i="4"/>
  <c r="S22" i="4"/>
  <c r="R22" i="4" s="1"/>
  <c r="U18" i="4"/>
  <c r="T20" i="4"/>
  <c r="T14" i="4"/>
  <c r="T19" i="4"/>
  <c r="U23" i="4"/>
  <c r="T41" i="4"/>
  <c r="U38" i="4"/>
  <c r="S10" i="4"/>
  <c r="R10" i="4" s="1"/>
  <c r="S28" i="4"/>
  <c r="R28" i="4" s="1"/>
  <c r="S18" i="4"/>
  <c r="R18" i="4" s="1"/>
  <c r="S13" i="4"/>
  <c r="R13" i="4" s="1"/>
  <c r="T40" i="4"/>
  <c r="U15" i="4"/>
  <c r="U11" i="4"/>
  <c r="U39" i="4"/>
  <c r="U24" i="4"/>
  <c r="S26" i="4"/>
  <c r="R26" i="4" s="1"/>
  <c r="S12" i="4"/>
  <c r="R12" i="4" s="1"/>
  <c r="T35" i="4"/>
  <c r="S35" i="4"/>
  <c r="R35" i="4" s="1"/>
  <c r="U5" i="4"/>
  <c r="U14" i="4"/>
  <c r="S3" i="4"/>
  <c r="R3" i="4" s="1"/>
  <c r="S30" i="4"/>
  <c r="R30" i="4" s="1"/>
  <c r="S38" i="4"/>
  <c r="R38" i="4" s="1"/>
  <c r="T10" i="4"/>
  <c r="T4" i="4"/>
  <c r="S41" i="4"/>
  <c r="R41" i="4" s="1"/>
  <c r="T6" i="4"/>
  <c r="U22" i="4"/>
  <c r="S37" i="4"/>
  <c r="R37" i="4" s="1"/>
  <c r="T15" i="4"/>
  <c r="U30" i="4"/>
  <c r="U36" i="4"/>
  <c r="T27" i="4"/>
  <c r="S20" i="4"/>
  <c r="R20" i="4" s="1"/>
  <c r="T31" i="4"/>
  <c r="T13" i="4"/>
  <c r="U25" i="4"/>
  <c r="T3" i="4"/>
  <c r="T16" i="4"/>
  <c r="T11" i="4"/>
  <c r="T5" i="4"/>
  <c r="U19" i="4"/>
  <c r="S31" i="4"/>
  <c r="R31" i="4" s="1"/>
  <c r="U26" i="4"/>
  <c r="S14" i="4"/>
  <c r="R14" i="4" s="1"/>
  <c r="S8" i="4"/>
  <c r="R8" i="4" s="1"/>
  <c r="T7" i="4"/>
  <c r="T21" i="4"/>
  <c r="S5" i="4"/>
  <c r="R5" i="4" s="1"/>
  <c r="S7" i="4"/>
  <c r="R7" i="4" s="1"/>
  <c r="S15" i="4"/>
  <c r="R15" i="4" s="1"/>
  <c r="U3" i="4"/>
  <c r="U32" i="4"/>
  <c r="S17" i="4"/>
  <c r="R17" i="4" s="1"/>
  <c r="U4" i="4"/>
  <c r="U40" i="4"/>
  <c r="S27" i="4"/>
  <c r="R27" i="4" s="1"/>
  <c r="S4" i="4"/>
  <c r="R4" i="4" s="1"/>
  <c r="T32" i="4"/>
  <c r="S25" i="4"/>
  <c r="R25" i="4" s="1"/>
  <c r="T12" i="4"/>
  <c r="S33" i="4"/>
  <c r="R33" i="4" s="1"/>
  <c r="S40" i="4"/>
  <c r="R40" i="4" s="1"/>
  <c r="U9" i="4"/>
  <c r="S9" i="4"/>
  <c r="R9" i="4" s="1"/>
  <c r="T28" i="4"/>
  <c r="U21" i="4"/>
  <c r="S29" i="4"/>
  <c r="R29" i="4" s="1"/>
  <c r="T42" i="4"/>
  <c r="U17" i="4"/>
  <c r="S36" i="4"/>
  <c r="R36" i="4" s="1"/>
  <c r="U8" i="4"/>
  <c r="T38" i="4"/>
  <c r="T39" i="4"/>
  <c r="S24" i="4"/>
  <c r="R24" i="4" s="1"/>
  <c r="U20" i="4"/>
  <c r="T34" i="4"/>
  <c r="U6" i="4"/>
  <c r="U41" i="4"/>
  <c r="U37" i="4"/>
  <c r="U33" i="4"/>
  <c r="T9" i="4"/>
  <c r="S21" i="4"/>
  <c r="R21" i="4" s="1"/>
  <c r="U28" i="4"/>
  <c r="U29" i="4"/>
  <c r="S19" i="4"/>
  <c r="R19" i="4" s="1"/>
  <c r="S39" i="4"/>
  <c r="R39" i="4" s="1"/>
  <c r="T29" i="4"/>
  <c r="T36" i="4"/>
  <c r="T24" i="4"/>
  <c r="S32" i="4"/>
  <c r="R32" i="4" s="1"/>
  <c r="U34" i="4"/>
  <c r="T26" i="4"/>
  <c r="U35" i="4"/>
  <c r="U16" i="4"/>
  <c r="U31" i="4"/>
  <c r="U7" i="4"/>
  <c r="S23" i="4"/>
  <c r="R23" i="4" s="1"/>
  <c r="U42" i="4"/>
  <c r="T25" i="4"/>
  <c r="U13" i="4"/>
  <c r="T8" i="4"/>
  <c r="S34" i="4"/>
  <c r="R34" i="4" s="1"/>
</calcChain>
</file>

<file path=xl/sharedStrings.xml><?xml version="1.0" encoding="utf-8"?>
<sst xmlns="http://schemas.openxmlformats.org/spreadsheetml/2006/main" count="441" uniqueCount="164">
  <si>
    <t>Version</t>
  </si>
  <si>
    <t>GetCurves</t>
  </si>
  <si>
    <t>Properties</t>
  </si>
  <si>
    <t>PricingStructureType</t>
  </si>
  <si>
    <t>RateCurve</t>
  </si>
  <si>
    <t>CurveList</t>
  </si>
  <si>
    <t>MarketName</t>
  </si>
  <si>
    <t>QR_LIVE</t>
  </si>
  <si>
    <t>LEG1</t>
  </si>
  <si>
    <t>ValuationDate</t>
  </si>
  <si>
    <t>Payer</t>
  </si>
  <si>
    <t>Party1</t>
  </si>
  <si>
    <t>AUSY</t>
  </si>
  <si>
    <t>Party2</t>
  </si>
  <si>
    <t>TradeDate</t>
  </si>
  <si>
    <t>Receiver</t>
  </si>
  <si>
    <t>TradeId</t>
  </si>
  <si>
    <t>nb001</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</si>
  <si>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</si>
  <si>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</si>
  <si>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</si>
  <si>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</si>
  <si>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</si>
  <si>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</si>
  <si>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</si>
  <si>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</si>
  <si>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</si>
  <si>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</si>
  <si>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</si>
  <si>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</si>
  <si>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</si>
  <si>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</si>
  <si>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</si>
  <si>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</si>
  <si>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</si>
  <si>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</si>
  <si>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</si>
  <si>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</si>
  <si>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</si>
  <si>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</si>
  <si>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</si>
  <si>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</si>
  <si>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</si>
  <si>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</si>
  <si>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</si>
  <si>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</si>
  <si>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</si>
  <si>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</si>
  <si>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</si>
  <si>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</si>
  <si>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</si>
  <si>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</si>
  <si>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</si>
  <si>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</si>
  <si>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</si>
  <si>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</si>
  <si>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</si>
  <si>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</si>
  <si>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</si>
  <si>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</si>
  <si>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</si>
  <si>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</si>
  <si>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</si>
  <si>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</si>
  <si>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</si>
  <si>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</si>
  <si>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</si>
  <si>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Create Trade</t>
  </si>
  <si>
    <t>Value Trade</t>
  </si>
  <si>
    <t>AFMA</t>
  </si>
  <si>
    <t>In Arrears</t>
  </si>
  <si>
    <t>Discounted Rate</t>
  </si>
  <si>
    <t>In Arrears Rate</t>
  </si>
  <si>
    <t>Notional</t>
  </si>
  <si>
    <t>Rate</t>
  </si>
  <si>
    <t>Spread</t>
  </si>
  <si>
    <t>Strike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</si>
  <si>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</si>
  <si>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</si>
  <si>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</si>
  <si>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</si>
  <si>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</si>
  <si>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</si>
  <si>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</si>
  <si>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</si>
  <si>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</si>
  <si>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</si>
  <si>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</si>
  <si>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</si>
  <si>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</si>
  <si>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</si>
  <si>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</si>
  <si>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</si>
  <si>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</si>
  <si>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</si>
  <si>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</si>
  <si>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</si>
  <si>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</si>
  <si>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</si>
  <si>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</si>
  <si>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</si>
  <si>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Base Date</t>
  </si>
  <si>
    <t>Compounding</t>
  </si>
  <si>
    <t>Quarterly</t>
  </si>
  <si>
    <t>IsParty1Base</t>
  </si>
  <si>
    <t>Trade Date</t>
  </si>
  <si>
    <t>Trade</t>
  </si>
  <si>
    <t>Valuation</t>
  </si>
  <si>
    <t>XYZ</t>
  </si>
  <si>
    <t>Delta1</t>
  </si>
  <si>
    <t>MaturityTenor</t>
  </si>
  <si>
    <t>1Y</t>
  </si>
  <si>
    <t>3M</t>
  </si>
  <si>
    <t>Full</t>
  </si>
  <si>
    <t>5Y</t>
  </si>
  <si>
    <t>3Y</t>
  </si>
  <si>
    <t>1M</t>
  </si>
  <si>
    <t>2M</t>
  </si>
  <si>
    <t>4M</t>
  </si>
  <si>
    <t>6M</t>
  </si>
  <si>
    <t>12M</t>
  </si>
  <si>
    <t>IsParty1Leg1Payer</t>
  </si>
  <si>
    <t>Partial</t>
  </si>
  <si>
    <t>119M</t>
  </si>
  <si>
    <t>4Y</t>
  </si>
  <si>
    <t>Standard</t>
  </si>
  <si>
    <t>None</t>
  </si>
  <si>
    <t>FRA</t>
  </si>
  <si>
    <t>cf0001</t>
  </si>
  <si>
    <t>Cap</t>
  </si>
  <si>
    <t>Floor</t>
  </si>
  <si>
    <t>CapOrFloor</t>
  </si>
  <si>
    <t>cf0002</t>
  </si>
  <si>
    <t>cf0003</t>
  </si>
  <si>
    <t>cf0004</t>
  </si>
  <si>
    <t>AccrualFactor</t>
  </si>
  <si>
    <t>LocalCurrencyNPV</t>
  </si>
  <si>
    <t>Buyer</t>
  </si>
  <si>
    <t>IsParty1Buyer</t>
  </si>
  <si>
    <t>IRCapFloor Pricer</t>
  </si>
  <si>
    <t>StrikeRate</t>
  </si>
  <si>
    <t>VolatilitySurface</t>
  </si>
  <si>
    <t>Pay</t>
  </si>
  <si>
    <t>#</t>
  </si>
  <si>
    <t>Payment date</t>
  </si>
  <si>
    <t>Start date</t>
  </si>
  <si>
    <t>End date</t>
  </si>
  <si>
    <t>Amount</t>
  </si>
  <si>
    <t>Present amount</t>
  </si>
  <si>
    <t>ImpliedQuote</t>
  </si>
  <si>
    <t>LocalCurrencyDelta0</t>
  </si>
  <si>
    <t>LocalCurrencyBucketedDeltaVector</t>
  </si>
  <si>
    <t>LocalCurrencyDelta1</t>
  </si>
  <si>
    <t>LocalCurrencyDelta1PDH</t>
  </si>
  <si>
    <t>LocalCurrencyDelta0PDH</t>
  </si>
  <si>
    <t>Fixing Date</t>
  </si>
  <si>
    <t>Function</t>
  </si>
  <si>
    <t>Market.QR_LIVE.RateVolatilityMatrix.AUD-BBR-BBSW-3M</t>
  </si>
  <si>
    <t>Trade.SpreadSheet.capFloor.cf0001</t>
  </si>
  <si>
    <t>Trade.SpreadSheet.capFloor.cf0002</t>
  </si>
  <si>
    <t>Trade.SpreadSheet.capFloor.cf0003</t>
  </si>
  <si>
    <t>Trade.SpreadSheet.capFloor.cf0004</t>
  </si>
  <si>
    <t>nb002</t>
  </si>
  <si>
    <t>Market.QR_LIVE.RateCurve.AUD-BBR-BBSW-3M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</si>
</sst>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4" formatCode="_-&quot;$&quot;* #,##0.00_-;\-&quot;$&quot;* #,##0.00_-;_-&quot;$&quot;* &quot;-&quot;??_-;_-@_-"/>
    <numFmt numFmtId="43" formatCode="_-* #,##0.00_-;\-* #,##0.00_-;_-* &quot;-&quot;??_-;_-@_-"/>
    <numFmt numFmtId="164" formatCode="d/mm/yyyy;@"/>
    <numFmt numFmtId="165" formatCode="0.0000%"/>
    <numFmt numFmtId="166" formatCode="#,##0_ ;[Red]\-#,##0\ "/>
    <numFmt numFmtId="167" formatCode="dd/mm/yy;@"/>
    <numFmt numFmtId="168" formatCode="dd/mm/yyyy;@"/>
    <numFmt numFmtId="169" formatCode="0.000%"/>
    <numFmt numFmtId="170" formatCode="0.00000"/>
    <numFmt numFmtId="171" formatCode="#,##0.0_);[Red]\(#,##0.0\)"/>
    <numFmt numFmtId="172" formatCode="&quot;$&quot;#,##0\ ;\(&quot;$&quot;#,##0\)"/>
    <numFmt numFmtId="173" formatCode="#,##0.0_);\(#,##0.0\)"/>
    <numFmt numFmtId="174" formatCode="#,##0.000_);\(#,##0.000\)"/>
    <numFmt numFmtId="175" formatCode="0.0%"/>
    <numFmt numFmtId="176" formatCode="mmm\-yy_)"/>
    <numFmt numFmtId="177" formatCode="0.00_)"/>
    <numFmt numFmtId="178" formatCode="0.0%;\(0.0%\)"/>
    <numFmt numFmtId="179" formatCode="0.0%;[Red]\-0.0%"/>
    <numFmt numFmtId="180" formatCode="0.00%;[Red]\-0.00%"/>
    <numFmt numFmtId="181" formatCode="#,##0.0;#,##0.0"/>
    <numFmt numFmtId="182" formatCode="\+#,##0.00;\-#,##0.00"/>
    <numFmt numFmtId="183" formatCode="###0_)"/>
    <numFmt numFmtId="184" formatCode="0.0000"/>
    <numFmt numFmtId="185" formatCode="0.000000"/>
  </numFmts>
  <fonts count="43">
    <font>
      <sz val="10"/>
      <name val="Arial"/>
    </font>
    <font>
      <sz val="11"/>
      <color theme="1"/>
      <name val="Calibri"/>
      <family val="2"/>
      <scheme val="minor"/>
    </font>
    <font>
      <sz val="10"/>
      <name val="Arial"/>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ont>
    <font>
      <b/>
      <sz val="11"/>
      <name val="Arial"/>
      <family val="2"/>
    </font>
    <font>
      <sz val="8"/>
      <name val="CG Times (E1)"/>
    </font>
    <font>
      <sz val="10"/>
      <name val="Helv"/>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s>
  <fills count="41">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theme="6"/>
        <bgColor indexed="64"/>
      </patternFill>
    </fill>
    <fill>
      <patternFill patternType="solid">
        <fgColor theme="5" tint="0.79998168889431442"/>
        <bgColor indexed="64"/>
      </patternFill>
    </fill>
    <fill>
      <patternFill patternType="solid">
        <fgColor theme="9"/>
        <bgColor indexed="64"/>
      </patternFill>
    </fill>
    <fill>
      <patternFill patternType="solid">
        <fgColor indexed="51"/>
        <bgColor indexed="64"/>
      </patternFill>
    </fill>
  </fills>
  <borders count="30">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1"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6" fillId="18" borderId="0" applyAlignment="0"/>
    <xf numFmtId="171" fontId="17"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2" fontId="2" fillId="0" borderId="0" applyFont="0" applyFill="0" applyBorder="0" applyAlignment="0" applyProtection="0"/>
    <xf numFmtId="0" fontId="2" fillId="0" borderId="0" applyFont="0" applyFill="0" applyBorder="0" applyAlignment="0" applyProtection="0"/>
    <xf numFmtId="173" fontId="18" fillId="0" borderId="0" applyFont="0" applyFill="0" applyBorder="0" applyAlignment="0" applyProtection="0">
      <protection locked="0"/>
    </xf>
    <xf numFmtId="39" fontId="19" fillId="0" borderId="0" applyFont="0" applyFill="0" applyBorder="0" applyAlignment="0" applyProtection="0"/>
    <xf numFmtId="174" fontId="14" fillId="0" borderId="0" applyFont="0" applyFill="0" applyBorder="0" applyAlignment="0"/>
    <xf numFmtId="2" fontId="2" fillId="0" borderId="0" applyFont="0" applyFill="0" applyBorder="0" applyAlignment="0" applyProtection="0"/>
    <xf numFmtId="0" fontId="20" fillId="0" borderId="0" applyNumberFormat="0" applyFill="0" applyBorder="0" applyAlignment="0" applyProtection="0"/>
    <xf numFmtId="0" fontId="21" fillId="19" borderId="0" applyNumberFormat="0" applyBorder="0">
      <alignment horizontal="right" vertical="center"/>
    </xf>
    <xf numFmtId="19" fontId="21" fillId="19" borderId="4" applyNumberFormat="0" applyBorder="0">
      <alignment horizontal="left" vertical="center"/>
    </xf>
    <xf numFmtId="2" fontId="22" fillId="20" borderId="0">
      <alignment horizontal="center" vertical="center"/>
    </xf>
    <xf numFmtId="2" fontId="22" fillId="20" borderId="20" applyBorder="0">
      <alignment horizontal="left" vertical="center"/>
    </xf>
    <xf numFmtId="0" fontId="21" fillId="19" borderId="0">
      <alignment horizontal="right" vertical="center"/>
    </xf>
    <xf numFmtId="19" fontId="23" fillId="19" borderId="9" applyNumberFormat="0" applyBorder="0">
      <alignment horizontal="left" vertical="center" indent="1"/>
    </xf>
    <xf numFmtId="2" fontId="24" fillId="20" borderId="21" applyBorder="0">
      <alignment horizontal="left" vertical="center" indent="1"/>
    </xf>
    <xf numFmtId="2" fontId="24" fillId="20" borderId="3" applyBorder="0">
      <alignment horizontal="center" vertical="center"/>
    </xf>
    <xf numFmtId="175" fontId="25" fillId="0" borderId="21" applyFill="0" applyBorder="0" applyAlignment="0">
      <alignment horizontal="center"/>
      <protection locked="0"/>
    </xf>
    <xf numFmtId="173" fontId="25" fillId="0" borderId="0" applyFill="0" applyBorder="0" applyAlignment="0">
      <protection locked="0"/>
    </xf>
    <xf numFmtId="174" fontId="25"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6" fillId="22" borderId="9" applyBorder="0">
      <alignment horizontal="left" vertical="center" indent="1"/>
    </xf>
    <xf numFmtId="2" fontId="26" fillId="22" borderId="0">
      <alignment horizontal="right" vertical="center"/>
    </xf>
    <xf numFmtId="2" fontId="26" fillId="22" borderId="20" applyBorder="0">
      <alignment horizontal="left" vertical="center"/>
    </xf>
    <xf numFmtId="2" fontId="26" fillId="22" borderId="22" applyBorder="0">
      <alignment horizontal="center" vertical="center"/>
    </xf>
    <xf numFmtId="19" fontId="23" fillId="23" borderId="23" applyNumberFormat="0" applyBorder="0">
      <alignment horizontal="left" vertical="center"/>
    </xf>
    <xf numFmtId="15" fontId="23" fillId="23" borderId="3" applyNumberFormat="0" applyBorder="0">
      <alignment horizontal="right" vertical="center"/>
    </xf>
    <xf numFmtId="19" fontId="23" fillId="23" borderId="8" applyNumberFormat="0" applyBorder="0">
      <alignment horizontal="right" vertical="center"/>
    </xf>
    <xf numFmtId="2" fontId="24" fillId="24" borderId="24" applyBorder="0">
      <alignment horizontal="left" vertical="center" indent="1"/>
    </xf>
    <xf numFmtId="2" fontId="24" fillId="24" borderId="20" applyNumberFormat="0">
      <alignment horizontal="center" vertical="center"/>
    </xf>
    <xf numFmtId="2" fontId="24" fillId="24" borderId="20" applyNumberFormat="0" applyBorder="0">
      <alignment horizontal="left" vertical="center"/>
    </xf>
    <xf numFmtId="2" fontId="4" fillId="25" borderId="8" applyNumberFormat="0" applyBorder="0">
      <alignment horizontal="right" vertical="center"/>
    </xf>
    <xf numFmtId="176" fontId="27" fillId="0" borderId="0" applyFont="0" applyFill="0" applyBorder="0" applyAlignment="0" applyProtection="0"/>
    <xf numFmtId="0" fontId="2" fillId="0" borderId="0" applyNumberFormat="0" applyFont="0" applyFill="0" applyBorder="0" applyAlignment="0"/>
    <xf numFmtId="177" fontId="28" fillId="0" borderId="0"/>
    <xf numFmtId="171" fontId="29"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6" fillId="22" borderId="17" applyNumberFormat="0" applyBorder="0">
      <alignment horizontal="left" vertical="center"/>
    </xf>
    <xf numFmtId="2" fontId="26"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0" fillId="29" borderId="21" applyBorder="0">
      <alignment horizontal="left" vertical="center" indent="1"/>
    </xf>
    <xf numFmtId="2" fontId="30" fillId="29" borderId="0">
      <alignment horizontal="center" vertical="center"/>
    </xf>
    <xf numFmtId="2" fontId="30" fillId="29" borderId="26">
      <alignment horizontal="left" vertical="center"/>
    </xf>
    <xf numFmtId="0" fontId="31" fillId="30" borderId="22">
      <alignment horizontal="center"/>
    </xf>
    <xf numFmtId="178" fontId="14" fillId="0" borderId="16" applyFont="0" applyFill="0" applyBorder="0" applyAlignment="0" applyProtection="0">
      <alignment horizontal="right"/>
    </xf>
    <xf numFmtId="178" fontId="14" fillId="0" borderId="16" applyFont="0" applyFill="0" applyBorder="0" applyAlignment="0" applyProtection="0">
      <alignment horizontal="right"/>
    </xf>
    <xf numFmtId="179" fontId="32" fillId="0" borderId="0" applyFont="0" applyFill="0" applyBorder="0" applyAlignment="0" applyProtection="0"/>
    <xf numFmtId="9" fontId="4"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69" fontId="33" fillId="31" borderId="0" applyNumberFormat="0" applyBorder="0">
      <alignment horizontal="right" vertical="center"/>
    </xf>
    <xf numFmtId="169" fontId="33" fillId="31" borderId="0" applyNumberFormat="0" applyBorder="0">
      <alignment horizontal="right" vertical="center"/>
    </xf>
    <xf numFmtId="0" fontId="34" fillId="32" borderId="22" applyNumberFormat="0">
      <alignment horizontal="center" vertical="center"/>
    </xf>
    <xf numFmtId="0" fontId="34" fillId="32" borderId="0" applyNumberFormat="0" applyBorder="0">
      <alignment horizontal="left" vertical="center" indent="1"/>
    </xf>
    <xf numFmtId="181" fontId="35" fillId="33" borderId="0">
      <alignment horizontal="center" vertical="center"/>
    </xf>
    <xf numFmtId="182" fontId="36" fillId="34" borderId="0">
      <alignment horizontal="center" vertical="center"/>
      <protection locked="0"/>
    </xf>
    <xf numFmtId="0" fontId="2" fillId="0" borderId="0">
      <alignment horizontal="left" wrapText="1"/>
    </xf>
    <xf numFmtId="38" fontId="37" fillId="0" borderId="0" applyFill="0" applyBorder="0" applyAlignment="0" applyProtection="0"/>
    <xf numFmtId="179" fontId="38" fillId="0" borderId="0" applyFill="0" applyBorder="0" applyAlignment="0" applyProtection="0"/>
    <xf numFmtId="2" fontId="39"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6" fillId="36" borderId="22">
      <alignment horizontal="center" vertical="center"/>
    </xf>
    <xf numFmtId="2" fontId="26" fillId="36" borderId="0" applyNumberFormat="0" applyBorder="0">
      <alignment horizontal="left" vertical="center"/>
    </xf>
    <xf numFmtId="2" fontId="26" fillId="36" borderId="22">
      <alignment horizontal="center" vertical="center"/>
    </xf>
    <xf numFmtId="18" fontId="18" fillId="0" borderId="0" applyFont="0" applyFill="0" applyBorder="0" applyAlignment="0" applyProtection="0">
      <alignment horizontal="left"/>
    </xf>
    <xf numFmtId="10" fontId="32" fillId="0" borderId="27" applyNumberFormat="0" applyFont="0" applyFill="0" applyAlignment="0" applyProtection="0"/>
    <xf numFmtId="183" fontId="3" fillId="0" borderId="28" applyFont="0" applyFill="0" applyBorder="0" applyAlignment="0" applyProtection="0"/>
    <xf numFmtId="183" fontId="3" fillId="0" borderId="28" applyFont="0" applyFill="0" applyBorder="0" applyAlignment="0" applyProtection="0"/>
    <xf numFmtId="38" fontId="40" fillId="0" borderId="0" applyFont="0" applyFill="0" applyBorder="0" applyAlignment="0" applyProtection="0"/>
    <xf numFmtId="0" fontId="40" fillId="0" borderId="0"/>
    <xf numFmtId="0" fontId="4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154">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6" fillId="13" borderId="3" xfId="2" applyFont="1" applyFill="1" applyBorder="1"/>
    <xf numFmtId="14" fontId="6" fillId="9" borderId="4" xfId="2" applyNumberFormat="1" applyFont="1" applyFill="1" applyBorder="1"/>
    <xf numFmtId="0" fontId="9" fillId="0" borderId="0" xfId="2" applyFont="1" applyFill="1" applyBorder="1"/>
    <xf numFmtId="14" fontId="6" fillId="13" borderId="6" xfId="2" applyNumberFormat="1" applyFont="1" applyFill="1" applyBorder="1" applyAlignment="1"/>
    <xf numFmtId="164" fontId="10"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2"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0" fontId="13" fillId="0" borderId="13" xfId="2" applyFont="1" applyFill="1" applyBorder="1"/>
    <xf numFmtId="37" fontId="6" fillId="9" borderId="14" xfId="2" applyNumberFormat="1" applyFont="1" applyFill="1" applyBorder="1" applyAlignment="1">
      <alignment horizontal="center"/>
    </xf>
    <xf numFmtId="166"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167"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4" fillId="0" borderId="0" xfId="2" applyFont="1" applyFill="1" applyBorder="1"/>
    <xf numFmtId="0" fontId="6" fillId="10" borderId="0" xfId="2" applyFont="1" applyFill="1" applyBorder="1"/>
    <xf numFmtId="0" fontId="6" fillId="0" borderId="0" xfId="2" applyFont="1" applyFill="1" applyBorder="1" applyAlignment="1">
      <alignment horizontal="center"/>
    </xf>
    <xf numFmtId="0" fontId="12" fillId="0" borderId="0" xfId="4" applyFont="1" applyFill="1" applyBorder="1" applyAlignment="1" applyProtection="1">
      <alignment horizontal="center"/>
    </xf>
    <xf numFmtId="167" fontId="12" fillId="0" borderId="0" xfId="4" applyNumberFormat="1" applyFont="1" applyFill="1" applyBorder="1" applyAlignment="1" applyProtection="1">
      <alignment horizontal="center"/>
    </xf>
    <xf numFmtId="166" fontId="12" fillId="0" borderId="0" xfId="4" applyNumberFormat="1" applyFont="1" applyFill="1" applyBorder="1" applyAlignment="1" applyProtection="1">
      <alignment horizontal="center"/>
    </xf>
    <xf numFmtId="169" fontId="12" fillId="0" borderId="0" xfId="1" applyNumberFormat="1" applyFont="1" applyFill="1" applyBorder="1" applyAlignment="1" applyProtection="1">
      <alignment horizontal="center"/>
    </xf>
    <xf numFmtId="170" fontId="12" fillId="0" borderId="0" xfId="4" applyNumberFormat="1" applyFont="1" applyFill="1" applyBorder="1" applyAlignment="1" applyProtection="1">
      <alignment horizontal="center"/>
    </xf>
    <xf numFmtId="0" fontId="0" fillId="0" borderId="0" xfId="0" applyAlignment="1">
      <alignment horizontal="center"/>
    </xf>
    <xf numFmtId="0" fontId="15" fillId="16" borderId="17" xfId="0" applyFont="1" applyFill="1" applyBorder="1" applyAlignment="1">
      <alignment horizontal="center"/>
    </xf>
    <xf numFmtId="168" fontId="15" fillId="16" borderId="18" xfId="0" applyNumberFormat="1" applyFont="1" applyFill="1" applyBorder="1" applyAlignment="1">
      <alignment horizontal="center"/>
    </xf>
    <xf numFmtId="167" fontId="15" fillId="16" borderId="18" xfId="0" applyNumberFormat="1" applyFont="1" applyFill="1" applyBorder="1" applyAlignment="1">
      <alignment horizontal="center"/>
    </xf>
    <xf numFmtId="166" fontId="15" fillId="16" borderId="18" xfId="0" applyNumberFormat="1" applyFont="1" applyFill="1" applyBorder="1" applyAlignment="1">
      <alignment horizontal="center"/>
    </xf>
    <xf numFmtId="169" fontId="15" fillId="16" borderId="18" xfId="1" applyNumberFormat="1" applyFont="1" applyFill="1" applyBorder="1" applyAlignment="1">
      <alignment horizontal="center"/>
    </xf>
    <xf numFmtId="170" fontId="15" fillId="16" borderId="18" xfId="1" applyNumberFormat="1" applyFont="1" applyFill="1" applyBorder="1" applyAlignment="1">
      <alignment horizontal="center"/>
    </xf>
    <xf numFmtId="0" fontId="15" fillId="16" borderId="19" xfId="0" applyFont="1" applyFill="1" applyBorder="1" applyAlignment="1">
      <alignment horizontal="center"/>
    </xf>
    <xf numFmtId="0" fontId="0" fillId="17" borderId="0" xfId="0"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66" fontId="0" fillId="17" borderId="0" xfId="0" applyNumberFormat="1" applyFill="1" applyAlignment="1">
      <alignment horizontal="center"/>
    </xf>
    <xf numFmtId="169" fontId="0" fillId="17" borderId="0" xfId="1" applyNumberFormat="1" applyFont="1" applyFill="1" applyAlignment="1">
      <alignment horizontal="center"/>
    </xf>
    <xf numFmtId="170" fontId="0" fillId="17" borderId="0" xfId="1" applyNumberFormat="1" applyFont="1" applyFill="1" applyAlignment="1">
      <alignment horizontal="center"/>
    </xf>
    <xf numFmtId="170" fontId="0" fillId="17" borderId="0" xfId="0" applyNumberFormat="1" applyFill="1" applyAlignment="1">
      <alignment horizontal="center"/>
    </xf>
    <xf numFmtId="167" fontId="0" fillId="0" borderId="0" xfId="0" applyNumberFormat="1" applyAlignment="1">
      <alignment horizontal="center"/>
    </xf>
    <xf numFmtId="166" fontId="0" fillId="0" borderId="0" xfId="0" applyNumberFormat="1" applyAlignment="1">
      <alignment horizontal="center"/>
    </xf>
    <xf numFmtId="169" fontId="0" fillId="0" borderId="0" xfId="1" applyNumberFormat="1" applyFont="1" applyAlignment="1">
      <alignment horizontal="center"/>
    </xf>
    <xf numFmtId="170" fontId="0" fillId="0" borderId="0" xfId="0" applyNumberFormat="1" applyAlignment="1">
      <alignment horizontal="center"/>
    </xf>
    <xf numFmtId="0" fontId="41"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2" fillId="38" borderId="0" xfId="98" applyFill="1" applyAlignment="1">
      <alignment horizontal="center"/>
    </xf>
    <xf numFmtId="0" fontId="2" fillId="0" borderId="0" xfId="98"/>
    <xf numFmtId="0" fontId="2" fillId="7" borderId="0" xfId="98" applyFill="1" applyAlignment="1">
      <alignment horizontal="center"/>
    </xf>
    <xf numFmtId="166" fontId="2" fillId="7" borderId="0" xfId="98" applyNumberFormat="1" applyFill="1" applyAlignment="1">
      <alignment horizontal="center"/>
    </xf>
    <xf numFmtId="167" fontId="2" fillId="0" borderId="0" xfId="98" applyNumberFormat="1"/>
    <xf numFmtId="0" fontId="0" fillId="37" borderId="9" xfId="98" applyFont="1" applyFill="1" applyBorder="1" applyAlignment="1">
      <alignment horizontal="center"/>
    </xf>
    <xf numFmtId="0" fontId="0" fillId="37" borderId="6" xfId="98" applyFont="1" applyFill="1" applyBorder="1" applyAlignment="1">
      <alignment horizontal="center"/>
    </xf>
    <xf numFmtId="0" fontId="0" fillId="37"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2" fillId="39" borderId="6" xfId="98" applyFill="1" applyBorder="1" applyAlignment="1">
      <alignment horizontal="center"/>
    </xf>
    <xf numFmtId="0" fontId="2" fillId="39" borderId="12"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6"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0" fontId="0" fillId="7" borderId="9" xfId="98" applyFont="1" applyFill="1" applyBorder="1" applyAlignment="1">
      <alignment horizontal="center"/>
    </xf>
    <xf numFmtId="0" fontId="0" fillId="38" borderId="0" xfId="98" applyFont="1" applyFill="1" applyAlignment="1">
      <alignment horizontal="center"/>
    </xf>
    <xf numFmtId="169" fontId="2" fillId="7" borderId="0" xfId="1" applyNumberFormat="1" applyFill="1" applyAlignment="1">
      <alignment horizontal="center"/>
    </xf>
    <xf numFmtId="166" fontId="2" fillId="0" borderId="0" xfId="98" applyNumberFormat="1"/>
    <xf numFmtId="165" fontId="2" fillId="0" borderId="0" xfId="98" applyNumberFormat="1"/>
    <xf numFmtId="14" fontId="0" fillId="7" borderId="6" xfId="98" applyNumberFormat="1" applyFont="1" applyFill="1" applyBorder="1" applyAlignment="1">
      <alignment horizontal="center"/>
    </xf>
    <xf numFmtId="184" fontId="12" fillId="0" borderId="0" xfId="4" applyNumberFormat="1" applyFont="1" applyFill="1" applyBorder="1" applyAlignment="1" applyProtection="1">
      <alignment horizontal="center"/>
    </xf>
    <xf numFmtId="184" fontId="15" fillId="16" borderId="18" xfId="0" applyNumberFormat="1" applyFont="1" applyFill="1" applyBorder="1" applyAlignment="1">
      <alignment horizontal="center"/>
    </xf>
    <xf numFmtId="184" fontId="0" fillId="17" borderId="0" xfId="0" applyNumberFormat="1" applyFill="1" applyAlignment="1">
      <alignment horizontal="center"/>
    </xf>
    <xf numFmtId="184" fontId="0" fillId="0" borderId="0" xfId="0" applyNumberFormat="1" applyAlignment="1">
      <alignment horizontal="center"/>
    </xf>
    <xf numFmtId="9" fontId="2" fillId="7" borderId="6" xfId="1" applyFill="1" applyBorder="1" applyAlignment="1">
      <alignment horizontal="center"/>
    </xf>
    <xf numFmtId="0" fontId="0" fillId="0" borderId="0" xfId="98" applyFont="1"/>
    <xf numFmtId="14" fontId="0" fillId="40" borderId="4" xfId="0" applyNumberFormat="1" applyFill="1" applyBorder="1" applyAlignment="1">
      <alignment horizontal="left"/>
    </xf>
    <xf numFmtId="14" fontId="0" fillId="40" borderId="20" xfId="0" applyNumberFormat="1" applyFill="1" applyBorder="1" applyAlignment="1">
      <alignment horizontal="left"/>
    </xf>
    <xf numFmtId="1" fontId="0" fillId="40" borderId="20" xfId="0" applyNumberFormat="1" applyFill="1" applyBorder="1" applyAlignment="1">
      <alignment horizontal="left"/>
    </xf>
    <xf numFmtId="14" fontId="3" fillId="40" borderId="20" xfId="0" applyNumberFormat="1" applyFont="1" applyFill="1" applyBorder="1" applyAlignment="1">
      <alignment horizontal="left"/>
    </xf>
    <xf numFmtId="2" fontId="3" fillId="40" borderId="20" xfId="0" applyNumberFormat="1" applyFont="1" applyFill="1" applyBorder="1" applyAlignment="1">
      <alignment horizontal="left"/>
    </xf>
    <xf numFmtId="2" fontId="0" fillId="40" borderId="20" xfId="0" applyNumberFormat="1" applyFill="1" applyBorder="1" applyAlignment="1">
      <alignment horizontal="left"/>
    </xf>
    <xf numFmtId="1" fontId="0" fillId="40" borderId="26" xfId="0" applyNumberFormat="1" applyFill="1" applyBorder="1" applyAlignment="1">
      <alignment horizontal="left"/>
    </xf>
    <xf numFmtId="14" fontId="3" fillId="40" borderId="26" xfId="0" applyNumberFormat="1" applyFont="1" applyFill="1" applyBorder="1" applyAlignment="1">
      <alignment horizontal="left"/>
    </xf>
    <xf numFmtId="14" fontId="0" fillId="40" borderId="26" xfId="0" applyNumberFormat="1" applyFill="1" applyBorder="1" applyAlignment="1">
      <alignment horizontal="left"/>
    </xf>
    <xf numFmtId="2" fontId="3" fillId="40" borderId="26" xfId="0" applyNumberFormat="1" applyFont="1" applyFill="1" applyBorder="1" applyAlignment="1">
      <alignment horizontal="left"/>
    </xf>
    <xf numFmtId="2" fontId="0" fillId="40" borderId="26" xfId="0" applyNumberFormat="1" applyFill="1" applyBorder="1" applyAlignment="1">
      <alignment horizontal="left"/>
    </xf>
    <xf numFmtId="2" fontId="0" fillId="40" borderId="8" xfId="0" applyNumberFormat="1" applyFill="1" applyBorder="1" applyAlignment="1">
      <alignment horizontal="left"/>
    </xf>
    <xf numFmtId="185" fontId="4" fillId="40" borderId="26" xfId="0" applyNumberFormat="1" applyFont="1" applyFill="1" applyBorder="1" applyAlignment="1">
      <alignment horizontal="left"/>
    </xf>
    <xf numFmtId="184" fontId="0" fillId="40" borderId="8" xfId="0" applyNumberFormat="1" applyFill="1" applyBorder="1" applyAlignment="1">
      <alignment horizontal="left"/>
    </xf>
    <xf numFmtId="0" fontId="0" fillId="40" borderId="26" xfId="0" applyFill="1" applyBorder="1" applyAlignment="1">
      <alignment horizontal="left"/>
    </xf>
    <xf numFmtId="1" fontId="0" fillId="40" borderId="29" xfId="0" applyNumberFormat="1" applyFill="1" applyBorder="1" applyAlignment="1">
      <alignment horizontal="left"/>
    </xf>
    <xf numFmtId="14" fontId="3" fillId="40" borderId="29" xfId="0" applyNumberFormat="1" applyFont="1" applyFill="1" applyBorder="1" applyAlignment="1">
      <alignment horizontal="left"/>
    </xf>
    <xf numFmtId="14" fontId="0" fillId="40" borderId="29" xfId="0" applyNumberFormat="1" applyFill="1" applyBorder="1" applyAlignment="1">
      <alignment horizontal="left"/>
    </xf>
    <xf numFmtId="2" fontId="0" fillId="40" borderId="11" xfId="0" applyNumberFormat="1" applyFill="1" applyBorder="1" applyAlignment="1">
      <alignment horizontal="left"/>
    </xf>
    <xf numFmtId="184" fontId="0" fillId="40" borderId="11" xfId="0" applyNumberFormat="1" applyFill="1" applyBorder="1" applyAlignment="1">
      <alignment horizontal="left"/>
    </xf>
    <xf numFmtId="185" fontId="4" fillId="40" borderId="29" xfId="0" applyNumberFormat="1" applyFont="1" applyFill="1" applyBorder="1" applyAlignment="1">
      <alignment horizontal="left"/>
    </xf>
    <xf numFmtId="10" fontId="4" fillId="40" borderId="20" xfId="1" applyNumberFormat="1" applyFont="1" applyFill="1" applyBorder="1" applyAlignment="1">
      <alignment horizontal="left"/>
    </xf>
    <xf numFmtId="10" fontId="4" fillId="40" borderId="26" xfId="1" applyNumberFormat="1" applyFont="1" applyFill="1" applyBorder="1" applyAlignment="1">
      <alignment horizontal="left"/>
    </xf>
    <xf numFmtId="2" fontId="4" fillId="40" borderId="4" xfId="0" applyNumberFormat="1" applyFont="1" applyFill="1" applyBorder="1" applyAlignment="1">
      <alignment horizontal="left"/>
    </xf>
    <xf numFmtId="14" fontId="4" fillId="40" borderId="20" xfId="0" applyNumberFormat="1" applyFont="1" applyFill="1" applyBorder="1" applyAlignment="1">
      <alignment horizontal="left"/>
    </xf>
    <xf numFmtId="166" fontId="0" fillId="40" borderId="4" xfId="0" applyNumberFormat="1" applyFill="1" applyBorder="1" applyAlignment="1">
      <alignment horizontal="left"/>
    </xf>
    <xf numFmtId="166" fontId="0" fillId="40" borderId="20" xfId="0" applyNumberFormat="1" applyFill="1" applyBorder="1" applyAlignment="1">
      <alignment horizontal="left"/>
    </xf>
    <xf numFmtId="166" fontId="0" fillId="40" borderId="26" xfId="0" applyNumberFormat="1" applyFill="1" applyBorder="1" applyAlignment="1">
      <alignment horizontal="left"/>
    </xf>
    <xf numFmtId="166" fontId="0" fillId="40" borderId="29" xfId="0" applyNumberFormat="1" applyFill="1" applyBorder="1" applyAlignment="1">
      <alignment horizontal="left"/>
    </xf>
    <xf numFmtId="10" fontId="0" fillId="40" borderId="4" xfId="1" applyNumberFormat="1" applyFont="1" applyFill="1" applyBorder="1" applyAlignment="1">
      <alignment horizontal="left"/>
    </xf>
    <xf numFmtId="10" fontId="0" fillId="40" borderId="8" xfId="1" applyNumberFormat="1" applyFont="1" applyFill="1" applyBorder="1" applyAlignment="1">
      <alignment horizontal="left"/>
    </xf>
    <xf numFmtId="165" fontId="4" fillId="40" borderId="20" xfId="1" applyNumberFormat="1" applyFont="1" applyFill="1" applyBorder="1" applyAlignment="1">
      <alignment horizontal="left"/>
    </xf>
    <xf numFmtId="165" fontId="4" fillId="40" borderId="26" xfId="1" applyNumberFormat="1" applyFont="1" applyFill="1" applyBorder="1" applyAlignment="1">
      <alignment horizontal="left"/>
    </xf>
    <xf numFmtId="10" fontId="0" fillId="0" borderId="0" xfId="1" applyNumberFormat="1" applyFont="1"/>
    <xf numFmtId="10" fontId="6" fillId="10" borderId="0" xfId="1" applyNumberFormat="1" applyFont="1" applyFill="1"/>
    <xf numFmtId="0" fontId="41" fillId="9" borderId="17" xfId="0" applyFont="1" applyFill="1" applyBorder="1" applyAlignment="1">
      <alignment horizontal="left"/>
    </xf>
    <xf numFmtId="0" fontId="41" fillId="9" borderId="18" xfId="0" applyFont="1" applyFill="1" applyBorder="1" applyAlignment="1">
      <alignment horizontal="left"/>
    </xf>
    <xf numFmtId="0" fontId="41" fillId="9" borderId="19" xfId="0" applyFont="1" applyFill="1" applyBorder="1" applyAlignment="1">
      <alignment horizontal="left"/>
    </xf>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10</xdr:row>
          <xdr:rowOff>47625</xdr:rowOff>
        </xdr:from>
        <xdr:to>
          <xdr:col>9</xdr:col>
          <xdr:colOff>104775</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StructuredSwapPric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tructuredSwapPricer"/>
      <sheetName val="Swap Cashflows"/>
      <sheetName val="Config"/>
    </sheetNames>
    <sheetDataSet>
      <sheetData sheetId="0">
        <row r="8">
          <cell r="B8" t="str">
            <v>Market.QR_LIVE.FxCurve.CHF-USD</v>
          </cell>
        </row>
        <row r="9">
          <cell r="B9" t="str">
            <v>Market.QR_LIVE.DiscountCurve.CHF-LIBOR-SENIOR</v>
          </cell>
        </row>
        <row r="10">
          <cell r="B10" t="str">
            <v>Market.QR_LIVE.RateCurve.GBP-LIBOR-BBA-6M</v>
          </cell>
        </row>
        <row r="11">
          <cell r="B11" t="str">
            <v>Market.QR_LIVE.RateCurve.GBP-LIBOR-BBA-1M</v>
          </cell>
        </row>
        <row r="12">
          <cell r="B12" t="str">
            <v>Market.QR_LIVE.RateCurve.USD-LIBOR-BBA-1M</v>
          </cell>
        </row>
        <row r="13">
          <cell r="B13" t="str">
            <v>Market.QR_LIVE.RateCurve.NZD-BBR-FRA-1M</v>
          </cell>
        </row>
        <row r="14">
          <cell r="B14" t="str">
            <v>Market.QR_LIVE.RateCurve.JPY-LIBOR-ISDA-6M</v>
          </cell>
        </row>
        <row r="15">
          <cell r="B15" t="str">
            <v>Market.QR_LIVE.RateCurve.JPY-LIBOR-ISDA-3M</v>
          </cell>
        </row>
        <row r="16">
          <cell r="B16" t="str">
            <v>Market.QR_LIVE.RateCurve.JPY-LIBOR-ISDA-1M</v>
          </cell>
        </row>
        <row r="17">
          <cell r="B17" t="str">
            <v>Market.QR_LIVE.RateCurve.JPY-LIBOR-BBA-6M</v>
          </cell>
        </row>
        <row r="18">
          <cell r="B18" t="str">
            <v>Market.QR_LIVE.RateCurve.JPY-LIBOR-BBA-3M</v>
          </cell>
        </row>
        <row r="19">
          <cell r="B19" t="str">
            <v>Market.QR_LIVE.RateCurve.JPY-LIBOR-BBA-1M</v>
          </cell>
        </row>
        <row r="20">
          <cell r="B20" t="str">
            <v>Market.QR_LIVE.RateCurve.GBP-LIBOR-BBA-3M</v>
          </cell>
        </row>
        <row r="21">
          <cell r="B21" t="str">
            <v>Market.QR_LIVE.RateCurve.EUR-LIBOR-BBA-3M</v>
          </cell>
        </row>
        <row r="22">
          <cell r="B22" t="str">
            <v>Market.QR_LIVE.RateCurve.EUR-LIBOR-BBA-1M</v>
          </cell>
        </row>
        <row r="23">
          <cell r="B23" t="str">
            <v>Market.QR_LIVE.RateCurve.EUR-EURIBOR-Reuters-6M</v>
          </cell>
        </row>
        <row r="24">
          <cell r="B24" t="str">
            <v>Market.QR_LIVE.RateCurve.EUR-EURIBOR-Reuters-3M</v>
          </cell>
        </row>
        <row r="25">
          <cell r="B25" t="str">
            <v>Market.QR_LIVE.RateCurve.EUR-EURIBOR-Reuters-1M</v>
          </cell>
        </row>
        <row r="26">
          <cell r="B26" t="str">
            <v>Market.QR_LIVE.RateCurve.AUD-BBR-BBSW-2M</v>
          </cell>
        </row>
        <row r="27">
          <cell r="B27" t="str">
            <v>Market.QR_LIVE.RateCurve.AUD-BBR-BBSW-1M</v>
          </cell>
        </row>
        <row r="28">
          <cell r="B28" t="str">
            <v>Market.QR_LIVE.RateCurve.AUD-AONIA-OIS-COMPOUND</v>
          </cell>
        </row>
        <row r="29">
          <cell r="B29" t="str">
            <v>Market.QR_LIVE.FxCurve.NZD-USD</v>
          </cell>
        </row>
        <row r="30">
          <cell r="B30" t="str">
            <v>Market.QR_LIVE.FxCurve.JPY-USD</v>
          </cell>
        </row>
        <row r="31">
          <cell r="B31" t="str">
            <v>Market.QR_LIVE.FxCurve.GBP-USD</v>
          </cell>
        </row>
        <row r="32">
          <cell r="B32" t="str">
            <v>Market.QR_LIVE.FxCurve.EUR-USD</v>
          </cell>
        </row>
        <row r="33">
          <cell r="B33" t="str">
            <v>Market.QR_LIVE.FxCurve.AUD-USD</v>
          </cell>
        </row>
        <row r="34">
          <cell r="B34" t="str">
            <v>Market.QR_LIVE.FxCurve.AUD-NZD</v>
          </cell>
        </row>
        <row r="35">
          <cell r="B35" t="str">
            <v>Market.QR_LIVE.FxCurve.AUD-JPY</v>
          </cell>
        </row>
        <row r="36">
          <cell r="B36" t="str">
            <v>Market.QR_LIVE.FxCurve.AUD-GBP</v>
          </cell>
        </row>
        <row r="37">
          <cell r="B37" t="str">
            <v>Market.QR_LIVE.FxCurve.AUD-EUR</v>
          </cell>
        </row>
        <row r="38">
          <cell r="B38" t="str">
            <v>Market.QR_LIVE.DiscountCurve.JPY-LIBOR-SENIOR</v>
          </cell>
        </row>
        <row r="39">
          <cell r="B39" t="str">
            <v>Market.QR_LIVE.RateVolatilityMatrix.AUD-BBR-BBSW-3M</v>
          </cell>
        </row>
        <row r="40">
          <cell r="B40" t="str">
            <v>Configuration.PricingStructures.QR_LIVE.RateVolatilityMatrix.AUD-BBR-BBSW-3M-SydneySwapDesk</v>
          </cell>
        </row>
        <row r="41">
          <cell r="B41" t="str">
            <v>Market.QR_LIVE.RateVolatilityMatrix.AUD-BBR-BBSW-1M</v>
          </cell>
        </row>
        <row r="42">
          <cell r="B42" t="str">
            <v>Configuration.PricingStructures.QR_LIVE.RateVolatilityMatrix.AUD-BBR-BBSW-1M-SydneySwapDesk</v>
          </cell>
        </row>
        <row r="43">
          <cell r="B43" t="str">
            <v>Market.QR_LIVE.RateVolatilityMatrix.AUD-BBR-BBSW-6M</v>
          </cell>
        </row>
        <row r="44">
          <cell r="B44" t="str">
            <v>Configuration.PricingStructures.QR_LIVE.RateVolatilityMatrix.AUD-BBR-BBSW-6M-SydneySwapDesk</v>
          </cell>
        </row>
        <row r="45">
          <cell r="B45" t="str">
            <v>Market.QR_LIVE.RateVolatilityMatrix.AUD-IRSwap-5Y</v>
          </cell>
        </row>
        <row r="46">
          <cell r="B46" t="str">
            <v>Configuration.PricingStructures.QR_LIVE.RateVolatilityMatrix.EUR-IRSwap-SydneySwapDesk</v>
          </cell>
        </row>
        <row r="47">
          <cell r="B47" t="str">
            <v>Market.QR_LIVE.RateVolatilityMatrix.AUD-IRSwap-10Y</v>
          </cell>
        </row>
        <row r="48">
          <cell r="B48" t="str">
            <v>Configuration.PricingStructures.QR_LIVE.RateVolatilityMatrix.AUD-IRSwap-SydneySwapDesk</v>
          </cell>
        </row>
        <row r="49">
          <cell r="B49" t="str">
            <v>Market.QR_LIVE.RateCurve.CHF-LIBOR-BBA-1M</v>
          </cell>
        </row>
        <row r="50">
          <cell r="B50" t="str">
            <v>Market.QR_LIVE.RateCurve.CHF-LIBOR-BBA-6M</v>
          </cell>
        </row>
        <row r="51">
          <cell r="B51" t="str">
            <v>Market.QR_LIVE.RateCurve.CHF-LIBOR-BBA-3M</v>
          </cell>
        </row>
        <row r="52">
          <cell r="B52" t="str">
            <v>Market.QR_LIVE.RateCurve.EUR-EURIBOR-Telerate-3M</v>
          </cell>
        </row>
        <row r="53">
          <cell r="B53" t="str">
            <v>Market.QR_LIVE.RateCurve.EUR-EURIBOR-Telerate-1M</v>
          </cell>
        </row>
        <row r="54">
          <cell r="B54" t="str">
            <v>Market.QR_LIVE.RateVolatilityMatrix.EUR-IRSwap-5Y</v>
          </cell>
        </row>
        <row r="55">
          <cell r="B55" t="str">
            <v>Market.QR_LIVE.RateCurve.AUD-LIBOR-BBA-1M</v>
          </cell>
        </row>
        <row r="56">
          <cell r="B56" t="str">
            <v>Market.QR_LIVE.RateCurve.GBP-LIBOR-ISDA-6M</v>
          </cell>
        </row>
        <row r="57">
          <cell r="B57" t="str">
            <v>Market.QR_LIVE.RateCurve.GBP-LIBOR-ISDA-3M</v>
          </cell>
        </row>
        <row r="58">
          <cell r="B58" t="str">
            <v>Market.QR_LIVE.RateCurve.USD-LIBOR-BBA-6M</v>
          </cell>
        </row>
        <row r="59">
          <cell r="B59" t="str">
            <v>Market.QR_LIVE.RateCurve.USD-LIBOR-BBA-3M</v>
          </cell>
        </row>
        <row r="60">
          <cell r="B60" t="str">
            <v>Market.QR_LIVE.RateCurve.NZD-BBR-FRA-6M</v>
          </cell>
        </row>
        <row r="61">
          <cell r="B61" t="str">
            <v>Market.QR_LIVE.RateCurve.NZD-BBR-FRA-3M</v>
          </cell>
        </row>
        <row r="62">
          <cell r="B62" t="str">
            <v>Market.QR_LIVE.RateCurve.AUD-BBR-BBSW-6M</v>
          </cell>
        </row>
        <row r="63">
          <cell r="B63" t="str">
            <v>Market.QR_LIVE.RateCurve.AUD-BBR-BBSW-3M</v>
          </cell>
        </row>
        <row r="64">
          <cell r="B64" t="str">
            <v>Market.QR_LIVE.DiscountCurve.USD-LIBOR-SENIOR</v>
          </cell>
        </row>
        <row r="65">
          <cell r="B65" t="str">
            <v>Market.QR_LIVE.DiscountCurve.NZD-LIBOR-SENIOR</v>
          </cell>
        </row>
        <row r="66">
          <cell r="B66" t="str">
            <v>Market.QR_LIVE.DiscountCurve.GBP-LIBOR-SENIOR</v>
          </cell>
        </row>
        <row r="67">
          <cell r="B67" t="str">
            <v>Market.QR_LIVE.DiscountCurve.AUD-LIBOR-SENIOR</v>
          </cell>
        </row>
        <row r="68">
          <cell r="B68" t="str">
            <v>Market.QR_LIVE.RateCurve.EUR-EURIBOR-Telerate-6M</v>
          </cell>
        </row>
        <row r="69">
          <cell r="B69" t="str">
            <v>Market.QR_LIVE.RateCurve.EUR-LIBOR-BBA-6M</v>
          </cell>
        </row>
        <row r="70">
          <cell r="B70" t="str">
            <v>Market.QR_LIVE.DiscountCurve.EUR-LIBOR-SENIOR</v>
          </cell>
        </row>
        <row r="71">
          <cell r="B71" t="e">
            <v>#N/A</v>
          </cell>
        </row>
        <row r="72">
          <cell r="B72" t="e">
            <v>#N/A</v>
          </cell>
        </row>
        <row r="73">
          <cell r="B73" t="e">
            <v>#N/A</v>
          </cell>
        </row>
        <row r="74">
          <cell r="B74" t="e">
            <v>#N/A</v>
          </cell>
        </row>
        <row r="75">
          <cell r="B75" t="e">
            <v>#N/A</v>
          </cell>
        </row>
        <row r="76">
          <cell r="B76" t="e">
            <v>#N/A</v>
          </cell>
        </row>
        <row r="77">
          <cell r="B77" t="e">
            <v>#N/A</v>
          </cell>
        </row>
        <row r="78">
          <cell r="B78" t="e">
            <v>#N/A</v>
          </cell>
        </row>
        <row r="79">
          <cell r="B79" t="e">
            <v>#N/A</v>
          </cell>
        </row>
        <row r="80">
          <cell r="B80" t="e">
            <v>#N/A</v>
          </cell>
        </row>
        <row r="81">
          <cell r="B81" t="e">
            <v>#N/A</v>
          </cell>
        </row>
        <row r="82">
          <cell r="B82" t="e">
            <v>#N/A</v>
          </cell>
        </row>
        <row r="83">
          <cell r="B83" t="e">
            <v>#N/A</v>
          </cell>
        </row>
        <row r="84">
          <cell r="B84" t="e">
            <v>#N/A</v>
          </cell>
        </row>
        <row r="85">
          <cell r="B85" t="e">
            <v>#N/A</v>
          </cell>
        </row>
        <row r="86">
          <cell r="B86" t="e">
            <v>#N/A</v>
          </cell>
        </row>
        <row r="87">
          <cell r="B87" t="e">
            <v>#N/A</v>
          </cell>
        </row>
        <row r="88">
          <cell r="B88" t="e">
            <v>#N/A</v>
          </cell>
        </row>
        <row r="89">
          <cell r="B89" t="e">
            <v>#N/A</v>
          </cell>
        </row>
        <row r="90">
          <cell r="B90" t="e">
            <v>#N/A</v>
          </cell>
        </row>
        <row r="91">
          <cell r="B91" t="e">
            <v>#N/A</v>
          </cell>
        </row>
        <row r="92">
          <cell r="B92" t="e">
            <v>#N/A</v>
          </cell>
        </row>
        <row r="93">
          <cell r="B93" t="e">
            <v>#N/A</v>
          </cell>
        </row>
        <row r="94">
          <cell r="B94" t="e">
            <v>#N/A</v>
          </cell>
        </row>
        <row r="95">
          <cell r="B95" t="e">
            <v>#N/A</v>
          </cell>
        </row>
        <row r="96">
          <cell r="B96" t="e">
            <v>#N/A</v>
          </cell>
        </row>
        <row r="97">
          <cell r="B97" t="e">
            <v>#N/A</v>
          </cell>
        </row>
        <row r="98">
          <cell r="B98" t="e">
            <v>#N/A</v>
          </cell>
        </row>
        <row r="99">
          <cell r="B99" t="e">
            <v>#N/A</v>
          </cell>
        </row>
        <row r="100">
          <cell r="B100" t="e">
            <v>#N/A</v>
          </cell>
        </row>
        <row r="101">
          <cell r="B101" t="e">
            <v>#N/A</v>
          </cell>
        </row>
        <row r="102">
          <cell r="B102" t="e">
            <v>#N/A</v>
          </cell>
        </row>
        <row r="103">
          <cell r="B103" t="e">
            <v>#N/A</v>
          </cell>
        </row>
        <row r="104">
          <cell r="B104" t="e">
            <v>#N/A</v>
          </cell>
        </row>
        <row r="105">
          <cell r="B105" t="e">
            <v>#N/A</v>
          </cell>
        </row>
        <row r="106">
          <cell r="B106" t="e">
            <v>#N/A</v>
          </cell>
        </row>
        <row r="107">
          <cell r="B107" t="e">
            <v>#N/A</v>
          </cell>
        </row>
        <row r="108">
          <cell r="B108" t="e">
            <v>#N/A</v>
          </cell>
        </row>
        <row r="109">
          <cell r="B109" t="e">
            <v>#N/A</v>
          </cell>
        </row>
        <row r="110">
          <cell r="B110" t="e">
            <v>#N/A</v>
          </cell>
        </row>
        <row r="111">
          <cell r="B111" t="e">
            <v>#N/A</v>
          </cell>
        </row>
        <row r="112">
          <cell r="B112" t="e">
            <v>#N/A</v>
          </cell>
        </row>
        <row r="113">
          <cell r="B113" t="e">
            <v>#N/A</v>
          </cell>
        </row>
        <row r="114">
          <cell r="B114" t="e">
            <v>#N/A</v>
          </cell>
        </row>
        <row r="115">
          <cell r="B115" t="e">
            <v>#N/A</v>
          </cell>
        </row>
        <row r="116">
          <cell r="B116" t="e">
            <v>#N/A</v>
          </cell>
        </row>
        <row r="117">
          <cell r="B117" t="e">
            <v>#N/A</v>
          </cell>
        </row>
        <row r="118">
          <cell r="B118" t="e">
            <v>#N/A</v>
          </cell>
        </row>
        <row r="119">
          <cell r="B119" t="e">
            <v>#N/A</v>
          </cell>
        </row>
        <row r="120">
          <cell r="B120" t="e">
            <v>#N/A</v>
          </cell>
        </row>
        <row r="121">
          <cell r="B121" t="e">
            <v>#N/A</v>
          </cell>
        </row>
        <row r="122">
          <cell r="B122" t="e">
            <v>#N/A</v>
          </cell>
        </row>
      </sheetData>
      <sheetData sheetId="1"/>
      <sheetData sheetId="2"/>
      <sheetData sheetId="3">
        <row r="2">
          <cell r="C2" t="str">
            <v>1M</v>
          </cell>
          <cell r="F2" t="str">
            <v>Fixed</v>
          </cell>
          <cell r="I2">
            <v>1</v>
          </cell>
        </row>
        <row r="3">
          <cell r="C3" t="str">
            <v>2M</v>
          </cell>
          <cell r="F3" t="str">
            <v>Floating</v>
          </cell>
          <cell r="I3">
            <v>2</v>
          </cell>
        </row>
        <row r="4">
          <cell r="C4" t="str">
            <v>3M</v>
          </cell>
          <cell r="I4">
            <v>3</v>
          </cell>
        </row>
        <row r="5">
          <cell r="C5" t="str">
            <v>4M</v>
          </cell>
          <cell r="I5">
            <v>4</v>
          </cell>
        </row>
        <row r="6">
          <cell r="C6" t="str">
            <v>6M</v>
          </cell>
          <cell r="I6">
            <v>5</v>
          </cell>
        </row>
        <row r="7">
          <cell r="C7" t="str">
            <v>12M</v>
          </cell>
          <cell r="I7">
            <v>6</v>
          </cell>
        </row>
        <row r="8">
          <cell r="C8" t="str">
            <v>1Y</v>
          </cell>
          <cell r="I8">
            <v>7</v>
          </cell>
        </row>
        <row r="9">
          <cell r="I9">
            <v>8</v>
          </cell>
        </row>
        <row r="10">
          <cell r="I10">
            <v>9</v>
          </cell>
        </row>
        <row r="11">
          <cell r="I11">
            <v>10</v>
          </cell>
        </row>
        <row r="12">
          <cell r="I12">
            <v>11</v>
          </cell>
        </row>
        <row r="13">
          <cell r="I13">
            <v>12</v>
          </cell>
        </row>
        <row r="14">
          <cell r="I14">
            <v>13</v>
          </cell>
        </row>
        <row r="15">
          <cell r="I15">
            <v>14</v>
          </cell>
        </row>
        <row r="16">
          <cell r="I16">
            <v>15</v>
          </cell>
        </row>
        <row r="17">
          <cell r="I17">
            <v>16</v>
          </cell>
        </row>
        <row r="18">
          <cell r="I18">
            <v>17</v>
          </cell>
        </row>
        <row r="19">
          <cell r="I19">
            <v>18</v>
          </cell>
        </row>
        <row r="20">
          <cell r="I20">
            <v>19</v>
          </cell>
        </row>
        <row r="21">
          <cell r="I21">
            <v>20</v>
          </cell>
        </row>
        <row r="22">
          <cell r="I22">
            <v>21</v>
          </cell>
        </row>
        <row r="23">
          <cell r="I23">
            <v>22</v>
          </cell>
        </row>
        <row r="24">
          <cell r="I24">
            <v>23</v>
          </cell>
        </row>
        <row r="25">
          <cell r="I25">
            <v>24</v>
          </cell>
        </row>
        <row r="26">
          <cell r="I26">
            <v>25</v>
          </cell>
        </row>
        <row r="27">
          <cell r="I27">
            <v>26</v>
          </cell>
        </row>
        <row r="28">
          <cell r="I28">
            <v>27</v>
          </cell>
        </row>
        <row r="29">
          <cell r="I29">
            <v>28</v>
          </cell>
        </row>
        <row r="30">
          <cell r="I30">
            <v>29</v>
          </cell>
        </row>
        <row r="31">
          <cell r="I31">
            <v>30</v>
          </cell>
        </row>
        <row r="32">
          <cell r="I32">
            <v>31</v>
          </cell>
        </row>
        <row r="33">
          <cell r="I33" t="str">
            <v>EOM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 val="FRA Pricer"/>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row r="23">
          <cell r="B23" t="str">
            <v>RawValue</v>
          </cell>
        </row>
      </sheetData>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workbookViewId="0">
      <selection sqref="A1:A1048576"/>
    </sheetView>
  </sheetViews>
  <sheetFormatPr defaultRowHeight="12.75"/>
  <cols>
    <col min="1" max="1" width="74.285156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7/04/2018, 11:54 AM</v>
      </c>
      <c r="C2" s="2" t="s">
        <v>101</v>
      </c>
      <c r="D2" s="77">
        <f ca="1">TODAY()</f>
        <v>43217</v>
      </c>
    </row>
    <row r="3" spans="1:7">
      <c r="C3" s="2" t="s">
        <v>102</v>
      </c>
      <c r="D3" s="2" t="s">
        <v>103</v>
      </c>
    </row>
    <row r="4" spans="1:7">
      <c r="A4" s="1" t="s">
        <v>1</v>
      </c>
      <c r="C4" s="2" t="s">
        <v>2</v>
      </c>
    </row>
    <row r="5" spans="1:7">
      <c r="A5" s="3"/>
      <c r="C5" s="4" t="s">
        <v>3</v>
      </c>
      <c r="D5" s="4" t="s">
        <v>4</v>
      </c>
    </row>
    <row r="6" spans="1:7">
      <c r="C6" s="4" t="s">
        <v>156</v>
      </c>
      <c r="D6" s="4" t="s">
        <v>62</v>
      </c>
    </row>
    <row r="7" spans="1:7">
      <c r="A7" s="5" t="s">
        <v>5</v>
      </c>
      <c r="B7" s="2"/>
      <c r="C7" s="4" t="s">
        <v>6</v>
      </c>
      <c r="D7" s="4" t="s">
        <v>7</v>
      </c>
    </row>
    <row r="8" spans="1:7">
      <c r="A8" s="6" t="str">
        <f t="array" ref="A8:A129">_xll.HLV5r3.Financial.Cache.ListUpTo100PricingStructures(C6:D7)</f>
        <v>Market.QR_LIVE.RateCurve.JPY-LIBOR-ISDA-1M</v>
      </c>
    </row>
    <row r="9" spans="1:7">
      <c r="A9" s="6" t="str">
        <v>Market.QR_LIVE.RateCurve.JPY-LIBOR-BBA-6M</v>
      </c>
      <c r="C9" s="7" t="s">
        <v>163</v>
      </c>
      <c r="D9" s="7"/>
    </row>
    <row r="10" spans="1:7">
      <c r="A10" s="6" t="str">
        <v>Market.QR_LIVE.RateCurve.JPY-LIBOR-BBA-3M</v>
      </c>
    </row>
    <row r="11" spans="1:7">
      <c r="A11" s="6" t="str">
        <v>Market.QR_LIVE.RateCurve.JPY-LIBOR-BBA-1M</v>
      </c>
    </row>
    <row r="12" spans="1:7">
      <c r="A12" s="6" t="str">
        <v>Market.QR_LIVE.RateCurve.GBP-LIBOR-BBA-3M</v>
      </c>
    </row>
    <row r="13" spans="1:7">
      <c r="A13" s="6" t="str">
        <v>Market.QR_LIVE.RateCurve.EUR-LIBOR-BBA-6M</v>
      </c>
    </row>
    <row r="14" spans="1:7">
      <c r="A14" s="6" t="str">
        <v>Market.QR_LIVE.RateCurve.EUR-LIBOR-BBA-3M</v>
      </c>
    </row>
    <row r="15" spans="1:7">
      <c r="A15" s="6" t="str">
        <v>Market.QR_LIVE.RateCurve.EUR-LIBOR-BBA-1M</v>
      </c>
      <c r="C15" t="str">
        <f t="array" ref="C15:D56">_xll.HLV5r3.Financial.Cache.GetQuotedAssetSet( C9)</f>
        <v>AUD-Deposit-1D</v>
      </c>
      <c r="D15">
        <v>4.4999999999999998E-2</v>
      </c>
      <c r="F15">
        <f t="array" aca="1" ref="F15:G46" ca="1">_xll.HLV5r3.Financial.Cache.GetDaysAndRates(C9,D2,D3)</f>
        <v>-2797</v>
      </c>
      <c r="G15">
        <f ca="1"/>
        <v>0</v>
      </c>
    </row>
    <row r="16" spans="1:7">
      <c r="A16" s="6" t="str">
        <v>Market.QR_LIVE.RateCurve.EUR-EURIBOR-Reuters-6M</v>
      </c>
      <c r="C16" t="str">
        <v>AUD-Deposit-1M</v>
      </c>
      <c r="D16">
        <v>4.6032999999999998E-2</v>
      </c>
      <c r="F16">
        <f ca="1"/>
        <v>-2796</v>
      </c>
      <c r="G16">
        <f ca="1"/>
        <v>-1.6093396185912212E-5</v>
      </c>
    </row>
    <row r="17" spans="1:7">
      <c r="A17" s="6" t="str">
        <v>Market.QR_LIVE.RateCurve.EUR-EURIBOR-Reuters-3M</v>
      </c>
      <c r="C17" t="str">
        <v>AUD-Deposit-2M</v>
      </c>
      <c r="D17">
        <v>4.6833E-2</v>
      </c>
      <c r="F17">
        <f ca="1"/>
        <v>-2766</v>
      </c>
      <c r="G17">
        <f ca="1"/>
        <v>-5.1456606322908272E-4</v>
      </c>
    </row>
    <row r="18" spans="1:7">
      <c r="A18" s="6" t="str">
        <v>Market.QR_LIVE.RateCurve.EUR-EURIBOR-Reuters-1M</v>
      </c>
      <c r="C18" t="str">
        <v>AUD-Deposit-3M</v>
      </c>
      <c r="D18">
        <v>4.7600000000000003E-2</v>
      </c>
      <c r="F18">
        <f ca="1"/>
        <v>-2737</v>
      </c>
      <c r="G18">
        <f ca="1"/>
        <v>-1.0220607916142654E-3</v>
      </c>
    </row>
    <row r="19" spans="1:7">
      <c r="A19" s="6" t="str">
        <v>Market.QR_LIVE.RateCurve.AUD-BBR-BBSW-2M</v>
      </c>
      <c r="C19" t="str">
        <v>AUD-BasisSwap-4Y-6M</v>
      </c>
      <c r="D19">
        <v>0</v>
      </c>
      <c r="F19">
        <f ca="1"/>
        <v>-2705</v>
      </c>
      <c r="G19">
        <f ca="1"/>
        <v>-1.6082150186966793E-3</v>
      </c>
    </row>
    <row r="20" spans="1:7">
      <c r="A20" s="6" t="str">
        <v>Market.QR_LIVE.RateCurve.AUD-AONIA-OIS-COMPOUND</v>
      </c>
      <c r="C20" t="str">
        <v>AUD-BasisSwap-5Y-6M</v>
      </c>
      <c r="D20">
        <v>0</v>
      </c>
      <c r="F20">
        <f ca="1"/>
        <v>-2696</v>
      </c>
      <c r="G20">
        <f ca="1"/>
        <v>-1.7609228181827419E-3</v>
      </c>
    </row>
    <row r="21" spans="1:7">
      <c r="A21" s="6" t="str">
        <v>Market.QR_LIVE.FxCurve.NZD-USD</v>
      </c>
      <c r="C21" t="str">
        <v>AUD-BasisSwap-7Y-6M</v>
      </c>
      <c r="D21">
        <v>0</v>
      </c>
      <c r="F21">
        <f ca="1"/>
        <v>-2605</v>
      </c>
      <c r="G21">
        <f ca="1"/>
        <v>-3.4468692064852924E-3</v>
      </c>
    </row>
    <row r="22" spans="1:7">
      <c r="A22" s="6" t="str">
        <v>Market.QR_LIVE.FxCurve.JPY-USD</v>
      </c>
      <c r="C22" t="str">
        <v>AUD-BasisSwap-10Y-6M</v>
      </c>
      <c r="D22">
        <v>0</v>
      </c>
      <c r="F22">
        <f ca="1"/>
        <v>-2514</v>
      </c>
      <c r="G22">
        <f ca="1"/>
        <v>-5.2609684314450789E-3</v>
      </c>
    </row>
    <row r="23" spans="1:7">
      <c r="A23" s="6" t="str">
        <v>Market.QR_LIVE.FxCurve.GBP-USD</v>
      </c>
      <c r="C23" t="str">
        <v>AUD-BasisSwap-15Y-6M</v>
      </c>
      <c r="D23">
        <v>0</v>
      </c>
      <c r="F23">
        <f ca="1"/>
        <v>-2423</v>
      </c>
      <c r="G23">
        <f ca="1"/>
        <v>-7.2138144128861548E-3</v>
      </c>
    </row>
    <row r="24" spans="1:7">
      <c r="A24" s="6" t="str">
        <v>Market.QR_LIVE.FxCurve.EUR-USD</v>
      </c>
      <c r="C24" t="str">
        <v>AUD-BasisSwap-20Y-6M</v>
      </c>
      <c r="D24">
        <v>0</v>
      </c>
      <c r="F24">
        <f ca="1"/>
        <v>-2332</v>
      </c>
      <c r="G24">
        <f ca="1"/>
        <v>-9.3329372536330446E-3</v>
      </c>
    </row>
    <row r="25" spans="1:7">
      <c r="A25" s="6" t="str">
        <v>Market.QR_LIVE.FxCurve.AUD-NZD</v>
      </c>
      <c r="C25" t="str">
        <v>AUD-BasisSwap-25Y-6M</v>
      </c>
      <c r="D25">
        <v>0</v>
      </c>
      <c r="F25">
        <f ca="1"/>
        <v>-2241</v>
      </c>
      <c r="G25">
        <f ca="1"/>
        <v>-1.1642305893083016E-2</v>
      </c>
    </row>
    <row r="26" spans="1:7">
      <c r="A26" s="6" t="str">
        <v>Market.QR_LIVE.FxCurve.AUD-JPY</v>
      </c>
      <c r="C26" t="str">
        <v>AUD-BasisSwap-30Y-6M</v>
      </c>
      <c r="D26">
        <v>0</v>
      </c>
      <c r="F26">
        <f ca="1"/>
        <v>-2150</v>
      </c>
      <c r="G26">
        <f ca="1"/>
        <v>-1.4165739972016755E-2</v>
      </c>
    </row>
    <row r="27" spans="1:7">
      <c r="A27" s="6" t="str">
        <v>Market.QR_LIVE.FxCurve.AUD-GBP</v>
      </c>
      <c r="C27" t="str">
        <v>AUD-IRSwap-3Y</v>
      </c>
      <c r="D27">
        <v>4.8099999999999997E-2</v>
      </c>
      <c r="F27">
        <f ca="1"/>
        <v>-2059</v>
      </c>
      <c r="G27">
        <f ca="1"/>
        <v>-1.691823604059417E-2</v>
      </c>
    </row>
    <row r="28" spans="1:7">
      <c r="A28" s="6" t="str">
        <v>Market.QR_LIVE.FxCurve.AUD-EUR</v>
      </c>
      <c r="C28" t="str">
        <v>AUD-IRSwap-4Y</v>
      </c>
      <c r="D28">
        <v>4.9875000000000003E-2</v>
      </c>
      <c r="F28">
        <f ca="1"/>
        <v>-1701</v>
      </c>
      <c r="G28">
        <f ca="1"/>
        <v>-3.0711197911118315E-2</v>
      </c>
    </row>
    <row r="29" spans="1:7">
      <c r="A29" s="6" t="str">
        <v>Market.QR_LIVE.DiscountCurve.NZD-LIBOR-SENIOR</v>
      </c>
      <c r="C29" t="str">
        <v>AUD-IRSwap-5Y</v>
      </c>
      <c r="D29">
        <v>5.0799999999999998E-2</v>
      </c>
      <c r="F29">
        <f ca="1"/>
        <v>-1337</v>
      </c>
      <c r="G29">
        <f ca="1"/>
        <v>-5.358884032043898E-2</v>
      </c>
    </row>
    <row r="30" spans="1:7">
      <c r="A30" s="6" t="str">
        <v>Market.QR_LIVE.DiscountCurve.JPY-LIBOR-SENIOR</v>
      </c>
      <c r="C30" t="str">
        <v>AUD-IRSwap-6Y</v>
      </c>
      <c r="D30">
        <v>5.1538E-2</v>
      </c>
      <c r="F30">
        <f ca="1"/>
        <v>-970</v>
      </c>
      <c r="G30">
        <f ca="1"/>
        <v>-9.3774170684231883E-2</v>
      </c>
    </row>
    <row r="31" spans="1:7">
      <c r="A31" s="6" t="str">
        <v>Market.QR_LIVE.DiscountCurve.GBP-LIBOR-SENIOR</v>
      </c>
      <c r="C31" t="str">
        <v>AUD-IRSwap-7Y</v>
      </c>
      <c r="D31">
        <v>5.2150000000000002E-2</v>
      </c>
      <c r="F31">
        <f ca="1"/>
        <v>-604</v>
      </c>
      <c r="G31">
        <f ca="1"/>
        <v>-0.1815330943508231</v>
      </c>
    </row>
    <row r="32" spans="1:7">
      <c r="A32" s="6" t="str">
        <v>Market.QR_LIVE.DiscountCurve.EUR-LIBOR-SENIOR</v>
      </c>
      <c r="C32" t="str">
        <v>AUD-IRSwap-8Y</v>
      </c>
      <c r="D32">
        <v>5.2549999999999999E-2</v>
      </c>
      <c r="F32">
        <f ca="1"/>
        <v>-239</v>
      </c>
      <c r="G32">
        <f ca="1"/>
        <v>-0.51800672162334527</v>
      </c>
    </row>
    <row r="33" spans="1:7">
      <c r="A33" s="6" t="str">
        <v>Market.QR_LIVE.RateCurve.USD-LIBOR-BBA-3M</v>
      </c>
      <c r="C33" t="str">
        <v>AUD-IRSwap-9Y</v>
      </c>
      <c r="D33">
        <v>5.2824999999999997E-2</v>
      </c>
      <c r="F33">
        <f ca="1"/>
        <v>126</v>
      </c>
      <c r="G33">
        <f ca="1"/>
        <v>1.4162269640071159</v>
      </c>
    </row>
    <row r="34" spans="1:7">
      <c r="A34" s="6" t="str">
        <v>Market.QR_LIVE.RateCurve.AUD-BBR-BBSW-1M</v>
      </c>
      <c r="C34" t="str">
        <v>AUD-IRSwap-10Y</v>
      </c>
      <c r="D34">
        <v>5.3074999999999997E-2</v>
      </c>
      <c r="F34">
        <f ca="1"/>
        <v>490</v>
      </c>
      <c r="G34">
        <f ca="1"/>
        <v>0.36855811072885025</v>
      </c>
    </row>
    <row r="35" spans="1:7">
      <c r="A35" s="6" t="str">
        <v>Market.QR_LIVE.RateCurve.AUD-BBR-BBSW-3M</v>
      </c>
      <c r="C35" t="str">
        <v>AUD-IRSwap-15Y</v>
      </c>
      <c r="D35">
        <v>5.3975000000000002E-2</v>
      </c>
      <c r="F35">
        <f ca="1"/>
        <v>857</v>
      </c>
      <c r="G35">
        <f ca="1"/>
        <v>0.23170903024765011</v>
      </c>
    </row>
    <row r="36" spans="1:7">
      <c r="A36" s="6" t="str">
        <v>Market.QR_LIVE.RateCurve.JPY-LIBOR-ISDA-3M</v>
      </c>
      <c r="C36" t="str">
        <v>AUD-IRSwap-20Y</v>
      </c>
      <c r="D36">
        <v>5.3699999999999998E-2</v>
      </c>
      <c r="F36">
        <f ca="1"/>
        <v>2681</v>
      </c>
      <c r="G36">
        <f ca="1"/>
        <v>0.11161652995663474</v>
      </c>
    </row>
    <row r="37" spans="1:7">
      <c r="A37" s="6" t="str">
        <v>Market.QR_LIVE.RateCurve.JPY-LIBOR-ISDA-6M</v>
      </c>
      <c r="C37" t="str">
        <v>AUD-IRFuture-IR-1</v>
      </c>
      <c r="D37">
        <v>4.7500000000000001E-2</v>
      </c>
      <c r="F37">
        <f ca="1"/>
        <v>4508</v>
      </c>
      <c r="G37">
        <f ca="1"/>
        <v>8.7301382204053368E-2</v>
      </c>
    </row>
    <row r="38" spans="1:7">
      <c r="A38" s="6" t="str">
        <v>Market.QR_LIVE.RateCurve.NZD-BBR-FRA-1M</v>
      </c>
      <c r="C38" t="str">
        <v>AUD-IRFuture-IR-2</v>
      </c>
      <c r="D38">
        <v>4.6800000000000001E-2</v>
      </c>
      <c r="F38" t="e">
        <f ca="1"/>
        <v>#N/A</v>
      </c>
      <c r="G38" t="e">
        <f ca="1"/>
        <v>#N/A</v>
      </c>
    </row>
    <row r="39" spans="1:7">
      <c r="A39" s="6" t="str">
        <v>Market.QR_LIVE.RateCurve.NZD-BBR-FRA-3M</v>
      </c>
      <c r="C39" t="str">
        <v>AUD-IRFuture-IR-3</v>
      </c>
      <c r="D39">
        <v>4.7E-2</v>
      </c>
      <c r="F39" t="e">
        <f ca="1"/>
        <v>#N/A</v>
      </c>
      <c r="G39" t="e">
        <f ca="1"/>
        <v>#N/A</v>
      </c>
    </row>
    <row r="40" spans="1:7">
      <c r="A40" s="6" t="str">
        <v>Market.QR_LIVE.RateCurve.NZD-BBR-FRA-6M</v>
      </c>
      <c r="C40" t="str">
        <v>AUD-IRFuture-IR-4</v>
      </c>
      <c r="D40">
        <v>4.7100000000000003E-2</v>
      </c>
      <c r="F40" t="e">
        <f ca="1"/>
        <v>#N/A</v>
      </c>
      <c r="G40" t="e">
        <f ca="1"/>
        <v>#N/A</v>
      </c>
    </row>
    <row r="41" spans="1:7">
      <c r="A41" s="6" t="str">
        <v>Market.QR_LIVE.RateCurve.USD-LIBOR-BBA-1M</v>
      </c>
      <c r="C41" t="str">
        <v>AUD-IRFuture-IR-5</v>
      </c>
      <c r="D41">
        <v>4.7500000000000001E-2</v>
      </c>
      <c r="F41" t="e">
        <f ca="1"/>
        <v>#N/A</v>
      </c>
      <c r="G41" t="e">
        <f ca="1"/>
        <v>#N/A</v>
      </c>
    </row>
    <row r="42" spans="1:7">
      <c r="A42" s="6" t="str">
        <v>Market.QR_LIVE.DiscountCurve.CHF-LIBOR-SENIOR</v>
      </c>
      <c r="C42" t="str">
        <v>AUD-IRFuture-IR-6</v>
      </c>
      <c r="D42">
        <v>4.8000000000000001E-2</v>
      </c>
      <c r="F42" t="e">
        <f ca="1"/>
        <v>#N/A</v>
      </c>
      <c r="G42" t="e">
        <f ca="1"/>
        <v>#N/A</v>
      </c>
    </row>
    <row r="43" spans="1:7">
      <c r="A43" s="6" t="str">
        <v>Market.QR_LIVE.RateCurve.USD-LIBOR-BBA-6M</v>
      </c>
      <c r="C43" t="str">
        <v>AUD-IRFuture-IR-7</v>
      </c>
      <c r="D43">
        <v>4.8500000000000001E-2</v>
      </c>
      <c r="F43" t="e">
        <f ca="1"/>
        <v>#N/A</v>
      </c>
      <c r="G43" t="e">
        <f ca="1"/>
        <v>#N/A</v>
      </c>
    </row>
    <row r="44" spans="1:7">
      <c r="A44" s="6" t="str">
        <v>Market.QR_LIVE.RateCurve.GBP-LIBOR-BBA-1M</v>
      </c>
      <c r="C44" t="str">
        <v>AUD-IRFuture-IR-8</v>
      </c>
      <c r="D44">
        <v>4.87E-2</v>
      </c>
      <c r="F44" t="e">
        <f ca="1"/>
        <v>#N/A</v>
      </c>
      <c r="G44" t="e">
        <f ca="1"/>
        <v>#N/A</v>
      </c>
    </row>
    <row r="45" spans="1:7">
      <c r="A45" s="6" t="str">
        <v>Market.QR_LIVE.RateCurve.GBP-LIBOR-BBA-6M</v>
      </c>
      <c r="C45" t="e">
        <v>#N/A</v>
      </c>
      <c r="D45" t="e">
        <v>#N/A</v>
      </c>
      <c r="F45" t="e">
        <f ca="1"/>
        <v>#N/A</v>
      </c>
      <c r="G45" t="e">
        <f ca="1"/>
        <v>#N/A</v>
      </c>
    </row>
    <row r="46" spans="1:7">
      <c r="A46" s="6" t="str">
        <v>Market.QR_LIVE.RateCurve.AUD-BBR-BBSW-6M</v>
      </c>
      <c r="C46" t="e">
        <v>#N/A</v>
      </c>
      <c r="D46" t="e">
        <v>#N/A</v>
      </c>
      <c r="F46" t="e">
        <f ca="1"/>
        <v>#N/A</v>
      </c>
      <c r="G46" t="e">
        <f ca="1"/>
        <v>#N/A</v>
      </c>
    </row>
    <row r="47" spans="1:7">
      <c r="A47" s="6" t="str">
        <v>Market.QR_LIVE.FxCurve.CHF-USD</v>
      </c>
      <c r="C47" t="e">
        <v>#N/A</v>
      </c>
      <c r="D47" t="e">
        <v>#N/A</v>
      </c>
    </row>
    <row r="48" spans="1:7">
      <c r="A48" s="6" t="str">
        <v>Market.QR_LIVE.RateVolatilityMatrix.AUD-BBR-BBSW-3M</v>
      </c>
      <c r="C48" t="e">
        <v>#N/A</v>
      </c>
      <c r="D48" t="e">
        <v>#N/A</v>
      </c>
    </row>
    <row r="49" spans="1:4">
      <c r="A49" s="6" t="str">
        <v>Market.QR_LIVE.RateVolatilityMatrix.AUD-BBR-BBSW-1M</v>
      </c>
      <c r="C49" t="e">
        <v>#N/A</v>
      </c>
      <c r="D49" t="e">
        <v>#N/A</v>
      </c>
    </row>
    <row r="50" spans="1:4">
      <c r="A50" s="6" t="str">
        <v>Market.QR_LIVE.RateVolatilityMatrix.AUD-BBR-BBSW-6M</v>
      </c>
      <c r="C50" t="e">
        <v>#N/A</v>
      </c>
      <c r="D50" t="e">
        <v>#N/A</v>
      </c>
    </row>
    <row r="51" spans="1:4">
      <c r="A51" s="6" t="str">
        <v>Market.QR_LIVE.RateVolatilityMatrix.AUD-IRSwap-5Y</v>
      </c>
      <c r="C51" t="e">
        <v>#N/A</v>
      </c>
      <c r="D51" t="e">
        <v>#N/A</v>
      </c>
    </row>
    <row r="52" spans="1:4">
      <c r="A52" s="6" t="str">
        <v>Market.QR_LIVE.RateVolatilityMatrix.AUD-IRSwap-10Y</v>
      </c>
      <c r="C52" t="e">
        <v>#N/A</v>
      </c>
      <c r="D52" t="e">
        <v>#N/A</v>
      </c>
    </row>
    <row r="53" spans="1:4">
      <c r="A53" s="6" t="str">
        <v>Market.QR_LIVE.RateCurve.CHF-LIBOR-BBA-1M</v>
      </c>
      <c r="C53" t="e">
        <v>#N/A</v>
      </c>
      <c r="D53" t="e">
        <v>#N/A</v>
      </c>
    </row>
    <row r="54" spans="1:4">
      <c r="A54" s="6" t="str">
        <v>Market.QR_LIVE.RateCurve.CHF-LIBOR-BBA-6M</v>
      </c>
      <c r="C54" t="e">
        <v>#N/A</v>
      </c>
      <c r="D54" t="e">
        <v>#N/A</v>
      </c>
    </row>
    <row r="55" spans="1:4">
      <c r="A55" s="6" t="str">
        <v>Market.QR_LIVE.RateCurve.CHF-LIBOR-BBA-3M</v>
      </c>
      <c r="C55" t="e">
        <v>#N/A</v>
      </c>
      <c r="D55" t="e">
        <v>#N/A</v>
      </c>
    </row>
    <row r="56" spans="1:4">
      <c r="A56" s="6" t="str">
        <v>Market.QR_LIVE.RateCurve.EUR-EURIBOR-Telerate-6M</v>
      </c>
      <c r="C56" t="e">
        <v>#N/A</v>
      </c>
      <c r="D56" t="e">
        <v>#N/A</v>
      </c>
    </row>
    <row r="57" spans="1:4">
      <c r="A57" s="6" t="str">
        <v>Market.QR_LIVE.RateCurve.EUR-EURIBOR-Telerate-3M</v>
      </c>
    </row>
    <row r="58" spans="1:4">
      <c r="A58" s="6" t="str">
        <v>Market.QR_LIVE.RateCurve.EUR-EURIBOR-Telerate-1M</v>
      </c>
    </row>
    <row r="59" spans="1:4">
      <c r="A59" s="6" t="str">
        <v>Market.QR_LIVE.RateVolatilityMatrix.EUR-IRSwap-5Y</v>
      </c>
    </row>
    <row r="60" spans="1:4">
      <c r="A60" s="6" t="str">
        <v>Market.QR_LIVE.RateCurve.AUD-LIBOR-BBA-3M.AUD-Deposit-1D</v>
      </c>
    </row>
    <row r="61" spans="1:4">
      <c r="A61" s="6" t="str">
        <v>Market.QR_LIVE.RateCurve.AUD-LIBOR-BBA-3M.AUD-Deposit-1W</v>
      </c>
    </row>
    <row r="62" spans="1:4">
      <c r="A62" s="6" t="str">
        <v>Market.QR_LIVE.RateCurve.AUD-LIBOR-BBA-3M.AUD-Deposit-2W</v>
      </c>
    </row>
    <row r="63" spans="1:4">
      <c r="A63" s="6" t="str">
        <v>Market.QR_LIVE.RateCurve.AUD-LIBOR-BBA-3M.AUD-Deposit-1M</v>
      </c>
    </row>
    <row r="64" spans="1:4">
      <c r="A64" s="6" t="str">
        <v>Market.QR_LIVE.RateCurve.AUD-LIBOR-BBA-3M.AUD-Deposit-2M</v>
      </c>
    </row>
    <row r="65" spans="1:1">
      <c r="A65" s="6" t="str">
        <v>Market.QR_LIVE.RateCurve.AUD-LIBOR-BBA-3M.AUD-Deposit-3M</v>
      </c>
    </row>
    <row r="66" spans="1:1">
      <c r="A66" s="6" t="str">
        <v>Market.QR_LIVE.RateCurve.AUD-LIBOR-BBA-3M.AUD-IRFuture-IR-1</v>
      </c>
    </row>
    <row r="67" spans="1:1">
      <c r="A67" s="6" t="str">
        <v>Market.QR_LIVE.RateCurve.AUD-LIBOR-BBA-3M.AUD-IRFuture-IR-2</v>
      </c>
    </row>
    <row r="68" spans="1:1">
      <c r="A68" s="6" t="str">
        <v>Market.QR_LIVE.RateCurve.AUD-LIBOR-BBA-3M.AUD-IRFuture-IR-3</v>
      </c>
    </row>
    <row r="69" spans="1:1">
      <c r="A69" s="6" t="str">
        <v>Market.QR_LIVE.RateCurve.AUD-LIBOR-BBA-3M.AUD-IRFuture-IR-4</v>
      </c>
    </row>
    <row r="70" spans="1:1">
      <c r="A70" s="6" t="str">
        <v>Market.QR_LIVE.RateCurve.AUD-LIBOR-BBA-3M.AUD-IRFuture-IR-5</v>
      </c>
    </row>
    <row r="71" spans="1:1">
      <c r="A71" s="6" t="str">
        <v>Market.QR_LIVE.RateCurve.AUD-LIBOR-BBA-3M.AUD-IRFuture-IR-6</v>
      </c>
    </row>
    <row r="72" spans="1:1">
      <c r="A72" s="6" t="str">
        <v>Market.QR_LIVE.RateCurve.AUD-LIBOR-BBA-3M.AUD-IRFuture-IR-7</v>
      </c>
    </row>
    <row r="73" spans="1:1">
      <c r="A73" s="6" t="str">
        <v>Market.QR_LIVE.RateCurve.AUD-LIBOR-BBA-3M.AUD-IRFuture-IR-8</v>
      </c>
    </row>
    <row r="74" spans="1:1">
      <c r="A74" s="6" t="str">
        <v>Market.QR_LIVE.RateCurve.AUD-LIBOR-BBA-3M.AUD-IRSwap-3Y</v>
      </c>
    </row>
    <row r="75" spans="1:1">
      <c r="A75" s="6" t="str">
        <v>Market.QR_LIVE.RateCurve.AUD-LIBOR-BBA-3M.AUD-IRSwap-4Y</v>
      </c>
    </row>
    <row r="76" spans="1:1">
      <c r="A76" s="6" t="str">
        <v>Market.QR_LIVE.RateCurve.AUD-LIBOR-BBA-3M.AUD-IRSwap-5Y</v>
      </c>
    </row>
    <row r="77" spans="1:1">
      <c r="A77" s="6" t="str">
        <v>Market.QR_LIVE.RateCurve.AUD-LIBOR-BBA-3M.AUD-IRSwap-6Y</v>
      </c>
    </row>
    <row r="78" spans="1:1">
      <c r="A78" s="6" t="str">
        <v>Market.QR_LIVE.RateCurve.AUD-LIBOR-BBA-3M.AUD-IRSwap-7Y</v>
      </c>
    </row>
    <row r="79" spans="1:1">
      <c r="A79" s="6" t="str">
        <v>Market.QR_LIVE.RateCurve.AUD-LIBOR-BBA-3M.AUD-IRSwap-8Y</v>
      </c>
    </row>
    <row r="80" spans="1:1">
      <c r="A80" s="6" t="str">
        <v>Market.QR_LIVE.RateCurve.AUD-LIBOR-BBA-3M.AUD-IRSwap-9Y</v>
      </c>
    </row>
    <row r="81" spans="1:1">
      <c r="A81" s="6" t="str">
        <v>Market.QR_LIVE.RateCurve.AUD-LIBOR-BBA-3M.AUD-IRSwap-10Y</v>
      </c>
    </row>
    <row r="82" spans="1:1">
      <c r="A82" s="6" t="str">
        <v>Market.QR_LIVE.RateCurve.AUD-LIBOR-BBA-3M.AUD-IRSwap-15Y</v>
      </c>
    </row>
    <row r="83" spans="1:1">
      <c r="A83" s="6" t="str">
        <v>Market.QR_LIVE.RateCurve.AUD-LIBOR-BBA-3M.AUD-IRSwap-20Y</v>
      </c>
    </row>
    <row r="84" spans="1:1">
      <c r="A84" s="6" t="str">
        <v>Market.QR_LIVE.ClearedRateCurve.USD-LIBOR-ISDA-6M</v>
      </c>
    </row>
    <row r="85" spans="1:1">
      <c r="A85" s="6" t="str">
        <v>Market.QR_LIVE.RateBasisCurve.AUD-LIBOR-BBA-1M</v>
      </c>
    </row>
    <row r="86" spans="1:1">
      <c r="A86" s="6" t="str">
        <v>Market.QR_LIVE.RateCurve.AUD-LIBOR-BBA-3M</v>
      </c>
    </row>
    <row r="87" spans="1:1">
      <c r="A87" s="6" t="str">
        <v>Market.QR_LIVE.RateCurve.AUD-LIBOR-BBA-6M</v>
      </c>
    </row>
    <row r="88" spans="1:1">
      <c r="A88" s="6" t="str">
        <v>Market.QR_LIVE.RateCurve.AUD-LIBOR-BBA-1M</v>
      </c>
    </row>
    <row r="89" spans="1:1">
      <c r="A89" s="6" t="str">
        <v>Market.QR_LIVE.RateCurve.GBP-LIBOR-ISDA-1M</v>
      </c>
    </row>
    <row r="90" spans="1:1">
      <c r="A90" s="6" t="str">
        <v>Market.QR_LIVE.RateCurve.GBP-LIBOR-ISDA-3M</v>
      </c>
    </row>
    <row r="91" spans="1:1">
      <c r="A91" s="6" t="str">
        <v>Market.QR_LIVE.RateCurve.USD-Federal Funds-H15-OIS-COMPOUND-1D</v>
      </c>
    </row>
    <row r="92" spans="1:1">
      <c r="A92" s="6" t="str">
        <v>Market.QR_LIVE.DiscountCurve.USD-OIS-SENIOR</v>
      </c>
    </row>
    <row r="93" spans="1:1">
      <c r="A93" s="6" t="str">
        <v>Market.QR_LIVE.RateCurve.GBP-LIBOR-ISDA-6M</v>
      </c>
    </row>
    <row r="94" spans="1:1">
      <c r="A94" s="6" t="str">
        <v>Market.QR_LIVE.ExchangeTradedCurve.AUD-ASX-IR</v>
      </c>
    </row>
    <row r="95" spans="1:1">
      <c r="A95" s="6" t="str">
        <v>Market.QR_LIVE.ExchangeTradedCurve.ExchangeTradedCurve.AUD-ASXT-IR</v>
      </c>
    </row>
    <row r="96" spans="1:1">
      <c r="A96" s="6" t="str">
        <v>Market.QR_LIVE.RateCurve.AUD-AONIA-OIS-COMPOUND-1D</v>
      </c>
    </row>
    <row r="97" spans="1:1">
      <c r="A97" s="6" t="str">
        <v>Market.QR_LIVE.EquityCurve.AUD-QBE.AU</v>
      </c>
    </row>
    <row r="98" spans="1:1">
      <c r="A98" s="6" t="str">
        <v>Market.QR_LIVE.RateVolatilityMatrix.AUD-Xibor-3M</v>
      </c>
    </row>
    <row r="99" spans="1:1">
      <c r="A99" s="6" t="str">
        <v>Market.QR_LIVE.RateVolatilityMatrix.Instrument/String=AUD-BBR-BBSW-1M</v>
      </c>
    </row>
    <row r="100" spans="1:1">
      <c r="A100" s="6" t="str">
        <v>Market.QR_LIVE.RateVolatilityMatrix.Instrument/String=AUD-IRSwap-1Y</v>
      </c>
    </row>
    <row r="101" spans="1:1">
      <c r="A101" s="6" t="str">
        <v>Market.QR_LIVE.RateVolatilityMatrix.AUD-BBR-BBSW</v>
      </c>
    </row>
    <row r="102" spans="1:1">
      <c r="A102" s="6" t="str">
        <v>Market.QR_LIVE.RateVolatilityMatrix.AUD-IRSwap</v>
      </c>
    </row>
    <row r="103" spans="1:1">
      <c r="A103" s="6" t="str">
        <v>Market.QR_LIVE.RateATMVolatilityMatrix.AUD-IRSwap-SydneySwapDesk</v>
      </c>
    </row>
    <row r="104" spans="1:1">
      <c r="A104" s="6" t="str">
        <v>Market.QR_LIVE.ExchangeTradedCurve.AUD-ASXT-IR</v>
      </c>
    </row>
    <row r="105" spans="1:1">
      <c r="A105" s="6" t="str">
        <v>Market.QR_LIVE.RateVolatilityMatrix.AUD-IRSwap-20Y</v>
      </c>
    </row>
    <row r="106" spans="1:1">
      <c r="A106" s="6" t="str">
        <v>Market.QR_LIVE.RateVolatilityMatrix.AUD-IRSwap-15Y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6"/>
  <sheetViews>
    <sheetView tabSelected="1" workbookViewId="0">
      <selection activeCell="I5" sqref="I5"/>
    </sheetView>
  </sheetViews>
  <sheetFormatPr defaultColWidth="9.140625" defaultRowHeight="12.75"/>
  <cols>
    <col min="1" max="1" width="24.5703125" style="81" bestFit="1" customWidth="1"/>
    <col min="2" max="2" width="48.7109375" style="81" bestFit="1" customWidth="1"/>
    <col min="3" max="3" width="24.5703125" style="81" hidden="1" customWidth="1"/>
    <col min="4" max="4" width="48.7109375" style="81" bestFit="1" customWidth="1"/>
    <col min="5" max="5" width="29.85546875" style="81" hidden="1" customWidth="1"/>
    <col min="6" max="6" width="48.7109375" style="81" bestFit="1" customWidth="1"/>
    <col min="7" max="7" width="29.85546875" style="81" hidden="1" customWidth="1"/>
    <col min="8" max="8" width="48.7109375" style="81" bestFit="1" customWidth="1"/>
    <col min="9" max="9" width="19.140625" style="81" bestFit="1" customWidth="1"/>
    <col min="10" max="10" width="12.140625" style="81" bestFit="1" customWidth="1"/>
    <col min="11" max="11" width="9.28515625" style="81" bestFit="1" customWidth="1"/>
    <col min="12" max="12" width="8.7109375" style="81" bestFit="1" customWidth="1"/>
    <col min="13" max="13" width="12.140625" style="81" bestFit="1" customWidth="1"/>
    <col min="14" max="14" width="5.140625" style="81" bestFit="1" customWidth="1"/>
    <col min="15" max="15" width="11.85546875" style="81" bestFit="1" customWidth="1"/>
    <col min="16" max="21" width="9.28515625" style="81" bestFit="1" customWidth="1"/>
    <col min="22" max="22" width="24.5703125" style="81" bestFit="1" customWidth="1"/>
    <col min="23" max="16384" width="9.140625" style="81"/>
  </cols>
  <sheetData>
    <row r="2" spans="1:23">
      <c r="B2" s="115" t="s">
        <v>158</v>
      </c>
      <c r="C2" s="81" t="s">
        <v>106</v>
      </c>
      <c r="D2" s="115" t="s">
        <v>159</v>
      </c>
      <c r="E2" s="81" t="s">
        <v>106</v>
      </c>
      <c r="F2" s="115" t="s">
        <v>160</v>
      </c>
      <c r="G2" s="81" t="s">
        <v>106</v>
      </c>
      <c r="H2" s="115" t="s">
        <v>161</v>
      </c>
    </row>
    <row r="3" spans="1:23">
      <c r="A3" s="85" t="s">
        <v>16</v>
      </c>
      <c r="B3" s="104" t="s">
        <v>128</v>
      </c>
      <c r="C3" s="85" t="s">
        <v>16</v>
      </c>
      <c r="D3" s="104" t="s">
        <v>132</v>
      </c>
      <c r="E3" s="85" t="s">
        <v>16</v>
      </c>
      <c r="F3" s="104" t="s">
        <v>133</v>
      </c>
      <c r="G3" s="85" t="s">
        <v>16</v>
      </c>
      <c r="H3" s="104" t="s">
        <v>134</v>
      </c>
    </row>
    <row r="4" spans="1:23">
      <c r="A4" s="86" t="s">
        <v>105</v>
      </c>
      <c r="B4" s="95">
        <f ca="1">TODAY()</f>
        <v>43217</v>
      </c>
      <c r="C4" s="86" t="s">
        <v>105</v>
      </c>
      <c r="D4" s="95">
        <f ca="1">TODAY()</f>
        <v>43217</v>
      </c>
      <c r="E4" s="86" t="s">
        <v>105</v>
      </c>
      <c r="F4" s="95">
        <f ca="1">TODAY()</f>
        <v>43217</v>
      </c>
      <c r="G4" s="86" t="s">
        <v>105</v>
      </c>
      <c r="H4" s="95">
        <f ca="1">TODAY()</f>
        <v>43217</v>
      </c>
    </row>
    <row r="5" spans="1:23">
      <c r="A5" s="86" t="s">
        <v>11</v>
      </c>
      <c r="B5" s="96" t="s">
        <v>45</v>
      </c>
      <c r="C5" s="86" t="s">
        <v>11</v>
      </c>
      <c r="D5" s="96" t="s">
        <v>45</v>
      </c>
      <c r="E5" s="86" t="s">
        <v>11</v>
      </c>
      <c r="F5" s="96" t="s">
        <v>45</v>
      </c>
      <c r="G5" s="86" t="s">
        <v>11</v>
      </c>
      <c r="H5" s="96" t="s">
        <v>45</v>
      </c>
      <c r="I5" s="81" t="str">
        <f t="array" ref="I5:U46">_xll.HLV5r3.Financial.Cache.ViewTrade(D2)</f>
        <v>CapFloor_Coupon_0</v>
      </c>
      <c r="J5" s="84">
        <v>43311</v>
      </c>
      <c r="K5" s="84">
        <v>43218</v>
      </c>
      <c r="L5" s="84">
        <v>43311</v>
      </c>
      <c r="M5" s="81">
        <v>0.25479452054794499</v>
      </c>
      <c r="N5" s="81" t="str">
        <v>93</v>
      </c>
      <c r="O5" s="107">
        <v>100000000</v>
      </c>
      <c r="P5" s="108">
        <v>0</v>
      </c>
      <c r="Q5" s="108">
        <v>0.05</v>
      </c>
      <c r="R5" s="108" t="e">
        <v>#N/A</v>
      </c>
      <c r="S5" s="108" t="e">
        <v>#N/A</v>
      </c>
      <c r="T5" s="108" t="e">
        <v>#N/A</v>
      </c>
      <c r="U5" s="108" t="e">
        <v>#N/A</v>
      </c>
    </row>
    <row r="6" spans="1:23">
      <c r="A6" s="86" t="s">
        <v>13</v>
      </c>
      <c r="B6" s="96" t="s">
        <v>108</v>
      </c>
      <c r="C6" s="86" t="s">
        <v>13</v>
      </c>
      <c r="D6" s="96" t="s">
        <v>108</v>
      </c>
      <c r="E6" s="86" t="s">
        <v>13</v>
      </c>
      <c r="F6" s="96" t="s">
        <v>108</v>
      </c>
      <c r="G6" s="86" t="s">
        <v>13</v>
      </c>
      <c r="H6" s="96" t="s">
        <v>108</v>
      </c>
      <c r="I6" s="81" t="str">
        <v>CapFloor_Coupon_1</v>
      </c>
      <c r="J6" s="84">
        <v>43402</v>
      </c>
      <c r="K6" s="84">
        <v>43311</v>
      </c>
      <c r="L6" s="84">
        <v>43402</v>
      </c>
      <c r="M6" s="81">
        <v>0.24931506849315099</v>
      </c>
      <c r="N6" s="81" t="str">
        <v>91</v>
      </c>
      <c r="O6" s="107">
        <v>100000000</v>
      </c>
      <c r="P6" s="108">
        <v>0</v>
      </c>
      <c r="Q6" s="108">
        <v>0.05</v>
      </c>
      <c r="R6" s="108" t="e">
        <v>#N/A</v>
      </c>
      <c r="S6" s="108" t="e">
        <v>#N/A</v>
      </c>
      <c r="T6" s="108" t="e">
        <v>#N/A</v>
      </c>
      <c r="U6" s="108" t="e">
        <v>#N/A</v>
      </c>
    </row>
    <row r="7" spans="1:23">
      <c r="A7" s="86" t="s">
        <v>20</v>
      </c>
      <c r="B7" s="95">
        <f ca="1">TODAY()+1</f>
        <v>43218</v>
      </c>
      <c r="C7" s="86" t="s">
        <v>20</v>
      </c>
      <c r="D7" s="95">
        <f ca="1">TODAY()+1</f>
        <v>43218</v>
      </c>
      <c r="E7" s="86" t="s">
        <v>20</v>
      </c>
      <c r="F7" s="95">
        <f ca="1">TODAY()+1</f>
        <v>43218</v>
      </c>
      <c r="G7" s="86" t="s">
        <v>20</v>
      </c>
      <c r="H7" s="95">
        <f ca="1">TODAY()+1</f>
        <v>43218</v>
      </c>
      <c r="I7" s="81" t="str">
        <v>CapFloor_Coupon_2</v>
      </c>
      <c r="J7" s="84">
        <v>43494</v>
      </c>
      <c r="K7" s="84">
        <v>43402</v>
      </c>
      <c r="L7" s="84">
        <v>43494</v>
      </c>
      <c r="M7" s="81">
        <v>0.25205479452054802</v>
      </c>
      <c r="N7" s="81" t="str">
        <v>92</v>
      </c>
      <c r="O7" s="107">
        <v>100000000</v>
      </c>
      <c r="P7" s="108">
        <v>0</v>
      </c>
      <c r="Q7" s="108">
        <v>0.05</v>
      </c>
      <c r="R7" s="108" t="e">
        <v>#N/A</v>
      </c>
      <c r="S7" s="108" t="e">
        <v>#N/A</v>
      </c>
      <c r="T7" s="108" t="e">
        <v>#N/A</v>
      </c>
      <c r="U7" s="108" t="e">
        <v>#N/A</v>
      </c>
      <c r="V7" s="81" t="str">
        <f t="array" aca="1" ref="V7:W14" ca="1">_xll.HLV5r3.Utility.Utilities.StackVerticalArrays(A17:A24,D17:D24)</f>
        <v>CapOrFloor</v>
      </c>
      <c r="W7" s="81" t="str">
        <f ca="1"/>
        <v>Floor</v>
      </c>
    </row>
    <row r="8" spans="1:23">
      <c r="A8" s="87" t="s">
        <v>19</v>
      </c>
      <c r="B8" s="97">
        <f ca="1">_xll.HLV5r3.Financial.Cache.AddPeriod(B7,B9,B1,"FOLLOWING","Calendar")</f>
        <v>44314</v>
      </c>
      <c r="C8" s="87" t="s">
        <v>19</v>
      </c>
      <c r="D8" s="97">
        <f ca="1">_xll.HLV5r3.Financial.Cache.AddPeriod(D7,D9,D1,"FOLLOWING","Calendar")</f>
        <v>44679</v>
      </c>
      <c r="E8" s="87" t="s">
        <v>19</v>
      </c>
      <c r="F8" s="97">
        <f ca="1">_xll.HLV5r3.Financial.Cache.AddPeriod(F7,F9,F1,"FOLLOWING","Calendar")</f>
        <v>45044</v>
      </c>
      <c r="G8" s="87" t="s">
        <v>19</v>
      </c>
      <c r="H8" s="97">
        <f ca="1">_xll.HLV5r3.Financial.Cache.AddPeriod(H7,H9,H1,"FOLLOWING","Calendar")</f>
        <v>46871</v>
      </c>
      <c r="I8" s="81" t="str">
        <v>CapFloor_Coupon_3</v>
      </c>
      <c r="J8" s="84">
        <v>43584</v>
      </c>
      <c r="K8" s="84">
        <v>43494</v>
      </c>
      <c r="L8" s="84">
        <v>43584</v>
      </c>
      <c r="M8" s="81">
        <v>0.24657534246575299</v>
      </c>
      <c r="N8" s="81" t="str">
        <v>90</v>
      </c>
      <c r="O8" s="107">
        <v>100000000</v>
      </c>
      <c r="P8" s="108">
        <v>0</v>
      </c>
      <c r="Q8" s="108">
        <v>0.05</v>
      </c>
      <c r="R8" s="108" t="e">
        <v>#N/A</v>
      </c>
      <c r="S8" s="108" t="e">
        <v>#N/A</v>
      </c>
      <c r="T8" s="108" t="e">
        <v>#N/A</v>
      </c>
      <c r="U8" s="108" t="e">
        <v>#N/A</v>
      </c>
      <c r="V8" s="81" t="str">
        <f ca="1"/>
        <v>FirstCouponType</v>
      </c>
      <c r="W8" s="81" t="str">
        <f ca="1"/>
        <v>Partial</v>
      </c>
    </row>
    <row r="9" spans="1:23">
      <c r="A9" s="88" t="s">
        <v>110</v>
      </c>
      <c r="B9" s="100" t="s">
        <v>115</v>
      </c>
      <c r="C9" s="88" t="s">
        <v>110</v>
      </c>
      <c r="D9" s="100" t="s">
        <v>124</v>
      </c>
      <c r="E9" s="88" t="s">
        <v>110</v>
      </c>
      <c r="F9" s="100" t="s">
        <v>114</v>
      </c>
      <c r="G9" s="88" t="s">
        <v>110</v>
      </c>
      <c r="H9" s="100" t="s">
        <v>22</v>
      </c>
      <c r="I9" s="81" t="str">
        <v>CapFloor_Coupon_4</v>
      </c>
      <c r="J9" s="84">
        <v>43675</v>
      </c>
      <c r="K9" s="84">
        <v>43584</v>
      </c>
      <c r="L9" s="84">
        <v>43675</v>
      </c>
      <c r="M9" s="81">
        <v>0.24931506849315099</v>
      </c>
      <c r="N9" s="81" t="str">
        <v>91</v>
      </c>
      <c r="O9" s="107">
        <v>100000000</v>
      </c>
      <c r="P9" s="108">
        <v>0</v>
      </c>
      <c r="Q9" s="108">
        <v>0.05</v>
      </c>
      <c r="R9" s="108" t="e">
        <v>#N/A</v>
      </c>
      <c r="S9" s="108" t="e">
        <v>#N/A</v>
      </c>
      <c r="T9" s="108" t="e">
        <v>#N/A</v>
      </c>
      <c r="U9" s="108" t="e">
        <v>#N/A</v>
      </c>
      <c r="V9" s="81" t="str">
        <f ca="1"/>
        <v>FirstRegularPeriodStartDate</v>
      </c>
      <c r="W9" s="81">
        <f ca="1"/>
        <v>0</v>
      </c>
    </row>
    <row r="10" spans="1:23">
      <c r="A10" s="88" t="s">
        <v>104</v>
      </c>
      <c r="B10" s="96" t="b">
        <v>1</v>
      </c>
      <c r="C10" s="88" t="s">
        <v>104</v>
      </c>
      <c r="D10" s="96" t="b">
        <v>1</v>
      </c>
      <c r="E10" s="88" t="s">
        <v>104</v>
      </c>
      <c r="F10" s="96" t="b">
        <v>1</v>
      </c>
      <c r="G10" s="88" t="s">
        <v>104</v>
      </c>
      <c r="H10" s="96" t="b">
        <v>1</v>
      </c>
      <c r="I10" s="81" t="str">
        <v>CapFloor_Coupon_5</v>
      </c>
      <c r="J10" s="84">
        <v>43766</v>
      </c>
      <c r="K10" s="84">
        <v>43675</v>
      </c>
      <c r="L10" s="84">
        <v>43766</v>
      </c>
      <c r="M10" s="81">
        <v>0.24931506849315099</v>
      </c>
      <c r="N10" s="81" t="str">
        <v>91</v>
      </c>
      <c r="O10" s="107">
        <v>100000000</v>
      </c>
      <c r="P10" s="108">
        <v>0</v>
      </c>
      <c r="Q10" s="108">
        <v>0.05</v>
      </c>
      <c r="R10" s="108" t="e">
        <v>#N/A</v>
      </c>
      <c r="S10" s="108" t="e">
        <v>#N/A</v>
      </c>
      <c r="T10" s="108" t="e">
        <v>#N/A</v>
      </c>
      <c r="U10" s="108" t="e">
        <v>#N/A</v>
      </c>
      <c r="V10" s="81" t="str">
        <f ca="1"/>
        <v>PaymentFrequency</v>
      </c>
      <c r="W10" s="81" t="str">
        <f ca="1"/>
        <v>3M</v>
      </c>
    </row>
    <row r="11" spans="1:23">
      <c r="A11" s="90" t="s">
        <v>138</v>
      </c>
      <c r="B11" s="96" t="b">
        <v>1</v>
      </c>
      <c r="C11" s="88" t="s">
        <v>121</v>
      </c>
      <c r="D11" s="96" t="b">
        <v>1</v>
      </c>
      <c r="E11" s="88" t="s">
        <v>121</v>
      </c>
      <c r="F11" s="96" t="b">
        <v>1</v>
      </c>
      <c r="G11" s="88" t="s">
        <v>121</v>
      </c>
      <c r="H11" s="96" t="b">
        <v>1</v>
      </c>
      <c r="I11" s="81" t="str">
        <v>CapFloor_Coupon_6</v>
      </c>
      <c r="J11" s="84">
        <v>43858</v>
      </c>
      <c r="K11" s="84">
        <v>43766</v>
      </c>
      <c r="L11" s="84">
        <v>43858</v>
      </c>
      <c r="M11" s="81">
        <v>0.25205479452054802</v>
      </c>
      <c r="N11" s="81" t="str">
        <v>92</v>
      </c>
      <c r="O11" s="107">
        <v>100000000</v>
      </c>
      <c r="P11" s="108">
        <v>0</v>
      </c>
      <c r="Q11" s="108">
        <v>0.05</v>
      </c>
      <c r="R11" s="108" t="e">
        <v>#N/A</v>
      </c>
      <c r="S11" s="108" t="e">
        <v>#N/A</v>
      </c>
      <c r="T11" s="108" t="e">
        <v>#N/A</v>
      </c>
      <c r="U11" s="108" t="e">
        <v>#N/A</v>
      </c>
      <c r="V11" s="81" t="str">
        <f ca="1"/>
        <v>RollConvention</v>
      </c>
      <c r="W11" s="81">
        <f ca="1"/>
        <v>28</v>
      </c>
    </row>
    <row r="12" spans="1:23">
      <c r="A12" s="88" t="s">
        <v>38</v>
      </c>
      <c r="B12" s="96" t="s">
        <v>39</v>
      </c>
      <c r="C12" s="88" t="s">
        <v>38</v>
      </c>
      <c r="D12" s="96" t="s">
        <v>39</v>
      </c>
      <c r="E12" s="88" t="s">
        <v>38</v>
      </c>
      <c r="F12" s="96" t="s">
        <v>39</v>
      </c>
      <c r="G12" s="88" t="s">
        <v>38</v>
      </c>
      <c r="H12" s="96" t="s">
        <v>39</v>
      </c>
      <c r="I12" s="81" t="str">
        <v>CapFloor_Coupon_7</v>
      </c>
      <c r="J12" s="84">
        <v>43949</v>
      </c>
      <c r="K12" s="84">
        <v>43858</v>
      </c>
      <c r="L12" s="84">
        <v>43949</v>
      </c>
      <c r="M12" s="81">
        <v>0.24931506849315099</v>
      </c>
      <c r="N12" s="81" t="str">
        <v>91</v>
      </c>
      <c r="O12" s="107">
        <v>100000000</v>
      </c>
      <c r="P12" s="108">
        <v>0</v>
      </c>
      <c r="Q12" s="108">
        <v>0.05</v>
      </c>
      <c r="R12" s="108" t="e">
        <v>#N/A</v>
      </c>
      <c r="S12" s="108" t="e">
        <v>#N/A</v>
      </c>
      <c r="T12" s="108" t="e">
        <v>#N/A</v>
      </c>
      <c r="U12" s="108" t="e">
        <v>#N/A</v>
      </c>
      <c r="V12" s="81" t="str">
        <f ca="1"/>
        <v>Rate</v>
      </c>
      <c r="W12" s="81">
        <f ca="1"/>
        <v>0</v>
      </c>
    </row>
    <row r="13" spans="1:23">
      <c r="A13" s="88" t="s">
        <v>73</v>
      </c>
      <c r="B13" s="98">
        <v>100000000</v>
      </c>
      <c r="C13" s="88" t="s">
        <v>73</v>
      </c>
      <c r="D13" s="98">
        <v>100000000</v>
      </c>
      <c r="E13" s="88" t="s">
        <v>73</v>
      </c>
      <c r="F13" s="98">
        <v>100000000</v>
      </c>
      <c r="G13" s="88" t="s">
        <v>73</v>
      </c>
      <c r="H13" s="98">
        <v>100000000</v>
      </c>
      <c r="I13" s="81" t="str">
        <v>CapFloor_Coupon_8</v>
      </c>
      <c r="J13" s="84">
        <v>44040</v>
      </c>
      <c r="K13" s="84">
        <v>43949</v>
      </c>
      <c r="L13" s="84">
        <v>44040</v>
      </c>
      <c r="M13" s="81">
        <v>0.24931506849315099</v>
      </c>
      <c r="N13" s="81" t="str">
        <v>91</v>
      </c>
      <c r="O13" s="107">
        <v>100000000</v>
      </c>
      <c r="P13" s="108">
        <v>0</v>
      </c>
      <c r="Q13" s="108">
        <v>0.05</v>
      </c>
      <c r="R13" s="108" t="e">
        <v>#N/A</v>
      </c>
      <c r="S13" s="108" t="e">
        <v>#N/A</v>
      </c>
      <c r="T13" s="108" t="e">
        <v>#N/A</v>
      </c>
      <c r="U13" s="108" t="e">
        <v>#N/A</v>
      </c>
      <c r="V13" s="81" t="str">
        <f ca="1"/>
        <v>Spread</v>
      </c>
      <c r="W13" s="81">
        <f ca="1"/>
        <v>0</v>
      </c>
    </row>
    <row r="14" spans="1:23">
      <c r="A14" s="88" t="s">
        <v>76</v>
      </c>
      <c r="B14" s="114">
        <v>0.05</v>
      </c>
      <c r="C14" s="88" t="s">
        <v>76</v>
      </c>
      <c r="D14" s="114">
        <v>0.05</v>
      </c>
      <c r="E14" s="88" t="s">
        <v>76</v>
      </c>
      <c r="F14" s="114">
        <v>0.05</v>
      </c>
      <c r="G14" s="88" t="s">
        <v>76</v>
      </c>
      <c r="H14" s="114">
        <v>0.05</v>
      </c>
      <c r="I14" s="81" t="str">
        <v>CapFloor_Coupon_9</v>
      </c>
      <c r="J14" s="84">
        <v>44132</v>
      </c>
      <c r="K14" s="84">
        <v>44040</v>
      </c>
      <c r="L14" s="84">
        <v>44132</v>
      </c>
      <c r="M14" s="81">
        <v>0.25205479452054802</v>
      </c>
      <c r="N14" s="81" t="str">
        <v>92</v>
      </c>
      <c r="O14" s="107">
        <v>100000000</v>
      </c>
      <c r="P14" s="108">
        <v>0</v>
      </c>
      <c r="Q14" s="108">
        <v>0.05</v>
      </c>
      <c r="R14" s="108" t="e">
        <v>#N/A</v>
      </c>
      <c r="S14" s="108" t="e">
        <v>#N/A</v>
      </c>
      <c r="T14" s="108" t="e">
        <v>#N/A</v>
      </c>
      <c r="U14" s="108" t="e">
        <v>#N/A</v>
      </c>
      <c r="V14" s="81" t="str">
        <f ca="1"/>
        <v>ForecastIndexName</v>
      </c>
      <c r="W14" s="81">
        <f ca="1"/>
        <v>0</v>
      </c>
    </row>
    <row r="15" spans="1:23">
      <c r="A15" s="89" t="s">
        <v>100</v>
      </c>
      <c r="B15" s="99" t="s">
        <v>27</v>
      </c>
      <c r="C15" s="89" t="s">
        <v>100</v>
      </c>
      <c r="D15" s="99" t="s">
        <v>27</v>
      </c>
      <c r="E15" s="89" t="s">
        <v>100</v>
      </c>
      <c r="F15" s="99" t="s">
        <v>27</v>
      </c>
      <c r="G15" s="89" t="s">
        <v>100</v>
      </c>
      <c r="H15" s="99" t="s">
        <v>27</v>
      </c>
      <c r="I15" s="81" t="str">
        <v>CapFloor_Coupon_10</v>
      </c>
      <c r="J15" s="84">
        <v>44224</v>
      </c>
      <c r="K15" s="84">
        <v>44132</v>
      </c>
      <c r="L15" s="84">
        <v>44224</v>
      </c>
      <c r="M15" s="81">
        <v>0.25205479452054802</v>
      </c>
      <c r="N15" s="81" t="str">
        <v>92</v>
      </c>
      <c r="O15" s="107">
        <v>100000000</v>
      </c>
      <c r="P15" s="108">
        <v>0</v>
      </c>
      <c r="Q15" s="108">
        <v>0.05</v>
      </c>
      <c r="R15" s="108" t="e">
        <v>#N/A</v>
      </c>
      <c r="S15" s="108" t="e">
        <v>#N/A</v>
      </c>
      <c r="T15" s="108" t="e">
        <v>#N/A</v>
      </c>
      <c r="U15" s="108" t="e">
        <v>#N/A</v>
      </c>
    </row>
    <row r="16" spans="1:23">
      <c r="A16" s="90" t="s">
        <v>137</v>
      </c>
      <c r="B16" s="109" t="str">
        <f>IF(B11=TRUE,A5,A6)</f>
        <v>Party1</v>
      </c>
      <c r="C16" s="90" t="s">
        <v>137</v>
      </c>
      <c r="D16" s="109" t="str">
        <f>IF(D11=TRUE,C5,C6)</f>
        <v>Party1</v>
      </c>
      <c r="E16" s="90" t="s">
        <v>137</v>
      </c>
      <c r="F16" s="109" t="str">
        <f>IF(F11=TRUE,E5,E6)</f>
        <v>Party1</v>
      </c>
      <c r="G16" s="90" t="s">
        <v>137</v>
      </c>
      <c r="H16" s="109" t="str">
        <f>IF(H11=TRUE,G5,G6)</f>
        <v>Party1</v>
      </c>
      <c r="I16" s="81" t="str">
        <v>CapFloor_Coupon_11</v>
      </c>
      <c r="J16" s="84">
        <v>44314</v>
      </c>
      <c r="K16" s="84">
        <v>44224</v>
      </c>
      <c r="L16" s="84">
        <v>44314</v>
      </c>
      <c r="M16" s="81">
        <v>0.24657534246575299</v>
      </c>
      <c r="N16" s="81" t="str">
        <v>90</v>
      </c>
      <c r="O16" s="107">
        <v>100000000</v>
      </c>
      <c r="P16" s="108">
        <v>0</v>
      </c>
      <c r="Q16" s="108">
        <v>0.05</v>
      </c>
      <c r="R16" s="108" t="e">
        <v>#N/A</v>
      </c>
      <c r="S16" s="108" t="e">
        <v>#N/A</v>
      </c>
      <c r="T16" s="108" t="e">
        <v>#N/A</v>
      </c>
      <c r="U16" s="108" t="e">
        <v>#N/A</v>
      </c>
    </row>
    <row r="17" spans="1:21">
      <c r="A17" s="90" t="s">
        <v>131</v>
      </c>
      <c r="B17" s="95" t="s">
        <v>129</v>
      </c>
      <c r="C17" s="90" t="s">
        <v>131</v>
      </c>
      <c r="D17" s="95" t="s">
        <v>130</v>
      </c>
      <c r="E17" s="90" t="s">
        <v>131</v>
      </c>
      <c r="F17" s="95" t="s">
        <v>129</v>
      </c>
      <c r="G17" s="90" t="s">
        <v>131</v>
      </c>
      <c r="H17" s="95" t="s">
        <v>130</v>
      </c>
      <c r="I17" s="81" t="str">
        <v>CapFloor_Coupon_12</v>
      </c>
      <c r="J17" s="84">
        <v>44405</v>
      </c>
      <c r="K17" s="84">
        <v>44314</v>
      </c>
      <c r="L17" s="84">
        <v>44405</v>
      </c>
      <c r="M17" s="81">
        <v>0.24931506849315099</v>
      </c>
      <c r="N17" s="81" t="str">
        <v>91</v>
      </c>
      <c r="O17" s="107">
        <v>100000000</v>
      </c>
      <c r="P17" s="108">
        <v>0</v>
      </c>
      <c r="Q17" s="108">
        <v>0.05</v>
      </c>
      <c r="R17" s="108" t="e">
        <v>#N/A</v>
      </c>
      <c r="S17" s="108" t="e">
        <v>#N/A</v>
      </c>
      <c r="T17" s="108" t="e">
        <v>#N/A</v>
      </c>
      <c r="U17" s="108" t="e">
        <v>#N/A</v>
      </c>
    </row>
    <row r="18" spans="1:21">
      <c r="A18" s="90" t="s">
        <v>29</v>
      </c>
      <c r="B18" s="95" t="s">
        <v>113</v>
      </c>
      <c r="C18" s="90" t="s">
        <v>29</v>
      </c>
      <c r="D18" s="109" t="s">
        <v>122</v>
      </c>
      <c r="E18" s="90" t="s">
        <v>29</v>
      </c>
      <c r="F18" s="95" t="s">
        <v>113</v>
      </c>
      <c r="G18" s="90" t="s">
        <v>29</v>
      </c>
      <c r="H18" s="95" t="s">
        <v>113</v>
      </c>
      <c r="I18" s="81" t="str">
        <v>CapFloor_Coupon_13</v>
      </c>
      <c r="J18" s="84">
        <v>44497</v>
      </c>
      <c r="K18" s="84">
        <v>44405</v>
      </c>
      <c r="L18" s="84">
        <v>44497</v>
      </c>
      <c r="M18" s="81">
        <v>0.25205479452054802</v>
      </c>
      <c r="N18" s="81" t="str">
        <v>92</v>
      </c>
      <c r="O18" s="107">
        <v>100000000</v>
      </c>
      <c r="P18" s="108">
        <v>0</v>
      </c>
      <c r="Q18" s="108">
        <v>0.05</v>
      </c>
      <c r="R18" s="108" t="e">
        <v>#N/A</v>
      </c>
      <c r="S18" s="108" t="e">
        <v>#N/A</v>
      </c>
      <c r="T18" s="108" t="e">
        <v>#N/A</v>
      </c>
      <c r="U18" s="108" t="e">
        <v>#N/A</v>
      </c>
    </row>
    <row r="19" spans="1:21">
      <c r="A19" s="90" t="s">
        <v>23</v>
      </c>
      <c r="B19" s="95"/>
      <c r="C19" s="90" t="s">
        <v>23</v>
      </c>
      <c r="D19" s="95"/>
      <c r="E19" s="90" t="s">
        <v>23</v>
      </c>
      <c r="F19" s="95"/>
      <c r="G19" s="90" t="s">
        <v>23</v>
      </c>
      <c r="H19" s="95"/>
      <c r="I19" s="81" t="str">
        <v>CapFloor_Coupon_14</v>
      </c>
      <c r="J19" s="84">
        <v>44589</v>
      </c>
      <c r="K19" s="84">
        <v>44497</v>
      </c>
      <c r="L19" s="84">
        <v>44589</v>
      </c>
      <c r="M19" s="81">
        <v>0.25205479452054802</v>
      </c>
      <c r="N19" s="81" t="str">
        <v>92</v>
      </c>
      <c r="O19" s="107">
        <v>100000000</v>
      </c>
      <c r="P19" s="108">
        <v>0</v>
      </c>
      <c r="Q19" s="108">
        <v>0.05</v>
      </c>
      <c r="R19" s="108" t="e">
        <v>#N/A</v>
      </c>
      <c r="S19" s="108" t="e">
        <v>#N/A</v>
      </c>
      <c r="T19" s="108" t="e">
        <v>#N/A</v>
      </c>
      <c r="U19" s="108" t="e">
        <v>#N/A</v>
      </c>
    </row>
    <row r="20" spans="1:21">
      <c r="A20" s="90" t="s">
        <v>42</v>
      </c>
      <c r="B20" s="100" t="s">
        <v>112</v>
      </c>
      <c r="C20" s="90" t="s">
        <v>42</v>
      </c>
      <c r="D20" s="100" t="s">
        <v>112</v>
      </c>
      <c r="E20" s="90" t="s">
        <v>42</v>
      </c>
      <c r="F20" s="100" t="s">
        <v>119</v>
      </c>
      <c r="G20" s="90" t="s">
        <v>42</v>
      </c>
      <c r="H20" s="100" t="s">
        <v>119</v>
      </c>
      <c r="I20" s="81" t="str">
        <v>CapFloor_Coupon_15</v>
      </c>
      <c r="J20" s="84">
        <v>44679</v>
      </c>
      <c r="K20" s="84">
        <v>44589</v>
      </c>
      <c r="L20" s="84">
        <v>44679</v>
      </c>
      <c r="M20" s="81">
        <v>0.24657534246575299</v>
      </c>
      <c r="N20" s="81" t="str">
        <v>90</v>
      </c>
      <c r="O20" s="107">
        <v>100000000</v>
      </c>
      <c r="P20" s="108">
        <v>0</v>
      </c>
      <c r="Q20" s="108">
        <v>0.05</v>
      </c>
      <c r="R20" s="108" t="e">
        <v>#N/A</v>
      </c>
      <c r="S20" s="108" t="e">
        <v>#N/A</v>
      </c>
      <c r="T20" s="108" t="e">
        <v>#N/A</v>
      </c>
      <c r="U20" s="108" t="e">
        <v>#N/A</v>
      </c>
    </row>
    <row r="21" spans="1:21">
      <c r="A21" s="90" t="s">
        <v>32</v>
      </c>
      <c r="B21" s="100">
        <f ca="1">DAY(B7)</f>
        <v>28</v>
      </c>
      <c r="C21" s="90" t="s">
        <v>32</v>
      </c>
      <c r="D21" s="100">
        <f ca="1">DAY(D7)</f>
        <v>28</v>
      </c>
      <c r="E21" s="90" t="s">
        <v>32</v>
      </c>
      <c r="F21" s="100">
        <f ca="1">DAY(F7)</f>
        <v>28</v>
      </c>
      <c r="G21" s="90" t="s">
        <v>32</v>
      </c>
      <c r="H21" s="100">
        <f ca="1">DAY(H7)</f>
        <v>28</v>
      </c>
      <c r="I21" s="81" t="e">
        <v>#N/A</v>
      </c>
      <c r="J21" s="84" t="e">
        <v>#N/A</v>
      </c>
      <c r="K21" s="84" t="e">
        <v>#N/A</v>
      </c>
      <c r="L21" s="84" t="e">
        <v>#N/A</v>
      </c>
      <c r="M21" s="81" t="e">
        <v>#N/A</v>
      </c>
      <c r="N21" s="81" t="e">
        <v>#N/A</v>
      </c>
      <c r="O21" s="107" t="e">
        <v>#N/A</v>
      </c>
      <c r="P21" s="108" t="e">
        <v>#N/A</v>
      </c>
      <c r="Q21" s="81" t="e">
        <v>#N/A</v>
      </c>
      <c r="R21" s="81" t="e">
        <v>#N/A</v>
      </c>
      <c r="S21" s="81" t="e">
        <v>#N/A</v>
      </c>
      <c r="T21" s="81" t="e">
        <v>#N/A</v>
      </c>
      <c r="U21" s="81" t="e">
        <v>#N/A</v>
      </c>
    </row>
    <row r="22" spans="1:21">
      <c r="A22" s="91" t="s">
        <v>74</v>
      </c>
      <c r="B22" s="101"/>
      <c r="C22" s="91" t="s">
        <v>74</v>
      </c>
      <c r="D22" s="101"/>
      <c r="E22" s="91" t="s">
        <v>74</v>
      </c>
      <c r="F22" s="101"/>
      <c r="G22" s="91" t="s">
        <v>74</v>
      </c>
      <c r="H22" s="101"/>
      <c r="I22" s="81" t="e">
        <v>#N/A</v>
      </c>
      <c r="J22" s="84" t="e">
        <v>#N/A</v>
      </c>
      <c r="K22" s="84" t="e">
        <v>#N/A</v>
      </c>
      <c r="L22" s="84" t="e">
        <v>#N/A</v>
      </c>
      <c r="M22" s="81" t="e">
        <v>#N/A</v>
      </c>
      <c r="N22" s="81" t="e">
        <v>#N/A</v>
      </c>
      <c r="O22" s="107" t="e">
        <v>#N/A</v>
      </c>
      <c r="P22" s="108" t="e">
        <v>#N/A</v>
      </c>
      <c r="Q22" s="81" t="e">
        <v>#N/A</v>
      </c>
      <c r="R22" s="81" t="e">
        <v>#N/A</v>
      </c>
      <c r="S22" s="81" t="e">
        <v>#N/A</v>
      </c>
      <c r="T22" s="81" t="e">
        <v>#N/A</v>
      </c>
      <c r="U22" s="81" t="e">
        <v>#N/A</v>
      </c>
    </row>
    <row r="23" spans="1:21">
      <c r="A23" s="91" t="s">
        <v>75</v>
      </c>
      <c r="B23" s="101">
        <v>0</v>
      </c>
      <c r="C23" s="91" t="s">
        <v>75</v>
      </c>
      <c r="D23" s="101">
        <v>0</v>
      </c>
      <c r="E23" s="91" t="s">
        <v>75</v>
      </c>
      <c r="F23" s="101">
        <v>0</v>
      </c>
      <c r="G23" s="91" t="s">
        <v>75</v>
      </c>
      <c r="H23" s="101">
        <v>0</v>
      </c>
      <c r="I23" s="81" t="e">
        <v>#N/A</v>
      </c>
      <c r="J23" s="84" t="e">
        <v>#N/A</v>
      </c>
      <c r="K23" s="84" t="e">
        <v>#N/A</v>
      </c>
      <c r="L23" s="84" t="e">
        <v>#N/A</v>
      </c>
      <c r="M23" s="81" t="e">
        <v>#N/A</v>
      </c>
      <c r="N23" s="81" t="e">
        <v>#N/A</v>
      </c>
      <c r="O23" s="107" t="e">
        <v>#N/A</v>
      </c>
      <c r="P23" s="108" t="e">
        <v>#N/A</v>
      </c>
      <c r="Q23" s="81" t="e">
        <v>#N/A</v>
      </c>
      <c r="R23" s="81" t="e">
        <v>#N/A</v>
      </c>
      <c r="S23" s="81" t="e">
        <v>#N/A</v>
      </c>
      <c r="T23" s="81" t="e">
        <v>#N/A</v>
      </c>
      <c r="U23" s="81" t="e">
        <v>#N/A</v>
      </c>
    </row>
    <row r="24" spans="1:21">
      <c r="A24" s="92" t="s">
        <v>55</v>
      </c>
      <c r="B24" s="102"/>
      <c r="C24" s="92" t="s">
        <v>55</v>
      </c>
      <c r="D24" s="102"/>
      <c r="E24" s="92" t="s">
        <v>55</v>
      </c>
      <c r="F24" s="102"/>
      <c r="G24" s="92" t="s">
        <v>55</v>
      </c>
      <c r="H24" s="102"/>
      <c r="I24" s="81" t="e">
        <v>#N/A</v>
      </c>
      <c r="J24" s="84" t="e">
        <v>#N/A</v>
      </c>
      <c r="K24" s="84" t="e">
        <v>#N/A</v>
      </c>
      <c r="L24" s="84" t="e">
        <v>#N/A</v>
      </c>
      <c r="M24" s="81" t="e">
        <v>#N/A</v>
      </c>
      <c r="N24" s="81" t="e">
        <v>#N/A</v>
      </c>
      <c r="O24" s="107" t="e">
        <v>#N/A</v>
      </c>
      <c r="P24" s="108" t="e">
        <v>#N/A</v>
      </c>
      <c r="Q24" s="81" t="e">
        <v>#N/A</v>
      </c>
      <c r="R24" s="81" t="e">
        <v>#N/A</v>
      </c>
      <c r="S24" s="81" t="e">
        <v>#N/A</v>
      </c>
      <c r="T24" s="81" t="e">
        <v>#N/A</v>
      </c>
      <c r="U24" s="81" t="e">
        <v>#N/A</v>
      </c>
    </row>
    <row r="25" spans="1:21">
      <c r="A25" s="93" t="s">
        <v>106</v>
      </c>
      <c r="B25" s="96" t="str">
        <f ca="1">_xll.HLV5r3.Financial.Cache.CapFloor(B3,B4,B7,B9,B15,B12,B13,B14,B10,A16:B24,A3:B6)</f>
        <v>Trade.SpreadSheet.capFloor.cf0001</v>
      </c>
      <c r="C25" s="93" t="s">
        <v>106</v>
      </c>
      <c r="D25" s="96" t="str">
        <f ca="1">_xll.HLV5r3.Financial.Cache.CapFloor(D3,D4,D7,D9,D15,D12,D13,D14,D10,C16:D24,C3:D6)</f>
        <v>Trade.SpreadSheet.capFloor.cf0002</v>
      </c>
      <c r="E25" s="93" t="s">
        <v>106</v>
      </c>
      <c r="F25" s="96" t="str">
        <f ca="1">_xll.HLV5r3.Financial.Cache.CapFloor(F3,F4,F7,F9,F15,F12,F13,F14,F10,E16:F24,E3:F6)</f>
        <v>Trade.SpreadSheet.capFloor.cf0003</v>
      </c>
      <c r="G25" s="93" t="s">
        <v>106</v>
      </c>
      <c r="H25" s="96" t="str">
        <f ca="1">_xll.HLV5r3.Financial.Cache.CapFloor(H3,H4,H7,H9,H15,H12,H13,H14,H10,G16:H24,G3:H6)</f>
        <v>Trade.SpreadSheet.capFloor.cf0004</v>
      </c>
      <c r="I25" s="81" t="e">
        <v>#N/A</v>
      </c>
      <c r="J25" s="84" t="e">
        <v>#N/A</v>
      </c>
      <c r="K25" s="84" t="e">
        <v>#N/A</v>
      </c>
      <c r="L25" s="84" t="e">
        <v>#N/A</v>
      </c>
      <c r="M25" s="81" t="e">
        <v>#N/A</v>
      </c>
      <c r="N25" s="81" t="e">
        <v>#N/A</v>
      </c>
      <c r="O25" s="107" t="e">
        <v>#N/A</v>
      </c>
      <c r="P25" s="108" t="e">
        <v>#N/A</v>
      </c>
      <c r="Q25" s="81" t="e">
        <v>#N/A</v>
      </c>
      <c r="R25" s="81" t="e">
        <v>#N/A</v>
      </c>
      <c r="S25" s="81" t="e">
        <v>#N/A</v>
      </c>
      <c r="T25" s="81" t="e">
        <v>#N/A</v>
      </c>
      <c r="U25" s="81" t="e">
        <v>#N/A</v>
      </c>
    </row>
    <row r="26" spans="1:21">
      <c r="A26" s="94" t="s">
        <v>107</v>
      </c>
      <c r="B26" s="103" t="str">
        <f ca="1">_xll.HLV5r3.Financial.Cache.ValueTradeFromMarket(B2,B5,$A$32:$A$35,B12,$B$43,B4)</f>
        <v>ValuationReport.LOCAL_USER.SpreadSheet.capFloor.cf0001.QR_LIVE</v>
      </c>
      <c r="C26" s="94" t="s">
        <v>107</v>
      </c>
      <c r="D26" s="103" t="str">
        <f ca="1">_xll.HLV5r3.Financial.Cache.ValueTradeFromMarket(D2,D5,$A$32:$A$35,D12,$B$43,D4)</f>
        <v>ValuationReport.LOCAL_USER.SpreadSheet.capFloor.cf0002.QR_LIVE</v>
      </c>
      <c r="E26" s="94" t="s">
        <v>107</v>
      </c>
      <c r="F26" s="103" t="str">
        <f ca="1">_xll.HLV5r3.Financial.Cache.ValueTradeFromMarket(F2,F5,$A$32:$A$35,F12,$B$43,F4)</f>
        <v>ValuationReport.LOCAL_USER.SpreadSheet.capFloor.cf0003.QR_LIVE</v>
      </c>
      <c r="G26" s="94" t="s">
        <v>107</v>
      </c>
      <c r="H26" s="103" t="str">
        <f ca="1">_xll.HLV5r3.Financial.Cache.ValueTradeFromMarket(H2,H5,$A$32:$A$35,H12,$B$43,H4)</f>
        <v>ValuationReport.LOCAL_USER.SpreadSheet.capFloor.cf0004.QR_LIVE</v>
      </c>
      <c r="I26" s="81" t="e">
        <v>#N/A</v>
      </c>
      <c r="J26" s="84" t="e">
        <v>#N/A</v>
      </c>
      <c r="K26" s="84" t="e">
        <v>#N/A</v>
      </c>
      <c r="L26" s="84" t="e">
        <v>#N/A</v>
      </c>
      <c r="M26" s="81" t="e">
        <v>#N/A</v>
      </c>
      <c r="N26" s="81" t="e">
        <v>#N/A</v>
      </c>
      <c r="O26" s="107" t="e">
        <v>#N/A</v>
      </c>
      <c r="P26" s="108" t="e">
        <v>#N/A</v>
      </c>
      <c r="Q26" s="81" t="e">
        <v>#N/A</v>
      </c>
      <c r="R26" s="81" t="e">
        <v>#N/A</v>
      </c>
      <c r="S26" s="81" t="e">
        <v>#N/A</v>
      </c>
      <c r="T26" s="81" t="e">
        <v>#N/A</v>
      </c>
      <c r="U26" s="81" t="e">
        <v>#N/A</v>
      </c>
    </row>
    <row r="27" spans="1:21">
      <c r="A27" s="80" t="str">
        <f t="array" aca="1" ref="A27:B30" ca="1">_xll.HLV5r3.Financial.Cache.ViewValuationReport(B26)</f>
        <v>NPV</v>
      </c>
      <c r="B27" s="83">
        <f ca="1"/>
        <v>504228.2984430464</v>
      </c>
      <c r="C27" s="80" t="str">
        <f t="array" aca="1" ref="C27:D30" ca="1">_xll.HLV5r3.Financial.Cache.ViewValuationReport(D26)</f>
        <v>NPV</v>
      </c>
      <c r="D27" s="83">
        <f ca="1"/>
        <v>1253889.6066449087</v>
      </c>
      <c r="E27" s="80" t="str">
        <f t="array" aca="1" ref="E27:F30" ca="1">_xll.HLV5r3.Financial.Cache.ViewValuationReport(F26)</f>
        <v>NPV</v>
      </c>
      <c r="F27" s="83">
        <f ca="1"/>
        <v>1725292.669242745</v>
      </c>
      <c r="G27" s="80" t="str">
        <f t="array" aca="1" ref="G27:H30" ca="1">_xll.HLV5r3.Financial.Cache.ViewValuationReport(H26)</f>
        <v>NPV</v>
      </c>
      <c r="H27" s="83">
        <f ca="1"/>
        <v>2781299.6780850105</v>
      </c>
      <c r="I27" s="81" t="e">
        <v>#N/A</v>
      </c>
      <c r="J27" s="84" t="e">
        <v>#N/A</v>
      </c>
      <c r="K27" s="84" t="e">
        <v>#N/A</v>
      </c>
      <c r="L27" s="84" t="e">
        <v>#N/A</v>
      </c>
      <c r="M27" s="81" t="e">
        <v>#N/A</v>
      </c>
      <c r="N27" s="81" t="e">
        <v>#N/A</v>
      </c>
      <c r="O27" s="107" t="e">
        <v>#N/A</v>
      </c>
      <c r="P27" s="108" t="e">
        <v>#N/A</v>
      </c>
      <c r="Q27" s="81" t="e">
        <v>#N/A</v>
      </c>
      <c r="R27" s="81" t="e">
        <v>#N/A</v>
      </c>
      <c r="S27" s="81" t="e">
        <v>#N/A</v>
      </c>
      <c r="T27" s="81" t="e">
        <v>#N/A</v>
      </c>
      <c r="U27" s="81" t="e">
        <v>#N/A</v>
      </c>
    </row>
    <row r="28" spans="1:21">
      <c r="A28" s="80" t="str">
        <f ca="1"/>
        <v>AccrualFactor</v>
      </c>
      <c r="B28" s="83">
        <f ca="1"/>
        <v>27717.126811162238</v>
      </c>
      <c r="C28" s="80" t="str">
        <f ca="1"/>
        <v>AccrualFactor</v>
      </c>
      <c r="D28" s="83">
        <f ca="1"/>
        <v>36067.301301547566</v>
      </c>
      <c r="E28" s="80" t="str">
        <f ca="1"/>
        <v>AccrualFactor</v>
      </c>
      <c r="F28" s="83">
        <f ca="1"/>
        <v>43739.290351327363</v>
      </c>
      <c r="G28" s="80" t="str">
        <f ca="1"/>
        <v>AccrualFactor</v>
      </c>
      <c r="H28" s="83">
        <f ca="1"/>
        <v>77868.362805036406</v>
      </c>
      <c r="I28" s="81" t="e">
        <v>#N/A</v>
      </c>
      <c r="J28" s="84" t="e">
        <v>#N/A</v>
      </c>
      <c r="K28" s="84" t="e">
        <v>#N/A</v>
      </c>
      <c r="L28" s="84" t="e">
        <v>#N/A</v>
      </c>
      <c r="M28" s="81" t="e">
        <v>#N/A</v>
      </c>
      <c r="N28" s="81" t="e">
        <v>#N/A</v>
      </c>
      <c r="O28" s="107" t="e">
        <v>#N/A</v>
      </c>
      <c r="P28" s="108" t="e">
        <v>#N/A</v>
      </c>
      <c r="Q28" s="81" t="e">
        <v>#N/A</v>
      </c>
      <c r="R28" s="81" t="e">
        <v>#N/A</v>
      </c>
      <c r="S28" s="81" t="e">
        <v>#N/A</v>
      </c>
      <c r="T28" s="81" t="e">
        <v>#N/A</v>
      </c>
      <c r="U28" s="81" t="e">
        <v>#N/A</v>
      </c>
    </row>
    <row r="29" spans="1:21">
      <c r="A29" s="80" t="str">
        <f ca="1"/>
        <v>LocalCurrencyNPV.AUD</v>
      </c>
      <c r="B29" s="83">
        <f ca="1"/>
        <v>504228.2984430464</v>
      </c>
      <c r="C29" s="80" t="str">
        <f ca="1"/>
        <v>LocalCurrencyNPV.AUD</v>
      </c>
      <c r="D29" s="83">
        <f ca="1"/>
        <v>1253889.6066449087</v>
      </c>
      <c r="E29" s="80" t="str">
        <f ca="1"/>
        <v>LocalCurrencyNPV.AUD</v>
      </c>
      <c r="F29" s="83">
        <f ca="1"/>
        <v>1725292.669242745</v>
      </c>
      <c r="G29" s="80" t="str">
        <f ca="1"/>
        <v>LocalCurrencyNPV.AUD</v>
      </c>
      <c r="H29" s="83">
        <f ca="1"/>
        <v>2781299.6780850105</v>
      </c>
      <c r="I29" s="81" t="e">
        <v>#N/A</v>
      </c>
      <c r="J29" s="84" t="e">
        <v>#N/A</v>
      </c>
      <c r="K29" s="84" t="e">
        <v>#N/A</v>
      </c>
      <c r="L29" s="84" t="e">
        <v>#N/A</v>
      </c>
      <c r="M29" s="81" t="e">
        <v>#N/A</v>
      </c>
      <c r="N29" s="81" t="e">
        <v>#N/A</v>
      </c>
      <c r="O29" s="107" t="e">
        <v>#N/A</v>
      </c>
      <c r="P29" s="108" t="e">
        <v>#N/A</v>
      </c>
      <c r="Q29" s="81" t="e">
        <v>#N/A</v>
      </c>
      <c r="R29" s="81" t="e">
        <v>#N/A</v>
      </c>
      <c r="S29" s="81" t="e">
        <v>#N/A</v>
      </c>
      <c r="T29" s="81" t="e">
        <v>#N/A</v>
      </c>
      <c r="U29" s="81" t="e">
        <v>#N/A</v>
      </c>
    </row>
    <row r="30" spans="1:21">
      <c r="A30" s="80" t="str">
        <f ca="1"/>
        <v>Delta1</v>
      </c>
      <c r="B30" s="83">
        <f ca="1"/>
        <v>-108.79363184657933</v>
      </c>
      <c r="C30" s="80" t="str">
        <f ca="1"/>
        <v>Delta1</v>
      </c>
      <c r="D30" s="83">
        <f ca="1"/>
        <v>-250.16243696223231</v>
      </c>
      <c r="E30" s="80" t="str">
        <f ca="1"/>
        <v>Delta1</v>
      </c>
      <c r="F30" s="83">
        <f ca="1"/>
        <v>-638.43326002200411</v>
      </c>
      <c r="G30" s="80" t="str">
        <f ca="1"/>
        <v>Delta1</v>
      </c>
      <c r="H30" s="83">
        <f ca="1"/>
        <v>-1454.7315613677345</v>
      </c>
      <c r="I30" s="81" t="e">
        <v>#N/A</v>
      </c>
      <c r="J30" s="84" t="e">
        <v>#N/A</v>
      </c>
      <c r="K30" s="84" t="e">
        <v>#N/A</v>
      </c>
      <c r="L30" s="84" t="e">
        <v>#N/A</v>
      </c>
      <c r="M30" s="81" t="e">
        <v>#N/A</v>
      </c>
      <c r="N30" s="81" t="e">
        <v>#N/A</v>
      </c>
      <c r="O30" s="107" t="e">
        <v>#N/A</v>
      </c>
      <c r="P30" s="108" t="e">
        <v>#N/A</v>
      </c>
      <c r="Q30" s="81" t="e">
        <v>#N/A</v>
      </c>
      <c r="R30" s="81" t="e">
        <v>#N/A</v>
      </c>
      <c r="S30" s="81" t="e">
        <v>#N/A</v>
      </c>
      <c r="T30" s="81" t="e">
        <v>#N/A</v>
      </c>
      <c r="U30" s="81" t="e">
        <v>#N/A</v>
      </c>
    </row>
    <row r="31" spans="1:21">
      <c r="B31" s="82"/>
      <c r="C31" s="82"/>
      <c r="D31" s="106"/>
      <c r="E31" s="82"/>
      <c r="F31" s="106"/>
      <c r="G31" s="82"/>
      <c r="H31" s="106"/>
      <c r="I31" s="81" t="e">
        <v>#N/A</v>
      </c>
      <c r="J31" s="84" t="e">
        <v>#N/A</v>
      </c>
      <c r="K31" s="84" t="e">
        <v>#N/A</v>
      </c>
      <c r="L31" s="84" t="e">
        <v>#N/A</v>
      </c>
      <c r="M31" s="81" t="e">
        <v>#N/A</v>
      </c>
      <c r="N31" s="81" t="e">
        <v>#N/A</v>
      </c>
      <c r="O31" s="107" t="e">
        <v>#N/A</v>
      </c>
      <c r="P31" s="108" t="e">
        <v>#N/A</v>
      </c>
      <c r="Q31" s="81" t="e">
        <v>#N/A</v>
      </c>
      <c r="R31" s="81" t="e">
        <v>#N/A</v>
      </c>
      <c r="S31" s="81" t="e">
        <v>#N/A</v>
      </c>
      <c r="T31" s="81" t="e">
        <v>#N/A</v>
      </c>
      <c r="U31" s="81" t="e">
        <v>#N/A</v>
      </c>
    </row>
    <row r="32" spans="1:21">
      <c r="A32" s="80" t="s">
        <v>66</v>
      </c>
      <c r="B32" s="82"/>
      <c r="C32" s="82"/>
      <c r="D32" s="82"/>
      <c r="E32" s="82"/>
      <c r="F32" s="82"/>
      <c r="G32" s="82"/>
      <c r="H32" s="82"/>
      <c r="I32" s="81" t="e">
        <v>#N/A</v>
      </c>
      <c r="J32" s="84" t="e">
        <v>#N/A</v>
      </c>
      <c r="K32" s="84" t="e">
        <v>#N/A</v>
      </c>
      <c r="L32" s="84" t="e">
        <v>#N/A</v>
      </c>
      <c r="M32" s="81" t="e">
        <v>#N/A</v>
      </c>
      <c r="N32" s="81" t="e">
        <v>#N/A</v>
      </c>
      <c r="O32" s="107" t="e">
        <v>#N/A</v>
      </c>
      <c r="P32" s="108" t="e">
        <v>#N/A</v>
      </c>
      <c r="Q32" s="81" t="e">
        <v>#N/A</v>
      </c>
      <c r="R32" s="81" t="e">
        <v>#N/A</v>
      </c>
      <c r="S32" s="81" t="e">
        <v>#N/A</v>
      </c>
      <c r="T32" s="81" t="e">
        <v>#N/A</v>
      </c>
      <c r="U32" s="81" t="e">
        <v>#N/A</v>
      </c>
    </row>
    <row r="33" spans="1:21">
      <c r="A33" s="105" t="s">
        <v>135</v>
      </c>
      <c r="B33" s="82"/>
      <c r="C33" s="82"/>
      <c r="D33" s="82"/>
      <c r="E33" s="82"/>
      <c r="F33" s="82"/>
      <c r="G33" s="82"/>
      <c r="H33" s="82"/>
      <c r="I33" s="81" t="e">
        <v>#N/A</v>
      </c>
      <c r="J33" s="84" t="e">
        <v>#N/A</v>
      </c>
      <c r="K33" s="84" t="e">
        <v>#N/A</v>
      </c>
      <c r="L33" s="84" t="e">
        <v>#N/A</v>
      </c>
      <c r="M33" s="81" t="e">
        <v>#N/A</v>
      </c>
      <c r="N33" s="81" t="e">
        <v>#N/A</v>
      </c>
      <c r="O33" s="107" t="e">
        <v>#N/A</v>
      </c>
      <c r="P33" s="108" t="e">
        <v>#N/A</v>
      </c>
      <c r="Q33" s="81" t="e">
        <v>#N/A</v>
      </c>
      <c r="R33" s="81" t="e">
        <v>#N/A</v>
      </c>
      <c r="S33" s="81" t="e">
        <v>#N/A</v>
      </c>
      <c r="T33" s="81" t="e">
        <v>#N/A</v>
      </c>
      <c r="U33" s="81" t="e">
        <v>#N/A</v>
      </c>
    </row>
    <row r="34" spans="1:21">
      <c r="A34" s="105" t="s">
        <v>136</v>
      </c>
      <c r="B34" s="82"/>
      <c r="C34" s="82"/>
      <c r="D34" s="82"/>
      <c r="E34" s="82"/>
      <c r="F34" s="82"/>
      <c r="G34" s="82"/>
      <c r="H34" s="82"/>
      <c r="I34" s="81" t="e">
        <v>#N/A</v>
      </c>
      <c r="J34" s="84" t="e">
        <v>#N/A</v>
      </c>
      <c r="K34" s="84" t="e">
        <v>#N/A</v>
      </c>
      <c r="L34" s="84" t="e">
        <v>#N/A</v>
      </c>
      <c r="M34" s="81" t="e">
        <v>#N/A</v>
      </c>
      <c r="N34" s="81" t="e">
        <v>#N/A</v>
      </c>
      <c r="O34" s="107" t="e">
        <v>#N/A</v>
      </c>
      <c r="P34" s="108" t="e">
        <v>#N/A</v>
      </c>
      <c r="Q34" s="81" t="e">
        <v>#N/A</v>
      </c>
      <c r="R34" s="81" t="e">
        <v>#N/A</v>
      </c>
      <c r="S34" s="81" t="e">
        <v>#N/A</v>
      </c>
      <c r="T34" s="81" t="e">
        <v>#N/A</v>
      </c>
      <c r="U34" s="81" t="e">
        <v>#N/A</v>
      </c>
    </row>
    <row r="35" spans="1:21">
      <c r="A35" s="80" t="s">
        <v>109</v>
      </c>
      <c r="B35" s="82"/>
      <c r="C35" s="82"/>
      <c r="D35" s="82"/>
      <c r="E35" s="82"/>
      <c r="F35" s="82"/>
      <c r="G35" s="82"/>
      <c r="H35" s="82"/>
      <c r="I35" s="81" t="e">
        <v>#N/A</v>
      </c>
      <c r="J35" s="84" t="e">
        <v>#N/A</v>
      </c>
      <c r="K35" s="84" t="e">
        <v>#N/A</v>
      </c>
      <c r="L35" s="84" t="e">
        <v>#N/A</v>
      </c>
      <c r="M35" s="81" t="e">
        <v>#N/A</v>
      </c>
      <c r="N35" s="81" t="e">
        <v>#N/A</v>
      </c>
      <c r="O35" s="107" t="e">
        <v>#N/A</v>
      </c>
      <c r="P35" s="108" t="e">
        <v>#N/A</v>
      </c>
      <c r="Q35" s="81" t="e">
        <v>#N/A</v>
      </c>
      <c r="R35" s="81" t="e">
        <v>#N/A</v>
      </c>
      <c r="S35" s="81" t="e">
        <v>#N/A</v>
      </c>
      <c r="T35" s="81" t="e">
        <v>#N/A</v>
      </c>
      <c r="U35" s="81" t="e">
        <v>#N/A</v>
      </c>
    </row>
    <row r="36" spans="1:21">
      <c r="B36" s="82"/>
      <c r="C36" s="82"/>
      <c r="D36" s="82"/>
      <c r="E36" s="82"/>
      <c r="F36" s="82"/>
      <c r="G36" s="82"/>
      <c r="H36" s="82"/>
      <c r="I36" s="81" t="e">
        <v>#N/A</v>
      </c>
      <c r="J36" s="84" t="e">
        <v>#N/A</v>
      </c>
      <c r="K36" s="84" t="e">
        <v>#N/A</v>
      </c>
      <c r="L36" s="84" t="e">
        <v>#N/A</v>
      </c>
      <c r="M36" s="81" t="e">
        <v>#N/A</v>
      </c>
      <c r="N36" s="81" t="e">
        <v>#N/A</v>
      </c>
      <c r="O36" s="107" t="e">
        <v>#N/A</v>
      </c>
      <c r="P36" s="108" t="e">
        <v>#N/A</v>
      </c>
      <c r="Q36" s="81" t="e">
        <v>#N/A</v>
      </c>
      <c r="R36" s="81" t="e">
        <v>#N/A</v>
      </c>
      <c r="S36" s="81" t="e">
        <v>#N/A</v>
      </c>
      <c r="T36" s="81" t="e">
        <v>#N/A</v>
      </c>
      <c r="U36" s="81" t="e">
        <v>#N/A</v>
      </c>
    </row>
    <row r="37" spans="1:21">
      <c r="B37" s="82"/>
      <c r="C37" s="82"/>
      <c r="D37" s="82"/>
      <c r="E37" s="82"/>
      <c r="F37" s="82"/>
      <c r="G37" s="82"/>
      <c r="H37" s="82"/>
      <c r="I37" s="81" t="e">
        <v>#N/A</v>
      </c>
      <c r="J37" s="84" t="e">
        <v>#N/A</v>
      </c>
      <c r="K37" s="84" t="e">
        <v>#N/A</v>
      </c>
      <c r="L37" s="84" t="e">
        <v>#N/A</v>
      </c>
      <c r="M37" s="81" t="e">
        <v>#N/A</v>
      </c>
      <c r="N37" s="81" t="e">
        <v>#N/A</v>
      </c>
      <c r="O37" s="107" t="e">
        <v>#N/A</v>
      </c>
      <c r="P37" s="108" t="e">
        <v>#N/A</v>
      </c>
      <c r="Q37" s="81" t="e">
        <v>#N/A</v>
      </c>
      <c r="R37" s="81" t="e">
        <v>#N/A</v>
      </c>
      <c r="S37" s="81" t="e">
        <v>#N/A</v>
      </c>
      <c r="T37" s="81" t="e">
        <v>#N/A</v>
      </c>
      <c r="U37" s="81" t="e">
        <v>#N/A</v>
      </c>
    </row>
    <row r="38" spans="1:21">
      <c r="A38" s="81" t="str">
        <f t="array" aca="1" ref="A38:B41" ca="1">_xll.HLV5r3.Financial.Cache.ViewValuationReport(B26)</f>
        <v>NPV</v>
      </c>
      <c r="B38" s="83">
        <f ca="1"/>
        <v>504228.2984430464</v>
      </c>
      <c r="C38" s="82"/>
      <c r="D38" s="82"/>
      <c r="E38" s="82"/>
      <c r="F38" s="82"/>
      <c r="G38" s="82"/>
      <c r="H38" s="82"/>
      <c r="I38" s="81" t="e">
        <v>#N/A</v>
      </c>
      <c r="J38" s="84" t="e">
        <v>#N/A</v>
      </c>
      <c r="K38" s="84" t="e">
        <v>#N/A</v>
      </c>
      <c r="L38" s="84" t="e">
        <v>#N/A</v>
      </c>
      <c r="M38" s="81" t="e">
        <v>#N/A</v>
      </c>
      <c r="N38" s="81" t="e">
        <v>#N/A</v>
      </c>
      <c r="O38" s="107" t="e">
        <v>#N/A</v>
      </c>
      <c r="P38" s="108" t="e">
        <v>#N/A</v>
      </c>
      <c r="Q38" s="81" t="e">
        <v>#N/A</v>
      </c>
      <c r="R38" s="81" t="e">
        <v>#N/A</v>
      </c>
      <c r="S38" s="81" t="e">
        <v>#N/A</v>
      </c>
      <c r="T38" s="81" t="e">
        <v>#N/A</v>
      </c>
      <c r="U38" s="81" t="e">
        <v>#N/A</v>
      </c>
    </row>
    <row r="39" spans="1:21">
      <c r="A39" s="81" t="str">
        <f ca="1"/>
        <v>AccrualFactor</v>
      </c>
      <c r="B39" s="83">
        <f ca="1"/>
        <v>27717.126811162238</v>
      </c>
      <c r="C39" s="82"/>
      <c r="D39" s="82"/>
      <c r="E39" s="82"/>
      <c r="F39" s="82"/>
      <c r="G39" s="82"/>
      <c r="H39" s="82"/>
      <c r="I39" s="81" t="e">
        <v>#N/A</v>
      </c>
      <c r="J39" s="84" t="e">
        <v>#N/A</v>
      </c>
      <c r="K39" s="84" t="e">
        <v>#N/A</v>
      </c>
      <c r="L39" s="84" t="e">
        <v>#N/A</v>
      </c>
      <c r="M39" s="81" t="e">
        <v>#N/A</v>
      </c>
      <c r="N39" s="81" t="e">
        <v>#N/A</v>
      </c>
      <c r="O39" s="107" t="e">
        <v>#N/A</v>
      </c>
      <c r="P39" s="108" t="e">
        <v>#N/A</v>
      </c>
      <c r="Q39" s="81" t="e">
        <v>#N/A</v>
      </c>
      <c r="R39" s="81" t="e">
        <v>#N/A</v>
      </c>
      <c r="S39" s="81" t="e">
        <v>#N/A</v>
      </c>
      <c r="T39" s="81" t="e">
        <v>#N/A</v>
      </c>
      <c r="U39" s="81" t="e">
        <v>#N/A</v>
      </c>
    </row>
    <row r="40" spans="1:21">
      <c r="A40" s="81" t="str">
        <f ca="1"/>
        <v>LocalCurrencyNPV.AUD</v>
      </c>
      <c r="B40" s="83">
        <f ca="1"/>
        <v>504228.2984430464</v>
      </c>
      <c r="C40" s="82"/>
      <c r="D40" s="82"/>
      <c r="E40" s="82"/>
      <c r="F40" s="82"/>
      <c r="G40" s="82"/>
      <c r="H40" s="82"/>
      <c r="I40" s="81" t="e">
        <v>#N/A</v>
      </c>
      <c r="J40" s="84" t="e">
        <v>#N/A</v>
      </c>
      <c r="K40" s="84" t="e">
        <v>#N/A</v>
      </c>
      <c r="L40" s="84" t="e">
        <v>#N/A</v>
      </c>
      <c r="M40" s="81" t="e">
        <v>#N/A</v>
      </c>
      <c r="N40" s="81" t="e">
        <v>#N/A</v>
      </c>
      <c r="O40" s="107" t="e">
        <v>#N/A</v>
      </c>
      <c r="P40" s="108" t="e">
        <v>#N/A</v>
      </c>
      <c r="Q40" s="81" t="e">
        <v>#N/A</v>
      </c>
      <c r="R40" s="81" t="e">
        <v>#N/A</v>
      </c>
      <c r="S40" s="81" t="e">
        <v>#N/A</v>
      </c>
      <c r="T40" s="81" t="e">
        <v>#N/A</v>
      </c>
      <c r="U40" s="81" t="e">
        <v>#N/A</v>
      </c>
    </row>
    <row r="41" spans="1:21">
      <c r="A41" s="81" t="str">
        <f ca="1"/>
        <v>Delta1</v>
      </c>
      <c r="B41" s="83">
        <f ca="1"/>
        <v>-108.79363184657933</v>
      </c>
      <c r="C41" s="82"/>
      <c r="D41" s="82"/>
      <c r="E41" s="82"/>
      <c r="F41" s="82"/>
      <c r="G41" s="82"/>
      <c r="H41" s="82"/>
      <c r="I41" s="81" t="e">
        <v>#N/A</v>
      </c>
      <c r="J41" s="84" t="e">
        <v>#N/A</v>
      </c>
      <c r="K41" s="84" t="e">
        <v>#N/A</v>
      </c>
      <c r="L41" s="84" t="e">
        <v>#N/A</v>
      </c>
      <c r="M41" s="81" t="e">
        <v>#N/A</v>
      </c>
      <c r="N41" s="81" t="e">
        <v>#N/A</v>
      </c>
      <c r="O41" s="107" t="e">
        <v>#N/A</v>
      </c>
      <c r="P41" s="108" t="e">
        <v>#N/A</v>
      </c>
      <c r="Q41" s="81" t="e">
        <v>#N/A</v>
      </c>
      <c r="R41" s="81" t="e">
        <v>#N/A</v>
      </c>
      <c r="S41" s="81" t="e">
        <v>#N/A</v>
      </c>
      <c r="T41" s="81" t="e">
        <v>#N/A</v>
      </c>
      <c r="U41" s="81" t="e">
        <v>#N/A</v>
      </c>
    </row>
    <row r="42" spans="1:21">
      <c r="C42" s="82"/>
      <c r="D42" s="82"/>
      <c r="E42" s="82"/>
      <c r="F42" s="82"/>
      <c r="G42" s="82"/>
      <c r="H42" s="82"/>
      <c r="I42" s="81" t="e">
        <v>#N/A</v>
      </c>
      <c r="J42" s="84" t="e">
        <v>#N/A</v>
      </c>
      <c r="K42" s="84" t="e">
        <v>#N/A</v>
      </c>
      <c r="L42" s="84" t="e">
        <v>#N/A</v>
      </c>
      <c r="M42" s="81" t="e">
        <v>#N/A</v>
      </c>
      <c r="N42" s="81" t="e">
        <v>#N/A</v>
      </c>
      <c r="O42" s="107" t="e">
        <v>#N/A</v>
      </c>
      <c r="P42" s="108" t="e">
        <v>#N/A</v>
      </c>
      <c r="Q42" s="81" t="e">
        <v>#N/A</v>
      </c>
      <c r="R42" s="81" t="e">
        <v>#N/A</v>
      </c>
      <c r="S42" s="81" t="e">
        <v>#N/A</v>
      </c>
      <c r="T42" s="81" t="e">
        <v>#N/A</v>
      </c>
      <c r="U42" s="81" t="e">
        <v>#N/A</v>
      </c>
    </row>
    <row r="43" spans="1:21">
      <c r="A43" s="81" t="s">
        <v>62</v>
      </c>
      <c r="B43" s="81" t="s">
        <v>7</v>
      </c>
      <c r="C43" s="82"/>
      <c r="D43" s="82"/>
      <c r="E43" s="82"/>
      <c r="F43" s="82"/>
      <c r="G43" s="82"/>
      <c r="H43" s="82"/>
      <c r="I43" s="81" t="e">
        <v>#N/A</v>
      </c>
      <c r="J43" s="84" t="e">
        <v>#N/A</v>
      </c>
      <c r="K43" s="84" t="e">
        <v>#N/A</v>
      </c>
      <c r="L43" s="84" t="e">
        <v>#N/A</v>
      </c>
      <c r="M43" s="81" t="e">
        <v>#N/A</v>
      </c>
      <c r="N43" s="81" t="e">
        <v>#N/A</v>
      </c>
      <c r="O43" s="107" t="e">
        <v>#N/A</v>
      </c>
      <c r="P43" s="108" t="e">
        <v>#N/A</v>
      </c>
      <c r="Q43" s="81" t="e">
        <v>#N/A</v>
      </c>
      <c r="R43" s="81" t="e">
        <v>#N/A</v>
      </c>
      <c r="S43" s="81" t="e">
        <v>#N/A</v>
      </c>
      <c r="T43" s="81" t="e">
        <v>#N/A</v>
      </c>
      <c r="U43" s="81" t="e">
        <v>#N/A</v>
      </c>
    </row>
    <row r="44" spans="1:21">
      <c r="C44" s="82"/>
      <c r="D44" s="82"/>
      <c r="E44" s="82"/>
      <c r="F44" s="82"/>
      <c r="G44" s="82"/>
      <c r="H44" s="82"/>
      <c r="I44" s="81" t="e">
        <v>#N/A</v>
      </c>
      <c r="J44" s="84" t="e">
        <v>#N/A</v>
      </c>
      <c r="K44" s="84" t="e">
        <v>#N/A</v>
      </c>
      <c r="L44" s="84" t="e">
        <v>#N/A</v>
      </c>
      <c r="M44" s="81" t="e">
        <v>#N/A</v>
      </c>
      <c r="N44" s="81" t="e">
        <v>#N/A</v>
      </c>
      <c r="O44" s="107" t="e">
        <v>#N/A</v>
      </c>
      <c r="P44" s="108" t="e">
        <v>#N/A</v>
      </c>
      <c r="Q44" s="81" t="e">
        <v>#N/A</v>
      </c>
      <c r="R44" s="81" t="e">
        <v>#N/A</v>
      </c>
      <c r="S44" s="81" t="e">
        <v>#N/A</v>
      </c>
      <c r="T44" s="81" t="e">
        <v>#N/A</v>
      </c>
      <c r="U44" s="81" t="e">
        <v>#N/A</v>
      </c>
    </row>
    <row r="45" spans="1:21">
      <c r="B45" s="83"/>
      <c r="C45" s="82"/>
      <c r="D45" s="82"/>
      <c r="E45" s="82"/>
      <c r="F45" s="82"/>
      <c r="G45" s="82"/>
      <c r="H45" s="82"/>
      <c r="I45" s="81" t="e">
        <v>#N/A</v>
      </c>
      <c r="J45" s="84" t="e">
        <v>#N/A</v>
      </c>
      <c r="K45" s="84" t="e">
        <v>#N/A</v>
      </c>
      <c r="L45" s="84" t="e">
        <v>#N/A</v>
      </c>
      <c r="M45" s="81" t="e">
        <v>#N/A</v>
      </c>
      <c r="N45" s="81" t="e">
        <v>#N/A</v>
      </c>
      <c r="O45" s="107" t="e">
        <v>#N/A</v>
      </c>
      <c r="P45" s="108" t="e">
        <v>#N/A</v>
      </c>
      <c r="Q45" s="81" t="e">
        <v>#N/A</v>
      </c>
      <c r="R45" s="81" t="e">
        <v>#N/A</v>
      </c>
      <c r="S45" s="81" t="e">
        <v>#N/A</v>
      </c>
      <c r="T45" s="81" t="e">
        <v>#N/A</v>
      </c>
      <c r="U45" s="81" t="e">
        <v>#N/A</v>
      </c>
    </row>
    <row r="46" spans="1:21">
      <c r="I46" s="81" t="e">
        <v>#N/A</v>
      </c>
      <c r="J46" s="84" t="e">
        <v>#N/A</v>
      </c>
      <c r="K46" s="84" t="e">
        <v>#N/A</v>
      </c>
      <c r="L46" s="84" t="e">
        <v>#N/A</v>
      </c>
      <c r="M46" s="81" t="e">
        <v>#N/A</v>
      </c>
      <c r="N46" s="81" t="e">
        <v>#N/A</v>
      </c>
      <c r="O46" s="107" t="e">
        <v>#N/A</v>
      </c>
      <c r="P46" s="108" t="e">
        <v>#N/A</v>
      </c>
      <c r="Q46" s="81" t="e">
        <v>#N/A</v>
      </c>
      <c r="R46" s="81" t="e">
        <v>#N/A</v>
      </c>
      <c r="S46" s="81" t="e">
        <v>#N/A</v>
      </c>
      <c r="T46" s="81" t="e">
        <v>#N/A</v>
      </c>
      <c r="U46" s="81" t="e">
        <v>#N/A</v>
      </c>
    </row>
  </sheetData>
  <dataValidations disablePrompts="1" count="2">
    <dataValidation type="list" allowBlank="1" showInputMessage="1" showErrorMessage="1" sqref="H20 B20 D20 F20" xr:uid="{00000000-0002-0000-0100-000000000000}">
      <formula1>Frequency</formula1>
    </dataValidation>
    <dataValidation type="list" allowBlank="1" showInputMessage="1" showErrorMessage="1" sqref="B17 D17 F17 H17" xr:uid="{00000000-0002-0000-0100-000001000000}">
      <formula1>CapOrFloor</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S206"/>
  <sheetViews>
    <sheetView showGridLines="0" workbookViewId="0">
      <selection activeCell="K3" sqref="K3"/>
    </sheetView>
  </sheetViews>
  <sheetFormatPr defaultRowHeight="12.75"/>
  <cols>
    <col min="1" max="2" width="1.7109375" style="8" customWidth="1"/>
    <col min="3" max="3" width="3.140625" style="8" customWidth="1"/>
    <col min="4" max="4" width="33.28515625" style="8" bestFit="1" customWidth="1"/>
    <col min="5" max="5" width="51.42578125" style="8" bestFit="1" customWidth="1"/>
    <col min="6" max="6" width="9.140625" style="8"/>
    <col min="7" max="7" width="1.140625" style="8" customWidth="1"/>
    <col min="8" max="8" width="28.7109375" style="8" bestFit="1" customWidth="1"/>
    <col min="9" max="9" width="13.42578125" style="8" customWidth="1"/>
    <col min="10" max="10" width="1.7109375" style="8" customWidth="1"/>
    <col min="11" max="11" width="14.85546875" style="8" bestFit="1" customWidth="1"/>
    <col min="12" max="12" width="9.28515625" style="8" bestFit="1" customWidth="1"/>
    <col min="13" max="14" width="10.5703125" style="8" bestFit="1" customWidth="1"/>
    <col min="15" max="15" width="9.28515625" style="8" bestFit="1" customWidth="1"/>
    <col min="16" max="16" width="8.42578125" style="8" bestFit="1" customWidth="1"/>
    <col min="17" max="19" width="9.28515625" style="8" bestFit="1" customWidth="1"/>
    <col min="20" max="251" width="9.140625" style="8"/>
    <col min="252" max="253" width="1.7109375" style="8" customWidth="1"/>
    <col min="254" max="254" width="3.140625" style="8" customWidth="1"/>
    <col min="255" max="255" width="17.7109375" style="8" bestFit="1" customWidth="1"/>
    <col min="256" max="256" width="36.42578125" style="8" bestFit="1" customWidth="1"/>
    <col min="257" max="257" width="9.140625" style="8"/>
    <col min="258" max="258" width="17.7109375" style="8" bestFit="1" customWidth="1"/>
    <col min="259" max="259" width="36.42578125" style="8" bestFit="1" customWidth="1"/>
    <col min="260" max="260" width="9.140625" style="8"/>
    <col min="261" max="261" width="1.140625" style="8" customWidth="1"/>
    <col min="262" max="263" width="9.140625" style="8"/>
    <col min="264" max="264" width="11.85546875" style="8" bestFit="1" customWidth="1"/>
    <col min="265" max="507" width="9.140625" style="8"/>
    <col min="508" max="509" width="1.7109375" style="8" customWidth="1"/>
    <col min="510" max="510" width="3.140625" style="8" customWidth="1"/>
    <col min="511" max="511" width="17.7109375" style="8" bestFit="1" customWidth="1"/>
    <col min="512" max="512" width="36.42578125" style="8" bestFit="1" customWidth="1"/>
    <col min="513" max="513" width="9.140625" style="8"/>
    <col min="514" max="514" width="17.7109375" style="8" bestFit="1" customWidth="1"/>
    <col min="515" max="515" width="36.42578125" style="8" bestFit="1" customWidth="1"/>
    <col min="516" max="516" width="9.140625" style="8"/>
    <col min="517" max="517" width="1.140625" style="8" customWidth="1"/>
    <col min="518" max="519" width="9.140625" style="8"/>
    <col min="520" max="520" width="11.85546875" style="8" bestFit="1" customWidth="1"/>
    <col min="521" max="763" width="9.140625" style="8"/>
    <col min="764" max="765" width="1.7109375" style="8" customWidth="1"/>
    <col min="766" max="766" width="3.140625" style="8" customWidth="1"/>
    <col min="767" max="767" width="17.7109375" style="8" bestFit="1" customWidth="1"/>
    <col min="768" max="768" width="36.42578125" style="8" bestFit="1" customWidth="1"/>
    <col min="769" max="769" width="9.140625" style="8"/>
    <col min="770" max="770" width="17.7109375" style="8" bestFit="1" customWidth="1"/>
    <col min="771" max="771" width="36.42578125" style="8" bestFit="1" customWidth="1"/>
    <col min="772" max="772" width="9.140625" style="8"/>
    <col min="773" max="773" width="1.140625" style="8" customWidth="1"/>
    <col min="774" max="775" width="9.140625" style="8"/>
    <col min="776" max="776" width="11.85546875" style="8" bestFit="1" customWidth="1"/>
    <col min="777" max="1019" width="9.140625" style="8"/>
    <col min="1020" max="1021" width="1.7109375" style="8" customWidth="1"/>
    <col min="1022" max="1022" width="3.140625" style="8" customWidth="1"/>
    <col min="1023" max="1023" width="17.7109375" style="8" bestFit="1" customWidth="1"/>
    <col min="1024" max="1024" width="36.42578125" style="8" bestFit="1" customWidth="1"/>
    <col min="1025" max="1025" width="9.140625" style="8"/>
    <col min="1026" max="1026" width="17.7109375" style="8" bestFit="1" customWidth="1"/>
    <col min="1027" max="1027" width="36.42578125" style="8" bestFit="1" customWidth="1"/>
    <col min="1028" max="1028" width="9.140625" style="8"/>
    <col min="1029" max="1029" width="1.140625" style="8" customWidth="1"/>
    <col min="1030" max="1031" width="9.140625" style="8"/>
    <col min="1032" max="1032" width="11.85546875" style="8" bestFit="1" customWidth="1"/>
    <col min="1033" max="1275" width="9.140625" style="8"/>
    <col min="1276" max="1277" width="1.7109375" style="8" customWidth="1"/>
    <col min="1278" max="1278" width="3.140625" style="8" customWidth="1"/>
    <col min="1279" max="1279" width="17.7109375" style="8" bestFit="1" customWidth="1"/>
    <col min="1280" max="1280" width="36.42578125" style="8" bestFit="1" customWidth="1"/>
    <col min="1281" max="1281" width="9.140625" style="8"/>
    <col min="1282" max="1282" width="17.7109375" style="8" bestFit="1" customWidth="1"/>
    <col min="1283" max="1283" width="36.42578125" style="8" bestFit="1" customWidth="1"/>
    <col min="1284" max="1284" width="9.140625" style="8"/>
    <col min="1285" max="1285" width="1.140625" style="8" customWidth="1"/>
    <col min="1286" max="1287" width="9.140625" style="8"/>
    <col min="1288" max="1288" width="11.85546875" style="8" bestFit="1" customWidth="1"/>
    <col min="1289" max="1531" width="9.140625" style="8"/>
    <col min="1532" max="1533" width="1.7109375" style="8" customWidth="1"/>
    <col min="1534" max="1534" width="3.140625" style="8" customWidth="1"/>
    <col min="1535" max="1535" width="17.7109375" style="8" bestFit="1" customWidth="1"/>
    <col min="1536" max="1536" width="36.42578125" style="8" bestFit="1" customWidth="1"/>
    <col min="1537" max="1537" width="9.140625" style="8"/>
    <col min="1538" max="1538" width="17.7109375" style="8" bestFit="1" customWidth="1"/>
    <col min="1539" max="1539" width="36.42578125" style="8" bestFit="1" customWidth="1"/>
    <col min="1540" max="1540" width="9.140625" style="8"/>
    <col min="1541" max="1541" width="1.140625" style="8" customWidth="1"/>
    <col min="1542" max="1543" width="9.140625" style="8"/>
    <col min="1544" max="1544" width="11.85546875" style="8" bestFit="1" customWidth="1"/>
    <col min="1545" max="1787" width="9.140625" style="8"/>
    <col min="1788" max="1789" width="1.7109375" style="8" customWidth="1"/>
    <col min="1790" max="1790" width="3.140625" style="8" customWidth="1"/>
    <col min="1791" max="1791" width="17.7109375" style="8" bestFit="1" customWidth="1"/>
    <col min="1792" max="1792" width="36.42578125" style="8" bestFit="1" customWidth="1"/>
    <col min="1793" max="1793" width="9.140625" style="8"/>
    <col min="1794" max="1794" width="17.7109375" style="8" bestFit="1" customWidth="1"/>
    <col min="1795" max="1795" width="36.42578125" style="8" bestFit="1" customWidth="1"/>
    <col min="1796" max="1796" width="9.140625" style="8"/>
    <col min="1797" max="1797" width="1.140625" style="8" customWidth="1"/>
    <col min="1798" max="1799" width="9.140625" style="8"/>
    <col min="1800" max="1800" width="11.85546875" style="8" bestFit="1" customWidth="1"/>
    <col min="1801" max="2043" width="9.140625" style="8"/>
    <col min="2044" max="2045" width="1.7109375" style="8" customWidth="1"/>
    <col min="2046" max="2046" width="3.140625" style="8" customWidth="1"/>
    <col min="2047" max="2047" width="17.7109375" style="8" bestFit="1" customWidth="1"/>
    <col min="2048" max="2048" width="36.42578125" style="8" bestFit="1" customWidth="1"/>
    <col min="2049" max="2049" width="9.140625" style="8"/>
    <col min="2050" max="2050" width="17.7109375" style="8" bestFit="1" customWidth="1"/>
    <col min="2051" max="2051" width="36.42578125" style="8" bestFit="1" customWidth="1"/>
    <col min="2052" max="2052" width="9.140625" style="8"/>
    <col min="2053" max="2053" width="1.140625" style="8" customWidth="1"/>
    <col min="2054" max="2055" width="9.140625" style="8"/>
    <col min="2056" max="2056" width="11.85546875" style="8" bestFit="1" customWidth="1"/>
    <col min="2057" max="2299" width="9.140625" style="8"/>
    <col min="2300" max="2301" width="1.7109375" style="8" customWidth="1"/>
    <col min="2302" max="2302" width="3.140625" style="8" customWidth="1"/>
    <col min="2303" max="2303" width="17.7109375" style="8" bestFit="1" customWidth="1"/>
    <col min="2304" max="2304" width="36.42578125" style="8" bestFit="1" customWidth="1"/>
    <col min="2305" max="2305" width="9.140625" style="8"/>
    <col min="2306" max="2306" width="17.7109375" style="8" bestFit="1" customWidth="1"/>
    <col min="2307" max="2307" width="36.42578125" style="8" bestFit="1" customWidth="1"/>
    <col min="2308" max="2308" width="9.140625" style="8"/>
    <col min="2309" max="2309" width="1.140625" style="8" customWidth="1"/>
    <col min="2310" max="2311" width="9.140625" style="8"/>
    <col min="2312" max="2312" width="11.85546875" style="8" bestFit="1" customWidth="1"/>
    <col min="2313" max="2555" width="9.140625" style="8"/>
    <col min="2556" max="2557" width="1.7109375" style="8" customWidth="1"/>
    <col min="2558" max="2558" width="3.140625" style="8" customWidth="1"/>
    <col min="2559" max="2559" width="17.7109375" style="8" bestFit="1" customWidth="1"/>
    <col min="2560" max="2560" width="36.42578125" style="8" bestFit="1" customWidth="1"/>
    <col min="2561" max="2561" width="9.140625" style="8"/>
    <col min="2562" max="2562" width="17.7109375" style="8" bestFit="1" customWidth="1"/>
    <col min="2563" max="2563" width="36.42578125" style="8" bestFit="1" customWidth="1"/>
    <col min="2564" max="2564" width="9.140625" style="8"/>
    <col min="2565" max="2565" width="1.140625" style="8" customWidth="1"/>
    <col min="2566" max="2567" width="9.140625" style="8"/>
    <col min="2568" max="2568" width="11.85546875" style="8" bestFit="1" customWidth="1"/>
    <col min="2569" max="2811" width="9.140625" style="8"/>
    <col min="2812" max="2813" width="1.7109375" style="8" customWidth="1"/>
    <col min="2814" max="2814" width="3.140625" style="8" customWidth="1"/>
    <col min="2815" max="2815" width="17.7109375" style="8" bestFit="1" customWidth="1"/>
    <col min="2816" max="2816" width="36.42578125" style="8" bestFit="1" customWidth="1"/>
    <col min="2817" max="2817" width="9.140625" style="8"/>
    <col min="2818" max="2818" width="17.7109375" style="8" bestFit="1" customWidth="1"/>
    <col min="2819" max="2819" width="36.42578125" style="8" bestFit="1" customWidth="1"/>
    <col min="2820" max="2820" width="9.140625" style="8"/>
    <col min="2821" max="2821" width="1.140625" style="8" customWidth="1"/>
    <col min="2822" max="2823" width="9.140625" style="8"/>
    <col min="2824" max="2824" width="11.85546875" style="8" bestFit="1" customWidth="1"/>
    <col min="2825" max="3067" width="9.140625" style="8"/>
    <col min="3068" max="3069" width="1.7109375" style="8" customWidth="1"/>
    <col min="3070" max="3070" width="3.140625" style="8" customWidth="1"/>
    <col min="3071" max="3071" width="17.7109375" style="8" bestFit="1" customWidth="1"/>
    <col min="3072" max="3072" width="36.42578125" style="8" bestFit="1" customWidth="1"/>
    <col min="3073" max="3073" width="9.140625" style="8"/>
    <col min="3074" max="3074" width="17.7109375" style="8" bestFit="1" customWidth="1"/>
    <col min="3075" max="3075" width="36.42578125" style="8" bestFit="1" customWidth="1"/>
    <col min="3076" max="3076" width="9.140625" style="8"/>
    <col min="3077" max="3077" width="1.140625" style="8" customWidth="1"/>
    <col min="3078" max="3079" width="9.140625" style="8"/>
    <col min="3080" max="3080" width="11.85546875" style="8" bestFit="1" customWidth="1"/>
    <col min="3081" max="3323" width="9.140625" style="8"/>
    <col min="3324" max="3325" width="1.7109375" style="8" customWidth="1"/>
    <col min="3326" max="3326" width="3.140625" style="8" customWidth="1"/>
    <col min="3327" max="3327" width="17.7109375" style="8" bestFit="1" customWidth="1"/>
    <col min="3328" max="3328" width="36.42578125" style="8" bestFit="1" customWidth="1"/>
    <col min="3329" max="3329" width="9.140625" style="8"/>
    <col min="3330" max="3330" width="17.7109375" style="8" bestFit="1" customWidth="1"/>
    <col min="3331" max="3331" width="36.42578125" style="8" bestFit="1" customWidth="1"/>
    <col min="3332" max="3332" width="9.140625" style="8"/>
    <col min="3333" max="3333" width="1.140625" style="8" customWidth="1"/>
    <col min="3334" max="3335" width="9.140625" style="8"/>
    <col min="3336" max="3336" width="11.85546875" style="8" bestFit="1" customWidth="1"/>
    <col min="3337" max="3579" width="9.140625" style="8"/>
    <col min="3580" max="3581" width="1.7109375" style="8" customWidth="1"/>
    <col min="3582" max="3582" width="3.140625" style="8" customWidth="1"/>
    <col min="3583" max="3583" width="17.7109375" style="8" bestFit="1" customWidth="1"/>
    <col min="3584" max="3584" width="36.42578125" style="8" bestFit="1" customWidth="1"/>
    <col min="3585" max="3585" width="9.140625" style="8"/>
    <col min="3586" max="3586" width="17.7109375" style="8" bestFit="1" customWidth="1"/>
    <col min="3587" max="3587" width="36.42578125" style="8" bestFit="1" customWidth="1"/>
    <col min="3588" max="3588" width="9.140625" style="8"/>
    <col min="3589" max="3589" width="1.140625" style="8" customWidth="1"/>
    <col min="3590" max="3591" width="9.140625" style="8"/>
    <col min="3592" max="3592" width="11.85546875" style="8" bestFit="1" customWidth="1"/>
    <col min="3593" max="3835" width="9.140625" style="8"/>
    <col min="3836" max="3837" width="1.7109375" style="8" customWidth="1"/>
    <col min="3838" max="3838" width="3.140625" style="8" customWidth="1"/>
    <col min="3839" max="3839" width="17.7109375" style="8" bestFit="1" customWidth="1"/>
    <col min="3840" max="3840" width="36.42578125" style="8" bestFit="1" customWidth="1"/>
    <col min="3841" max="3841" width="9.140625" style="8"/>
    <col min="3842" max="3842" width="17.7109375" style="8" bestFit="1" customWidth="1"/>
    <col min="3843" max="3843" width="36.42578125" style="8" bestFit="1" customWidth="1"/>
    <col min="3844" max="3844" width="9.140625" style="8"/>
    <col min="3845" max="3845" width="1.140625" style="8" customWidth="1"/>
    <col min="3846" max="3847" width="9.140625" style="8"/>
    <col min="3848" max="3848" width="11.85546875" style="8" bestFit="1" customWidth="1"/>
    <col min="3849" max="4091" width="9.140625" style="8"/>
    <col min="4092" max="4093" width="1.7109375" style="8" customWidth="1"/>
    <col min="4094" max="4094" width="3.140625" style="8" customWidth="1"/>
    <col min="4095" max="4095" width="17.7109375" style="8" bestFit="1" customWidth="1"/>
    <col min="4096" max="4096" width="36.42578125" style="8" bestFit="1" customWidth="1"/>
    <col min="4097" max="4097" width="9.140625" style="8"/>
    <col min="4098" max="4098" width="17.7109375" style="8" bestFit="1" customWidth="1"/>
    <col min="4099" max="4099" width="36.42578125" style="8" bestFit="1" customWidth="1"/>
    <col min="4100" max="4100" width="9.140625" style="8"/>
    <col min="4101" max="4101" width="1.140625" style="8" customWidth="1"/>
    <col min="4102" max="4103" width="9.140625" style="8"/>
    <col min="4104" max="4104" width="11.85546875" style="8" bestFit="1" customWidth="1"/>
    <col min="4105" max="4347" width="9.140625" style="8"/>
    <col min="4348" max="4349" width="1.7109375" style="8" customWidth="1"/>
    <col min="4350" max="4350" width="3.140625" style="8" customWidth="1"/>
    <col min="4351" max="4351" width="17.7109375" style="8" bestFit="1" customWidth="1"/>
    <col min="4352" max="4352" width="36.42578125" style="8" bestFit="1" customWidth="1"/>
    <col min="4353" max="4353" width="9.140625" style="8"/>
    <col min="4354" max="4354" width="17.7109375" style="8" bestFit="1" customWidth="1"/>
    <col min="4355" max="4355" width="36.42578125" style="8" bestFit="1" customWidth="1"/>
    <col min="4356" max="4356" width="9.140625" style="8"/>
    <col min="4357" max="4357" width="1.140625" style="8" customWidth="1"/>
    <col min="4358" max="4359" width="9.140625" style="8"/>
    <col min="4360" max="4360" width="11.85546875" style="8" bestFit="1" customWidth="1"/>
    <col min="4361" max="4603" width="9.140625" style="8"/>
    <col min="4604" max="4605" width="1.7109375" style="8" customWidth="1"/>
    <col min="4606" max="4606" width="3.140625" style="8" customWidth="1"/>
    <col min="4607" max="4607" width="17.7109375" style="8" bestFit="1" customWidth="1"/>
    <col min="4608" max="4608" width="36.42578125" style="8" bestFit="1" customWidth="1"/>
    <col min="4609" max="4609" width="9.140625" style="8"/>
    <col min="4610" max="4610" width="17.7109375" style="8" bestFit="1" customWidth="1"/>
    <col min="4611" max="4611" width="36.42578125" style="8" bestFit="1" customWidth="1"/>
    <col min="4612" max="4612" width="9.140625" style="8"/>
    <col min="4613" max="4613" width="1.140625" style="8" customWidth="1"/>
    <col min="4614" max="4615" width="9.140625" style="8"/>
    <col min="4616" max="4616" width="11.85546875" style="8" bestFit="1" customWidth="1"/>
    <col min="4617" max="4859" width="9.140625" style="8"/>
    <col min="4860" max="4861" width="1.7109375" style="8" customWidth="1"/>
    <col min="4862" max="4862" width="3.140625" style="8" customWidth="1"/>
    <col min="4863" max="4863" width="17.7109375" style="8" bestFit="1" customWidth="1"/>
    <col min="4864" max="4864" width="36.42578125" style="8" bestFit="1" customWidth="1"/>
    <col min="4865" max="4865" width="9.140625" style="8"/>
    <col min="4866" max="4866" width="17.7109375" style="8" bestFit="1" customWidth="1"/>
    <col min="4867" max="4867" width="36.42578125" style="8" bestFit="1" customWidth="1"/>
    <col min="4868" max="4868" width="9.140625" style="8"/>
    <col min="4869" max="4869" width="1.140625" style="8" customWidth="1"/>
    <col min="4870" max="4871" width="9.140625" style="8"/>
    <col min="4872" max="4872" width="11.85546875" style="8" bestFit="1" customWidth="1"/>
    <col min="4873" max="5115" width="9.140625" style="8"/>
    <col min="5116" max="5117" width="1.7109375" style="8" customWidth="1"/>
    <col min="5118" max="5118" width="3.140625" style="8" customWidth="1"/>
    <col min="5119" max="5119" width="17.7109375" style="8" bestFit="1" customWidth="1"/>
    <col min="5120" max="5120" width="36.42578125" style="8" bestFit="1" customWidth="1"/>
    <col min="5121" max="5121" width="9.140625" style="8"/>
    <col min="5122" max="5122" width="17.7109375" style="8" bestFit="1" customWidth="1"/>
    <col min="5123" max="5123" width="36.42578125" style="8" bestFit="1" customWidth="1"/>
    <col min="5124" max="5124" width="9.140625" style="8"/>
    <col min="5125" max="5125" width="1.140625" style="8" customWidth="1"/>
    <col min="5126" max="5127" width="9.140625" style="8"/>
    <col min="5128" max="5128" width="11.85546875" style="8" bestFit="1" customWidth="1"/>
    <col min="5129" max="5371" width="9.140625" style="8"/>
    <col min="5372" max="5373" width="1.7109375" style="8" customWidth="1"/>
    <col min="5374" max="5374" width="3.140625" style="8" customWidth="1"/>
    <col min="5375" max="5375" width="17.7109375" style="8" bestFit="1" customWidth="1"/>
    <col min="5376" max="5376" width="36.42578125" style="8" bestFit="1" customWidth="1"/>
    <col min="5377" max="5377" width="9.140625" style="8"/>
    <col min="5378" max="5378" width="17.7109375" style="8" bestFit="1" customWidth="1"/>
    <col min="5379" max="5379" width="36.42578125" style="8" bestFit="1" customWidth="1"/>
    <col min="5380" max="5380" width="9.140625" style="8"/>
    <col min="5381" max="5381" width="1.140625" style="8" customWidth="1"/>
    <col min="5382" max="5383" width="9.140625" style="8"/>
    <col min="5384" max="5384" width="11.85546875" style="8" bestFit="1" customWidth="1"/>
    <col min="5385" max="5627" width="9.140625" style="8"/>
    <col min="5628" max="5629" width="1.7109375" style="8" customWidth="1"/>
    <col min="5630" max="5630" width="3.140625" style="8" customWidth="1"/>
    <col min="5631" max="5631" width="17.7109375" style="8" bestFit="1" customWidth="1"/>
    <col min="5632" max="5632" width="36.42578125" style="8" bestFit="1" customWidth="1"/>
    <col min="5633" max="5633" width="9.140625" style="8"/>
    <col min="5634" max="5634" width="17.7109375" style="8" bestFit="1" customWidth="1"/>
    <col min="5635" max="5635" width="36.42578125" style="8" bestFit="1" customWidth="1"/>
    <col min="5636" max="5636" width="9.140625" style="8"/>
    <col min="5637" max="5637" width="1.140625" style="8" customWidth="1"/>
    <col min="5638" max="5639" width="9.140625" style="8"/>
    <col min="5640" max="5640" width="11.85546875" style="8" bestFit="1" customWidth="1"/>
    <col min="5641" max="5883" width="9.140625" style="8"/>
    <col min="5884" max="5885" width="1.7109375" style="8" customWidth="1"/>
    <col min="5886" max="5886" width="3.140625" style="8" customWidth="1"/>
    <col min="5887" max="5887" width="17.7109375" style="8" bestFit="1" customWidth="1"/>
    <col min="5888" max="5888" width="36.42578125" style="8" bestFit="1" customWidth="1"/>
    <col min="5889" max="5889" width="9.140625" style="8"/>
    <col min="5890" max="5890" width="17.7109375" style="8" bestFit="1" customWidth="1"/>
    <col min="5891" max="5891" width="36.42578125" style="8" bestFit="1" customWidth="1"/>
    <col min="5892" max="5892" width="9.140625" style="8"/>
    <col min="5893" max="5893" width="1.140625" style="8" customWidth="1"/>
    <col min="5894" max="5895" width="9.140625" style="8"/>
    <col min="5896" max="5896" width="11.85546875" style="8" bestFit="1" customWidth="1"/>
    <col min="5897" max="6139" width="9.140625" style="8"/>
    <col min="6140" max="6141" width="1.7109375" style="8" customWidth="1"/>
    <col min="6142" max="6142" width="3.140625" style="8" customWidth="1"/>
    <col min="6143" max="6143" width="17.7109375" style="8" bestFit="1" customWidth="1"/>
    <col min="6144" max="6144" width="36.42578125" style="8" bestFit="1" customWidth="1"/>
    <col min="6145" max="6145" width="9.140625" style="8"/>
    <col min="6146" max="6146" width="17.7109375" style="8" bestFit="1" customWidth="1"/>
    <col min="6147" max="6147" width="36.42578125" style="8" bestFit="1" customWidth="1"/>
    <col min="6148" max="6148" width="9.140625" style="8"/>
    <col min="6149" max="6149" width="1.140625" style="8" customWidth="1"/>
    <col min="6150" max="6151" width="9.140625" style="8"/>
    <col min="6152" max="6152" width="11.85546875" style="8" bestFit="1" customWidth="1"/>
    <col min="6153" max="6395" width="9.140625" style="8"/>
    <col min="6396" max="6397" width="1.7109375" style="8" customWidth="1"/>
    <col min="6398" max="6398" width="3.140625" style="8" customWidth="1"/>
    <col min="6399" max="6399" width="17.7109375" style="8" bestFit="1" customWidth="1"/>
    <col min="6400" max="6400" width="36.42578125" style="8" bestFit="1" customWidth="1"/>
    <col min="6401" max="6401" width="9.140625" style="8"/>
    <col min="6402" max="6402" width="17.7109375" style="8" bestFit="1" customWidth="1"/>
    <col min="6403" max="6403" width="36.42578125" style="8" bestFit="1" customWidth="1"/>
    <col min="6404" max="6404" width="9.140625" style="8"/>
    <col min="6405" max="6405" width="1.140625" style="8" customWidth="1"/>
    <col min="6406" max="6407" width="9.140625" style="8"/>
    <col min="6408" max="6408" width="11.85546875" style="8" bestFit="1" customWidth="1"/>
    <col min="6409" max="6651" width="9.140625" style="8"/>
    <col min="6652" max="6653" width="1.7109375" style="8" customWidth="1"/>
    <col min="6654" max="6654" width="3.140625" style="8" customWidth="1"/>
    <col min="6655" max="6655" width="17.7109375" style="8" bestFit="1" customWidth="1"/>
    <col min="6656" max="6656" width="36.42578125" style="8" bestFit="1" customWidth="1"/>
    <col min="6657" max="6657" width="9.140625" style="8"/>
    <col min="6658" max="6658" width="17.7109375" style="8" bestFit="1" customWidth="1"/>
    <col min="6659" max="6659" width="36.42578125" style="8" bestFit="1" customWidth="1"/>
    <col min="6660" max="6660" width="9.140625" style="8"/>
    <col min="6661" max="6661" width="1.140625" style="8" customWidth="1"/>
    <col min="6662" max="6663" width="9.140625" style="8"/>
    <col min="6664" max="6664" width="11.85546875" style="8" bestFit="1" customWidth="1"/>
    <col min="6665" max="6907" width="9.140625" style="8"/>
    <col min="6908" max="6909" width="1.7109375" style="8" customWidth="1"/>
    <col min="6910" max="6910" width="3.140625" style="8" customWidth="1"/>
    <col min="6911" max="6911" width="17.7109375" style="8" bestFit="1" customWidth="1"/>
    <col min="6912" max="6912" width="36.42578125" style="8" bestFit="1" customWidth="1"/>
    <col min="6913" max="6913" width="9.140625" style="8"/>
    <col min="6914" max="6914" width="17.7109375" style="8" bestFit="1" customWidth="1"/>
    <col min="6915" max="6915" width="36.42578125" style="8" bestFit="1" customWidth="1"/>
    <col min="6916" max="6916" width="9.140625" style="8"/>
    <col min="6917" max="6917" width="1.140625" style="8" customWidth="1"/>
    <col min="6918" max="6919" width="9.140625" style="8"/>
    <col min="6920" max="6920" width="11.85546875" style="8" bestFit="1" customWidth="1"/>
    <col min="6921" max="7163" width="9.140625" style="8"/>
    <col min="7164" max="7165" width="1.7109375" style="8" customWidth="1"/>
    <col min="7166" max="7166" width="3.140625" style="8" customWidth="1"/>
    <col min="7167" max="7167" width="17.7109375" style="8" bestFit="1" customWidth="1"/>
    <col min="7168" max="7168" width="36.42578125" style="8" bestFit="1" customWidth="1"/>
    <col min="7169" max="7169" width="9.140625" style="8"/>
    <col min="7170" max="7170" width="17.7109375" style="8" bestFit="1" customWidth="1"/>
    <col min="7171" max="7171" width="36.42578125" style="8" bestFit="1" customWidth="1"/>
    <col min="7172" max="7172" width="9.140625" style="8"/>
    <col min="7173" max="7173" width="1.140625" style="8" customWidth="1"/>
    <col min="7174" max="7175" width="9.140625" style="8"/>
    <col min="7176" max="7176" width="11.85546875" style="8" bestFit="1" customWidth="1"/>
    <col min="7177" max="7419" width="9.140625" style="8"/>
    <col min="7420" max="7421" width="1.7109375" style="8" customWidth="1"/>
    <col min="7422" max="7422" width="3.140625" style="8" customWidth="1"/>
    <col min="7423" max="7423" width="17.7109375" style="8" bestFit="1" customWidth="1"/>
    <col min="7424" max="7424" width="36.42578125" style="8" bestFit="1" customWidth="1"/>
    <col min="7425" max="7425" width="9.140625" style="8"/>
    <col min="7426" max="7426" width="17.7109375" style="8" bestFit="1" customWidth="1"/>
    <col min="7427" max="7427" width="36.42578125" style="8" bestFit="1" customWidth="1"/>
    <col min="7428" max="7428" width="9.140625" style="8"/>
    <col min="7429" max="7429" width="1.140625" style="8" customWidth="1"/>
    <col min="7430" max="7431" width="9.140625" style="8"/>
    <col min="7432" max="7432" width="11.85546875" style="8" bestFit="1" customWidth="1"/>
    <col min="7433" max="7675" width="9.140625" style="8"/>
    <col min="7676" max="7677" width="1.7109375" style="8" customWidth="1"/>
    <col min="7678" max="7678" width="3.140625" style="8" customWidth="1"/>
    <col min="7679" max="7679" width="17.7109375" style="8" bestFit="1" customWidth="1"/>
    <col min="7680" max="7680" width="36.42578125" style="8" bestFit="1" customWidth="1"/>
    <col min="7681" max="7681" width="9.140625" style="8"/>
    <col min="7682" max="7682" width="17.7109375" style="8" bestFit="1" customWidth="1"/>
    <col min="7683" max="7683" width="36.42578125" style="8" bestFit="1" customWidth="1"/>
    <col min="7684" max="7684" width="9.140625" style="8"/>
    <col min="7685" max="7685" width="1.140625" style="8" customWidth="1"/>
    <col min="7686" max="7687" width="9.140625" style="8"/>
    <col min="7688" max="7688" width="11.85546875" style="8" bestFit="1" customWidth="1"/>
    <col min="7689" max="7931" width="9.140625" style="8"/>
    <col min="7932" max="7933" width="1.7109375" style="8" customWidth="1"/>
    <col min="7934" max="7934" width="3.140625" style="8" customWidth="1"/>
    <col min="7935" max="7935" width="17.7109375" style="8" bestFit="1" customWidth="1"/>
    <col min="7936" max="7936" width="36.42578125" style="8" bestFit="1" customWidth="1"/>
    <col min="7937" max="7937" width="9.140625" style="8"/>
    <col min="7938" max="7938" width="17.7109375" style="8" bestFit="1" customWidth="1"/>
    <col min="7939" max="7939" width="36.42578125" style="8" bestFit="1" customWidth="1"/>
    <col min="7940" max="7940" width="9.140625" style="8"/>
    <col min="7941" max="7941" width="1.140625" style="8" customWidth="1"/>
    <col min="7942" max="7943" width="9.140625" style="8"/>
    <col min="7944" max="7944" width="11.85546875" style="8" bestFit="1" customWidth="1"/>
    <col min="7945" max="8187" width="9.140625" style="8"/>
    <col min="8188" max="8189" width="1.7109375" style="8" customWidth="1"/>
    <col min="8190" max="8190" width="3.140625" style="8" customWidth="1"/>
    <col min="8191" max="8191" width="17.7109375" style="8" bestFit="1" customWidth="1"/>
    <col min="8192" max="8192" width="36.42578125" style="8" bestFit="1" customWidth="1"/>
    <col min="8193" max="8193" width="9.140625" style="8"/>
    <col min="8194" max="8194" width="17.7109375" style="8" bestFit="1" customWidth="1"/>
    <col min="8195" max="8195" width="36.42578125" style="8" bestFit="1" customWidth="1"/>
    <col min="8196" max="8196" width="9.140625" style="8"/>
    <col min="8197" max="8197" width="1.140625" style="8" customWidth="1"/>
    <col min="8198" max="8199" width="9.140625" style="8"/>
    <col min="8200" max="8200" width="11.85546875" style="8" bestFit="1" customWidth="1"/>
    <col min="8201" max="8443" width="9.140625" style="8"/>
    <col min="8444" max="8445" width="1.7109375" style="8" customWidth="1"/>
    <col min="8446" max="8446" width="3.140625" style="8" customWidth="1"/>
    <col min="8447" max="8447" width="17.7109375" style="8" bestFit="1" customWidth="1"/>
    <col min="8448" max="8448" width="36.42578125" style="8" bestFit="1" customWidth="1"/>
    <col min="8449" max="8449" width="9.140625" style="8"/>
    <col min="8450" max="8450" width="17.7109375" style="8" bestFit="1" customWidth="1"/>
    <col min="8451" max="8451" width="36.42578125" style="8" bestFit="1" customWidth="1"/>
    <col min="8452" max="8452" width="9.140625" style="8"/>
    <col min="8453" max="8453" width="1.140625" style="8" customWidth="1"/>
    <col min="8454" max="8455" width="9.140625" style="8"/>
    <col min="8456" max="8456" width="11.85546875" style="8" bestFit="1" customWidth="1"/>
    <col min="8457" max="8699" width="9.140625" style="8"/>
    <col min="8700" max="8701" width="1.7109375" style="8" customWidth="1"/>
    <col min="8702" max="8702" width="3.140625" style="8" customWidth="1"/>
    <col min="8703" max="8703" width="17.7109375" style="8" bestFit="1" customWidth="1"/>
    <col min="8704" max="8704" width="36.42578125" style="8" bestFit="1" customWidth="1"/>
    <col min="8705" max="8705" width="9.140625" style="8"/>
    <col min="8706" max="8706" width="17.7109375" style="8" bestFit="1" customWidth="1"/>
    <col min="8707" max="8707" width="36.42578125" style="8" bestFit="1" customWidth="1"/>
    <col min="8708" max="8708" width="9.140625" style="8"/>
    <col min="8709" max="8709" width="1.140625" style="8" customWidth="1"/>
    <col min="8710" max="8711" width="9.140625" style="8"/>
    <col min="8712" max="8712" width="11.85546875" style="8" bestFit="1" customWidth="1"/>
    <col min="8713" max="8955" width="9.140625" style="8"/>
    <col min="8956" max="8957" width="1.7109375" style="8" customWidth="1"/>
    <col min="8958" max="8958" width="3.140625" style="8" customWidth="1"/>
    <col min="8959" max="8959" width="17.7109375" style="8" bestFit="1" customWidth="1"/>
    <col min="8960" max="8960" width="36.42578125" style="8" bestFit="1" customWidth="1"/>
    <col min="8961" max="8961" width="9.140625" style="8"/>
    <col min="8962" max="8962" width="17.7109375" style="8" bestFit="1" customWidth="1"/>
    <col min="8963" max="8963" width="36.42578125" style="8" bestFit="1" customWidth="1"/>
    <col min="8964" max="8964" width="9.140625" style="8"/>
    <col min="8965" max="8965" width="1.140625" style="8" customWidth="1"/>
    <col min="8966" max="8967" width="9.140625" style="8"/>
    <col min="8968" max="8968" width="11.85546875" style="8" bestFit="1" customWidth="1"/>
    <col min="8969" max="9211" width="9.140625" style="8"/>
    <col min="9212" max="9213" width="1.7109375" style="8" customWidth="1"/>
    <col min="9214" max="9214" width="3.140625" style="8" customWidth="1"/>
    <col min="9215" max="9215" width="17.7109375" style="8" bestFit="1" customWidth="1"/>
    <col min="9216" max="9216" width="36.42578125" style="8" bestFit="1" customWidth="1"/>
    <col min="9217" max="9217" width="9.140625" style="8"/>
    <col min="9218" max="9218" width="17.7109375" style="8" bestFit="1" customWidth="1"/>
    <col min="9219" max="9219" width="36.42578125" style="8" bestFit="1" customWidth="1"/>
    <col min="9220" max="9220" width="9.140625" style="8"/>
    <col min="9221" max="9221" width="1.140625" style="8" customWidth="1"/>
    <col min="9222" max="9223" width="9.140625" style="8"/>
    <col min="9224" max="9224" width="11.85546875" style="8" bestFit="1" customWidth="1"/>
    <col min="9225" max="9467" width="9.140625" style="8"/>
    <col min="9468" max="9469" width="1.7109375" style="8" customWidth="1"/>
    <col min="9470" max="9470" width="3.140625" style="8" customWidth="1"/>
    <col min="9471" max="9471" width="17.7109375" style="8" bestFit="1" customWidth="1"/>
    <col min="9472" max="9472" width="36.42578125" style="8" bestFit="1" customWidth="1"/>
    <col min="9473" max="9473" width="9.140625" style="8"/>
    <col min="9474" max="9474" width="17.7109375" style="8" bestFit="1" customWidth="1"/>
    <col min="9475" max="9475" width="36.42578125" style="8" bestFit="1" customWidth="1"/>
    <col min="9476" max="9476" width="9.140625" style="8"/>
    <col min="9477" max="9477" width="1.140625" style="8" customWidth="1"/>
    <col min="9478" max="9479" width="9.140625" style="8"/>
    <col min="9480" max="9480" width="11.85546875" style="8" bestFit="1" customWidth="1"/>
    <col min="9481" max="9723" width="9.140625" style="8"/>
    <col min="9724" max="9725" width="1.7109375" style="8" customWidth="1"/>
    <col min="9726" max="9726" width="3.140625" style="8" customWidth="1"/>
    <col min="9727" max="9727" width="17.7109375" style="8" bestFit="1" customWidth="1"/>
    <col min="9728" max="9728" width="36.42578125" style="8" bestFit="1" customWidth="1"/>
    <col min="9729" max="9729" width="9.140625" style="8"/>
    <col min="9730" max="9730" width="17.7109375" style="8" bestFit="1" customWidth="1"/>
    <col min="9731" max="9731" width="36.42578125" style="8" bestFit="1" customWidth="1"/>
    <col min="9732" max="9732" width="9.140625" style="8"/>
    <col min="9733" max="9733" width="1.140625" style="8" customWidth="1"/>
    <col min="9734" max="9735" width="9.140625" style="8"/>
    <col min="9736" max="9736" width="11.85546875" style="8" bestFit="1" customWidth="1"/>
    <col min="9737" max="9979" width="9.140625" style="8"/>
    <col min="9980" max="9981" width="1.7109375" style="8" customWidth="1"/>
    <col min="9982" max="9982" width="3.140625" style="8" customWidth="1"/>
    <col min="9983" max="9983" width="17.7109375" style="8" bestFit="1" customWidth="1"/>
    <col min="9984" max="9984" width="36.42578125" style="8" bestFit="1" customWidth="1"/>
    <col min="9985" max="9985" width="9.140625" style="8"/>
    <col min="9986" max="9986" width="17.7109375" style="8" bestFit="1" customWidth="1"/>
    <col min="9987" max="9987" width="36.42578125" style="8" bestFit="1" customWidth="1"/>
    <col min="9988" max="9988" width="9.140625" style="8"/>
    <col min="9989" max="9989" width="1.140625" style="8" customWidth="1"/>
    <col min="9990" max="9991" width="9.140625" style="8"/>
    <col min="9992" max="9992" width="11.85546875" style="8" bestFit="1" customWidth="1"/>
    <col min="9993" max="10235" width="9.140625" style="8"/>
    <col min="10236" max="10237" width="1.7109375" style="8" customWidth="1"/>
    <col min="10238" max="10238" width="3.140625" style="8" customWidth="1"/>
    <col min="10239" max="10239" width="17.7109375" style="8" bestFit="1" customWidth="1"/>
    <col min="10240" max="10240" width="36.42578125" style="8" bestFit="1" customWidth="1"/>
    <col min="10241" max="10241" width="9.140625" style="8"/>
    <col min="10242" max="10242" width="17.7109375" style="8" bestFit="1" customWidth="1"/>
    <col min="10243" max="10243" width="36.42578125" style="8" bestFit="1" customWidth="1"/>
    <col min="10244" max="10244" width="9.140625" style="8"/>
    <col min="10245" max="10245" width="1.140625" style="8" customWidth="1"/>
    <col min="10246" max="10247" width="9.140625" style="8"/>
    <col min="10248" max="10248" width="11.85546875" style="8" bestFit="1" customWidth="1"/>
    <col min="10249" max="10491" width="9.140625" style="8"/>
    <col min="10492" max="10493" width="1.7109375" style="8" customWidth="1"/>
    <col min="10494" max="10494" width="3.140625" style="8" customWidth="1"/>
    <col min="10495" max="10495" width="17.7109375" style="8" bestFit="1" customWidth="1"/>
    <col min="10496" max="10496" width="36.42578125" style="8" bestFit="1" customWidth="1"/>
    <col min="10497" max="10497" width="9.140625" style="8"/>
    <col min="10498" max="10498" width="17.7109375" style="8" bestFit="1" customWidth="1"/>
    <col min="10499" max="10499" width="36.42578125" style="8" bestFit="1" customWidth="1"/>
    <col min="10500" max="10500" width="9.140625" style="8"/>
    <col min="10501" max="10501" width="1.140625" style="8" customWidth="1"/>
    <col min="10502" max="10503" width="9.140625" style="8"/>
    <col min="10504" max="10504" width="11.85546875" style="8" bestFit="1" customWidth="1"/>
    <col min="10505" max="10747" width="9.140625" style="8"/>
    <col min="10748" max="10749" width="1.7109375" style="8" customWidth="1"/>
    <col min="10750" max="10750" width="3.140625" style="8" customWidth="1"/>
    <col min="10751" max="10751" width="17.7109375" style="8" bestFit="1" customWidth="1"/>
    <col min="10752" max="10752" width="36.42578125" style="8" bestFit="1" customWidth="1"/>
    <col min="10753" max="10753" width="9.140625" style="8"/>
    <col min="10754" max="10754" width="17.7109375" style="8" bestFit="1" customWidth="1"/>
    <col min="10755" max="10755" width="36.42578125" style="8" bestFit="1" customWidth="1"/>
    <col min="10756" max="10756" width="9.140625" style="8"/>
    <col min="10757" max="10757" width="1.140625" style="8" customWidth="1"/>
    <col min="10758" max="10759" width="9.140625" style="8"/>
    <col min="10760" max="10760" width="11.85546875" style="8" bestFit="1" customWidth="1"/>
    <col min="10761" max="11003" width="9.140625" style="8"/>
    <col min="11004" max="11005" width="1.7109375" style="8" customWidth="1"/>
    <col min="11006" max="11006" width="3.140625" style="8" customWidth="1"/>
    <col min="11007" max="11007" width="17.7109375" style="8" bestFit="1" customWidth="1"/>
    <col min="11008" max="11008" width="36.42578125" style="8" bestFit="1" customWidth="1"/>
    <col min="11009" max="11009" width="9.140625" style="8"/>
    <col min="11010" max="11010" width="17.7109375" style="8" bestFit="1" customWidth="1"/>
    <col min="11011" max="11011" width="36.42578125" style="8" bestFit="1" customWidth="1"/>
    <col min="11012" max="11012" width="9.140625" style="8"/>
    <col min="11013" max="11013" width="1.140625" style="8" customWidth="1"/>
    <col min="11014" max="11015" width="9.140625" style="8"/>
    <col min="11016" max="11016" width="11.85546875" style="8" bestFit="1" customWidth="1"/>
    <col min="11017" max="11259" width="9.140625" style="8"/>
    <col min="11260" max="11261" width="1.7109375" style="8" customWidth="1"/>
    <col min="11262" max="11262" width="3.140625" style="8" customWidth="1"/>
    <col min="11263" max="11263" width="17.7109375" style="8" bestFit="1" customWidth="1"/>
    <col min="11264" max="11264" width="36.42578125" style="8" bestFit="1" customWidth="1"/>
    <col min="11265" max="11265" width="9.140625" style="8"/>
    <col min="11266" max="11266" width="17.7109375" style="8" bestFit="1" customWidth="1"/>
    <col min="11267" max="11267" width="36.42578125" style="8" bestFit="1" customWidth="1"/>
    <col min="11268" max="11268" width="9.140625" style="8"/>
    <col min="11269" max="11269" width="1.140625" style="8" customWidth="1"/>
    <col min="11270" max="11271" width="9.140625" style="8"/>
    <col min="11272" max="11272" width="11.85546875" style="8" bestFit="1" customWidth="1"/>
    <col min="11273" max="11515" width="9.140625" style="8"/>
    <col min="11516" max="11517" width="1.7109375" style="8" customWidth="1"/>
    <col min="11518" max="11518" width="3.140625" style="8" customWidth="1"/>
    <col min="11519" max="11519" width="17.7109375" style="8" bestFit="1" customWidth="1"/>
    <col min="11520" max="11520" width="36.42578125" style="8" bestFit="1" customWidth="1"/>
    <col min="11521" max="11521" width="9.140625" style="8"/>
    <col min="11522" max="11522" width="17.7109375" style="8" bestFit="1" customWidth="1"/>
    <col min="11523" max="11523" width="36.42578125" style="8" bestFit="1" customWidth="1"/>
    <col min="11524" max="11524" width="9.140625" style="8"/>
    <col min="11525" max="11525" width="1.140625" style="8" customWidth="1"/>
    <col min="11526" max="11527" width="9.140625" style="8"/>
    <col min="11528" max="11528" width="11.85546875" style="8" bestFit="1" customWidth="1"/>
    <col min="11529" max="11771" width="9.140625" style="8"/>
    <col min="11772" max="11773" width="1.7109375" style="8" customWidth="1"/>
    <col min="11774" max="11774" width="3.140625" style="8" customWidth="1"/>
    <col min="11775" max="11775" width="17.7109375" style="8" bestFit="1" customWidth="1"/>
    <col min="11776" max="11776" width="36.42578125" style="8" bestFit="1" customWidth="1"/>
    <col min="11777" max="11777" width="9.140625" style="8"/>
    <col min="11778" max="11778" width="17.7109375" style="8" bestFit="1" customWidth="1"/>
    <col min="11779" max="11779" width="36.42578125" style="8" bestFit="1" customWidth="1"/>
    <col min="11780" max="11780" width="9.140625" style="8"/>
    <col min="11781" max="11781" width="1.140625" style="8" customWidth="1"/>
    <col min="11782" max="11783" width="9.140625" style="8"/>
    <col min="11784" max="11784" width="11.85546875" style="8" bestFit="1" customWidth="1"/>
    <col min="11785" max="12027" width="9.140625" style="8"/>
    <col min="12028" max="12029" width="1.7109375" style="8" customWidth="1"/>
    <col min="12030" max="12030" width="3.140625" style="8" customWidth="1"/>
    <col min="12031" max="12031" width="17.7109375" style="8" bestFit="1" customWidth="1"/>
    <col min="12032" max="12032" width="36.42578125" style="8" bestFit="1" customWidth="1"/>
    <col min="12033" max="12033" width="9.140625" style="8"/>
    <col min="12034" max="12034" width="17.7109375" style="8" bestFit="1" customWidth="1"/>
    <col min="12035" max="12035" width="36.42578125" style="8" bestFit="1" customWidth="1"/>
    <col min="12036" max="12036" width="9.140625" style="8"/>
    <col min="12037" max="12037" width="1.140625" style="8" customWidth="1"/>
    <col min="12038" max="12039" width="9.140625" style="8"/>
    <col min="12040" max="12040" width="11.85546875" style="8" bestFit="1" customWidth="1"/>
    <col min="12041" max="12283" width="9.140625" style="8"/>
    <col min="12284" max="12285" width="1.7109375" style="8" customWidth="1"/>
    <col min="12286" max="12286" width="3.140625" style="8" customWidth="1"/>
    <col min="12287" max="12287" width="17.7109375" style="8" bestFit="1" customWidth="1"/>
    <col min="12288" max="12288" width="36.42578125" style="8" bestFit="1" customWidth="1"/>
    <col min="12289" max="12289" width="9.140625" style="8"/>
    <col min="12290" max="12290" width="17.7109375" style="8" bestFit="1" customWidth="1"/>
    <col min="12291" max="12291" width="36.42578125" style="8" bestFit="1" customWidth="1"/>
    <col min="12292" max="12292" width="9.140625" style="8"/>
    <col min="12293" max="12293" width="1.140625" style="8" customWidth="1"/>
    <col min="12294" max="12295" width="9.140625" style="8"/>
    <col min="12296" max="12296" width="11.85546875" style="8" bestFit="1" customWidth="1"/>
    <col min="12297" max="12539" width="9.140625" style="8"/>
    <col min="12540" max="12541" width="1.7109375" style="8" customWidth="1"/>
    <col min="12542" max="12542" width="3.140625" style="8" customWidth="1"/>
    <col min="12543" max="12543" width="17.7109375" style="8" bestFit="1" customWidth="1"/>
    <col min="12544" max="12544" width="36.42578125" style="8" bestFit="1" customWidth="1"/>
    <col min="12545" max="12545" width="9.140625" style="8"/>
    <col min="12546" max="12546" width="17.7109375" style="8" bestFit="1" customWidth="1"/>
    <col min="12547" max="12547" width="36.42578125" style="8" bestFit="1" customWidth="1"/>
    <col min="12548" max="12548" width="9.140625" style="8"/>
    <col min="12549" max="12549" width="1.140625" style="8" customWidth="1"/>
    <col min="12550" max="12551" width="9.140625" style="8"/>
    <col min="12552" max="12552" width="11.85546875" style="8" bestFit="1" customWidth="1"/>
    <col min="12553" max="12795" width="9.140625" style="8"/>
    <col min="12796" max="12797" width="1.7109375" style="8" customWidth="1"/>
    <col min="12798" max="12798" width="3.140625" style="8" customWidth="1"/>
    <col min="12799" max="12799" width="17.7109375" style="8" bestFit="1" customWidth="1"/>
    <col min="12800" max="12800" width="36.42578125" style="8" bestFit="1" customWidth="1"/>
    <col min="12801" max="12801" width="9.140625" style="8"/>
    <col min="12802" max="12802" width="17.7109375" style="8" bestFit="1" customWidth="1"/>
    <col min="12803" max="12803" width="36.42578125" style="8" bestFit="1" customWidth="1"/>
    <col min="12804" max="12804" width="9.140625" style="8"/>
    <col min="12805" max="12805" width="1.140625" style="8" customWidth="1"/>
    <col min="12806" max="12807" width="9.140625" style="8"/>
    <col min="12808" max="12808" width="11.85546875" style="8" bestFit="1" customWidth="1"/>
    <col min="12809" max="13051" width="9.140625" style="8"/>
    <col min="13052" max="13053" width="1.7109375" style="8" customWidth="1"/>
    <col min="13054" max="13054" width="3.140625" style="8" customWidth="1"/>
    <col min="13055" max="13055" width="17.7109375" style="8" bestFit="1" customWidth="1"/>
    <col min="13056" max="13056" width="36.42578125" style="8" bestFit="1" customWidth="1"/>
    <col min="13057" max="13057" width="9.140625" style="8"/>
    <col min="13058" max="13058" width="17.7109375" style="8" bestFit="1" customWidth="1"/>
    <col min="13059" max="13059" width="36.42578125" style="8" bestFit="1" customWidth="1"/>
    <col min="13060" max="13060" width="9.140625" style="8"/>
    <col min="13061" max="13061" width="1.140625" style="8" customWidth="1"/>
    <col min="13062" max="13063" width="9.140625" style="8"/>
    <col min="13064" max="13064" width="11.85546875" style="8" bestFit="1" customWidth="1"/>
    <col min="13065" max="13307" width="9.140625" style="8"/>
    <col min="13308" max="13309" width="1.7109375" style="8" customWidth="1"/>
    <col min="13310" max="13310" width="3.140625" style="8" customWidth="1"/>
    <col min="13311" max="13311" width="17.7109375" style="8" bestFit="1" customWidth="1"/>
    <col min="13312" max="13312" width="36.42578125" style="8" bestFit="1" customWidth="1"/>
    <col min="13313" max="13313" width="9.140625" style="8"/>
    <col min="13314" max="13314" width="17.7109375" style="8" bestFit="1" customWidth="1"/>
    <col min="13315" max="13315" width="36.42578125" style="8" bestFit="1" customWidth="1"/>
    <col min="13316" max="13316" width="9.140625" style="8"/>
    <col min="13317" max="13317" width="1.140625" style="8" customWidth="1"/>
    <col min="13318" max="13319" width="9.140625" style="8"/>
    <col min="13320" max="13320" width="11.85546875" style="8" bestFit="1" customWidth="1"/>
    <col min="13321" max="13563" width="9.140625" style="8"/>
    <col min="13564" max="13565" width="1.7109375" style="8" customWidth="1"/>
    <col min="13566" max="13566" width="3.140625" style="8" customWidth="1"/>
    <col min="13567" max="13567" width="17.7109375" style="8" bestFit="1" customWidth="1"/>
    <col min="13568" max="13568" width="36.42578125" style="8" bestFit="1" customWidth="1"/>
    <col min="13569" max="13569" width="9.140625" style="8"/>
    <col min="13570" max="13570" width="17.7109375" style="8" bestFit="1" customWidth="1"/>
    <col min="13571" max="13571" width="36.42578125" style="8" bestFit="1" customWidth="1"/>
    <col min="13572" max="13572" width="9.140625" style="8"/>
    <col min="13573" max="13573" width="1.140625" style="8" customWidth="1"/>
    <col min="13574" max="13575" width="9.140625" style="8"/>
    <col min="13576" max="13576" width="11.85546875" style="8" bestFit="1" customWidth="1"/>
    <col min="13577" max="13819" width="9.140625" style="8"/>
    <col min="13820" max="13821" width="1.7109375" style="8" customWidth="1"/>
    <col min="13822" max="13822" width="3.140625" style="8" customWidth="1"/>
    <col min="13823" max="13823" width="17.7109375" style="8" bestFit="1" customWidth="1"/>
    <col min="13824" max="13824" width="36.42578125" style="8" bestFit="1" customWidth="1"/>
    <col min="13825" max="13825" width="9.140625" style="8"/>
    <col min="13826" max="13826" width="17.7109375" style="8" bestFit="1" customWidth="1"/>
    <col min="13827" max="13827" width="36.42578125" style="8" bestFit="1" customWidth="1"/>
    <col min="13828" max="13828" width="9.140625" style="8"/>
    <col min="13829" max="13829" width="1.140625" style="8" customWidth="1"/>
    <col min="13830" max="13831" width="9.140625" style="8"/>
    <col min="13832" max="13832" width="11.85546875" style="8" bestFit="1" customWidth="1"/>
    <col min="13833" max="14075" width="9.140625" style="8"/>
    <col min="14076" max="14077" width="1.7109375" style="8" customWidth="1"/>
    <col min="14078" max="14078" width="3.140625" style="8" customWidth="1"/>
    <col min="14079" max="14079" width="17.7109375" style="8" bestFit="1" customWidth="1"/>
    <col min="14080" max="14080" width="36.42578125" style="8" bestFit="1" customWidth="1"/>
    <col min="14081" max="14081" width="9.140625" style="8"/>
    <col min="14082" max="14082" width="17.7109375" style="8" bestFit="1" customWidth="1"/>
    <col min="14083" max="14083" width="36.42578125" style="8" bestFit="1" customWidth="1"/>
    <col min="14084" max="14084" width="9.140625" style="8"/>
    <col min="14085" max="14085" width="1.140625" style="8" customWidth="1"/>
    <col min="14086" max="14087" width="9.140625" style="8"/>
    <col min="14088" max="14088" width="11.85546875" style="8" bestFit="1" customWidth="1"/>
    <col min="14089" max="14331" width="9.140625" style="8"/>
    <col min="14332" max="14333" width="1.7109375" style="8" customWidth="1"/>
    <col min="14334" max="14334" width="3.140625" style="8" customWidth="1"/>
    <col min="14335" max="14335" width="17.7109375" style="8" bestFit="1" customWidth="1"/>
    <col min="14336" max="14336" width="36.42578125" style="8" bestFit="1" customWidth="1"/>
    <col min="14337" max="14337" width="9.140625" style="8"/>
    <col min="14338" max="14338" width="17.7109375" style="8" bestFit="1" customWidth="1"/>
    <col min="14339" max="14339" width="36.42578125" style="8" bestFit="1" customWidth="1"/>
    <col min="14340" max="14340" width="9.140625" style="8"/>
    <col min="14341" max="14341" width="1.140625" style="8" customWidth="1"/>
    <col min="14342" max="14343" width="9.140625" style="8"/>
    <col min="14344" max="14344" width="11.85546875" style="8" bestFit="1" customWidth="1"/>
    <col min="14345" max="14587" width="9.140625" style="8"/>
    <col min="14588" max="14589" width="1.7109375" style="8" customWidth="1"/>
    <col min="14590" max="14590" width="3.140625" style="8" customWidth="1"/>
    <col min="14591" max="14591" width="17.7109375" style="8" bestFit="1" customWidth="1"/>
    <col min="14592" max="14592" width="36.42578125" style="8" bestFit="1" customWidth="1"/>
    <col min="14593" max="14593" width="9.140625" style="8"/>
    <col min="14594" max="14594" width="17.7109375" style="8" bestFit="1" customWidth="1"/>
    <col min="14595" max="14595" width="36.42578125" style="8" bestFit="1" customWidth="1"/>
    <col min="14596" max="14596" width="9.140625" style="8"/>
    <col min="14597" max="14597" width="1.140625" style="8" customWidth="1"/>
    <col min="14598" max="14599" width="9.140625" style="8"/>
    <col min="14600" max="14600" width="11.85546875" style="8" bestFit="1" customWidth="1"/>
    <col min="14601" max="14843" width="9.140625" style="8"/>
    <col min="14844" max="14845" width="1.7109375" style="8" customWidth="1"/>
    <col min="14846" max="14846" width="3.140625" style="8" customWidth="1"/>
    <col min="14847" max="14847" width="17.7109375" style="8" bestFit="1" customWidth="1"/>
    <col min="14848" max="14848" width="36.42578125" style="8" bestFit="1" customWidth="1"/>
    <col min="14849" max="14849" width="9.140625" style="8"/>
    <col min="14850" max="14850" width="17.7109375" style="8" bestFit="1" customWidth="1"/>
    <col min="14851" max="14851" width="36.42578125" style="8" bestFit="1" customWidth="1"/>
    <col min="14852" max="14852" width="9.140625" style="8"/>
    <col min="14853" max="14853" width="1.140625" style="8" customWidth="1"/>
    <col min="14854" max="14855" width="9.140625" style="8"/>
    <col min="14856" max="14856" width="11.85546875" style="8" bestFit="1" customWidth="1"/>
    <col min="14857" max="15099" width="9.140625" style="8"/>
    <col min="15100" max="15101" width="1.7109375" style="8" customWidth="1"/>
    <col min="15102" max="15102" width="3.140625" style="8" customWidth="1"/>
    <col min="15103" max="15103" width="17.7109375" style="8" bestFit="1" customWidth="1"/>
    <col min="15104" max="15104" width="36.42578125" style="8" bestFit="1" customWidth="1"/>
    <col min="15105" max="15105" width="9.140625" style="8"/>
    <col min="15106" max="15106" width="17.7109375" style="8" bestFit="1" customWidth="1"/>
    <col min="15107" max="15107" width="36.42578125" style="8" bestFit="1" customWidth="1"/>
    <col min="15108" max="15108" width="9.140625" style="8"/>
    <col min="15109" max="15109" width="1.140625" style="8" customWidth="1"/>
    <col min="15110" max="15111" width="9.140625" style="8"/>
    <col min="15112" max="15112" width="11.85546875" style="8" bestFit="1" customWidth="1"/>
    <col min="15113" max="15355" width="9.140625" style="8"/>
    <col min="15356" max="15357" width="1.7109375" style="8" customWidth="1"/>
    <col min="15358" max="15358" width="3.140625" style="8" customWidth="1"/>
    <col min="15359" max="15359" width="17.7109375" style="8" bestFit="1" customWidth="1"/>
    <col min="15360" max="15360" width="36.42578125" style="8" bestFit="1" customWidth="1"/>
    <col min="15361" max="15361" width="9.140625" style="8"/>
    <col min="15362" max="15362" width="17.7109375" style="8" bestFit="1" customWidth="1"/>
    <col min="15363" max="15363" width="36.42578125" style="8" bestFit="1" customWidth="1"/>
    <col min="15364" max="15364" width="9.140625" style="8"/>
    <col min="15365" max="15365" width="1.140625" style="8" customWidth="1"/>
    <col min="15366" max="15367" width="9.140625" style="8"/>
    <col min="15368" max="15368" width="11.85546875" style="8" bestFit="1" customWidth="1"/>
    <col min="15369" max="15611" width="9.140625" style="8"/>
    <col min="15612" max="15613" width="1.7109375" style="8" customWidth="1"/>
    <col min="15614" max="15614" width="3.140625" style="8" customWidth="1"/>
    <col min="15615" max="15615" width="17.7109375" style="8" bestFit="1" customWidth="1"/>
    <col min="15616" max="15616" width="36.42578125" style="8" bestFit="1" customWidth="1"/>
    <col min="15617" max="15617" width="9.140625" style="8"/>
    <col min="15618" max="15618" width="17.7109375" style="8" bestFit="1" customWidth="1"/>
    <col min="15619" max="15619" width="36.42578125" style="8" bestFit="1" customWidth="1"/>
    <col min="15620" max="15620" width="9.140625" style="8"/>
    <col min="15621" max="15621" width="1.140625" style="8" customWidth="1"/>
    <col min="15622" max="15623" width="9.140625" style="8"/>
    <col min="15624" max="15624" width="11.85546875" style="8" bestFit="1" customWidth="1"/>
    <col min="15625" max="15867" width="9.140625" style="8"/>
    <col min="15868" max="15869" width="1.7109375" style="8" customWidth="1"/>
    <col min="15870" max="15870" width="3.140625" style="8" customWidth="1"/>
    <col min="15871" max="15871" width="17.7109375" style="8" bestFit="1" customWidth="1"/>
    <col min="15872" max="15872" width="36.42578125" style="8" bestFit="1" customWidth="1"/>
    <col min="15873" max="15873" width="9.140625" style="8"/>
    <col min="15874" max="15874" width="17.7109375" style="8" bestFit="1" customWidth="1"/>
    <col min="15875" max="15875" width="36.42578125" style="8" bestFit="1" customWidth="1"/>
    <col min="15876" max="15876" width="9.140625" style="8"/>
    <col min="15877" max="15877" width="1.140625" style="8" customWidth="1"/>
    <col min="15878" max="15879" width="9.140625" style="8"/>
    <col min="15880" max="15880" width="11.85546875" style="8" bestFit="1" customWidth="1"/>
    <col min="15881" max="16123" width="9.140625" style="8"/>
    <col min="16124" max="16125" width="1.7109375" style="8" customWidth="1"/>
    <col min="16126" max="16126" width="3.140625" style="8" customWidth="1"/>
    <col min="16127" max="16127" width="17.7109375" style="8" bestFit="1" customWidth="1"/>
    <col min="16128" max="16128" width="36.42578125" style="8" bestFit="1" customWidth="1"/>
    <col min="16129" max="16129" width="9.140625" style="8"/>
    <col min="16130" max="16130" width="17.7109375" style="8" bestFit="1" customWidth="1"/>
    <col min="16131" max="16131" width="36.42578125" style="8" bestFit="1" customWidth="1"/>
    <col min="16132" max="16132" width="9.140625" style="8"/>
    <col min="16133" max="16133" width="1.140625" style="8" customWidth="1"/>
    <col min="16134" max="16135" width="9.140625" style="8"/>
    <col min="16136" max="16136" width="11.85546875" style="8" bestFit="1" customWidth="1"/>
    <col min="16137" max="16384" width="9.140625" style="8"/>
  </cols>
  <sheetData>
    <row r="1" spans="2:19" ht="6" customHeight="1" thickBot="1"/>
    <row r="2" spans="2:19" ht="23.25" thickBot="1">
      <c r="B2" s="9"/>
      <c r="C2" s="9"/>
      <c r="D2" s="10">
        <f ca="1">TODAY() + 52</f>
        <v>43269</v>
      </c>
      <c r="E2" s="9" t="s">
        <v>139</v>
      </c>
      <c r="F2" s="9"/>
      <c r="G2" s="11"/>
      <c r="H2" s="12" t="s">
        <v>2</v>
      </c>
      <c r="I2" s="13"/>
    </row>
    <row r="3" spans="2:19" ht="13.5" thickTop="1">
      <c r="B3" s="14"/>
      <c r="C3" s="14"/>
      <c r="D3" s="14" t="s">
        <v>8</v>
      </c>
      <c r="E3" s="15"/>
      <c r="F3" s="15"/>
      <c r="G3" s="11"/>
      <c r="H3" s="16" t="s">
        <v>9</v>
      </c>
      <c r="I3" s="17">
        <v>40794</v>
      </c>
      <c r="K3" s="44" t="str">
        <f t="array" aca="1" ref="K3:S49" ca="1">_xll.HLV5r3.Financial.Cache.ViewTrade(E38)</f>
        <v>CapFloor_Coupon_0</v>
      </c>
      <c r="L3" s="44">
        <f ca="1"/>
        <v>41130</v>
      </c>
      <c r="M3" s="44">
        <f ca="1"/>
        <v>40795</v>
      </c>
      <c r="N3" s="44">
        <f ca="1"/>
        <v>41130</v>
      </c>
      <c r="O3" s="8">
        <f ca="1"/>
        <v>0.91780821917808197</v>
      </c>
      <c r="P3" s="8" t="str">
        <f ca="1"/>
        <v>335</v>
      </c>
      <c r="Q3" s="8">
        <f ca="1"/>
        <v>100000000</v>
      </c>
      <c r="R3" s="8">
        <f ca="1"/>
        <v>0</v>
      </c>
      <c r="S3" s="150">
        <f ca="1"/>
        <v>0</v>
      </c>
    </row>
    <row r="4" spans="2:19">
      <c r="B4" s="15"/>
      <c r="C4" s="15"/>
      <c r="D4" s="19" t="s">
        <v>131</v>
      </c>
      <c r="E4" s="95" t="s">
        <v>129</v>
      </c>
      <c r="F4" s="15"/>
      <c r="G4" s="11"/>
      <c r="H4" s="21" t="s">
        <v>14</v>
      </c>
      <c r="I4" s="22">
        <f>I3</f>
        <v>40794</v>
      </c>
      <c r="K4" s="44" t="str">
        <f ca="1"/>
        <v>CapFloor_Coupon_1</v>
      </c>
      <c r="L4" s="44">
        <f ca="1"/>
        <v>41316</v>
      </c>
      <c r="M4" s="44">
        <f ca="1"/>
        <v>41130</v>
      </c>
      <c r="N4" s="44">
        <f ca="1"/>
        <v>41316</v>
      </c>
      <c r="O4" s="8">
        <f ca="1"/>
        <v>0.50958904109588998</v>
      </c>
      <c r="P4" s="8" t="str">
        <f ca="1"/>
        <v>186</v>
      </c>
      <c r="Q4" s="8">
        <f ca="1"/>
        <v>100000000</v>
      </c>
      <c r="R4" s="8">
        <f ca="1"/>
        <v>0</v>
      </c>
      <c r="S4" s="150">
        <f ca="1"/>
        <v>0</v>
      </c>
    </row>
    <row r="5" spans="2:19">
      <c r="B5" s="15"/>
      <c r="C5" s="15"/>
      <c r="D5" s="19" t="s">
        <v>140</v>
      </c>
      <c r="E5" s="36">
        <v>0.05</v>
      </c>
      <c r="F5" s="15"/>
      <c r="G5" s="11"/>
      <c r="H5" s="21" t="s">
        <v>16</v>
      </c>
      <c r="I5" s="22" t="s">
        <v>17</v>
      </c>
      <c r="K5" s="44" t="str">
        <f ca="1"/>
        <v>CapFloor_Coupon_2</v>
      </c>
      <c r="L5" s="44">
        <f ca="1"/>
        <v>41495</v>
      </c>
      <c r="M5" s="44">
        <f ca="1"/>
        <v>41316</v>
      </c>
      <c r="N5" s="44">
        <f ca="1"/>
        <v>41495</v>
      </c>
      <c r="O5" s="8">
        <f ca="1"/>
        <v>0.49041095890411002</v>
      </c>
      <c r="P5" s="8" t="str">
        <f ca="1"/>
        <v>179</v>
      </c>
      <c r="Q5" s="8">
        <f ca="1"/>
        <v>100000000</v>
      </c>
      <c r="R5" s="8">
        <f ca="1"/>
        <v>0</v>
      </c>
      <c r="S5" s="150">
        <f ca="1"/>
        <v>0</v>
      </c>
    </row>
    <row r="6" spans="2:19" ht="13.5" thickBot="1">
      <c r="B6" s="15"/>
      <c r="C6" s="15"/>
      <c r="D6" s="29" t="s">
        <v>141</v>
      </c>
      <c r="E6" s="7" t="s">
        <v>157</v>
      </c>
      <c r="F6" s="15"/>
      <c r="G6" s="11"/>
      <c r="H6" s="25" t="s">
        <v>19</v>
      </c>
      <c r="I6" s="26">
        <f>E11</f>
        <v>44417</v>
      </c>
      <c r="K6" s="44" t="str">
        <f ca="1"/>
        <v>CapFloor_Coupon_3</v>
      </c>
      <c r="L6" s="44">
        <f ca="1"/>
        <v>41680</v>
      </c>
      <c r="M6" s="44">
        <f ca="1"/>
        <v>41495</v>
      </c>
      <c r="N6" s="44">
        <f ca="1"/>
        <v>41680</v>
      </c>
      <c r="O6" s="8">
        <f ca="1"/>
        <v>0.50684931506849296</v>
      </c>
      <c r="P6" s="8" t="str">
        <f ca="1"/>
        <v>185</v>
      </c>
      <c r="Q6" s="8">
        <f ca="1"/>
        <v>100000000</v>
      </c>
      <c r="R6" s="8">
        <f ca="1"/>
        <v>0</v>
      </c>
      <c r="S6" s="150">
        <f ca="1"/>
        <v>0</v>
      </c>
    </row>
    <row r="7" spans="2:19">
      <c r="B7" s="15"/>
      <c r="C7" s="18"/>
      <c r="D7" s="19" t="s">
        <v>10</v>
      </c>
      <c r="E7" s="20" t="s">
        <v>13</v>
      </c>
      <c r="F7" s="15" t="s">
        <v>12</v>
      </c>
      <c r="G7" s="11"/>
      <c r="K7" s="44" t="str">
        <f ca="1"/>
        <v>CapFloor_Coupon_4</v>
      </c>
      <c r="L7" s="44">
        <f ca="1"/>
        <v>41862</v>
      </c>
      <c r="M7" s="44">
        <f ca="1"/>
        <v>41680</v>
      </c>
      <c r="N7" s="44">
        <f ca="1"/>
        <v>41862</v>
      </c>
      <c r="O7" s="8">
        <f ca="1"/>
        <v>0.49863013698630099</v>
      </c>
      <c r="P7" s="8" t="str">
        <f ca="1"/>
        <v>182</v>
      </c>
      <c r="Q7" s="8">
        <f ca="1"/>
        <v>100000000</v>
      </c>
      <c r="R7" s="8">
        <f ca="1"/>
        <v>0</v>
      </c>
      <c r="S7" s="150">
        <f ca="1"/>
        <v>0</v>
      </c>
    </row>
    <row r="8" spans="2:19">
      <c r="B8" s="15"/>
      <c r="C8" s="18"/>
      <c r="D8" s="19" t="s">
        <v>15</v>
      </c>
      <c r="E8" s="20" t="s">
        <v>11</v>
      </c>
      <c r="F8" s="15"/>
      <c r="G8" s="11"/>
      <c r="K8" s="44" t="str">
        <f ca="1"/>
        <v>CapFloor_Coupon_5</v>
      </c>
      <c r="L8" s="44">
        <f ca="1"/>
        <v>42044</v>
      </c>
      <c r="M8" s="44">
        <f ca="1"/>
        <v>41862</v>
      </c>
      <c r="N8" s="44">
        <f ca="1"/>
        <v>42044</v>
      </c>
      <c r="O8" s="8">
        <f ca="1"/>
        <v>0.49863013698630099</v>
      </c>
      <c r="P8" s="8" t="str">
        <f ca="1"/>
        <v>182</v>
      </c>
      <c r="Q8" s="8">
        <f ca="1"/>
        <v>100000000</v>
      </c>
      <c r="R8" s="8">
        <f ca="1"/>
        <v>0</v>
      </c>
      <c r="S8" s="150">
        <f ca="1"/>
        <v>0</v>
      </c>
    </row>
    <row r="9" spans="2:19">
      <c r="B9" s="15"/>
      <c r="C9" s="15"/>
      <c r="D9" s="23" t="s">
        <v>18</v>
      </c>
      <c r="E9" s="24">
        <v>100000000</v>
      </c>
      <c r="F9" s="24"/>
      <c r="G9" s="11"/>
      <c r="K9" s="44" t="str">
        <f ca="1"/>
        <v>CapFloor_Coupon_6</v>
      </c>
      <c r="L9" s="44">
        <f ca="1"/>
        <v>42226</v>
      </c>
      <c r="M9" s="44">
        <f ca="1"/>
        <v>42044</v>
      </c>
      <c r="N9" s="44">
        <f ca="1"/>
        <v>42226</v>
      </c>
      <c r="O9" s="8">
        <f ca="1"/>
        <v>0.49863013698630099</v>
      </c>
      <c r="P9" s="8" t="str">
        <f ca="1"/>
        <v>182</v>
      </c>
      <c r="Q9" s="8">
        <f ca="1"/>
        <v>100000000</v>
      </c>
      <c r="R9" s="8">
        <f ca="1"/>
        <v>0</v>
      </c>
      <c r="S9" s="150">
        <f ca="1"/>
        <v>0</v>
      </c>
    </row>
    <row r="10" spans="2:19">
      <c r="B10" s="15"/>
      <c r="C10" s="15"/>
      <c r="D10" s="19" t="s">
        <v>20</v>
      </c>
      <c r="E10" s="27">
        <f>_xll.HLV5r3.Financial.Cache.AddPeriod($I$3,$F$10,$F$7,"FOLLOWING","Business")</f>
        <v>40795</v>
      </c>
      <c r="F10" s="28" t="s">
        <v>21</v>
      </c>
      <c r="G10" s="11"/>
      <c r="K10" s="44" t="str">
        <f ca="1"/>
        <v>CapFloor_Coupon_7</v>
      </c>
      <c r="L10" s="44">
        <f ca="1"/>
        <v>42409</v>
      </c>
      <c r="M10" s="44">
        <f ca="1"/>
        <v>42226</v>
      </c>
      <c r="N10" s="44">
        <f ca="1"/>
        <v>42409</v>
      </c>
      <c r="O10" s="8">
        <f ca="1"/>
        <v>0.50136986301369901</v>
      </c>
      <c r="P10" s="8" t="str">
        <f ca="1"/>
        <v>183</v>
      </c>
      <c r="Q10" s="8">
        <f ca="1"/>
        <v>100000000</v>
      </c>
      <c r="R10" s="8">
        <f ca="1"/>
        <v>0</v>
      </c>
      <c r="S10" s="150">
        <f ca="1"/>
        <v>0</v>
      </c>
    </row>
    <row r="11" spans="2:19">
      <c r="B11" s="15"/>
      <c r="C11" s="15"/>
      <c r="D11" s="29" t="s">
        <v>19</v>
      </c>
      <c r="E11" s="27">
        <f>_xll.HLV5r3.Financial.Cache.AddPeriod(E10,$F$11,$F$7,"FOLLOWING","Calendar")</f>
        <v>44417</v>
      </c>
      <c r="F11" s="28" t="s">
        <v>123</v>
      </c>
      <c r="G11" s="11"/>
      <c r="K11" s="44" t="str">
        <f ca="1"/>
        <v>CapFloor_Coupon_8</v>
      </c>
      <c r="L11" s="44">
        <f ca="1"/>
        <v>42591</v>
      </c>
      <c r="M11" s="44">
        <f ca="1"/>
        <v>42409</v>
      </c>
      <c r="N11" s="44">
        <f ca="1"/>
        <v>42591</v>
      </c>
      <c r="O11" s="8">
        <f ca="1"/>
        <v>0.49863013698630099</v>
      </c>
      <c r="P11" s="8" t="str">
        <f ca="1"/>
        <v>182</v>
      </c>
      <c r="Q11" s="8">
        <f ca="1"/>
        <v>100000000</v>
      </c>
      <c r="R11" s="8">
        <f ca="1"/>
        <v>0</v>
      </c>
      <c r="S11" s="150">
        <f ca="1"/>
        <v>0</v>
      </c>
    </row>
    <row r="12" spans="2:19">
      <c r="B12" s="15"/>
      <c r="C12" s="15"/>
      <c r="D12" s="29" t="s">
        <v>23</v>
      </c>
      <c r="E12" s="27">
        <v>40948</v>
      </c>
      <c r="F12" s="28" t="s">
        <v>24</v>
      </c>
      <c r="G12" s="11"/>
      <c r="K12" s="44" t="str">
        <f ca="1"/>
        <v>CapFloor_Coupon_9</v>
      </c>
      <c r="L12" s="44">
        <f ca="1"/>
        <v>42775</v>
      </c>
      <c r="M12" s="44">
        <f ca="1"/>
        <v>42591</v>
      </c>
      <c r="N12" s="44">
        <f ca="1"/>
        <v>42775</v>
      </c>
      <c r="O12" s="8">
        <f ca="1"/>
        <v>0.50410958904109604</v>
      </c>
      <c r="P12" s="8" t="str">
        <f ca="1"/>
        <v>184</v>
      </c>
      <c r="Q12" s="8">
        <f ca="1"/>
        <v>100000000</v>
      </c>
      <c r="R12" s="8">
        <f ca="1"/>
        <v>0</v>
      </c>
      <c r="S12" s="150">
        <f ca="1"/>
        <v>0</v>
      </c>
    </row>
    <row r="13" spans="2:19">
      <c r="B13" s="15"/>
      <c r="C13" s="15"/>
      <c r="D13" s="29" t="s">
        <v>25</v>
      </c>
      <c r="E13" s="27"/>
      <c r="F13" s="30"/>
      <c r="G13" s="11"/>
      <c r="K13" s="44" t="str">
        <f ca="1"/>
        <v>CapFloor_Coupon_10</v>
      </c>
      <c r="L13" s="44">
        <f ca="1"/>
        <v>42956</v>
      </c>
      <c r="M13" s="44">
        <f ca="1"/>
        <v>42775</v>
      </c>
      <c r="N13" s="44">
        <f ca="1"/>
        <v>42956</v>
      </c>
      <c r="O13" s="8">
        <f ca="1"/>
        <v>0.49589041095890402</v>
      </c>
      <c r="P13" s="8" t="str">
        <f ca="1"/>
        <v>181</v>
      </c>
      <c r="Q13" s="8">
        <f ca="1"/>
        <v>100000000</v>
      </c>
      <c r="R13" s="8">
        <f ca="1"/>
        <v>0</v>
      </c>
      <c r="S13" s="150">
        <f ca="1"/>
        <v>0</v>
      </c>
    </row>
    <row r="14" spans="2:19">
      <c r="B14" s="15"/>
      <c r="C14" s="31"/>
      <c r="D14" s="29" t="s">
        <v>26</v>
      </c>
      <c r="E14" s="32" t="s">
        <v>27</v>
      </c>
      <c r="F14" s="30"/>
      <c r="G14" s="11"/>
      <c r="K14" s="44" t="str">
        <f ca="1"/>
        <v>CapFloor_Coupon_11</v>
      </c>
      <c r="L14" s="44">
        <f ca="1"/>
        <v>43140</v>
      </c>
      <c r="M14" s="44">
        <f ca="1"/>
        <v>42956</v>
      </c>
      <c r="N14" s="44">
        <f ca="1"/>
        <v>43140</v>
      </c>
      <c r="O14" s="8">
        <f ca="1"/>
        <v>0.50410958904109604</v>
      </c>
      <c r="P14" s="8" t="str">
        <f ca="1"/>
        <v>184</v>
      </c>
      <c r="Q14" s="8">
        <f ca="1"/>
        <v>100000000</v>
      </c>
      <c r="R14" s="8">
        <f ca="1"/>
        <v>0</v>
      </c>
      <c r="S14" s="150">
        <f ca="1"/>
        <v>0</v>
      </c>
    </row>
    <row r="15" spans="2:19">
      <c r="B15" s="15"/>
      <c r="C15" s="31"/>
      <c r="D15" s="29" t="s">
        <v>29</v>
      </c>
      <c r="E15" s="32" t="s">
        <v>113</v>
      </c>
      <c r="F15" s="30"/>
      <c r="G15" s="11"/>
      <c r="K15" s="44" t="str">
        <f ca="1"/>
        <v>CapFloor_Coupon_12</v>
      </c>
      <c r="L15" s="44">
        <f ca="1"/>
        <v>43321</v>
      </c>
      <c r="M15" s="44">
        <f ca="1"/>
        <v>43140</v>
      </c>
      <c r="N15" s="44">
        <f ca="1"/>
        <v>43321</v>
      </c>
      <c r="O15" s="8">
        <f ca="1"/>
        <v>0.49589041095890402</v>
      </c>
      <c r="P15" s="8" t="str">
        <f ca="1"/>
        <v>181</v>
      </c>
      <c r="Q15" s="8">
        <f ca="1"/>
        <v>100000000</v>
      </c>
      <c r="R15" s="8">
        <f ca="1"/>
        <v>0</v>
      </c>
      <c r="S15" s="150">
        <f ca="1"/>
        <v>0</v>
      </c>
    </row>
    <row r="16" spans="2:19" ht="13.5" thickBot="1">
      <c r="B16" s="15"/>
      <c r="C16" s="31"/>
      <c r="D16" s="29" t="s">
        <v>30</v>
      </c>
      <c r="E16" s="32"/>
      <c r="F16" s="30"/>
      <c r="G16" s="11"/>
      <c r="K16" s="44" t="str">
        <f ca="1"/>
        <v>CapFloor_Coupon_13</v>
      </c>
      <c r="L16" s="44">
        <f ca="1"/>
        <v>43507</v>
      </c>
      <c r="M16" s="44">
        <f ca="1"/>
        <v>43321</v>
      </c>
      <c r="N16" s="44">
        <f ca="1"/>
        <v>43507</v>
      </c>
      <c r="O16" s="8">
        <f ca="1"/>
        <v>0.50958904109588998</v>
      </c>
      <c r="P16" s="8" t="str">
        <f ca="1"/>
        <v>186</v>
      </c>
      <c r="Q16" s="8">
        <f ca="1"/>
        <v>100000000</v>
      </c>
      <c r="R16" s="8">
        <f ca="1"/>
        <v>0</v>
      </c>
      <c r="S16" s="150">
        <f ca="1"/>
        <v>0</v>
      </c>
    </row>
    <row r="17" spans="2:19" ht="13.5" thickBot="1">
      <c r="B17" s="15"/>
      <c r="C17" s="31"/>
      <c r="D17" s="33" t="s">
        <v>32</v>
      </c>
      <c r="E17" s="34">
        <v>9</v>
      </c>
      <c r="F17" s="34"/>
      <c r="G17" s="11"/>
      <c r="H17" s="12" t="s">
        <v>37</v>
      </c>
      <c r="I17" s="13"/>
      <c r="K17" s="44" t="str">
        <f ca="1"/>
        <v>CapFloor_Coupon_14</v>
      </c>
      <c r="L17" s="44">
        <f ca="1"/>
        <v>43686</v>
      </c>
      <c r="M17" s="44">
        <f ca="1"/>
        <v>43507</v>
      </c>
      <c r="N17" s="44">
        <f ca="1"/>
        <v>43686</v>
      </c>
      <c r="O17" s="8">
        <f ca="1"/>
        <v>0.49041095890411002</v>
      </c>
      <c r="P17" s="8" t="str">
        <f ca="1"/>
        <v>179</v>
      </c>
      <c r="Q17" s="8">
        <f ca="1"/>
        <v>100000000</v>
      </c>
      <c r="R17" s="8">
        <f ca="1"/>
        <v>0</v>
      </c>
      <c r="S17" s="150">
        <f ca="1"/>
        <v>0</v>
      </c>
    </row>
    <row r="18" spans="2:19">
      <c r="B18" s="15"/>
      <c r="C18" s="31"/>
      <c r="D18" s="23" t="s">
        <v>34</v>
      </c>
      <c r="E18" s="35" t="s">
        <v>36</v>
      </c>
      <c r="F18" s="15"/>
      <c r="G18" s="11"/>
      <c r="H18" s="16" t="s">
        <v>16</v>
      </c>
      <c r="I18" s="37" t="s">
        <v>17</v>
      </c>
      <c r="K18" s="44" t="str">
        <f ca="1"/>
        <v>CapFloor_Coupon_15</v>
      </c>
      <c r="L18" s="44">
        <f ca="1"/>
        <v>43871</v>
      </c>
      <c r="M18" s="44">
        <f ca="1"/>
        <v>43686</v>
      </c>
      <c r="N18" s="44">
        <f ca="1"/>
        <v>43871</v>
      </c>
      <c r="O18" s="8">
        <f ca="1"/>
        <v>0.50684931506849296</v>
      </c>
      <c r="P18" s="8" t="str">
        <f ca="1"/>
        <v>185</v>
      </c>
      <c r="Q18" s="8">
        <f ca="1"/>
        <v>100000000</v>
      </c>
      <c r="R18" s="8">
        <f ca="1"/>
        <v>0</v>
      </c>
      <c r="S18" s="150">
        <f ca="1"/>
        <v>0</v>
      </c>
    </row>
    <row r="19" spans="2:19">
      <c r="B19" s="15"/>
      <c r="C19" s="31"/>
      <c r="D19" s="19" t="s">
        <v>38</v>
      </c>
      <c r="E19" s="36" t="s">
        <v>39</v>
      </c>
      <c r="F19" s="15"/>
      <c r="G19" s="11"/>
      <c r="H19" s="21" t="s">
        <v>14</v>
      </c>
      <c r="I19" s="22">
        <f ca="1">TODAY()</f>
        <v>43217</v>
      </c>
      <c r="K19" s="44" t="str">
        <f ca="1"/>
        <v>CapFloor_Coupon_16</v>
      </c>
      <c r="L19" s="44">
        <f ca="1"/>
        <v>44053</v>
      </c>
      <c r="M19" s="44">
        <f ca="1"/>
        <v>43871</v>
      </c>
      <c r="N19" s="44">
        <f ca="1"/>
        <v>44053</v>
      </c>
      <c r="O19" s="8">
        <f ca="1"/>
        <v>0.49863013698630099</v>
      </c>
      <c r="P19" s="8" t="str">
        <f ca="1"/>
        <v>182</v>
      </c>
      <c r="Q19" s="8">
        <f ca="1"/>
        <v>100000000</v>
      </c>
      <c r="R19" s="8">
        <f ca="1"/>
        <v>0</v>
      </c>
      <c r="S19" s="150">
        <f ca="1"/>
        <v>0</v>
      </c>
    </row>
    <row r="20" spans="2:19">
      <c r="B20" s="15"/>
      <c r="C20" s="31"/>
      <c r="D20" s="29" t="s">
        <v>40</v>
      </c>
      <c r="E20" s="36">
        <v>5.3100000000000001E-2</v>
      </c>
      <c r="F20" s="15"/>
      <c r="G20" s="11"/>
      <c r="H20" s="21" t="s">
        <v>19</v>
      </c>
      <c r="I20" s="22">
        <f>E11</f>
        <v>44417</v>
      </c>
      <c r="K20" s="44" t="str">
        <f ca="1"/>
        <v>CapFloor_Coupon_17</v>
      </c>
      <c r="L20" s="44">
        <f ca="1"/>
        <v>44236</v>
      </c>
      <c r="M20" s="44">
        <f ca="1"/>
        <v>44053</v>
      </c>
      <c r="N20" s="44">
        <f ca="1"/>
        <v>44236</v>
      </c>
      <c r="O20" s="8">
        <f ca="1"/>
        <v>0.50136986301369901</v>
      </c>
      <c r="P20" s="8" t="str">
        <f ca="1"/>
        <v>183</v>
      </c>
      <c r="Q20" s="8">
        <f ca="1"/>
        <v>100000000</v>
      </c>
      <c r="R20" s="8">
        <f ca="1"/>
        <v>0</v>
      </c>
      <c r="S20" s="150">
        <f ca="1"/>
        <v>0</v>
      </c>
    </row>
    <row r="21" spans="2:19">
      <c r="B21" s="15"/>
      <c r="C21" s="31"/>
      <c r="D21" s="29" t="s">
        <v>41</v>
      </c>
      <c r="E21" s="36">
        <v>0</v>
      </c>
      <c r="F21" s="15"/>
      <c r="G21" s="11"/>
      <c r="H21" s="21" t="s">
        <v>9</v>
      </c>
      <c r="I21" s="22">
        <f ca="1">TODAY()</f>
        <v>43217</v>
      </c>
      <c r="K21" s="44" t="str">
        <f ca="1"/>
        <v>CapFloor_Coupon_18</v>
      </c>
      <c r="L21" s="44">
        <f ca="1"/>
        <v>44417</v>
      </c>
      <c r="M21" s="44">
        <f ca="1"/>
        <v>44236</v>
      </c>
      <c r="N21" s="44">
        <f ca="1"/>
        <v>44417</v>
      </c>
      <c r="O21" s="8">
        <f ca="1"/>
        <v>0.49589041095890402</v>
      </c>
      <c r="P21" s="8" t="str">
        <f ca="1"/>
        <v>181</v>
      </c>
      <c r="Q21" s="8">
        <f ca="1"/>
        <v>100000000</v>
      </c>
      <c r="R21" s="8">
        <f ca="1"/>
        <v>0</v>
      </c>
      <c r="S21" s="150">
        <f ca="1"/>
        <v>0</v>
      </c>
    </row>
    <row r="22" spans="2:19">
      <c r="B22" s="15"/>
      <c r="C22" s="31"/>
      <c r="D22" s="29" t="s">
        <v>42</v>
      </c>
      <c r="E22" s="36" t="s">
        <v>24</v>
      </c>
      <c r="F22" s="15"/>
      <c r="G22" s="11"/>
      <c r="H22" s="21" t="s">
        <v>11</v>
      </c>
      <c r="I22" s="22" t="s">
        <v>45</v>
      </c>
      <c r="K22" s="44" t="e">
        <f ca="1"/>
        <v>#N/A</v>
      </c>
      <c r="L22" s="44" t="e">
        <f ca="1"/>
        <v>#N/A</v>
      </c>
      <c r="M22" s="44" t="e">
        <f ca="1"/>
        <v>#N/A</v>
      </c>
      <c r="N22" s="44" t="e">
        <f ca="1"/>
        <v>#N/A</v>
      </c>
      <c r="O22" s="8" t="e">
        <f ca="1"/>
        <v>#N/A</v>
      </c>
      <c r="P22" s="8" t="e">
        <f ca="1"/>
        <v>#N/A</v>
      </c>
      <c r="Q22" s="8" t="e">
        <f ca="1"/>
        <v>#N/A</v>
      </c>
      <c r="R22" s="8" t="e">
        <f ca="1"/>
        <v>#N/A</v>
      </c>
      <c r="S22" s="8" t="e">
        <f ca="1"/>
        <v>#N/A</v>
      </c>
    </row>
    <row r="23" spans="2:19" ht="13.5" thickBot="1">
      <c r="B23" s="15"/>
      <c r="C23" s="31"/>
      <c r="D23" s="29" t="s">
        <v>43</v>
      </c>
      <c r="E23" s="36" t="s">
        <v>44</v>
      </c>
      <c r="F23" s="15"/>
      <c r="G23" s="11"/>
      <c r="H23" s="25" t="s">
        <v>13</v>
      </c>
      <c r="I23" s="26" t="s">
        <v>48</v>
      </c>
      <c r="K23" s="44" t="e">
        <f ca="1"/>
        <v>#N/A</v>
      </c>
      <c r="L23" s="44" t="e">
        <f ca="1"/>
        <v>#N/A</v>
      </c>
      <c r="M23" s="44" t="e">
        <f ca="1"/>
        <v>#N/A</v>
      </c>
      <c r="N23" s="44" t="e">
        <f ca="1"/>
        <v>#N/A</v>
      </c>
      <c r="O23" s="8" t="e">
        <f ca="1"/>
        <v>#N/A</v>
      </c>
      <c r="P23" s="8" t="e">
        <f ca="1"/>
        <v>#N/A</v>
      </c>
      <c r="Q23" s="8" t="e">
        <f ca="1"/>
        <v>#N/A</v>
      </c>
      <c r="R23" s="8" t="e">
        <f ca="1"/>
        <v>#N/A</v>
      </c>
      <c r="S23" s="8" t="e">
        <f ca="1"/>
        <v>#N/A</v>
      </c>
    </row>
    <row r="24" spans="2:19">
      <c r="B24" s="15"/>
      <c r="C24" s="31"/>
      <c r="D24" s="29" t="s">
        <v>46</v>
      </c>
      <c r="E24" s="36" t="s">
        <v>47</v>
      </c>
      <c r="F24" s="15"/>
      <c r="G24" s="11"/>
      <c r="K24" s="44" t="e">
        <f ca="1"/>
        <v>#N/A</v>
      </c>
      <c r="L24" s="44" t="e">
        <f ca="1"/>
        <v>#N/A</v>
      </c>
      <c r="M24" s="44" t="e">
        <f ca="1"/>
        <v>#N/A</v>
      </c>
      <c r="N24" s="44" t="e">
        <f ca="1"/>
        <v>#N/A</v>
      </c>
      <c r="O24" s="8" t="e">
        <f ca="1"/>
        <v>#N/A</v>
      </c>
      <c r="P24" s="8" t="e">
        <f ca="1"/>
        <v>#N/A</v>
      </c>
      <c r="Q24" s="8" t="e">
        <f ca="1"/>
        <v>#N/A</v>
      </c>
      <c r="R24" s="8" t="e">
        <f ca="1"/>
        <v>#N/A</v>
      </c>
      <c r="S24" s="8" t="e">
        <f ca="1"/>
        <v>#N/A</v>
      </c>
    </row>
    <row r="25" spans="2:19" ht="13.5" thickBot="1">
      <c r="B25" s="15"/>
      <c r="C25" s="31"/>
      <c r="D25" s="29" t="s">
        <v>49</v>
      </c>
      <c r="E25" s="36" t="s">
        <v>50</v>
      </c>
      <c r="F25" s="15"/>
      <c r="G25" s="11"/>
      <c r="K25" s="45" t="e">
        <f ca="1"/>
        <v>#N/A</v>
      </c>
      <c r="L25" s="44" t="e">
        <f ca="1"/>
        <v>#N/A</v>
      </c>
      <c r="M25" s="44" t="e">
        <f ca="1"/>
        <v>#N/A</v>
      </c>
      <c r="N25" s="44" t="e">
        <f ca="1"/>
        <v>#N/A</v>
      </c>
      <c r="O25" s="8" t="e">
        <f ca="1"/>
        <v>#N/A</v>
      </c>
      <c r="P25" s="8" t="e">
        <f ca="1"/>
        <v>#N/A</v>
      </c>
      <c r="Q25" s="8" t="e">
        <f ca="1"/>
        <v>#N/A</v>
      </c>
      <c r="R25" s="8" t="e">
        <f ca="1"/>
        <v>#N/A</v>
      </c>
      <c r="S25" s="8" t="e">
        <f ca="1"/>
        <v>#N/A</v>
      </c>
    </row>
    <row r="26" spans="2:19" ht="13.5" thickBot="1">
      <c r="B26" s="15"/>
      <c r="C26" s="31"/>
      <c r="D26" s="29" t="s">
        <v>51</v>
      </c>
      <c r="E26" s="36" t="s">
        <v>47</v>
      </c>
      <c r="F26" s="15"/>
      <c r="G26" s="11"/>
      <c r="H26" s="12" t="s">
        <v>54</v>
      </c>
      <c r="I26" s="13"/>
      <c r="K26" s="45" t="e">
        <f ca="1"/>
        <v>#N/A</v>
      </c>
      <c r="L26" s="44" t="e">
        <f ca="1"/>
        <v>#N/A</v>
      </c>
      <c r="M26" s="44" t="e">
        <f ca="1"/>
        <v>#N/A</v>
      </c>
      <c r="N26" s="44" t="e">
        <f ca="1"/>
        <v>#N/A</v>
      </c>
      <c r="O26" s="8" t="e">
        <f ca="1"/>
        <v>#N/A</v>
      </c>
      <c r="P26" s="8" t="e">
        <f ca="1"/>
        <v>#N/A</v>
      </c>
      <c r="Q26" s="8" t="e">
        <f ca="1"/>
        <v>#N/A</v>
      </c>
      <c r="R26" s="8" t="e">
        <f ca="1"/>
        <v>#N/A</v>
      </c>
      <c r="S26" s="8" t="e">
        <f ca="1"/>
        <v>#N/A</v>
      </c>
    </row>
    <row r="27" spans="2:19">
      <c r="B27" s="15"/>
      <c r="C27" s="31"/>
      <c r="D27" s="29" t="s">
        <v>52</v>
      </c>
      <c r="E27" s="36" t="s">
        <v>53</v>
      </c>
      <c r="F27" s="15"/>
      <c r="G27" s="11"/>
      <c r="H27" s="16" t="s">
        <v>57</v>
      </c>
      <c r="I27" s="37" t="s">
        <v>39</v>
      </c>
      <c r="K27" s="45" t="e">
        <f ca="1"/>
        <v>#N/A</v>
      </c>
      <c r="L27" s="44" t="e">
        <f ca="1"/>
        <v>#N/A</v>
      </c>
      <c r="M27" s="44" t="e">
        <f ca="1"/>
        <v>#N/A</v>
      </c>
      <c r="N27" s="44" t="e">
        <f ca="1"/>
        <v>#N/A</v>
      </c>
      <c r="O27" s="8" t="e">
        <f ca="1"/>
        <v>#N/A</v>
      </c>
      <c r="P27" s="8" t="e">
        <f ca="1"/>
        <v>#N/A</v>
      </c>
      <c r="Q27" s="8" t="e">
        <f ca="1"/>
        <v>#N/A</v>
      </c>
      <c r="R27" s="8" t="e">
        <f ca="1"/>
        <v>#N/A</v>
      </c>
      <c r="S27" s="8" t="e">
        <f ca="1"/>
        <v>#N/A</v>
      </c>
    </row>
    <row r="28" spans="2:19">
      <c r="B28" s="15"/>
      <c r="C28" s="31"/>
      <c r="D28" s="29" t="s">
        <v>55</v>
      </c>
      <c r="E28" s="36" t="s">
        <v>56</v>
      </c>
      <c r="F28" s="15"/>
      <c r="G28" s="11"/>
      <c r="H28" s="21" t="s">
        <v>58</v>
      </c>
      <c r="I28" s="22" t="s">
        <v>45</v>
      </c>
      <c r="K28" s="45" t="e">
        <f ca="1"/>
        <v>#N/A</v>
      </c>
      <c r="L28" s="44" t="e">
        <f ca="1"/>
        <v>#N/A</v>
      </c>
      <c r="M28" s="44" t="e">
        <f ca="1"/>
        <v>#N/A</v>
      </c>
      <c r="N28" s="44" t="e">
        <f ca="1"/>
        <v>#N/A</v>
      </c>
      <c r="O28" s="8" t="e">
        <f ca="1"/>
        <v>#N/A</v>
      </c>
      <c r="P28" s="8" t="e">
        <f ca="1"/>
        <v>#N/A</v>
      </c>
      <c r="Q28" s="8" t="e">
        <f ca="1"/>
        <v>#N/A</v>
      </c>
      <c r="R28" s="8" t="e">
        <f ca="1"/>
        <v>#N/A</v>
      </c>
      <c r="S28" s="8" t="e">
        <f ca="1"/>
        <v>#N/A</v>
      </c>
    </row>
    <row r="29" spans="2:19">
      <c r="B29" s="15"/>
      <c r="C29" s="31"/>
      <c r="D29" s="29" t="s">
        <v>59</v>
      </c>
      <c r="E29" s="7" t="str">
        <f>'GetInfo &amp; GetInstrumentInfo'!$C$9</f>
        <v>Market.QR_LIVE.RateCurve.AUD-BBR-BBSW-3M</v>
      </c>
      <c r="F29" s="15"/>
      <c r="G29" s="11"/>
      <c r="H29" s="21" t="s">
        <v>60</v>
      </c>
      <c r="I29" s="22">
        <f ca="1">I21</f>
        <v>43217</v>
      </c>
      <c r="K29" s="45" t="e">
        <f ca="1"/>
        <v>#N/A</v>
      </c>
      <c r="L29" s="44" t="e">
        <f ca="1"/>
        <v>#N/A</v>
      </c>
      <c r="M29" s="44" t="e">
        <f ca="1"/>
        <v>#N/A</v>
      </c>
      <c r="N29" s="44" t="e">
        <f ca="1"/>
        <v>#N/A</v>
      </c>
      <c r="O29" s="8" t="e">
        <f ca="1"/>
        <v>#N/A</v>
      </c>
      <c r="P29" s="8" t="e">
        <f ca="1"/>
        <v>#N/A</v>
      </c>
      <c r="Q29" s="8" t="e">
        <f ca="1"/>
        <v>#N/A</v>
      </c>
      <c r="R29" s="8" t="e">
        <f ca="1"/>
        <v>#N/A</v>
      </c>
      <c r="S29" s="8" t="e">
        <f ca="1"/>
        <v>#N/A</v>
      </c>
    </row>
    <row r="30" spans="2:19" ht="13.5" thickBot="1">
      <c r="B30" s="15"/>
      <c r="C30" s="31"/>
      <c r="D30" s="29" t="s">
        <v>61</v>
      </c>
      <c r="E30" s="7" t="str">
        <f>'GetInfo &amp; GetInstrumentInfo'!$C$9</f>
        <v>Market.QR_LIVE.RateCurve.AUD-BBR-BBSW-3M</v>
      </c>
      <c r="F30" s="15" t="str">
        <f>IF(ISNA(VLOOKUP(E29,LiveCurveRange,1,FALSE)),"&lt;-Error","")</f>
        <v/>
      </c>
      <c r="G30" s="11"/>
      <c r="H30" s="21" t="s">
        <v>62</v>
      </c>
      <c r="I30" s="22" t="s">
        <v>7</v>
      </c>
      <c r="K30" s="45" t="e">
        <f ca="1"/>
        <v>#N/A</v>
      </c>
      <c r="L30" s="44" t="e">
        <f ca="1"/>
        <v>#N/A</v>
      </c>
      <c r="M30" s="44" t="e">
        <f ca="1"/>
        <v>#N/A</v>
      </c>
      <c r="N30" s="44" t="e">
        <f ca="1"/>
        <v>#N/A</v>
      </c>
      <c r="O30" s="8" t="e">
        <f ca="1"/>
        <v>#N/A</v>
      </c>
      <c r="P30" s="8" t="e">
        <f ca="1"/>
        <v>#N/A</v>
      </c>
      <c r="Q30" s="8" t="e">
        <f ca="1"/>
        <v>#N/A</v>
      </c>
      <c r="R30" s="8" t="e">
        <f ca="1"/>
        <v>#N/A</v>
      </c>
      <c r="S30" s="8" t="e">
        <f ca="1"/>
        <v>#N/A</v>
      </c>
    </row>
    <row r="31" spans="2:19">
      <c r="B31" s="15"/>
      <c r="C31" s="31"/>
      <c r="D31" s="29" t="s">
        <v>63</v>
      </c>
      <c r="E31" s="36"/>
      <c r="F31" s="15"/>
      <c r="G31" s="11"/>
      <c r="H31" s="12" t="s">
        <v>64</v>
      </c>
      <c r="I31" s="13"/>
      <c r="K31" s="45" t="e">
        <f ca="1"/>
        <v>#N/A</v>
      </c>
      <c r="L31" s="44" t="e">
        <f ca="1"/>
        <v>#N/A</v>
      </c>
      <c r="M31" s="44" t="e">
        <f ca="1"/>
        <v>#N/A</v>
      </c>
      <c r="N31" s="44" t="e">
        <f ca="1"/>
        <v>#N/A</v>
      </c>
      <c r="O31" s="8" t="e">
        <f ca="1"/>
        <v>#N/A</v>
      </c>
      <c r="P31" s="8" t="e">
        <f ca="1"/>
        <v>#N/A</v>
      </c>
      <c r="Q31" s="8" t="e">
        <f ca="1"/>
        <v>#N/A</v>
      </c>
      <c r="R31" s="8" t="e">
        <f ca="1"/>
        <v>#N/A</v>
      </c>
      <c r="S31" s="8" t="e">
        <f ca="1"/>
        <v>#N/A</v>
      </c>
    </row>
    <row r="32" spans="2:19">
      <c r="B32" s="15"/>
      <c r="C32" s="31"/>
      <c r="D32" s="8" t="s">
        <v>65</v>
      </c>
      <c r="E32" s="8" t="b">
        <v>0</v>
      </c>
      <c r="F32" s="15"/>
      <c r="G32" s="11"/>
      <c r="H32" s="21" t="s">
        <v>66</v>
      </c>
      <c r="I32" s="22"/>
      <c r="K32" s="45" t="e">
        <f ca="1"/>
        <v>#N/A</v>
      </c>
      <c r="L32" s="44" t="e">
        <f ca="1"/>
        <v>#N/A</v>
      </c>
      <c r="M32" s="44" t="e">
        <f ca="1"/>
        <v>#N/A</v>
      </c>
      <c r="N32" s="44" t="e">
        <f ca="1"/>
        <v>#N/A</v>
      </c>
      <c r="O32" s="8" t="e">
        <f ca="1"/>
        <v>#N/A</v>
      </c>
      <c r="P32" s="8" t="e">
        <f ca="1"/>
        <v>#N/A</v>
      </c>
      <c r="Q32" s="8" t="e">
        <f ca="1"/>
        <v>#N/A</v>
      </c>
      <c r="R32" s="8" t="e">
        <f ca="1"/>
        <v>#N/A</v>
      </c>
      <c r="S32" s="8" t="e">
        <f ca="1"/>
        <v>#N/A</v>
      </c>
    </row>
    <row r="33" spans="2:19">
      <c r="B33" s="15"/>
      <c r="C33" s="31"/>
      <c r="D33" s="31"/>
      <c r="E33" s="31"/>
      <c r="F33" s="15"/>
      <c r="G33" s="11"/>
      <c r="H33" s="21" t="s">
        <v>135</v>
      </c>
      <c r="I33" s="22"/>
      <c r="K33" s="45" t="e">
        <f ca="1"/>
        <v>#N/A</v>
      </c>
      <c r="L33" s="44" t="e">
        <f ca="1"/>
        <v>#N/A</v>
      </c>
      <c r="M33" s="44" t="e">
        <f ca="1"/>
        <v>#N/A</v>
      </c>
      <c r="N33" s="44" t="e">
        <f ca="1"/>
        <v>#N/A</v>
      </c>
      <c r="O33" s="8" t="e">
        <f ca="1"/>
        <v>#N/A</v>
      </c>
      <c r="P33" s="8" t="e">
        <f ca="1"/>
        <v>#N/A</v>
      </c>
      <c r="Q33" s="8" t="e">
        <f ca="1"/>
        <v>#N/A</v>
      </c>
      <c r="R33" s="8" t="e">
        <f ca="1"/>
        <v>#N/A</v>
      </c>
      <c r="S33" s="8" t="e">
        <f ca="1"/>
        <v>#N/A</v>
      </c>
    </row>
    <row r="34" spans="2:19">
      <c r="B34" s="15"/>
      <c r="C34" s="31"/>
      <c r="D34" s="31"/>
      <c r="E34" s="31"/>
      <c r="F34" s="15"/>
      <c r="G34" s="11"/>
      <c r="H34" s="21" t="s">
        <v>136</v>
      </c>
      <c r="I34" s="22"/>
      <c r="K34" s="45" t="e">
        <f ca="1"/>
        <v>#N/A</v>
      </c>
      <c r="L34" s="44" t="e">
        <f ca="1"/>
        <v>#N/A</v>
      </c>
      <c r="M34" s="44" t="e">
        <f ca="1"/>
        <v>#N/A</v>
      </c>
      <c r="N34" s="44" t="e">
        <f ca="1"/>
        <v>#N/A</v>
      </c>
      <c r="O34" s="8" t="e">
        <f ca="1"/>
        <v>#N/A</v>
      </c>
      <c r="P34" s="8" t="e">
        <f ca="1"/>
        <v>#N/A</v>
      </c>
      <c r="Q34" s="8" t="e">
        <f ca="1"/>
        <v>#N/A</v>
      </c>
      <c r="R34" s="8" t="e">
        <f ca="1"/>
        <v>#N/A</v>
      </c>
      <c r="S34" s="8" t="e">
        <f ca="1"/>
        <v>#N/A</v>
      </c>
    </row>
    <row r="35" spans="2:19" ht="13.5" thickBot="1">
      <c r="B35" s="15"/>
      <c r="C35" s="31"/>
      <c r="D35" s="31"/>
      <c r="E35" s="31"/>
      <c r="F35" s="31"/>
      <c r="G35" s="11"/>
      <c r="H35" s="25" t="s">
        <v>109</v>
      </c>
      <c r="I35" s="26"/>
      <c r="K35" s="45" t="e">
        <f ca="1"/>
        <v>#N/A</v>
      </c>
      <c r="L35" s="44" t="e">
        <f ca="1"/>
        <v>#N/A</v>
      </c>
      <c r="M35" s="44" t="e">
        <f ca="1"/>
        <v>#N/A</v>
      </c>
      <c r="N35" s="44" t="e">
        <f ca="1"/>
        <v>#N/A</v>
      </c>
      <c r="O35" s="8" t="e">
        <f ca="1"/>
        <v>#N/A</v>
      </c>
      <c r="P35" s="8" t="e">
        <f ca="1"/>
        <v>#N/A</v>
      </c>
      <c r="Q35" s="8" t="e">
        <f ca="1"/>
        <v>#N/A</v>
      </c>
      <c r="R35" s="8" t="e">
        <f ca="1"/>
        <v>#N/A</v>
      </c>
      <c r="S35" s="8" t="e">
        <f ca="1"/>
        <v>#N/A</v>
      </c>
    </row>
    <row r="36" spans="2:19" ht="13.5" thickBot="1">
      <c r="B36" s="15"/>
      <c r="C36" s="31"/>
      <c r="D36" s="38"/>
      <c r="E36" s="38"/>
      <c r="F36" s="38"/>
      <c r="G36" s="11"/>
      <c r="K36" s="45" t="e">
        <f ca="1"/>
        <v>#N/A</v>
      </c>
      <c r="L36" s="44" t="e">
        <f ca="1"/>
        <v>#N/A</v>
      </c>
      <c r="M36" s="44" t="e">
        <f ca="1"/>
        <v>#N/A</v>
      </c>
      <c r="N36" s="44" t="e">
        <f ca="1"/>
        <v>#N/A</v>
      </c>
      <c r="O36" s="8" t="e">
        <f ca="1"/>
        <v>#N/A</v>
      </c>
      <c r="P36" s="8" t="e">
        <f ca="1"/>
        <v>#N/A</v>
      </c>
      <c r="Q36" s="8" t="e">
        <f ca="1"/>
        <v>#N/A</v>
      </c>
      <c r="R36" s="8" t="e">
        <f ca="1"/>
        <v>#N/A</v>
      </c>
      <c r="S36" s="8" t="e">
        <f ca="1"/>
        <v>#N/A</v>
      </c>
    </row>
    <row r="37" spans="2:19">
      <c r="B37" s="15"/>
      <c r="C37" s="31"/>
      <c r="D37" s="15"/>
      <c r="E37" s="15"/>
      <c r="F37" s="15"/>
      <c r="G37" s="11"/>
      <c r="K37" s="45" t="e">
        <f ca="1"/>
        <v>#N/A</v>
      </c>
      <c r="L37" s="44" t="e">
        <f ca="1"/>
        <v>#N/A</v>
      </c>
      <c r="M37" s="44" t="e">
        <f ca="1"/>
        <v>#N/A</v>
      </c>
      <c r="N37" s="44" t="e">
        <f ca="1"/>
        <v>#N/A</v>
      </c>
      <c r="O37" s="8" t="e">
        <f ca="1"/>
        <v>#N/A</v>
      </c>
      <c r="P37" s="8" t="e">
        <f ca="1"/>
        <v>#N/A</v>
      </c>
      <c r="Q37" s="8" t="e">
        <f ca="1"/>
        <v>#N/A</v>
      </c>
      <c r="R37" s="8" t="e">
        <f ca="1"/>
        <v>#N/A</v>
      </c>
      <c r="S37" s="8" t="e">
        <f ca="1"/>
        <v>#N/A</v>
      </c>
    </row>
    <row r="38" spans="2:19">
      <c r="B38" s="15"/>
      <c r="C38" s="31"/>
      <c r="D38" s="23" t="s">
        <v>67</v>
      </c>
      <c r="E38" s="39" t="str">
        <f ca="1">_xll.HLV5r3.Financial.Cache.CreateCapFloorWithProperties(D4:E32,H18:I23)</f>
        <v>Trade.SpreadSheet.capFloor.nb001</v>
      </c>
      <c r="F38" s="15"/>
      <c r="G38" s="11"/>
      <c r="K38" s="45" t="e">
        <f ca="1"/>
        <v>#N/A</v>
      </c>
      <c r="L38" s="44" t="e">
        <f ca="1"/>
        <v>#N/A</v>
      </c>
      <c r="M38" s="44" t="e">
        <f ca="1"/>
        <v>#N/A</v>
      </c>
      <c r="N38" s="44" t="e">
        <f ca="1"/>
        <v>#N/A</v>
      </c>
      <c r="O38" s="8" t="e">
        <f ca="1"/>
        <v>#N/A</v>
      </c>
      <c r="P38" s="8" t="e">
        <f ca="1"/>
        <v>#N/A</v>
      </c>
      <c r="Q38" s="8" t="e">
        <f ca="1"/>
        <v>#N/A</v>
      </c>
      <c r="R38" s="8" t="e">
        <f ca="1"/>
        <v>#N/A</v>
      </c>
      <c r="S38" s="8" t="e">
        <f ca="1"/>
        <v>#N/A</v>
      </c>
    </row>
    <row r="39" spans="2:19">
      <c r="B39" s="15"/>
      <c r="C39" s="31"/>
      <c r="D39" s="29" t="s">
        <v>68</v>
      </c>
      <c r="E39" s="41" t="str">
        <f ca="1">_xll.HLV5r3.Financial.Cache.ValueTradeFromMarket(E38,I28,H32:H35,I27,I30,I29)</f>
        <v>ValuationReport.LOCAL_USER.SpreadSheet.capFloor.nb001.QR_LIVE</v>
      </c>
      <c r="F39" s="15"/>
      <c r="G39" s="11"/>
      <c r="K39" s="45" t="e">
        <f ca="1"/>
        <v>#N/A</v>
      </c>
      <c r="L39" s="44" t="e">
        <f ca="1"/>
        <v>#N/A</v>
      </c>
      <c r="M39" s="44" t="e">
        <f ca="1"/>
        <v>#N/A</v>
      </c>
      <c r="N39" s="44" t="e">
        <f ca="1"/>
        <v>#N/A</v>
      </c>
      <c r="O39" s="8" t="e">
        <f ca="1"/>
        <v>#N/A</v>
      </c>
      <c r="P39" s="8" t="e">
        <f ca="1"/>
        <v>#N/A</v>
      </c>
      <c r="Q39" s="8" t="e">
        <f ca="1"/>
        <v>#N/A</v>
      </c>
      <c r="R39" s="8" t="e">
        <f ca="1"/>
        <v>#N/A</v>
      </c>
      <c r="S39" s="8" t="e">
        <f ca="1"/>
        <v>#N/A</v>
      </c>
    </row>
    <row r="40" spans="2:19">
      <c r="B40" s="15"/>
      <c r="C40" s="31"/>
      <c r="D40" s="42"/>
      <c r="E40" s="43"/>
      <c r="F40" s="15"/>
      <c r="G40" s="11"/>
      <c r="K40" s="45" t="e">
        <f ca="1"/>
        <v>#N/A</v>
      </c>
      <c r="L40" s="44" t="e">
        <f ca="1"/>
        <v>#N/A</v>
      </c>
      <c r="M40" s="44" t="e">
        <f ca="1"/>
        <v>#N/A</v>
      </c>
      <c r="N40" s="44" t="e">
        <f ca="1"/>
        <v>#N/A</v>
      </c>
      <c r="O40" s="8" t="e">
        <f ca="1"/>
        <v>#N/A</v>
      </c>
      <c r="P40" s="8" t="e">
        <f ca="1"/>
        <v>#N/A</v>
      </c>
      <c r="Q40" s="8" t="e">
        <f ca="1"/>
        <v>#N/A</v>
      </c>
      <c r="R40" s="8" t="e">
        <f ca="1"/>
        <v>#N/A</v>
      </c>
      <c r="S40" s="8" t="e">
        <f ca="1"/>
        <v>#N/A</v>
      </c>
    </row>
    <row r="41" spans="2:19">
      <c r="B41" s="15"/>
      <c r="C41" s="31"/>
      <c r="D41" s="15"/>
      <c r="E41" s="31"/>
      <c r="F41" s="15"/>
      <c r="G41" s="11"/>
      <c r="K41" s="45" t="e">
        <f ca="1"/>
        <v>#N/A</v>
      </c>
      <c r="L41" s="44" t="e">
        <f ca="1"/>
        <v>#N/A</v>
      </c>
      <c r="M41" s="44" t="e">
        <f ca="1"/>
        <v>#N/A</v>
      </c>
      <c r="N41" s="44" t="e">
        <f ca="1"/>
        <v>#N/A</v>
      </c>
      <c r="O41" s="8" t="e">
        <f ca="1"/>
        <v>#N/A</v>
      </c>
      <c r="P41" s="8" t="e">
        <f ca="1"/>
        <v>#N/A</v>
      </c>
      <c r="Q41" s="8" t="e">
        <f ca="1"/>
        <v>#N/A</v>
      </c>
      <c r="R41" s="8" t="e">
        <f ca="1"/>
        <v>#N/A</v>
      </c>
      <c r="S41" s="8" t="e">
        <f ca="1"/>
        <v>#N/A</v>
      </c>
    </row>
    <row r="42" spans="2:19">
      <c r="B42" s="15"/>
      <c r="C42" s="31"/>
      <c r="D42" s="15" t="str">
        <f t="array" aca="1" ref="D42:E47" ca="1">_xll.HLV5r3.Financial.Cache.ViewValuationReport(E39)</f>
        <v>NPV</v>
      </c>
      <c r="E42" s="40">
        <f ca="1"/>
        <v>638670.32928665995</v>
      </c>
      <c r="F42" s="15"/>
      <c r="G42" s="11"/>
      <c r="K42" s="45" t="e">
        <f ca="1"/>
        <v>#N/A</v>
      </c>
      <c r="L42" s="44" t="e">
        <f ca="1"/>
        <v>#N/A</v>
      </c>
      <c r="M42" s="44" t="e">
        <f ca="1"/>
        <v>#N/A</v>
      </c>
      <c r="N42" s="44" t="e">
        <f ca="1"/>
        <v>#N/A</v>
      </c>
      <c r="O42" s="8" t="e">
        <f ca="1"/>
        <v>#N/A</v>
      </c>
      <c r="P42" s="8" t="e">
        <f ca="1"/>
        <v>#N/A</v>
      </c>
      <c r="Q42" s="8" t="e">
        <f ca="1"/>
        <v>#N/A</v>
      </c>
      <c r="R42" s="8" t="e">
        <f ca="1"/>
        <v>#N/A</v>
      </c>
      <c r="S42" s="8" t="e">
        <f ca="1"/>
        <v>#N/A</v>
      </c>
    </row>
    <row r="43" spans="2:19">
      <c r="B43" s="15"/>
      <c r="C43" s="31"/>
      <c r="D43" s="15" t="str">
        <f ca="1"/>
        <v>AccrualFactor</v>
      </c>
      <c r="E43" s="40">
        <f ca="1"/>
        <v>107534.86835240309</v>
      </c>
      <c r="F43" s="15"/>
      <c r="G43" s="11"/>
      <c r="K43" s="45" t="e">
        <f ca="1"/>
        <v>#N/A</v>
      </c>
      <c r="L43" s="8" t="e">
        <f ca="1"/>
        <v>#N/A</v>
      </c>
      <c r="M43" s="8" t="e">
        <f ca="1"/>
        <v>#N/A</v>
      </c>
      <c r="N43" s="8" t="e">
        <f ca="1"/>
        <v>#N/A</v>
      </c>
      <c r="O43" s="8" t="e">
        <f ca="1"/>
        <v>#N/A</v>
      </c>
      <c r="P43" s="8" t="e">
        <f ca="1"/>
        <v>#N/A</v>
      </c>
      <c r="Q43" s="8" t="e">
        <f ca="1"/>
        <v>#N/A</v>
      </c>
      <c r="R43" s="8" t="e">
        <f ca="1"/>
        <v>#N/A</v>
      </c>
      <c r="S43" s="8" t="e">
        <f ca="1"/>
        <v>#N/A</v>
      </c>
    </row>
    <row r="44" spans="2:19">
      <c r="B44" s="15"/>
      <c r="C44" s="31"/>
      <c r="D44" s="15" t="str">
        <f ca="1"/>
        <v>LocalCurrencyNPV.AUD</v>
      </c>
      <c r="E44" s="40">
        <f ca="1"/>
        <v>638670.32928665995</v>
      </c>
      <c r="F44" s="15"/>
      <c r="G44" s="11"/>
      <c r="K44" s="45" t="e">
        <f ca="1"/>
        <v>#N/A</v>
      </c>
      <c r="L44" s="8" t="e">
        <f ca="1"/>
        <v>#N/A</v>
      </c>
      <c r="M44" s="8" t="e">
        <f ca="1"/>
        <v>#N/A</v>
      </c>
      <c r="N44" s="8" t="e">
        <f ca="1"/>
        <v>#N/A</v>
      </c>
      <c r="O44" s="8" t="e">
        <f ca="1"/>
        <v>#N/A</v>
      </c>
      <c r="P44" s="8" t="e">
        <f ca="1"/>
        <v>#N/A</v>
      </c>
      <c r="Q44" s="8" t="e">
        <f ca="1"/>
        <v>#N/A</v>
      </c>
      <c r="R44" s="8" t="e">
        <f ca="1"/>
        <v>#N/A</v>
      </c>
      <c r="S44" s="8" t="e">
        <f ca="1"/>
        <v>#N/A</v>
      </c>
    </row>
    <row r="45" spans="2:19">
      <c r="B45" s="15"/>
      <c r="C45" s="31"/>
      <c r="D45" s="15" t="str">
        <f ca="1"/>
        <v>Delta1</v>
      </c>
      <c r="E45" s="40">
        <f ca="1"/>
        <v>-162.41876021233159</v>
      </c>
      <c r="F45" s="15"/>
      <c r="G45" s="11"/>
      <c r="K45" s="45" t="e">
        <f ca="1"/>
        <v>#N/A</v>
      </c>
      <c r="L45" s="8" t="e">
        <f ca="1"/>
        <v>#N/A</v>
      </c>
      <c r="M45" s="8" t="e">
        <f ca="1"/>
        <v>#N/A</v>
      </c>
      <c r="N45" s="8" t="e">
        <f ca="1"/>
        <v>#N/A</v>
      </c>
      <c r="O45" s="8" t="e">
        <f ca="1"/>
        <v>#N/A</v>
      </c>
      <c r="P45" s="8" t="e">
        <f ca="1"/>
        <v>#N/A</v>
      </c>
      <c r="Q45" s="8" t="e">
        <f ca="1"/>
        <v>#N/A</v>
      </c>
      <c r="R45" s="8" t="e">
        <f ca="1"/>
        <v>#N/A</v>
      </c>
      <c r="S45" s="8" t="e">
        <f ca="1"/>
        <v>#N/A</v>
      </c>
    </row>
    <row r="46" spans="2:19">
      <c r="B46" s="15"/>
      <c r="C46" s="31"/>
      <c r="D46" s="15" t="str">
        <f ca="1"/>
        <v>FloatingNPV</v>
      </c>
      <c r="E46" s="40">
        <f ca="1"/>
        <v>14622582.876215296</v>
      </c>
      <c r="F46" s="15"/>
      <c r="G46" s="11"/>
      <c r="K46" s="45" t="e">
        <f ca="1"/>
        <v>#N/A</v>
      </c>
      <c r="L46" s="8" t="e">
        <f ca="1"/>
        <v>#N/A</v>
      </c>
      <c r="M46" s="8" t="e">
        <f ca="1"/>
        <v>#N/A</v>
      </c>
      <c r="N46" s="8" t="e">
        <f ca="1"/>
        <v>#N/A</v>
      </c>
      <c r="O46" s="8" t="e">
        <f ca="1"/>
        <v>#N/A</v>
      </c>
      <c r="P46" s="8" t="e">
        <f ca="1"/>
        <v>#N/A</v>
      </c>
      <c r="Q46" s="8" t="e">
        <f ca="1"/>
        <v>#N/A</v>
      </c>
      <c r="R46" s="8" t="e">
        <f ca="1"/>
        <v>#N/A</v>
      </c>
      <c r="S46" s="8" t="e">
        <f ca="1"/>
        <v>#N/A</v>
      </c>
    </row>
    <row r="47" spans="2:19">
      <c r="B47" s="15"/>
      <c r="C47" s="31"/>
      <c r="D47" s="15" t="str">
        <f ca="1"/>
        <v>LocalCurrencyExpectedValue.AUD</v>
      </c>
      <c r="E47" s="40">
        <f ca="1"/>
        <v>726282.65084028163</v>
      </c>
      <c r="F47" s="15"/>
      <c r="G47" s="11"/>
      <c r="K47" s="45" t="e">
        <f ca="1"/>
        <v>#N/A</v>
      </c>
      <c r="L47" s="8" t="e">
        <f ca="1"/>
        <v>#N/A</v>
      </c>
      <c r="M47" s="8" t="e">
        <f ca="1"/>
        <v>#N/A</v>
      </c>
      <c r="N47" s="8" t="e">
        <f ca="1"/>
        <v>#N/A</v>
      </c>
      <c r="O47" s="8" t="e">
        <f ca="1"/>
        <v>#N/A</v>
      </c>
      <c r="P47" s="8" t="e">
        <f ca="1"/>
        <v>#N/A</v>
      </c>
      <c r="Q47" s="8" t="e">
        <f ca="1"/>
        <v>#N/A</v>
      </c>
      <c r="R47" s="8" t="e">
        <f ca="1"/>
        <v>#N/A</v>
      </c>
      <c r="S47" s="8" t="e">
        <f ca="1"/>
        <v>#N/A</v>
      </c>
    </row>
    <row r="48" spans="2:19">
      <c r="B48" s="15"/>
      <c r="C48" s="31"/>
      <c r="D48" s="15"/>
      <c r="E48" s="31"/>
      <c r="F48" s="15"/>
      <c r="G48" s="11"/>
      <c r="K48" s="45" t="e">
        <f ca="1"/>
        <v>#N/A</v>
      </c>
      <c r="L48" s="8" t="e">
        <f ca="1"/>
        <v>#N/A</v>
      </c>
      <c r="M48" s="8" t="e">
        <f ca="1"/>
        <v>#N/A</v>
      </c>
      <c r="N48" s="8" t="e">
        <f ca="1"/>
        <v>#N/A</v>
      </c>
      <c r="O48" s="8" t="e">
        <f ca="1"/>
        <v>#N/A</v>
      </c>
      <c r="P48" s="8" t="e">
        <f ca="1"/>
        <v>#N/A</v>
      </c>
      <c r="Q48" s="8" t="e">
        <f ca="1"/>
        <v>#N/A</v>
      </c>
      <c r="R48" s="8" t="e">
        <f ca="1"/>
        <v>#N/A</v>
      </c>
      <c r="S48" s="8" t="e">
        <f ca="1"/>
        <v>#N/A</v>
      </c>
    </row>
    <row r="49" spans="1:19">
      <c r="B49" s="15"/>
      <c r="C49" s="31"/>
      <c r="D49" s="15"/>
      <c r="E49" s="15"/>
      <c r="F49" s="46"/>
      <c r="G49" s="11"/>
      <c r="K49" s="45" t="e">
        <f ca="1"/>
        <v>#N/A</v>
      </c>
      <c r="L49" s="8" t="e">
        <f ca="1"/>
        <v>#N/A</v>
      </c>
      <c r="M49" s="8" t="e">
        <f ca="1"/>
        <v>#N/A</v>
      </c>
      <c r="N49" s="8" t="e">
        <f ca="1"/>
        <v>#N/A</v>
      </c>
      <c r="O49" s="8" t="e">
        <f ca="1"/>
        <v>#N/A</v>
      </c>
      <c r="P49" s="8" t="e">
        <f ca="1"/>
        <v>#N/A</v>
      </c>
      <c r="Q49" s="8" t="e">
        <f ca="1"/>
        <v>#N/A</v>
      </c>
      <c r="R49" s="8" t="e">
        <f ca="1"/>
        <v>#N/A</v>
      </c>
      <c r="S49" s="8" t="e">
        <f ca="1"/>
        <v>#N/A</v>
      </c>
    </row>
    <row r="50" spans="1:19">
      <c r="A50" s="11"/>
      <c r="B50" s="15"/>
      <c r="C50" s="31"/>
      <c r="D50" s="15"/>
      <c r="E50" s="15"/>
      <c r="F50" s="46"/>
      <c r="G50" s="11"/>
    </row>
    <row r="51" spans="1:19">
      <c r="B51" s="47"/>
      <c r="C51" s="31"/>
      <c r="D51" s="15"/>
      <c r="E51" s="15"/>
      <c r="F51" s="15"/>
      <c r="G51" s="11"/>
    </row>
    <row r="52" spans="1:19">
      <c r="B52" s="11"/>
      <c r="C52" s="31"/>
      <c r="D52" s="15"/>
      <c r="E52" s="15"/>
      <c r="F52" s="15"/>
      <c r="G52" s="11"/>
    </row>
    <row r="53" spans="1:19">
      <c r="C53" s="11"/>
      <c r="D53" s="11"/>
      <c r="E53" s="11"/>
      <c r="F53" s="11"/>
      <c r="G53" s="11"/>
    </row>
    <row r="89" spans="8:8">
      <c r="H89" s="45"/>
    </row>
    <row r="90" spans="8:8">
      <c r="H90" s="45"/>
    </row>
    <row r="91" spans="8:8">
      <c r="H91" s="45"/>
    </row>
    <row r="92" spans="8:8">
      <c r="H92" s="45"/>
    </row>
    <row r="93" spans="8:8">
      <c r="H93" s="45"/>
    </row>
    <row r="94" spans="8:8">
      <c r="H94" s="45"/>
    </row>
    <row r="95" spans="8:8">
      <c r="H95" s="45"/>
    </row>
    <row r="96" spans="8:8">
      <c r="H96" s="45"/>
    </row>
    <row r="97" spans="8:8">
      <c r="H97" s="45"/>
    </row>
    <row r="98" spans="8:8">
      <c r="H98" s="45"/>
    </row>
    <row r="99" spans="8:8">
      <c r="H99" s="45"/>
    </row>
    <row r="100" spans="8:8">
      <c r="H100" s="45"/>
    </row>
    <row r="101" spans="8:8">
      <c r="H101" s="45"/>
    </row>
    <row r="102" spans="8:8">
      <c r="H102" s="45"/>
    </row>
    <row r="103" spans="8:8">
      <c r="H103" s="45"/>
    </row>
    <row r="104" spans="8:8">
      <c r="H104" s="45"/>
    </row>
    <row r="105" spans="8:8">
      <c r="H105" s="45"/>
    </row>
    <row r="106" spans="8:8">
      <c r="H106" s="45"/>
    </row>
    <row r="107" spans="8:8">
      <c r="H107" s="45"/>
    </row>
    <row r="108" spans="8:8">
      <c r="H108" s="45"/>
    </row>
    <row r="109" spans="8:8">
      <c r="H109" s="45"/>
    </row>
    <row r="110" spans="8:8">
      <c r="H110" s="45"/>
    </row>
    <row r="111" spans="8:8">
      <c r="H111" s="45"/>
    </row>
    <row r="112" spans="8:8">
      <c r="H112" s="45"/>
    </row>
    <row r="113" spans="8:8">
      <c r="H113" s="45"/>
    </row>
    <row r="114" spans="8:8">
      <c r="H114" s="45"/>
    </row>
    <row r="115" spans="8:8">
      <c r="H115" s="45"/>
    </row>
    <row r="116" spans="8:8">
      <c r="H116" s="45"/>
    </row>
    <row r="117" spans="8:8">
      <c r="H117" s="45"/>
    </row>
    <row r="118" spans="8:8">
      <c r="H118" s="45"/>
    </row>
    <row r="119" spans="8:8">
      <c r="H119" s="45"/>
    </row>
    <row r="120" spans="8:8">
      <c r="H120" s="45"/>
    </row>
    <row r="121" spans="8:8">
      <c r="H121" s="45"/>
    </row>
    <row r="122" spans="8:8">
      <c r="H122" s="45"/>
    </row>
    <row r="123" spans="8:8">
      <c r="H123" s="45"/>
    </row>
    <row r="124" spans="8:8">
      <c r="H124" s="45"/>
    </row>
    <row r="125" spans="8:8">
      <c r="H125" s="45"/>
    </row>
    <row r="126" spans="8:8">
      <c r="H126" s="45"/>
    </row>
    <row r="127" spans="8:8">
      <c r="H127" s="45"/>
    </row>
    <row r="128" spans="8:8">
      <c r="H128" s="45"/>
    </row>
    <row r="129" spans="8:8">
      <c r="H129" s="45"/>
    </row>
    <row r="130" spans="8:8">
      <c r="H130" s="45"/>
    </row>
    <row r="131" spans="8:8">
      <c r="H131" s="45"/>
    </row>
    <row r="132" spans="8:8">
      <c r="H132" s="45"/>
    </row>
    <row r="133" spans="8:8">
      <c r="H133" s="45"/>
    </row>
    <row r="134" spans="8:8">
      <c r="H134" s="45"/>
    </row>
    <row r="135" spans="8:8">
      <c r="H135" s="45"/>
    </row>
    <row r="136" spans="8:8">
      <c r="H136" s="45"/>
    </row>
    <row r="137" spans="8:8">
      <c r="H137" s="45"/>
    </row>
    <row r="138" spans="8:8">
      <c r="H138" s="45"/>
    </row>
    <row r="139" spans="8:8">
      <c r="H139" s="45"/>
    </row>
    <row r="140" spans="8:8">
      <c r="H140" s="45"/>
    </row>
    <row r="141" spans="8:8">
      <c r="H141" s="45"/>
    </row>
    <row r="142" spans="8:8">
      <c r="H142" s="45"/>
    </row>
    <row r="143" spans="8:8">
      <c r="H143" s="45"/>
    </row>
    <row r="144" spans="8:8">
      <c r="H144" s="45"/>
    </row>
    <row r="145" spans="8:8">
      <c r="H145" s="45"/>
    </row>
    <row r="146" spans="8:8">
      <c r="H146" s="45"/>
    </row>
    <row r="147" spans="8:8">
      <c r="H147" s="45"/>
    </row>
    <row r="148" spans="8:8">
      <c r="H148" s="45"/>
    </row>
    <row r="149" spans="8:8">
      <c r="H149" s="45"/>
    </row>
    <row r="150" spans="8:8">
      <c r="H150" s="45"/>
    </row>
    <row r="151" spans="8:8">
      <c r="H151" s="45"/>
    </row>
    <row r="152" spans="8:8">
      <c r="H152" s="45"/>
    </row>
    <row r="153" spans="8:8">
      <c r="H153" s="45"/>
    </row>
    <row r="154" spans="8:8">
      <c r="H154" s="45"/>
    </row>
    <row r="155" spans="8:8">
      <c r="H155" s="45"/>
    </row>
    <row r="156" spans="8:8">
      <c r="H156" s="45"/>
    </row>
    <row r="157" spans="8:8">
      <c r="H157" s="45"/>
    </row>
    <row r="158" spans="8:8">
      <c r="H158" s="45"/>
    </row>
    <row r="159" spans="8:8">
      <c r="H159" s="45"/>
    </row>
    <row r="160" spans="8:8">
      <c r="H160" s="45"/>
    </row>
    <row r="161" spans="8:8">
      <c r="H161" s="45"/>
    </row>
    <row r="162" spans="8:8">
      <c r="H162" s="45"/>
    </row>
    <row r="163" spans="8:8">
      <c r="H163" s="45"/>
    </row>
    <row r="164" spans="8:8">
      <c r="H164" s="45"/>
    </row>
    <row r="165" spans="8:8">
      <c r="H165" s="45"/>
    </row>
    <row r="166" spans="8:8">
      <c r="H166" s="45"/>
    </row>
    <row r="167" spans="8:8">
      <c r="H167" s="45"/>
    </row>
    <row r="168" spans="8:8">
      <c r="H168" s="45"/>
    </row>
    <row r="169" spans="8:8">
      <c r="H169" s="45"/>
    </row>
    <row r="170" spans="8:8">
      <c r="H170" s="45"/>
    </row>
    <row r="171" spans="8:8">
      <c r="H171" s="45"/>
    </row>
    <row r="172" spans="8:8">
      <c r="H172" s="45"/>
    </row>
    <row r="173" spans="8:8">
      <c r="H173" s="45"/>
    </row>
    <row r="174" spans="8:8">
      <c r="H174" s="45"/>
    </row>
    <row r="175" spans="8:8">
      <c r="H175" s="45"/>
    </row>
    <row r="176" spans="8:8">
      <c r="H176" s="45"/>
    </row>
    <row r="177" spans="8:8">
      <c r="H177" s="45"/>
    </row>
    <row r="178" spans="8:8">
      <c r="H178" s="45"/>
    </row>
    <row r="179" spans="8:8">
      <c r="H179" s="45"/>
    </row>
    <row r="180" spans="8:8">
      <c r="H180" s="45"/>
    </row>
    <row r="181" spans="8:8">
      <c r="H181" s="45"/>
    </row>
    <row r="182" spans="8:8">
      <c r="H182" s="45"/>
    </row>
    <row r="183" spans="8:8">
      <c r="H183" s="45"/>
    </row>
    <row r="184" spans="8:8">
      <c r="H184" s="48"/>
    </row>
    <row r="185" spans="8:8">
      <c r="H185" s="48"/>
    </row>
    <row r="186" spans="8:8">
      <c r="H186" s="48"/>
    </row>
    <row r="187" spans="8:8">
      <c r="H187" s="48"/>
    </row>
    <row r="188" spans="8:8">
      <c r="H188" s="48"/>
    </row>
    <row r="189" spans="8:8">
      <c r="H189" s="48"/>
    </row>
    <row r="190" spans="8:8">
      <c r="H190" s="48"/>
    </row>
    <row r="191" spans="8:8">
      <c r="H191" s="48"/>
    </row>
    <row r="192" spans="8:8">
      <c r="H192" s="48"/>
    </row>
    <row r="193" spans="8:8">
      <c r="H193" s="48"/>
    </row>
    <row r="194" spans="8:8">
      <c r="H194" s="48"/>
    </row>
    <row r="195" spans="8:8">
      <c r="H195" s="48"/>
    </row>
    <row r="196" spans="8:8">
      <c r="H196" s="48"/>
    </row>
    <row r="197" spans="8:8">
      <c r="H197" s="48"/>
    </row>
    <row r="198" spans="8:8">
      <c r="H198" s="48"/>
    </row>
    <row r="199" spans="8:8">
      <c r="H199" s="48"/>
    </row>
    <row r="200" spans="8:8">
      <c r="H200" s="48"/>
    </row>
    <row r="201" spans="8:8">
      <c r="H201" s="48"/>
    </row>
    <row r="202" spans="8:8">
      <c r="H202" s="48"/>
    </row>
    <row r="203" spans="8:8">
      <c r="H203" s="48"/>
    </row>
    <row r="204" spans="8:8">
      <c r="H204" s="48"/>
    </row>
    <row r="205" spans="8:8">
      <c r="H205" s="48"/>
    </row>
    <row r="206" spans="8:8">
      <c r="H206" s="48"/>
    </row>
  </sheetData>
  <conditionalFormatting sqref="F30">
    <cfRule type="cellIs" dxfId="1" priority="1" stopIfTrue="1" operator="equal">
      <formula>"&lt;-Error"</formula>
    </cfRule>
  </conditionalFormatting>
  <dataValidations count="15">
    <dataValidation type="list" allowBlank="1" showInputMessage="1" showErrorMessage="1" sqref="E4" xr:uid="{00000000-0002-0000-0200-000000000000}">
      <formula1>CapOrFloor</formula1>
    </dataValidation>
    <dataValidation type="list" allowBlank="1" showInputMessage="1" showErrorMessage="1" sqref="E6 E29:E30" xr:uid="{00000000-0002-0000-0200-000001000000}">
      <formula1>CurveList</formula1>
    </dataValidation>
    <dataValidation type="list" allowBlank="1" showInputMessage="1" showErrorMessage="1" sqref="E65552 E16 IY12:IY14 WVH983056 WLL983056 WBP983056 VRT983056 VHX983056 UYB983056 UOF983056 UEJ983056 TUN983056 TKR983056 TAV983056 SQZ983056 SHD983056 RXH983056 RNL983056 RDP983056 QTT983056 QJX983056 QAB983056 PQF983056 PGJ983056 OWN983056 OMR983056 OCV983056 NSZ983056 NJD983056 MZH983056 MPL983056 MFP983056 LVT983056 LLX983056 LCB983056 KSF983056 KIJ983056 JYN983056 JOR983056 JEV983056 IUZ983056 ILD983056 IBH983056 HRL983056 HHP983056 GXT983056 GNX983056 GEB983056 FUF983056 FKJ983056 FAN983056 EQR983056 EGV983056 DWZ983056 DND983056 DDH983056 CTL983056 CJP983056 BZT983056 BPX983056 BGB983056 AWF983056 AMJ983056 ACN983056 SR983056 IV983056 WVH917520 WLL917520 WBP917520 VRT917520 VHX917520 UYB917520 UOF917520 UEJ917520 TUN917520 TKR917520 TAV917520 SQZ917520 SHD917520 RXH917520 RNL917520 RDP917520 QTT917520 QJX917520 QAB917520 PQF917520 PGJ917520 OWN917520 OMR917520 OCV917520 NSZ917520 NJD917520 MZH917520 MPL917520 MFP917520 LVT917520 LLX917520 LCB917520 KSF917520 KIJ917520 JYN917520 JOR917520 JEV917520 IUZ917520 ILD917520 IBH917520 HRL917520 HHP917520 GXT917520 GNX917520 GEB917520 FUF917520 FKJ917520 FAN917520 EQR917520 EGV917520 DWZ917520 DND917520 DDH917520 CTL917520 CJP917520 BZT917520 BPX917520 BGB917520 AWF917520 AMJ917520 ACN917520 SR917520 IV917520 WVH851984 WLL851984 WBP851984 VRT851984 VHX851984 UYB851984 UOF851984 UEJ851984 TUN851984 TKR851984 TAV851984 SQZ851984 SHD851984 RXH851984 RNL851984 RDP851984 QTT851984 QJX851984 QAB851984 PQF851984 PGJ851984 OWN851984 OMR851984 OCV851984 NSZ851984 NJD851984 MZH851984 MPL851984 MFP851984 LVT851984 LLX851984 LCB851984 KSF851984 KIJ851984 JYN851984 JOR851984 JEV851984 IUZ851984 ILD851984 IBH851984 HRL851984 HHP851984 GXT851984 GNX851984 GEB851984 FUF851984 FKJ851984 FAN851984 EQR851984 EGV851984 DWZ851984 DND851984 DDH851984 CTL851984 CJP851984 BZT851984 BPX851984 BGB851984 AWF851984 AMJ851984 ACN851984 SR851984 IV851984 WVH786448 WLL786448 WBP786448 VRT786448 VHX786448 UYB786448 UOF786448 UEJ786448 TUN786448 TKR786448 TAV786448 SQZ786448 SHD786448 RXH786448 RNL786448 RDP786448 QTT786448 QJX786448 QAB786448 PQF786448 PGJ786448 OWN786448 OMR786448 OCV786448 NSZ786448 NJD786448 MZH786448 MPL786448 MFP786448 LVT786448 LLX786448 LCB786448 KSF786448 KIJ786448 JYN786448 JOR786448 JEV786448 IUZ786448 ILD786448 IBH786448 HRL786448 HHP786448 GXT786448 GNX786448 GEB786448 FUF786448 FKJ786448 FAN786448 EQR786448 EGV786448 DWZ786448 DND786448 DDH786448 CTL786448 CJP786448 BZT786448 BPX786448 BGB786448 AWF786448 AMJ786448 ACN786448 SR786448 IV786448 WVH720912 WLL720912 WBP720912 VRT720912 VHX720912 UYB720912 UOF720912 UEJ720912 TUN720912 TKR720912 TAV720912 SQZ720912 SHD720912 RXH720912 RNL720912 RDP720912 QTT720912 QJX720912 QAB720912 PQF720912 PGJ720912 OWN720912 OMR720912 OCV720912 NSZ720912 NJD720912 MZH720912 MPL720912 MFP720912 LVT720912 LLX720912 LCB720912 KSF720912 KIJ720912 JYN720912 JOR720912 JEV720912 IUZ720912 ILD720912 IBH720912 HRL720912 HHP720912 GXT720912 GNX720912 GEB720912 FUF720912 FKJ720912 FAN720912 EQR720912 EGV720912 DWZ720912 DND720912 DDH720912 CTL720912 CJP720912 BZT720912 BPX720912 BGB720912 AWF720912 AMJ720912 ACN720912 SR720912 IV720912 WVH655376 WLL655376 WBP655376 VRT655376 VHX655376 UYB655376 UOF655376 UEJ655376 TUN655376 TKR655376 TAV655376 SQZ655376 SHD655376 RXH655376 RNL655376 RDP655376 QTT655376 QJX655376 QAB655376 PQF655376 PGJ655376 OWN655376 OMR655376 OCV655376 NSZ655376 NJD655376 MZH655376 MPL655376 MFP655376 LVT655376 LLX655376 LCB655376 KSF655376 KIJ655376 JYN655376 JOR655376 JEV655376 IUZ655376 ILD655376 IBH655376 HRL655376 HHP655376 GXT655376 GNX655376 GEB655376 FUF655376 FKJ655376 FAN655376 EQR655376 EGV655376 DWZ655376 DND655376 DDH655376 CTL655376 CJP655376 BZT655376 BPX655376 BGB655376 AWF655376 AMJ655376 ACN655376 SR655376 IV655376 WVH589840 WLL589840 WBP589840 VRT589840 VHX589840 UYB589840 UOF589840 UEJ589840 TUN589840 TKR589840 TAV589840 SQZ589840 SHD589840 RXH589840 RNL589840 RDP589840 QTT589840 QJX589840 QAB589840 PQF589840 PGJ589840 OWN589840 OMR589840 OCV589840 NSZ589840 NJD589840 MZH589840 MPL589840 MFP589840 LVT589840 LLX589840 LCB589840 KSF589840 KIJ589840 JYN589840 JOR589840 JEV589840 IUZ589840 ILD589840 IBH589840 HRL589840 HHP589840 GXT589840 GNX589840 GEB589840 FUF589840 FKJ589840 FAN589840 EQR589840 EGV589840 DWZ589840 DND589840 DDH589840 CTL589840 CJP589840 BZT589840 BPX589840 BGB589840 AWF589840 AMJ589840 ACN589840 SR589840 IV589840 WVH524304 WLL524304 WBP524304 VRT524304 VHX524304 UYB524304 UOF524304 UEJ524304 TUN524304 TKR524304 TAV524304 SQZ524304 SHD524304 RXH524304 RNL524304 RDP524304 QTT524304 QJX524304 QAB524304 PQF524304 PGJ524304 OWN524304 OMR524304 OCV524304 NSZ524304 NJD524304 MZH524304 MPL524304 MFP524304 LVT524304 LLX524304 LCB524304 KSF524304 KIJ524304 JYN524304 JOR524304 JEV524304 IUZ524304 ILD524304 IBH524304 HRL524304 HHP524304 GXT524304 GNX524304 GEB524304 FUF524304 FKJ524304 FAN524304 EQR524304 EGV524304 DWZ524304 DND524304 DDH524304 CTL524304 CJP524304 BZT524304 BPX524304 BGB524304 AWF524304 AMJ524304 ACN524304 SR524304 IV524304 WVH458768 WLL458768 WBP458768 VRT458768 VHX458768 UYB458768 UOF458768 UEJ458768 TUN458768 TKR458768 TAV458768 SQZ458768 SHD458768 RXH458768 RNL458768 RDP458768 QTT458768 QJX458768 QAB458768 PQF458768 PGJ458768 OWN458768 OMR458768 OCV458768 NSZ458768 NJD458768 MZH458768 MPL458768 MFP458768 LVT458768 LLX458768 LCB458768 KSF458768 KIJ458768 JYN458768 JOR458768 JEV458768 IUZ458768 ILD458768 IBH458768 HRL458768 HHP458768 GXT458768 GNX458768 GEB458768 FUF458768 FKJ458768 FAN458768 EQR458768 EGV458768 DWZ458768 DND458768 DDH458768 CTL458768 CJP458768 BZT458768 BPX458768 BGB458768 AWF458768 AMJ458768 ACN458768 SR458768 IV458768 WVH393232 WLL393232 WBP393232 VRT393232 VHX393232 UYB393232 UOF393232 UEJ393232 TUN393232 TKR393232 TAV393232 SQZ393232 SHD393232 RXH393232 RNL393232 RDP393232 QTT393232 QJX393232 QAB393232 PQF393232 PGJ393232 OWN393232 OMR393232 OCV393232 NSZ393232 NJD393232 MZH393232 MPL393232 MFP393232 LVT393232 LLX393232 LCB393232 KSF393232 KIJ393232 JYN393232 JOR393232 JEV393232 IUZ393232 ILD393232 IBH393232 HRL393232 HHP393232 GXT393232 GNX393232 GEB393232 FUF393232 FKJ393232 FAN393232 EQR393232 EGV393232 DWZ393232 DND393232 DDH393232 CTL393232 CJP393232 BZT393232 BPX393232 BGB393232 AWF393232 AMJ393232 ACN393232 SR393232 IV393232 WVH327696 WLL327696 WBP327696 VRT327696 VHX327696 UYB327696 UOF327696 UEJ327696 TUN327696 TKR327696 TAV327696 SQZ327696 SHD327696 RXH327696 RNL327696 RDP327696 QTT327696 QJX327696 QAB327696 PQF327696 PGJ327696 OWN327696 OMR327696 OCV327696 NSZ327696 NJD327696 MZH327696 MPL327696 MFP327696 LVT327696 LLX327696 LCB327696 KSF327696 KIJ327696 JYN327696 JOR327696 JEV327696 IUZ327696 ILD327696 IBH327696 HRL327696 HHP327696 GXT327696 GNX327696 GEB327696 FUF327696 FKJ327696 FAN327696 EQR327696 EGV327696 DWZ327696 DND327696 DDH327696 CTL327696 CJP327696 BZT327696 BPX327696 BGB327696 AWF327696 AMJ327696 ACN327696 SR327696 IV327696 WVH262160 WLL262160 WBP262160 VRT262160 VHX262160 UYB262160 UOF262160 UEJ262160 TUN262160 TKR262160 TAV262160 SQZ262160 SHD262160 RXH262160 RNL262160 RDP262160 QTT262160 QJX262160 QAB262160 PQF262160 PGJ262160 OWN262160 OMR262160 OCV262160 NSZ262160 NJD262160 MZH262160 MPL262160 MFP262160 LVT262160 LLX262160 LCB262160 KSF262160 KIJ262160 JYN262160 JOR262160 JEV262160 IUZ262160 ILD262160 IBH262160 HRL262160 HHP262160 GXT262160 GNX262160 GEB262160 FUF262160 FKJ262160 FAN262160 EQR262160 EGV262160 DWZ262160 DND262160 DDH262160 CTL262160 CJP262160 BZT262160 BPX262160 BGB262160 AWF262160 AMJ262160 ACN262160 SR262160 IV262160 WVH196624 WLL196624 WBP196624 VRT196624 VHX196624 UYB196624 UOF196624 UEJ196624 TUN196624 TKR196624 TAV196624 SQZ196624 SHD196624 RXH196624 RNL196624 RDP196624 QTT196624 QJX196624 QAB196624 PQF196624 PGJ196624 OWN196624 OMR196624 OCV196624 NSZ196624 NJD196624 MZH196624 MPL196624 MFP196624 LVT196624 LLX196624 LCB196624 KSF196624 KIJ196624 JYN196624 JOR196624 JEV196624 IUZ196624 ILD196624 IBH196624 HRL196624 HHP196624 GXT196624 GNX196624 GEB196624 FUF196624 FKJ196624 FAN196624 EQR196624 EGV196624 DWZ196624 DND196624 DDH196624 CTL196624 CJP196624 BZT196624 BPX196624 BGB196624 AWF196624 AMJ196624 ACN196624 SR196624 IV196624 WVH131088 WLL131088 WBP131088 VRT131088 VHX131088 UYB131088 UOF131088 UEJ131088 TUN131088 TKR131088 TAV131088 SQZ131088 SHD131088 RXH131088 RNL131088 RDP131088 QTT131088 QJX131088 QAB131088 PQF131088 PGJ131088 OWN131088 OMR131088 OCV131088 NSZ131088 NJD131088 MZH131088 MPL131088 MFP131088 LVT131088 LLX131088 LCB131088 KSF131088 KIJ131088 JYN131088 JOR131088 JEV131088 IUZ131088 ILD131088 IBH131088 HRL131088 HHP131088 GXT131088 GNX131088 GEB131088 FUF131088 FKJ131088 FAN131088 EQR131088 EGV131088 DWZ131088 DND131088 DDH131088 CTL131088 CJP131088 BZT131088 BPX131088 BGB131088 AWF131088 AMJ131088 ACN131088 SR131088 IV131088 WVH65552 WLL65552 WBP65552 VRT65552 VHX65552 UYB65552 UOF65552 UEJ65552 TUN65552 TKR65552 TAV65552 SQZ65552 SHD65552 RXH65552 RNL65552 RDP65552 QTT65552 QJX65552 QAB65552 PQF65552 PGJ65552 OWN65552 OMR65552 OCV65552 NSZ65552 NJD65552 MZH65552 MPL65552 MFP65552 LVT65552 LLX65552 LCB65552 KSF65552 KIJ65552 JYN65552 JOR65552 JEV65552 IUZ65552 ILD65552 IBH65552 HRL65552 HHP65552 GXT65552 GNX65552 GEB65552 FUF65552 FKJ65552 FAN65552 EQR65552 EGV65552 DWZ65552 DND65552 DDH65552 CTL65552 CJP65552 BZT65552 BPX65552 BGB65552 AWF65552 AMJ65552 ACN65552 SR65552 IV65552 WVH12:WVH14 WLL12:WLL14 WBP12:WBP14 VRT12:VRT14 VHX12:VHX14 UYB12:UYB14 UOF12:UOF14 UEJ12:UEJ14 TUN12:TUN14 TKR12:TKR14 TAV12:TAV14 SQZ12:SQZ14 SHD12:SHD14 RXH12:RXH14 RNL12:RNL14 RDP12:RDP14 QTT12:QTT14 QJX12:QJX14 QAB12:QAB14 PQF12:PQF14 PGJ12:PGJ14 OWN12:OWN14 OMR12:OMR14 OCV12:OCV14 NSZ12:NSZ14 NJD12:NJD14 MZH12:MZH14 MPL12:MPL14 MFP12:MFP14 LVT12:LVT14 LLX12:LLX14 LCB12:LCB14 KSF12:KSF14 KIJ12:KIJ14 JYN12:JYN14 JOR12:JOR14 JEV12:JEV14 IUZ12:IUZ14 ILD12:ILD14 IBH12:IBH14 HRL12:HRL14 HHP12:HHP14 GXT12:GXT14 GNX12:GNX14 GEB12:GEB14 FUF12:FUF14 FKJ12:FKJ14 FAN12:FAN14 EQR12:EQR14 EGV12:EGV14 DWZ12:DWZ14 DND12:DND14 DDH12:DDH14 CTL12:CTL14 CJP12:CJP14 BZT12:BZT14 BPX12:BPX14 BGB12:BGB14 AWF12:AWF14 AMJ12:AMJ14 ACN12:ACN14 SR12:SR14 IV12:IV14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E983056 E917520 E851984 E786448 E720912 E655376 E589840 E524304 E458768 E393232 E327696 E262160 E196624 E131088" xr:uid="{00000000-0002-0000-0200-000002000000}">
      <formula1>StubPeriods</formula1>
    </dataValidation>
    <dataValidation type="list" allowBlank="1" showInputMessage="1" showErrorMessage="1" sqref="E65553 IY15 WVH983057 WLL983057 WBP983057 VRT983057 VHX983057 UYB983057 UOF983057 UEJ983057 TUN983057 TKR983057 TAV983057 SQZ983057 SHD983057 RXH983057 RNL983057 RDP983057 QTT983057 QJX983057 QAB983057 PQF983057 PGJ983057 OWN983057 OMR983057 OCV983057 NSZ983057 NJD983057 MZH983057 MPL983057 MFP983057 LVT983057 LLX983057 LCB983057 KSF983057 KIJ983057 JYN983057 JOR983057 JEV983057 IUZ983057 ILD983057 IBH983057 HRL983057 HHP983057 GXT983057 GNX983057 GEB983057 FUF983057 FKJ983057 FAN983057 EQR983057 EGV983057 DWZ983057 DND983057 DDH983057 CTL983057 CJP983057 BZT983057 BPX983057 BGB983057 AWF983057 AMJ983057 ACN983057 SR983057 IV983057 WVH917521 WLL917521 WBP917521 VRT917521 VHX917521 UYB917521 UOF917521 UEJ917521 TUN917521 TKR917521 TAV917521 SQZ917521 SHD917521 RXH917521 RNL917521 RDP917521 QTT917521 QJX917521 QAB917521 PQF917521 PGJ917521 OWN917521 OMR917521 OCV917521 NSZ917521 NJD917521 MZH917521 MPL917521 MFP917521 LVT917521 LLX917521 LCB917521 KSF917521 KIJ917521 JYN917521 JOR917521 JEV917521 IUZ917521 ILD917521 IBH917521 HRL917521 HHP917521 GXT917521 GNX917521 GEB917521 FUF917521 FKJ917521 FAN917521 EQR917521 EGV917521 DWZ917521 DND917521 DDH917521 CTL917521 CJP917521 BZT917521 BPX917521 BGB917521 AWF917521 AMJ917521 ACN917521 SR917521 IV917521 WVH851985 WLL851985 WBP851985 VRT851985 VHX851985 UYB851985 UOF851985 UEJ851985 TUN851985 TKR851985 TAV851985 SQZ851985 SHD851985 RXH851985 RNL851985 RDP851985 QTT851985 QJX851985 QAB851985 PQF851985 PGJ851985 OWN851985 OMR851985 OCV851985 NSZ851985 NJD851985 MZH851985 MPL851985 MFP851985 LVT851985 LLX851985 LCB851985 KSF851985 KIJ851985 JYN851985 JOR851985 JEV851985 IUZ851985 ILD851985 IBH851985 HRL851985 HHP851985 GXT851985 GNX851985 GEB851985 FUF851985 FKJ851985 FAN851985 EQR851985 EGV851985 DWZ851985 DND851985 DDH851985 CTL851985 CJP851985 BZT851985 BPX851985 BGB851985 AWF851985 AMJ851985 ACN851985 SR851985 IV851985 WVH786449 WLL786449 WBP786449 VRT786449 VHX786449 UYB786449 UOF786449 UEJ786449 TUN786449 TKR786449 TAV786449 SQZ786449 SHD786449 RXH786449 RNL786449 RDP786449 QTT786449 QJX786449 QAB786449 PQF786449 PGJ786449 OWN786449 OMR786449 OCV786449 NSZ786449 NJD786449 MZH786449 MPL786449 MFP786449 LVT786449 LLX786449 LCB786449 KSF786449 KIJ786449 JYN786449 JOR786449 JEV786449 IUZ786449 ILD786449 IBH786449 HRL786449 HHP786449 GXT786449 GNX786449 GEB786449 FUF786449 FKJ786449 FAN786449 EQR786449 EGV786449 DWZ786449 DND786449 DDH786449 CTL786449 CJP786449 BZT786449 BPX786449 BGB786449 AWF786449 AMJ786449 ACN786449 SR786449 IV786449 WVH720913 WLL720913 WBP720913 VRT720913 VHX720913 UYB720913 UOF720913 UEJ720913 TUN720913 TKR720913 TAV720913 SQZ720913 SHD720913 RXH720913 RNL720913 RDP720913 QTT720913 QJX720913 QAB720913 PQF720913 PGJ720913 OWN720913 OMR720913 OCV720913 NSZ720913 NJD720913 MZH720913 MPL720913 MFP720913 LVT720913 LLX720913 LCB720913 KSF720913 KIJ720913 JYN720913 JOR720913 JEV720913 IUZ720913 ILD720913 IBH720913 HRL720913 HHP720913 GXT720913 GNX720913 GEB720913 FUF720913 FKJ720913 FAN720913 EQR720913 EGV720913 DWZ720913 DND720913 DDH720913 CTL720913 CJP720913 BZT720913 BPX720913 BGB720913 AWF720913 AMJ720913 ACN720913 SR720913 IV720913 WVH655377 WLL655377 WBP655377 VRT655377 VHX655377 UYB655377 UOF655377 UEJ655377 TUN655377 TKR655377 TAV655377 SQZ655377 SHD655377 RXH655377 RNL655377 RDP655377 QTT655377 QJX655377 QAB655377 PQF655377 PGJ655377 OWN655377 OMR655377 OCV655377 NSZ655377 NJD655377 MZH655377 MPL655377 MFP655377 LVT655377 LLX655377 LCB655377 KSF655377 KIJ655377 JYN655377 JOR655377 JEV655377 IUZ655377 ILD655377 IBH655377 HRL655377 HHP655377 GXT655377 GNX655377 GEB655377 FUF655377 FKJ655377 FAN655377 EQR655377 EGV655377 DWZ655377 DND655377 DDH655377 CTL655377 CJP655377 BZT655377 BPX655377 BGB655377 AWF655377 AMJ655377 ACN655377 SR655377 IV655377 WVH589841 WLL589841 WBP589841 VRT589841 VHX589841 UYB589841 UOF589841 UEJ589841 TUN589841 TKR589841 TAV589841 SQZ589841 SHD589841 RXH589841 RNL589841 RDP589841 QTT589841 QJX589841 QAB589841 PQF589841 PGJ589841 OWN589841 OMR589841 OCV589841 NSZ589841 NJD589841 MZH589841 MPL589841 MFP589841 LVT589841 LLX589841 LCB589841 KSF589841 KIJ589841 JYN589841 JOR589841 JEV589841 IUZ589841 ILD589841 IBH589841 HRL589841 HHP589841 GXT589841 GNX589841 GEB589841 FUF589841 FKJ589841 FAN589841 EQR589841 EGV589841 DWZ589841 DND589841 DDH589841 CTL589841 CJP589841 BZT589841 BPX589841 BGB589841 AWF589841 AMJ589841 ACN589841 SR589841 IV589841 WVH524305 WLL524305 WBP524305 VRT524305 VHX524305 UYB524305 UOF524305 UEJ524305 TUN524305 TKR524305 TAV524305 SQZ524305 SHD524305 RXH524305 RNL524305 RDP524305 QTT524305 QJX524305 QAB524305 PQF524305 PGJ524305 OWN524305 OMR524305 OCV524305 NSZ524305 NJD524305 MZH524305 MPL524305 MFP524305 LVT524305 LLX524305 LCB524305 KSF524305 KIJ524305 JYN524305 JOR524305 JEV524305 IUZ524305 ILD524305 IBH524305 HRL524305 HHP524305 GXT524305 GNX524305 GEB524305 FUF524305 FKJ524305 FAN524305 EQR524305 EGV524305 DWZ524305 DND524305 DDH524305 CTL524305 CJP524305 BZT524305 BPX524305 BGB524305 AWF524305 AMJ524305 ACN524305 SR524305 IV524305 WVH458769 WLL458769 WBP458769 VRT458769 VHX458769 UYB458769 UOF458769 UEJ458769 TUN458769 TKR458769 TAV458769 SQZ458769 SHD458769 RXH458769 RNL458769 RDP458769 QTT458769 QJX458769 QAB458769 PQF458769 PGJ458769 OWN458769 OMR458769 OCV458769 NSZ458769 NJD458769 MZH458769 MPL458769 MFP458769 LVT458769 LLX458769 LCB458769 KSF458769 KIJ458769 JYN458769 JOR458769 JEV458769 IUZ458769 ILD458769 IBH458769 HRL458769 HHP458769 GXT458769 GNX458769 GEB458769 FUF458769 FKJ458769 FAN458769 EQR458769 EGV458769 DWZ458769 DND458769 DDH458769 CTL458769 CJP458769 BZT458769 BPX458769 BGB458769 AWF458769 AMJ458769 ACN458769 SR458769 IV458769 WVH393233 WLL393233 WBP393233 VRT393233 VHX393233 UYB393233 UOF393233 UEJ393233 TUN393233 TKR393233 TAV393233 SQZ393233 SHD393233 RXH393233 RNL393233 RDP393233 QTT393233 QJX393233 QAB393233 PQF393233 PGJ393233 OWN393233 OMR393233 OCV393233 NSZ393233 NJD393233 MZH393233 MPL393233 MFP393233 LVT393233 LLX393233 LCB393233 KSF393233 KIJ393233 JYN393233 JOR393233 JEV393233 IUZ393233 ILD393233 IBH393233 HRL393233 HHP393233 GXT393233 GNX393233 GEB393233 FUF393233 FKJ393233 FAN393233 EQR393233 EGV393233 DWZ393233 DND393233 DDH393233 CTL393233 CJP393233 BZT393233 BPX393233 BGB393233 AWF393233 AMJ393233 ACN393233 SR393233 IV393233 WVH327697 WLL327697 WBP327697 VRT327697 VHX327697 UYB327697 UOF327697 UEJ327697 TUN327697 TKR327697 TAV327697 SQZ327697 SHD327697 RXH327697 RNL327697 RDP327697 QTT327697 QJX327697 QAB327697 PQF327697 PGJ327697 OWN327697 OMR327697 OCV327697 NSZ327697 NJD327697 MZH327697 MPL327697 MFP327697 LVT327697 LLX327697 LCB327697 KSF327697 KIJ327697 JYN327697 JOR327697 JEV327697 IUZ327697 ILD327697 IBH327697 HRL327697 HHP327697 GXT327697 GNX327697 GEB327697 FUF327697 FKJ327697 FAN327697 EQR327697 EGV327697 DWZ327697 DND327697 DDH327697 CTL327697 CJP327697 BZT327697 BPX327697 BGB327697 AWF327697 AMJ327697 ACN327697 SR327697 IV327697 WVH262161 WLL262161 WBP262161 VRT262161 VHX262161 UYB262161 UOF262161 UEJ262161 TUN262161 TKR262161 TAV262161 SQZ262161 SHD262161 RXH262161 RNL262161 RDP262161 QTT262161 QJX262161 QAB262161 PQF262161 PGJ262161 OWN262161 OMR262161 OCV262161 NSZ262161 NJD262161 MZH262161 MPL262161 MFP262161 LVT262161 LLX262161 LCB262161 KSF262161 KIJ262161 JYN262161 JOR262161 JEV262161 IUZ262161 ILD262161 IBH262161 HRL262161 HHP262161 GXT262161 GNX262161 GEB262161 FUF262161 FKJ262161 FAN262161 EQR262161 EGV262161 DWZ262161 DND262161 DDH262161 CTL262161 CJP262161 BZT262161 BPX262161 BGB262161 AWF262161 AMJ262161 ACN262161 SR262161 IV262161 WVH196625 WLL196625 WBP196625 VRT196625 VHX196625 UYB196625 UOF196625 UEJ196625 TUN196625 TKR196625 TAV196625 SQZ196625 SHD196625 RXH196625 RNL196625 RDP196625 QTT196625 QJX196625 QAB196625 PQF196625 PGJ196625 OWN196625 OMR196625 OCV196625 NSZ196625 NJD196625 MZH196625 MPL196625 MFP196625 LVT196625 LLX196625 LCB196625 KSF196625 KIJ196625 JYN196625 JOR196625 JEV196625 IUZ196625 ILD196625 IBH196625 HRL196625 HHP196625 GXT196625 GNX196625 GEB196625 FUF196625 FKJ196625 FAN196625 EQR196625 EGV196625 DWZ196625 DND196625 DDH196625 CTL196625 CJP196625 BZT196625 BPX196625 BGB196625 AWF196625 AMJ196625 ACN196625 SR196625 IV196625 WVH131089 WLL131089 WBP131089 VRT131089 VHX131089 UYB131089 UOF131089 UEJ131089 TUN131089 TKR131089 TAV131089 SQZ131089 SHD131089 RXH131089 RNL131089 RDP131089 QTT131089 QJX131089 QAB131089 PQF131089 PGJ131089 OWN131089 OMR131089 OCV131089 NSZ131089 NJD131089 MZH131089 MPL131089 MFP131089 LVT131089 LLX131089 LCB131089 KSF131089 KIJ131089 JYN131089 JOR131089 JEV131089 IUZ131089 ILD131089 IBH131089 HRL131089 HHP131089 GXT131089 GNX131089 GEB131089 FUF131089 FKJ131089 FAN131089 EQR131089 EGV131089 DWZ131089 DND131089 DDH131089 CTL131089 CJP131089 BZT131089 BPX131089 BGB131089 AWF131089 AMJ131089 ACN131089 SR131089 IV131089 WVH65553 WLL65553 WBP65553 VRT65553 VHX65553 UYB65553 UOF65553 UEJ65553 TUN65553 TKR65553 TAV65553 SQZ65553 SHD65553 RXH65553 RNL65553 RDP65553 QTT65553 QJX65553 QAB65553 PQF65553 PGJ65553 OWN65553 OMR65553 OCV65553 NSZ65553 NJD65553 MZH65553 MPL65553 MFP65553 LVT65553 LLX65553 LCB65553 KSF65553 KIJ65553 JYN65553 JOR65553 JEV65553 IUZ65553 ILD65553 IBH65553 HRL65553 HHP65553 GXT65553 GNX65553 GEB65553 FUF65553 FKJ65553 FAN65553 EQR65553 EGV65553 DWZ65553 DND65553 DDH65553 CTL65553 CJP65553 BZT65553 BPX65553 BGB65553 AWF65553 AMJ65553 ACN65553 SR65553 IV65553 WVH15 WLL15 WBP15 VRT15 VHX15 UYB15 UOF15 UEJ15 TUN15 TKR15 TAV15 SQZ15 SHD15 RXH15 RNL15 RDP15 QTT15 QJX15 QAB15 PQF15 PGJ15 OWN15 OMR15 OCV15 NSZ15 NJD15 MZH15 MPL15 MFP15 LVT15 LLX15 LCB15 KSF15 KIJ15 JYN15 JOR15 JEV15 IUZ15 ILD15 IBH15 HRL15 HHP15 GXT15 GNX15 GEB15 FUF15 FKJ15 FAN15 EQR15 EGV15 DWZ15 DND15 DDH15 CTL15 CJP15 BZT15 BPX15 BGB15 AWF15 AMJ15 ACN15 SR15 IV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E983057 E917521 E851985 E786449 E720913 E655377 E589841 E524305 E458769 E393233 E327697 E262161 E196625 E131089" xr:uid="{00000000-0002-0000-0200-000003000000}">
      <formula1>FinalStub</formula1>
    </dataValidation>
    <dataValidation type="list" allowBlank="1" showInputMessage="1" showErrorMessage="1" sqref="E65551 E14 IY11 WVH983055 WLL983055 WBP983055 VRT983055 VHX983055 UYB983055 UOF983055 UEJ983055 TUN983055 TKR983055 TAV983055 SQZ983055 SHD983055 RXH983055 RNL983055 RDP983055 QTT983055 QJX983055 QAB983055 PQF983055 PGJ983055 OWN983055 OMR983055 OCV983055 NSZ983055 NJD983055 MZH983055 MPL983055 MFP983055 LVT983055 LLX983055 LCB983055 KSF983055 KIJ983055 JYN983055 JOR983055 JEV983055 IUZ983055 ILD983055 IBH983055 HRL983055 HHP983055 GXT983055 GNX983055 GEB983055 FUF983055 FKJ983055 FAN983055 EQR983055 EGV983055 DWZ983055 DND983055 DDH983055 CTL983055 CJP983055 BZT983055 BPX983055 BGB983055 AWF983055 AMJ983055 ACN983055 SR983055 IV983055 WVH917519 WLL917519 WBP917519 VRT917519 VHX917519 UYB917519 UOF917519 UEJ917519 TUN917519 TKR917519 TAV917519 SQZ917519 SHD917519 RXH917519 RNL917519 RDP917519 QTT917519 QJX917519 QAB917519 PQF917519 PGJ917519 OWN917519 OMR917519 OCV917519 NSZ917519 NJD917519 MZH917519 MPL917519 MFP917519 LVT917519 LLX917519 LCB917519 KSF917519 KIJ917519 JYN917519 JOR917519 JEV917519 IUZ917519 ILD917519 IBH917519 HRL917519 HHP917519 GXT917519 GNX917519 GEB917519 FUF917519 FKJ917519 FAN917519 EQR917519 EGV917519 DWZ917519 DND917519 DDH917519 CTL917519 CJP917519 BZT917519 BPX917519 BGB917519 AWF917519 AMJ917519 ACN917519 SR917519 IV917519 WVH851983 WLL851983 WBP851983 VRT851983 VHX851983 UYB851983 UOF851983 UEJ851983 TUN851983 TKR851983 TAV851983 SQZ851983 SHD851983 RXH851983 RNL851983 RDP851983 QTT851983 QJX851983 QAB851983 PQF851983 PGJ851983 OWN851983 OMR851983 OCV851983 NSZ851983 NJD851983 MZH851983 MPL851983 MFP851983 LVT851983 LLX851983 LCB851983 KSF851983 KIJ851983 JYN851983 JOR851983 JEV851983 IUZ851983 ILD851983 IBH851983 HRL851983 HHP851983 GXT851983 GNX851983 GEB851983 FUF851983 FKJ851983 FAN851983 EQR851983 EGV851983 DWZ851983 DND851983 DDH851983 CTL851983 CJP851983 BZT851983 BPX851983 BGB851983 AWF851983 AMJ851983 ACN851983 SR851983 IV851983 WVH786447 WLL786447 WBP786447 VRT786447 VHX786447 UYB786447 UOF786447 UEJ786447 TUN786447 TKR786447 TAV786447 SQZ786447 SHD786447 RXH786447 RNL786447 RDP786447 QTT786447 QJX786447 QAB786447 PQF786447 PGJ786447 OWN786447 OMR786447 OCV786447 NSZ786447 NJD786447 MZH786447 MPL786447 MFP786447 LVT786447 LLX786447 LCB786447 KSF786447 KIJ786447 JYN786447 JOR786447 JEV786447 IUZ786447 ILD786447 IBH786447 HRL786447 HHP786447 GXT786447 GNX786447 GEB786447 FUF786447 FKJ786447 FAN786447 EQR786447 EGV786447 DWZ786447 DND786447 DDH786447 CTL786447 CJP786447 BZT786447 BPX786447 BGB786447 AWF786447 AMJ786447 ACN786447 SR786447 IV786447 WVH720911 WLL720911 WBP720911 VRT720911 VHX720911 UYB720911 UOF720911 UEJ720911 TUN720911 TKR720911 TAV720911 SQZ720911 SHD720911 RXH720911 RNL720911 RDP720911 QTT720911 QJX720911 QAB720911 PQF720911 PGJ720911 OWN720911 OMR720911 OCV720911 NSZ720911 NJD720911 MZH720911 MPL720911 MFP720911 LVT720911 LLX720911 LCB720911 KSF720911 KIJ720911 JYN720911 JOR720911 JEV720911 IUZ720911 ILD720911 IBH720911 HRL720911 HHP720911 GXT720911 GNX720911 GEB720911 FUF720911 FKJ720911 FAN720911 EQR720911 EGV720911 DWZ720911 DND720911 DDH720911 CTL720911 CJP720911 BZT720911 BPX720911 BGB720911 AWF720911 AMJ720911 ACN720911 SR720911 IV720911 WVH655375 WLL655375 WBP655375 VRT655375 VHX655375 UYB655375 UOF655375 UEJ655375 TUN655375 TKR655375 TAV655375 SQZ655375 SHD655375 RXH655375 RNL655375 RDP655375 QTT655375 QJX655375 QAB655375 PQF655375 PGJ655375 OWN655375 OMR655375 OCV655375 NSZ655375 NJD655375 MZH655375 MPL655375 MFP655375 LVT655375 LLX655375 LCB655375 KSF655375 KIJ655375 JYN655375 JOR655375 JEV655375 IUZ655375 ILD655375 IBH655375 HRL655375 HHP655375 GXT655375 GNX655375 GEB655375 FUF655375 FKJ655375 FAN655375 EQR655375 EGV655375 DWZ655375 DND655375 DDH655375 CTL655375 CJP655375 BZT655375 BPX655375 BGB655375 AWF655375 AMJ655375 ACN655375 SR655375 IV655375 WVH589839 WLL589839 WBP589839 VRT589839 VHX589839 UYB589839 UOF589839 UEJ589839 TUN589839 TKR589839 TAV589839 SQZ589839 SHD589839 RXH589839 RNL589839 RDP589839 QTT589839 QJX589839 QAB589839 PQF589839 PGJ589839 OWN589839 OMR589839 OCV589839 NSZ589839 NJD589839 MZH589839 MPL589839 MFP589839 LVT589839 LLX589839 LCB589839 KSF589839 KIJ589839 JYN589839 JOR589839 JEV589839 IUZ589839 ILD589839 IBH589839 HRL589839 HHP589839 GXT589839 GNX589839 GEB589839 FUF589839 FKJ589839 FAN589839 EQR589839 EGV589839 DWZ589839 DND589839 DDH589839 CTL589839 CJP589839 BZT589839 BPX589839 BGB589839 AWF589839 AMJ589839 ACN589839 SR589839 IV589839 WVH524303 WLL524303 WBP524303 VRT524303 VHX524303 UYB524303 UOF524303 UEJ524303 TUN524303 TKR524303 TAV524303 SQZ524303 SHD524303 RXH524303 RNL524303 RDP524303 QTT524303 QJX524303 QAB524303 PQF524303 PGJ524303 OWN524303 OMR524303 OCV524303 NSZ524303 NJD524303 MZH524303 MPL524303 MFP524303 LVT524303 LLX524303 LCB524303 KSF524303 KIJ524303 JYN524303 JOR524303 JEV524303 IUZ524303 ILD524303 IBH524303 HRL524303 HHP524303 GXT524303 GNX524303 GEB524303 FUF524303 FKJ524303 FAN524303 EQR524303 EGV524303 DWZ524303 DND524303 DDH524303 CTL524303 CJP524303 BZT524303 BPX524303 BGB524303 AWF524303 AMJ524303 ACN524303 SR524303 IV524303 WVH458767 WLL458767 WBP458767 VRT458767 VHX458767 UYB458767 UOF458767 UEJ458767 TUN458767 TKR458767 TAV458767 SQZ458767 SHD458767 RXH458767 RNL458767 RDP458767 QTT458767 QJX458767 QAB458767 PQF458767 PGJ458767 OWN458767 OMR458767 OCV458767 NSZ458767 NJD458767 MZH458767 MPL458767 MFP458767 LVT458767 LLX458767 LCB458767 KSF458767 KIJ458767 JYN458767 JOR458767 JEV458767 IUZ458767 ILD458767 IBH458767 HRL458767 HHP458767 GXT458767 GNX458767 GEB458767 FUF458767 FKJ458767 FAN458767 EQR458767 EGV458767 DWZ458767 DND458767 DDH458767 CTL458767 CJP458767 BZT458767 BPX458767 BGB458767 AWF458767 AMJ458767 ACN458767 SR458767 IV458767 WVH393231 WLL393231 WBP393231 VRT393231 VHX393231 UYB393231 UOF393231 UEJ393231 TUN393231 TKR393231 TAV393231 SQZ393231 SHD393231 RXH393231 RNL393231 RDP393231 QTT393231 QJX393231 QAB393231 PQF393231 PGJ393231 OWN393231 OMR393231 OCV393231 NSZ393231 NJD393231 MZH393231 MPL393231 MFP393231 LVT393231 LLX393231 LCB393231 KSF393231 KIJ393231 JYN393231 JOR393231 JEV393231 IUZ393231 ILD393231 IBH393231 HRL393231 HHP393231 GXT393231 GNX393231 GEB393231 FUF393231 FKJ393231 FAN393231 EQR393231 EGV393231 DWZ393231 DND393231 DDH393231 CTL393231 CJP393231 BZT393231 BPX393231 BGB393231 AWF393231 AMJ393231 ACN393231 SR393231 IV393231 WVH327695 WLL327695 WBP327695 VRT327695 VHX327695 UYB327695 UOF327695 UEJ327695 TUN327695 TKR327695 TAV327695 SQZ327695 SHD327695 RXH327695 RNL327695 RDP327695 QTT327695 QJX327695 QAB327695 PQF327695 PGJ327695 OWN327695 OMR327695 OCV327695 NSZ327695 NJD327695 MZH327695 MPL327695 MFP327695 LVT327695 LLX327695 LCB327695 KSF327695 KIJ327695 JYN327695 JOR327695 JEV327695 IUZ327695 ILD327695 IBH327695 HRL327695 HHP327695 GXT327695 GNX327695 GEB327695 FUF327695 FKJ327695 FAN327695 EQR327695 EGV327695 DWZ327695 DND327695 DDH327695 CTL327695 CJP327695 BZT327695 BPX327695 BGB327695 AWF327695 AMJ327695 ACN327695 SR327695 IV327695 WVH262159 WLL262159 WBP262159 VRT262159 VHX262159 UYB262159 UOF262159 UEJ262159 TUN262159 TKR262159 TAV262159 SQZ262159 SHD262159 RXH262159 RNL262159 RDP262159 QTT262159 QJX262159 QAB262159 PQF262159 PGJ262159 OWN262159 OMR262159 OCV262159 NSZ262159 NJD262159 MZH262159 MPL262159 MFP262159 LVT262159 LLX262159 LCB262159 KSF262159 KIJ262159 JYN262159 JOR262159 JEV262159 IUZ262159 ILD262159 IBH262159 HRL262159 HHP262159 GXT262159 GNX262159 GEB262159 FUF262159 FKJ262159 FAN262159 EQR262159 EGV262159 DWZ262159 DND262159 DDH262159 CTL262159 CJP262159 BZT262159 BPX262159 BGB262159 AWF262159 AMJ262159 ACN262159 SR262159 IV262159 WVH196623 WLL196623 WBP196623 VRT196623 VHX196623 UYB196623 UOF196623 UEJ196623 TUN196623 TKR196623 TAV196623 SQZ196623 SHD196623 RXH196623 RNL196623 RDP196623 QTT196623 QJX196623 QAB196623 PQF196623 PGJ196623 OWN196623 OMR196623 OCV196623 NSZ196623 NJD196623 MZH196623 MPL196623 MFP196623 LVT196623 LLX196623 LCB196623 KSF196623 KIJ196623 JYN196623 JOR196623 JEV196623 IUZ196623 ILD196623 IBH196623 HRL196623 HHP196623 GXT196623 GNX196623 GEB196623 FUF196623 FKJ196623 FAN196623 EQR196623 EGV196623 DWZ196623 DND196623 DDH196623 CTL196623 CJP196623 BZT196623 BPX196623 BGB196623 AWF196623 AMJ196623 ACN196623 SR196623 IV196623 WVH131087 WLL131087 WBP131087 VRT131087 VHX131087 UYB131087 UOF131087 UEJ131087 TUN131087 TKR131087 TAV131087 SQZ131087 SHD131087 RXH131087 RNL131087 RDP131087 QTT131087 QJX131087 QAB131087 PQF131087 PGJ131087 OWN131087 OMR131087 OCV131087 NSZ131087 NJD131087 MZH131087 MPL131087 MFP131087 LVT131087 LLX131087 LCB131087 KSF131087 KIJ131087 JYN131087 JOR131087 JEV131087 IUZ131087 ILD131087 IBH131087 HRL131087 HHP131087 GXT131087 GNX131087 GEB131087 FUF131087 FKJ131087 FAN131087 EQR131087 EGV131087 DWZ131087 DND131087 DDH131087 CTL131087 CJP131087 BZT131087 BPX131087 BGB131087 AWF131087 AMJ131087 ACN131087 SR131087 IV131087 WVH65551 WLL65551 WBP65551 VRT65551 VHX65551 UYB65551 UOF65551 UEJ65551 TUN65551 TKR65551 TAV65551 SQZ65551 SHD65551 RXH65551 RNL65551 RDP65551 QTT65551 QJX65551 QAB65551 PQF65551 PGJ65551 OWN65551 OMR65551 OCV65551 NSZ65551 NJD65551 MZH65551 MPL65551 MFP65551 LVT65551 LLX65551 LCB65551 KSF65551 KIJ65551 JYN65551 JOR65551 JEV65551 IUZ65551 ILD65551 IBH65551 HRL65551 HHP65551 GXT65551 GNX65551 GEB65551 FUF65551 FKJ65551 FAN65551 EQR65551 EGV65551 DWZ65551 DND65551 DDH65551 CTL65551 CJP65551 BZT65551 BPX65551 BGB65551 AWF65551 AMJ65551 ACN65551 SR65551 IV65551 WVH11 WLL11 WBP11 VRT11 VHX11 UYB11 UOF11 UEJ11 TUN11 TKR11 TAV11 SQZ11 SHD11 RXH11 RNL11 RDP11 QTT11 QJX11 QAB11 PQF11 PGJ11 OWN11 OMR11 OCV11 NSZ11 NJD11 MZH11 MPL11 MFP11 LVT11 LLX11 LCB11 KSF11 KIJ11 JYN11 JOR11 JEV11 IUZ11 ILD11 IBH11 HRL11 HHP11 GXT11 GNX11 GEB11 FUF11 FKJ11 FAN11 EQR11 EGV11 DWZ11 DND11 DDH11 CTL11 CJP11 BZT11 BPX11 BGB11 AWF11 AMJ11 ACN11 SR11 IV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E983055 E917519 E851983 E786447 E720911 E655375 E589839 E524303 E458767 E393231 E327695 E262159 E196623 E131087" xr:uid="{00000000-0002-0000-0200-000004000000}">
      <formula1>SwapType</formula1>
    </dataValidation>
    <dataValidation type="list" allowBlank="1" showInputMessage="1" showErrorMessage="1" sqref="E65555 E18 IY17 WVH983059 WLL983059 WBP983059 VRT983059 VHX983059 UYB983059 UOF983059 UEJ983059 TUN983059 TKR983059 TAV983059 SQZ983059 SHD983059 RXH983059 RNL983059 RDP983059 QTT983059 QJX983059 QAB983059 PQF983059 PGJ983059 OWN983059 OMR983059 OCV983059 NSZ983059 NJD983059 MZH983059 MPL983059 MFP983059 LVT983059 LLX983059 LCB983059 KSF983059 KIJ983059 JYN983059 JOR983059 JEV983059 IUZ983059 ILD983059 IBH983059 HRL983059 HHP983059 GXT983059 GNX983059 GEB983059 FUF983059 FKJ983059 FAN983059 EQR983059 EGV983059 DWZ983059 DND983059 DDH983059 CTL983059 CJP983059 BZT983059 BPX983059 BGB983059 AWF983059 AMJ983059 ACN983059 SR983059 IV983059 WVH917523 WLL917523 WBP917523 VRT917523 VHX917523 UYB917523 UOF917523 UEJ917523 TUN917523 TKR917523 TAV917523 SQZ917523 SHD917523 RXH917523 RNL917523 RDP917523 QTT917523 QJX917523 QAB917523 PQF917523 PGJ917523 OWN917523 OMR917523 OCV917523 NSZ917523 NJD917523 MZH917523 MPL917523 MFP917523 LVT917523 LLX917523 LCB917523 KSF917523 KIJ917523 JYN917523 JOR917523 JEV917523 IUZ917523 ILD917523 IBH917523 HRL917523 HHP917523 GXT917523 GNX917523 GEB917523 FUF917523 FKJ917523 FAN917523 EQR917523 EGV917523 DWZ917523 DND917523 DDH917523 CTL917523 CJP917523 BZT917523 BPX917523 BGB917523 AWF917523 AMJ917523 ACN917523 SR917523 IV917523 WVH851987 WLL851987 WBP851987 VRT851987 VHX851987 UYB851987 UOF851987 UEJ851987 TUN851987 TKR851987 TAV851987 SQZ851987 SHD851987 RXH851987 RNL851987 RDP851987 QTT851987 QJX851987 QAB851987 PQF851987 PGJ851987 OWN851987 OMR851987 OCV851987 NSZ851987 NJD851987 MZH851987 MPL851987 MFP851987 LVT851987 LLX851987 LCB851987 KSF851987 KIJ851987 JYN851987 JOR851987 JEV851987 IUZ851987 ILD851987 IBH851987 HRL851987 HHP851987 GXT851987 GNX851987 GEB851987 FUF851987 FKJ851987 FAN851987 EQR851987 EGV851987 DWZ851987 DND851987 DDH851987 CTL851987 CJP851987 BZT851987 BPX851987 BGB851987 AWF851987 AMJ851987 ACN851987 SR851987 IV851987 WVH786451 WLL786451 WBP786451 VRT786451 VHX786451 UYB786451 UOF786451 UEJ786451 TUN786451 TKR786451 TAV786451 SQZ786451 SHD786451 RXH786451 RNL786451 RDP786451 QTT786451 QJX786451 QAB786451 PQF786451 PGJ786451 OWN786451 OMR786451 OCV786451 NSZ786451 NJD786451 MZH786451 MPL786451 MFP786451 LVT786451 LLX786451 LCB786451 KSF786451 KIJ786451 JYN786451 JOR786451 JEV786451 IUZ786451 ILD786451 IBH786451 HRL786451 HHP786451 GXT786451 GNX786451 GEB786451 FUF786451 FKJ786451 FAN786451 EQR786451 EGV786451 DWZ786451 DND786451 DDH786451 CTL786451 CJP786451 BZT786451 BPX786451 BGB786451 AWF786451 AMJ786451 ACN786451 SR786451 IV786451 WVH720915 WLL720915 WBP720915 VRT720915 VHX720915 UYB720915 UOF720915 UEJ720915 TUN720915 TKR720915 TAV720915 SQZ720915 SHD720915 RXH720915 RNL720915 RDP720915 QTT720915 QJX720915 QAB720915 PQF720915 PGJ720915 OWN720915 OMR720915 OCV720915 NSZ720915 NJD720915 MZH720915 MPL720915 MFP720915 LVT720915 LLX720915 LCB720915 KSF720915 KIJ720915 JYN720915 JOR720915 JEV720915 IUZ720915 ILD720915 IBH720915 HRL720915 HHP720915 GXT720915 GNX720915 GEB720915 FUF720915 FKJ720915 FAN720915 EQR720915 EGV720915 DWZ720915 DND720915 DDH720915 CTL720915 CJP720915 BZT720915 BPX720915 BGB720915 AWF720915 AMJ720915 ACN720915 SR720915 IV720915 WVH655379 WLL655379 WBP655379 VRT655379 VHX655379 UYB655379 UOF655379 UEJ655379 TUN655379 TKR655379 TAV655379 SQZ655379 SHD655379 RXH655379 RNL655379 RDP655379 QTT655379 QJX655379 QAB655379 PQF655379 PGJ655379 OWN655379 OMR655379 OCV655379 NSZ655379 NJD655379 MZH655379 MPL655379 MFP655379 LVT655379 LLX655379 LCB655379 KSF655379 KIJ655379 JYN655379 JOR655379 JEV655379 IUZ655379 ILD655379 IBH655379 HRL655379 HHP655379 GXT655379 GNX655379 GEB655379 FUF655379 FKJ655379 FAN655379 EQR655379 EGV655379 DWZ655379 DND655379 DDH655379 CTL655379 CJP655379 BZT655379 BPX655379 BGB655379 AWF655379 AMJ655379 ACN655379 SR655379 IV655379 WVH589843 WLL589843 WBP589843 VRT589843 VHX589843 UYB589843 UOF589843 UEJ589843 TUN589843 TKR589843 TAV589843 SQZ589843 SHD589843 RXH589843 RNL589843 RDP589843 QTT589843 QJX589843 QAB589843 PQF589843 PGJ589843 OWN589843 OMR589843 OCV589843 NSZ589843 NJD589843 MZH589843 MPL589843 MFP589843 LVT589843 LLX589843 LCB589843 KSF589843 KIJ589843 JYN589843 JOR589843 JEV589843 IUZ589843 ILD589843 IBH589843 HRL589843 HHP589843 GXT589843 GNX589843 GEB589843 FUF589843 FKJ589843 FAN589843 EQR589843 EGV589843 DWZ589843 DND589843 DDH589843 CTL589843 CJP589843 BZT589843 BPX589843 BGB589843 AWF589843 AMJ589843 ACN589843 SR589843 IV589843 WVH524307 WLL524307 WBP524307 VRT524307 VHX524307 UYB524307 UOF524307 UEJ524307 TUN524307 TKR524307 TAV524307 SQZ524307 SHD524307 RXH524307 RNL524307 RDP524307 QTT524307 QJX524307 QAB524307 PQF524307 PGJ524307 OWN524307 OMR524307 OCV524307 NSZ524307 NJD524307 MZH524307 MPL524307 MFP524307 LVT524307 LLX524307 LCB524307 KSF524307 KIJ524307 JYN524307 JOR524307 JEV524307 IUZ524307 ILD524307 IBH524307 HRL524307 HHP524307 GXT524307 GNX524307 GEB524307 FUF524307 FKJ524307 FAN524307 EQR524307 EGV524307 DWZ524307 DND524307 DDH524307 CTL524307 CJP524307 BZT524307 BPX524307 BGB524307 AWF524307 AMJ524307 ACN524307 SR524307 IV524307 WVH458771 WLL458771 WBP458771 VRT458771 VHX458771 UYB458771 UOF458771 UEJ458771 TUN458771 TKR458771 TAV458771 SQZ458771 SHD458771 RXH458771 RNL458771 RDP458771 QTT458771 QJX458771 QAB458771 PQF458771 PGJ458771 OWN458771 OMR458771 OCV458771 NSZ458771 NJD458771 MZH458771 MPL458771 MFP458771 LVT458771 LLX458771 LCB458771 KSF458771 KIJ458771 JYN458771 JOR458771 JEV458771 IUZ458771 ILD458771 IBH458771 HRL458771 HHP458771 GXT458771 GNX458771 GEB458771 FUF458771 FKJ458771 FAN458771 EQR458771 EGV458771 DWZ458771 DND458771 DDH458771 CTL458771 CJP458771 BZT458771 BPX458771 BGB458771 AWF458771 AMJ458771 ACN458771 SR458771 IV458771 WVH393235 WLL393235 WBP393235 VRT393235 VHX393235 UYB393235 UOF393235 UEJ393235 TUN393235 TKR393235 TAV393235 SQZ393235 SHD393235 RXH393235 RNL393235 RDP393235 QTT393235 QJX393235 QAB393235 PQF393235 PGJ393235 OWN393235 OMR393235 OCV393235 NSZ393235 NJD393235 MZH393235 MPL393235 MFP393235 LVT393235 LLX393235 LCB393235 KSF393235 KIJ393235 JYN393235 JOR393235 JEV393235 IUZ393235 ILD393235 IBH393235 HRL393235 HHP393235 GXT393235 GNX393235 GEB393235 FUF393235 FKJ393235 FAN393235 EQR393235 EGV393235 DWZ393235 DND393235 DDH393235 CTL393235 CJP393235 BZT393235 BPX393235 BGB393235 AWF393235 AMJ393235 ACN393235 SR393235 IV393235 WVH327699 WLL327699 WBP327699 VRT327699 VHX327699 UYB327699 UOF327699 UEJ327699 TUN327699 TKR327699 TAV327699 SQZ327699 SHD327699 RXH327699 RNL327699 RDP327699 QTT327699 QJX327699 QAB327699 PQF327699 PGJ327699 OWN327699 OMR327699 OCV327699 NSZ327699 NJD327699 MZH327699 MPL327699 MFP327699 LVT327699 LLX327699 LCB327699 KSF327699 KIJ327699 JYN327699 JOR327699 JEV327699 IUZ327699 ILD327699 IBH327699 HRL327699 HHP327699 GXT327699 GNX327699 GEB327699 FUF327699 FKJ327699 FAN327699 EQR327699 EGV327699 DWZ327699 DND327699 DDH327699 CTL327699 CJP327699 BZT327699 BPX327699 BGB327699 AWF327699 AMJ327699 ACN327699 SR327699 IV327699 WVH262163 WLL262163 WBP262163 VRT262163 VHX262163 UYB262163 UOF262163 UEJ262163 TUN262163 TKR262163 TAV262163 SQZ262163 SHD262163 RXH262163 RNL262163 RDP262163 QTT262163 QJX262163 QAB262163 PQF262163 PGJ262163 OWN262163 OMR262163 OCV262163 NSZ262163 NJD262163 MZH262163 MPL262163 MFP262163 LVT262163 LLX262163 LCB262163 KSF262163 KIJ262163 JYN262163 JOR262163 JEV262163 IUZ262163 ILD262163 IBH262163 HRL262163 HHP262163 GXT262163 GNX262163 GEB262163 FUF262163 FKJ262163 FAN262163 EQR262163 EGV262163 DWZ262163 DND262163 DDH262163 CTL262163 CJP262163 BZT262163 BPX262163 BGB262163 AWF262163 AMJ262163 ACN262163 SR262163 IV262163 WVH196627 WLL196627 WBP196627 VRT196627 VHX196627 UYB196627 UOF196627 UEJ196627 TUN196627 TKR196627 TAV196627 SQZ196627 SHD196627 RXH196627 RNL196627 RDP196627 QTT196627 QJX196627 QAB196627 PQF196627 PGJ196627 OWN196627 OMR196627 OCV196627 NSZ196627 NJD196627 MZH196627 MPL196627 MFP196627 LVT196627 LLX196627 LCB196627 KSF196627 KIJ196627 JYN196627 JOR196627 JEV196627 IUZ196627 ILD196627 IBH196627 HRL196627 HHP196627 GXT196627 GNX196627 GEB196627 FUF196627 FKJ196627 FAN196627 EQR196627 EGV196627 DWZ196627 DND196627 DDH196627 CTL196627 CJP196627 BZT196627 BPX196627 BGB196627 AWF196627 AMJ196627 ACN196627 SR196627 IV196627 WVH131091 WLL131091 WBP131091 VRT131091 VHX131091 UYB131091 UOF131091 UEJ131091 TUN131091 TKR131091 TAV131091 SQZ131091 SHD131091 RXH131091 RNL131091 RDP131091 QTT131091 QJX131091 QAB131091 PQF131091 PGJ131091 OWN131091 OMR131091 OCV131091 NSZ131091 NJD131091 MZH131091 MPL131091 MFP131091 LVT131091 LLX131091 LCB131091 KSF131091 KIJ131091 JYN131091 JOR131091 JEV131091 IUZ131091 ILD131091 IBH131091 HRL131091 HHP131091 GXT131091 GNX131091 GEB131091 FUF131091 FKJ131091 FAN131091 EQR131091 EGV131091 DWZ131091 DND131091 DDH131091 CTL131091 CJP131091 BZT131091 BPX131091 BGB131091 AWF131091 AMJ131091 ACN131091 SR131091 IV131091 WVH65555 WLL65555 WBP65555 VRT65555 VHX65555 UYB65555 UOF65555 UEJ65555 TUN65555 TKR65555 TAV65555 SQZ65555 SHD65555 RXH65555 RNL65555 RDP65555 QTT65555 QJX65555 QAB65555 PQF65555 PGJ65555 OWN65555 OMR65555 OCV65555 NSZ65555 NJD65555 MZH65555 MPL65555 MFP65555 LVT65555 LLX65555 LCB65555 KSF65555 KIJ65555 JYN65555 JOR65555 JEV65555 IUZ65555 ILD65555 IBH65555 HRL65555 HHP65555 GXT65555 GNX65555 GEB65555 FUF65555 FKJ65555 FAN65555 EQR65555 EGV65555 DWZ65555 DND65555 DDH65555 CTL65555 CJP65555 BZT65555 BPX65555 BGB65555 AWF65555 AMJ65555 ACN65555 SR65555 IV65555 WVH17 WLL17 WBP17 VRT17 VHX17 UYB17 UOF17 UEJ17 TUN17 TKR17 TAV17 SQZ17 SHD17 RXH17 RNL17 RDP17 QTT17 QJX17 QAB17 PQF17 PGJ17 OWN17 OMR17 OCV17 NSZ17 NJD17 MZH17 MPL17 MFP17 LVT17 LLX17 LCB17 KSF17 KIJ17 JYN17 JOR17 JEV17 IUZ17 ILD17 IBH17 HRL17 HHP17 GXT17 GNX17 GEB17 FUF17 FKJ17 FAN17 EQR17 EGV17 DWZ17 DND17 DDH17 CTL17 CJP17 BZT17 BPX17 BGB17 AWF17 AMJ17 ACN17 SR17 IV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E983059 E917523 E851987 E786451 E720915 E655379 E589843 E524307 E458771 E393235 E327699 E262163 E196627 E131091" xr:uid="{00000000-0002-0000-0200-000005000000}">
      <formula1>LegType</formula1>
    </dataValidation>
    <dataValidation type="list" allowBlank="1" showInputMessage="1" showErrorMessage="1" sqref="E65560 IY22 WVH983064 WLL983064 WBP983064 VRT983064 VHX983064 UYB983064 UOF983064 UEJ983064 TUN983064 TKR983064 TAV983064 SQZ983064 SHD983064 RXH983064 RNL983064 RDP983064 QTT983064 QJX983064 QAB983064 PQF983064 PGJ983064 OWN983064 OMR983064 OCV983064 NSZ983064 NJD983064 MZH983064 MPL983064 MFP983064 LVT983064 LLX983064 LCB983064 KSF983064 KIJ983064 JYN983064 JOR983064 JEV983064 IUZ983064 ILD983064 IBH983064 HRL983064 HHP983064 GXT983064 GNX983064 GEB983064 FUF983064 FKJ983064 FAN983064 EQR983064 EGV983064 DWZ983064 DND983064 DDH983064 CTL983064 CJP983064 BZT983064 BPX983064 BGB983064 AWF983064 AMJ983064 ACN983064 SR983064 IV983064 WVH917528 WLL917528 WBP917528 VRT917528 VHX917528 UYB917528 UOF917528 UEJ917528 TUN917528 TKR917528 TAV917528 SQZ917528 SHD917528 RXH917528 RNL917528 RDP917528 QTT917528 QJX917528 QAB917528 PQF917528 PGJ917528 OWN917528 OMR917528 OCV917528 NSZ917528 NJD917528 MZH917528 MPL917528 MFP917528 LVT917528 LLX917528 LCB917528 KSF917528 KIJ917528 JYN917528 JOR917528 JEV917528 IUZ917528 ILD917528 IBH917528 HRL917528 HHP917528 GXT917528 GNX917528 GEB917528 FUF917528 FKJ917528 FAN917528 EQR917528 EGV917528 DWZ917528 DND917528 DDH917528 CTL917528 CJP917528 BZT917528 BPX917528 BGB917528 AWF917528 AMJ917528 ACN917528 SR917528 IV917528 WVH851992 WLL851992 WBP851992 VRT851992 VHX851992 UYB851992 UOF851992 UEJ851992 TUN851992 TKR851992 TAV851992 SQZ851992 SHD851992 RXH851992 RNL851992 RDP851992 QTT851992 QJX851992 QAB851992 PQF851992 PGJ851992 OWN851992 OMR851992 OCV851992 NSZ851992 NJD851992 MZH851992 MPL851992 MFP851992 LVT851992 LLX851992 LCB851992 KSF851992 KIJ851992 JYN851992 JOR851992 JEV851992 IUZ851992 ILD851992 IBH851992 HRL851992 HHP851992 GXT851992 GNX851992 GEB851992 FUF851992 FKJ851992 FAN851992 EQR851992 EGV851992 DWZ851992 DND851992 DDH851992 CTL851992 CJP851992 BZT851992 BPX851992 BGB851992 AWF851992 AMJ851992 ACN851992 SR851992 IV851992 WVH786456 WLL786456 WBP786456 VRT786456 VHX786456 UYB786456 UOF786456 UEJ786456 TUN786456 TKR786456 TAV786456 SQZ786456 SHD786456 RXH786456 RNL786456 RDP786456 QTT786456 QJX786456 QAB786456 PQF786456 PGJ786456 OWN786456 OMR786456 OCV786456 NSZ786456 NJD786456 MZH786456 MPL786456 MFP786456 LVT786456 LLX786456 LCB786456 KSF786456 KIJ786456 JYN786456 JOR786456 JEV786456 IUZ786456 ILD786456 IBH786456 HRL786456 HHP786456 GXT786456 GNX786456 GEB786456 FUF786456 FKJ786456 FAN786456 EQR786456 EGV786456 DWZ786456 DND786456 DDH786456 CTL786456 CJP786456 BZT786456 BPX786456 BGB786456 AWF786456 AMJ786456 ACN786456 SR786456 IV786456 WVH720920 WLL720920 WBP720920 VRT720920 VHX720920 UYB720920 UOF720920 UEJ720920 TUN720920 TKR720920 TAV720920 SQZ720920 SHD720920 RXH720920 RNL720920 RDP720920 QTT720920 QJX720920 QAB720920 PQF720920 PGJ720920 OWN720920 OMR720920 OCV720920 NSZ720920 NJD720920 MZH720920 MPL720920 MFP720920 LVT720920 LLX720920 LCB720920 KSF720920 KIJ720920 JYN720920 JOR720920 JEV720920 IUZ720920 ILD720920 IBH720920 HRL720920 HHP720920 GXT720920 GNX720920 GEB720920 FUF720920 FKJ720920 FAN720920 EQR720920 EGV720920 DWZ720920 DND720920 DDH720920 CTL720920 CJP720920 BZT720920 BPX720920 BGB720920 AWF720920 AMJ720920 ACN720920 SR720920 IV720920 WVH655384 WLL655384 WBP655384 VRT655384 VHX655384 UYB655384 UOF655384 UEJ655384 TUN655384 TKR655384 TAV655384 SQZ655384 SHD655384 RXH655384 RNL655384 RDP655384 QTT655384 QJX655384 QAB655384 PQF655384 PGJ655384 OWN655384 OMR655384 OCV655384 NSZ655384 NJD655384 MZH655384 MPL655384 MFP655384 LVT655384 LLX655384 LCB655384 KSF655384 KIJ655384 JYN655384 JOR655384 JEV655384 IUZ655384 ILD655384 IBH655384 HRL655384 HHP655384 GXT655384 GNX655384 GEB655384 FUF655384 FKJ655384 FAN655384 EQR655384 EGV655384 DWZ655384 DND655384 DDH655384 CTL655384 CJP655384 BZT655384 BPX655384 BGB655384 AWF655384 AMJ655384 ACN655384 SR655384 IV655384 WVH589848 WLL589848 WBP589848 VRT589848 VHX589848 UYB589848 UOF589848 UEJ589848 TUN589848 TKR589848 TAV589848 SQZ589848 SHD589848 RXH589848 RNL589848 RDP589848 QTT589848 QJX589848 QAB589848 PQF589848 PGJ589848 OWN589848 OMR589848 OCV589848 NSZ589848 NJD589848 MZH589848 MPL589848 MFP589848 LVT589848 LLX589848 LCB589848 KSF589848 KIJ589848 JYN589848 JOR589848 JEV589848 IUZ589848 ILD589848 IBH589848 HRL589848 HHP589848 GXT589848 GNX589848 GEB589848 FUF589848 FKJ589848 FAN589848 EQR589848 EGV589848 DWZ589848 DND589848 DDH589848 CTL589848 CJP589848 BZT589848 BPX589848 BGB589848 AWF589848 AMJ589848 ACN589848 SR589848 IV589848 WVH524312 WLL524312 WBP524312 VRT524312 VHX524312 UYB524312 UOF524312 UEJ524312 TUN524312 TKR524312 TAV524312 SQZ524312 SHD524312 RXH524312 RNL524312 RDP524312 QTT524312 QJX524312 QAB524312 PQF524312 PGJ524312 OWN524312 OMR524312 OCV524312 NSZ524312 NJD524312 MZH524312 MPL524312 MFP524312 LVT524312 LLX524312 LCB524312 KSF524312 KIJ524312 JYN524312 JOR524312 JEV524312 IUZ524312 ILD524312 IBH524312 HRL524312 HHP524312 GXT524312 GNX524312 GEB524312 FUF524312 FKJ524312 FAN524312 EQR524312 EGV524312 DWZ524312 DND524312 DDH524312 CTL524312 CJP524312 BZT524312 BPX524312 BGB524312 AWF524312 AMJ524312 ACN524312 SR524312 IV524312 WVH458776 WLL458776 WBP458776 VRT458776 VHX458776 UYB458776 UOF458776 UEJ458776 TUN458776 TKR458776 TAV458776 SQZ458776 SHD458776 RXH458776 RNL458776 RDP458776 QTT458776 QJX458776 QAB458776 PQF458776 PGJ458776 OWN458776 OMR458776 OCV458776 NSZ458776 NJD458776 MZH458776 MPL458776 MFP458776 LVT458776 LLX458776 LCB458776 KSF458776 KIJ458776 JYN458776 JOR458776 JEV458776 IUZ458776 ILD458776 IBH458776 HRL458776 HHP458776 GXT458776 GNX458776 GEB458776 FUF458776 FKJ458776 FAN458776 EQR458776 EGV458776 DWZ458776 DND458776 DDH458776 CTL458776 CJP458776 BZT458776 BPX458776 BGB458776 AWF458776 AMJ458776 ACN458776 SR458776 IV458776 WVH393240 WLL393240 WBP393240 VRT393240 VHX393240 UYB393240 UOF393240 UEJ393240 TUN393240 TKR393240 TAV393240 SQZ393240 SHD393240 RXH393240 RNL393240 RDP393240 QTT393240 QJX393240 QAB393240 PQF393240 PGJ393240 OWN393240 OMR393240 OCV393240 NSZ393240 NJD393240 MZH393240 MPL393240 MFP393240 LVT393240 LLX393240 LCB393240 KSF393240 KIJ393240 JYN393240 JOR393240 JEV393240 IUZ393240 ILD393240 IBH393240 HRL393240 HHP393240 GXT393240 GNX393240 GEB393240 FUF393240 FKJ393240 FAN393240 EQR393240 EGV393240 DWZ393240 DND393240 DDH393240 CTL393240 CJP393240 BZT393240 BPX393240 BGB393240 AWF393240 AMJ393240 ACN393240 SR393240 IV393240 WVH327704 WLL327704 WBP327704 VRT327704 VHX327704 UYB327704 UOF327704 UEJ327704 TUN327704 TKR327704 TAV327704 SQZ327704 SHD327704 RXH327704 RNL327704 RDP327704 QTT327704 QJX327704 QAB327704 PQF327704 PGJ327704 OWN327704 OMR327704 OCV327704 NSZ327704 NJD327704 MZH327704 MPL327704 MFP327704 LVT327704 LLX327704 LCB327704 KSF327704 KIJ327704 JYN327704 JOR327704 JEV327704 IUZ327704 ILD327704 IBH327704 HRL327704 HHP327704 GXT327704 GNX327704 GEB327704 FUF327704 FKJ327704 FAN327704 EQR327704 EGV327704 DWZ327704 DND327704 DDH327704 CTL327704 CJP327704 BZT327704 BPX327704 BGB327704 AWF327704 AMJ327704 ACN327704 SR327704 IV327704 WVH262168 WLL262168 WBP262168 VRT262168 VHX262168 UYB262168 UOF262168 UEJ262168 TUN262168 TKR262168 TAV262168 SQZ262168 SHD262168 RXH262168 RNL262168 RDP262168 QTT262168 QJX262168 QAB262168 PQF262168 PGJ262168 OWN262168 OMR262168 OCV262168 NSZ262168 NJD262168 MZH262168 MPL262168 MFP262168 LVT262168 LLX262168 LCB262168 KSF262168 KIJ262168 JYN262168 JOR262168 JEV262168 IUZ262168 ILD262168 IBH262168 HRL262168 HHP262168 GXT262168 GNX262168 GEB262168 FUF262168 FKJ262168 FAN262168 EQR262168 EGV262168 DWZ262168 DND262168 DDH262168 CTL262168 CJP262168 BZT262168 BPX262168 BGB262168 AWF262168 AMJ262168 ACN262168 SR262168 IV262168 WVH196632 WLL196632 WBP196632 VRT196632 VHX196632 UYB196632 UOF196632 UEJ196632 TUN196632 TKR196632 TAV196632 SQZ196632 SHD196632 RXH196632 RNL196632 RDP196632 QTT196632 QJX196632 QAB196632 PQF196632 PGJ196632 OWN196632 OMR196632 OCV196632 NSZ196632 NJD196632 MZH196632 MPL196632 MFP196632 LVT196632 LLX196632 LCB196632 KSF196632 KIJ196632 JYN196632 JOR196632 JEV196632 IUZ196632 ILD196632 IBH196632 HRL196632 HHP196632 GXT196632 GNX196632 GEB196632 FUF196632 FKJ196632 FAN196632 EQR196632 EGV196632 DWZ196632 DND196632 DDH196632 CTL196632 CJP196632 BZT196632 BPX196632 BGB196632 AWF196632 AMJ196632 ACN196632 SR196632 IV196632 WVH131096 WLL131096 WBP131096 VRT131096 VHX131096 UYB131096 UOF131096 UEJ131096 TUN131096 TKR131096 TAV131096 SQZ131096 SHD131096 RXH131096 RNL131096 RDP131096 QTT131096 QJX131096 QAB131096 PQF131096 PGJ131096 OWN131096 OMR131096 OCV131096 NSZ131096 NJD131096 MZH131096 MPL131096 MFP131096 LVT131096 LLX131096 LCB131096 KSF131096 KIJ131096 JYN131096 JOR131096 JEV131096 IUZ131096 ILD131096 IBH131096 HRL131096 HHP131096 GXT131096 GNX131096 GEB131096 FUF131096 FKJ131096 FAN131096 EQR131096 EGV131096 DWZ131096 DND131096 DDH131096 CTL131096 CJP131096 BZT131096 BPX131096 BGB131096 AWF131096 AMJ131096 ACN131096 SR131096 IV131096 WVH65560 WLL65560 WBP65560 VRT65560 VHX65560 UYB65560 UOF65560 UEJ65560 TUN65560 TKR65560 TAV65560 SQZ65560 SHD65560 RXH65560 RNL65560 RDP65560 QTT65560 QJX65560 QAB65560 PQF65560 PGJ65560 OWN65560 OMR65560 OCV65560 NSZ65560 NJD65560 MZH65560 MPL65560 MFP65560 LVT65560 LLX65560 LCB65560 KSF65560 KIJ65560 JYN65560 JOR65560 JEV65560 IUZ65560 ILD65560 IBH65560 HRL65560 HHP65560 GXT65560 GNX65560 GEB65560 FUF65560 FKJ65560 FAN65560 EQR65560 EGV65560 DWZ65560 DND65560 DDH65560 CTL65560 CJP65560 BZT65560 BPX65560 BGB65560 AWF65560 AMJ65560 ACN65560 SR65560 IV65560 WVH22 WLL22 WBP22 VRT22 VHX22 UYB22 UOF22 UEJ22 TUN22 TKR22 TAV22 SQZ22 SHD22 RXH22 RNL22 RDP22 QTT22 QJX22 QAB22 PQF22 PGJ22 OWN22 OMR22 OCV22 NSZ22 NJD22 MZH22 MPL22 MFP22 LVT22 LLX22 LCB22 KSF22 KIJ22 JYN22 JOR22 JEV22 IUZ22 ILD22 IBH22 HRL22 HHP22 GXT22 GNX22 GEB22 FUF22 FKJ22 FAN22 EQR22 EGV22 DWZ22 DND22 DDH22 CTL22 CJP22 BZT22 BPX22 BGB22 AWF22 AMJ22 ACN22 SR22 IV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E23 E983064 E917528 E851992 E786456 E720920 E655384 E589848 E524312 E458776 E393240 E327704 E262168 E196632 E131096" xr:uid="{00000000-0002-0000-0200-000006000000}">
      <formula1>DayCountConventions</formula1>
    </dataValidation>
    <dataValidation type="list" allowBlank="1" showInputMessage="1" showErrorMessage="1" sqref="E65561 IY23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IV65563 WVH25 WLL25 WBP25 VRT25 VHX25 UYB25 UOF25 UEJ25 TUN25 TKR25 TAV25 SQZ25 SHD25 RXH25 RNL25 RDP25 QTT25 QJX25 QAB25 PQF25 PGJ25 OWN25 OMR25 OCV25 NSZ25 NJD25 MZH25 MPL25 MFP25 LVT25 LLX25 LCB25 KSF25 KIJ25 JYN25 JOR25 JEV25 IUZ25 ILD25 IBH25 HRL25 HHP25 GXT25 GNX25 GEB25 FUF25 FKJ25 FAN25 EQR25 EGV25 DWZ25 DND25 DDH25 CTL25 CJP25 BZT25 BPX25 BGB25 AWF25 AMJ25 ACN25 SR25 IV25 WVH983065 WLL983065 WBP983065 VRT983065 VHX983065 UYB983065 UOF983065 UEJ983065 TUN983065 TKR983065 TAV983065 SQZ983065 SHD983065 RXH983065 RNL983065 RDP983065 QTT983065 QJX983065 QAB983065 PQF983065 PGJ983065 OWN983065 OMR983065 OCV983065 NSZ983065 NJD983065 MZH983065 MPL983065 MFP983065 LVT983065 LLX983065 LCB983065 KSF983065 KIJ983065 JYN983065 JOR983065 JEV983065 IUZ983065 ILD983065 IBH983065 HRL983065 HHP983065 GXT983065 GNX983065 GEB983065 FUF983065 FKJ983065 FAN983065 EQR983065 EGV983065 DWZ983065 DND983065 DDH983065 CTL983065 CJP983065 BZT983065 BPX983065 BGB983065 AWF983065 AMJ983065 ACN983065 SR983065 IV983065 WVH917529 WLL917529 WBP917529 VRT917529 VHX917529 UYB917529 UOF917529 UEJ917529 TUN917529 TKR917529 TAV917529 SQZ917529 SHD917529 RXH917529 RNL917529 RDP917529 QTT917529 QJX917529 QAB917529 PQF917529 PGJ917529 OWN917529 OMR917529 OCV917529 NSZ917529 NJD917529 MZH917529 MPL917529 MFP917529 LVT917529 LLX917529 LCB917529 KSF917529 KIJ917529 JYN917529 JOR917529 JEV917529 IUZ917529 ILD917529 IBH917529 HRL917529 HHP917529 GXT917529 GNX917529 GEB917529 FUF917529 FKJ917529 FAN917529 EQR917529 EGV917529 DWZ917529 DND917529 DDH917529 CTL917529 CJP917529 BZT917529 BPX917529 BGB917529 AWF917529 AMJ917529 ACN917529 SR917529 IV917529 WVH851993 WLL851993 WBP851993 VRT851993 VHX851993 UYB851993 UOF851993 UEJ851993 TUN851993 TKR851993 TAV851993 SQZ851993 SHD851993 RXH851993 RNL851993 RDP851993 QTT851993 QJX851993 QAB851993 PQF851993 PGJ851993 OWN851993 OMR851993 OCV851993 NSZ851993 NJD851993 MZH851993 MPL851993 MFP851993 LVT851993 LLX851993 LCB851993 KSF851993 KIJ851993 JYN851993 JOR851993 JEV851993 IUZ851993 ILD851993 IBH851993 HRL851993 HHP851993 GXT851993 GNX851993 GEB851993 FUF851993 FKJ851993 FAN851993 EQR851993 EGV851993 DWZ851993 DND851993 DDH851993 CTL851993 CJP851993 BZT851993 BPX851993 BGB851993 AWF851993 AMJ851993 ACN851993 SR851993 IV851993 WVH786457 WLL786457 WBP786457 VRT786457 VHX786457 UYB786457 UOF786457 UEJ786457 TUN786457 TKR786457 TAV786457 SQZ786457 SHD786457 RXH786457 RNL786457 RDP786457 QTT786457 QJX786457 QAB786457 PQF786457 PGJ786457 OWN786457 OMR786457 OCV786457 NSZ786457 NJD786457 MZH786457 MPL786457 MFP786457 LVT786457 LLX786457 LCB786457 KSF786457 KIJ786457 JYN786457 JOR786457 JEV786457 IUZ786457 ILD786457 IBH786457 HRL786457 HHP786457 GXT786457 GNX786457 GEB786457 FUF786457 FKJ786457 FAN786457 EQR786457 EGV786457 DWZ786457 DND786457 DDH786457 CTL786457 CJP786457 BZT786457 BPX786457 BGB786457 AWF786457 AMJ786457 ACN786457 SR786457 IV786457 WVH720921 WLL720921 WBP720921 VRT720921 VHX720921 UYB720921 UOF720921 UEJ720921 TUN720921 TKR720921 TAV720921 SQZ720921 SHD720921 RXH720921 RNL720921 RDP720921 QTT720921 QJX720921 QAB720921 PQF720921 PGJ720921 OWN720921 OMR720921 OCV720921 NSZ720921 NJD720921 MZH720921 MPL720921 MFP720921 LVT720921 LLX720921 LCB720921 KSF720921 KIJ720921 JYN720921 JOR720921 JEV720921 IUZ720921 ILD720921 IBH720921 HRL720921 HHP720921 GXT720921 GNX720921 GEB720921 FUF720921 FKJ720921 FAN720921 EQR720921 EGV720921 DWZ720921 DND720921 DDH720921 CTL720921 CJP720921 BZT720921 BPX720921 BGB720921 AWF720921 AMJ720921 ACN720921 SR720921 IV720921 WVH655385 WLL655385 WBP655385 VRT655385 VHX655385 UYB655385 UOF655385 UEJ655385 TUN655385 TKR655385 TAV655385 SQZ655385 SHD655385 RXH655385 RNL655385 RDP655385 QTT655385 QJX655385 QAB655385 PQF655385 PGJ655385 OWN655385 OMR655385 OCV655385 NSZ655385 NJD655385 MZH655385 MPL655385 MFP655385 LVT655385 LLX655385 LCB655385 KSF655385 KIJ655385 JYN655385 JOR655385 JEV655385 IUZ655385 ILD655385 IBH655385 HRL655385 HHP655385 GXT655385 GNX655385 GEB655385 FUF655385 FKJ655385 FAN655385 EQR655385 EGV655385 DWZ655385 DND655385 DDH655385 CTL655385 CJP655385 BZT655385 BPX655385 BGB655385 AWF655385 AMJ655385 ACN655385 SR655385 IV655385 WVH589849 WLL589849 WBP589849 VRT589849 VHX589849 UYB589849 UOF589849 UEJ589849 TUN589849 TKR589849 TAV589849 SQZ589849 SHD589849 RXH589849 RNL589849 RDP589849 QTT589849 QJX589849 QAB589849 PQF589849 PGJ589849 OWN589849 OMR589849 OCV589849 NSZ589849 NJD589849 MZH589849 MPL589849 MFP589849 LVT589849 LLX589849 LCB589849 KSF589849 KIJ589849 JYN589849 JOR589849 JEV589849 IUZ589849 ILD589849 IBH589849 HRL589849 HHP589849 GXT589849 GNX589849 GEB589849 FUF589849 FKJ589849 FAN589849 EQR589849 EGV589849 DWZ589849 DND589849 DDH589849 CTL589849 CJP589849 BZT589849 BPX589849 BGB589849 AWF589849 AMJ589849 ACN589849 SR589849 IV589849 WVH524313 WLL524313 WBP524313 VRT524313 VHX524313 UYB524313 UOF524313 UEJ524313 TUN524313 TKR524313 TAV524313 SQZ524313 SHD524313 RXH524313 RNL524313 RDP524313 QTT524313 QJX524313 QAB524313 PQF524313 PGJ524313 OWN524313 OMR524313 OCV524313 NSZ524313 NJD524313 MZH524313 MPL524313 MFP524313 LVT524313 LLX524313 LCB524313 KSF524313 KIJ524313 JYN524313 JOR524313 JEV524313 IUZ524313 ILD524313 IBH524313 HRL524313 HHP524313 GXT524313 GNX524313 GEB524313 FUF524313 FKJ524313 FAN524313 EQR524313 EGV524313 DWZ524313 DND524313 DDH524313 CTL524313 CJP524313 BZT524313 BPX524313 BGB524313 AWF524313 AMJ524313 ACN524313 SR524313 IV524313 WVH458777 WLL458777 WBP458777 VRT458777 VHX458777 UYB458777 UOF458777 UEJ458777 TUN458777 TKR458777 TAV458777 SQZ458777 SHD458777 RXH458777 RNL458777 RDP458777 QTT458777 QJX458777 QAB458777 PQF458777 PGJ458777 OWN458777 OMR458777 OCV458777 NSZ458777 NJD458777 MZH458777 MPL458777 MFP458777 LVT458777 LLX458777 LCB458777 KSF458777 KIJ458777 JYN458777 JOR458777 JEV458777 IUZ458777 ILD458777 IBH458777 HRL458777 HHP458777 GXT458777 GNX458777 GEB458777 FUF458777 FKJ458777 FAN458777 EQR458777 EGV458777 DWZ458777 DND458777 DDH458777 CTL458777 CJP458777 BZT458777 BPX458777 BGB458777 AWF458777 AMJ458777 ACN458777 SR458777 IV458777 WVH393241 WLL393241 WBP393241 VRT393241 VHX393241 UYB393241 UOF393241 UEJ393241 TUN393241 TKR393241 TAV393241 SQZ393241 SHD393241 RXH393241 RNL393241 RDP393241 QTT393241 QJX393241 QAB393241 PQF393241 PGJ393241 OWN393241 OMR393241 OCV393241 NSZ393241 NJD393241 MZH393241 MPL393241 MFP393241 LVT393241 LLX393241 LCB393241 KSF393241 KIJ393241 JYN393241 JOR393241 JEV393241 IUZ393241 ILD393241 IBH393241 HRL393241 HHP393241 GXT393241 GNX393241 GEB393241 FUF393241 FKJ393241 FAN393241 EQR393241 EGV393241 DWZ393241 DND393241 DDH393241 CTL393241 CJP393241 BZT393241 BPX393241 BGB393241 AWF393241 AMJ393241 ACN393241 SR393241 IV393241 WVH327705 WLL327705 WBP327705 VRT327705 VHX327705 UYB327705 UOF327705 UEJ327705 TUN327705 TKR327705 TAV327705 SQZ327705 SHD327705 RXH327705 RNL327705 RDP327705 QTT327705 QJX327705 QAB327705 PQF327705 PGJ327705 OWN327705 OMR327705 OCV327705 NSZ327705 NJD327705 MZH327705 MPL327705 MFP327705 LVT327705 LLX327705 LCB327705 KSF327705 KIJ327705 JYN327705 JOR327705 JEV327705 IUZ327705 ILD327705 IBH327705 HRL327705 HHP327705 GXT327705 GNX327705 GEB327705 FUF327705 FKJ327705 FAN327705 EQR327705 EGV327705 DWZ327705 DND327705 DDH327705 CTL327705 CJP327705 BZT327705 BPX327705 BGB327705 AWF327705 AMJ327705 ACN327705 SR327705 IV327705 WVH262169 WLL262169 WBP262169 VRT262169 VHX262169 UYB262169 UOF262169 UEJ262169 TUN262169 TKR262169 TAV262169 SQZ262169 SHD262169 RXH262169 RNL262169 RDP262169 QTT262169 QJX262169 QAB262169 PQF262169 PGJ262169 OWN262169 OMR262169 OCV262169 NSZ262169 NJD262169 MZH262169 MPL262169 MFP262169 LVT262169 LLX262169 LCB262169 KSF262169 KIJ262169 JYN262169 JOR262169 JEV262169 IUZ262169 ILD262169 IBH262169 HRL262169 HHP262169 GXT262169 GNX262169 GEB262169 FUF262169 FKJ262169 FAN262169 EQR262169 EGV262169 DWZ262169 DND262169 DDH262169 CTL262169 CJP262169 BZT262169 BPX262169 BGB262169 AWF262169 AMJ262169 ACN262169 SR262169 IV262169 WVH196633 WLL196633 WBP196633 VRT196633 VHX196633 UYB196633 UOF196633 UEJ196633 TUN196633 TKR196633 TAV196633 SQZ196633 SHD196633 RXH196633 RNL196633 RDP196633 QTT196633 QJX196633 QAB196633 PQF196633 PGJ196633 OWN196633 OMR196633 OCV196633 NSZ196633 NJD196633 MZH196633 MPL196633 MFP196633 LVT196633 LLX196633 LCB196633 KSF196633 KIJ196633 JYN196633 JOR196633 JEV196633 IUZ196633 ILD196633 IBH196633 HRL196633 HHP196633 GXT196633 GNX196633 GEB196633 FUF196633 FKJ196633 FAN196633 EQR196633 EGV196633 DWZ196633 DND196633 DDH196633 CTL196633 CJP196633 BZT196633 BPX196633 BGB196633 AWF196633 AMJ196633 ACN196633 SR196633 IV196633 WVH131097 WLL131097 WBP131097 VRT131097 VHX131097 UYB131097 UOF131097 UEJ131097 TUN131097 TKR131097 TAV131097 SQZ131097 SHD131097 RXH131097 RNL131097 RDP131097 QTT131097 QJX131097 QAB131097 PQF131097 PGJ131097 OWN131097 OMR131097 OCV131097 NSZ131097 NJD131097 MZH131097 MPL131097 MFP131097 LVT131097 LLX131097 LCB131097 KSF131097 KIJ131097 JYN131097 JOR131097 JEV131097 IUZ131097 ILD131097 IBH131097 HRL131097 HHP131097 GXT131097 GNX131097 GEB131097 FUF131097 FKJ131097 FAN131097 EQR131097 EGV131097 DWZ131097 DND131097 DDH131097 CTL131097 CJP131097 BZT131097 BPX131097 BGB131097 AWF131097 AMJ131097 ACN131097 SR131097 IV131097 WVH65561 WLL65561 WBP65561 VRT65561 VHX65561 UYB65561 UOF65561 UEJ65561 TUN65561 TKR65561 TAV65561 SQZ65561 SHD65561 RXH65561 RNL65561 RDP65561 QTT65561 QJX65561 QAB65561 PQF65561 PGJ65561 OWN65561 OMR65561 OCV65561 NSZ65561 NJD65561 MZH65561 MPL65561 MFP65561 LVT65561 LLX65561 LCB65561 KSF65561 KIJ65561 JYN65561 JOR65561 JEV65561 IUZ65561 ILD65561 IBH65561 HRL65561 HHP65561 GXT65561 GNX65561 GEB65561 FUF65561 FKJ65561 FAN65561 EQR65561 EGV65561 DWZ65561 DND65561 DDH65561 CTL65561 CJP65561 BZT65561 BPX65561 BGB65561 AWF65561 AMJ65561 ACN65561 SR65561 IV65561 WVH23 WLL23 WBP23 VRT23 VHX23 UYB23 UOF23 UEJ23 TUN23 TKR23 TAV23 SQZ23 SHD23 RXH23 RNL23 RDP23 QTT23 QJX23 QAB23 PQF23 PGJ23 OWN23 OMR23 OCV23 NSZ23 NJD23 MZH23 MPL23 MFP23 LVT23 LLX23 LCB23 KSF23 KIJ23 JYN23 JOR23 JEV23 IUZ23 ILD23 IBH23 HRL23 HHP23 GXT23 GNX23 GEB23 FUF23 FKJ23 FAN23 EQR23 EGV23 DWZ23 DND23 DDH23 CTL23 CJP23 BZT23 BPX23 BGB23 AWF23 AMJ23 ACN23 SR23 IV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E26 E24 E983067 E917531 E851995 E786459 E720923 E655387 E589851 E524315 E458779 E393243 E327707 E262171 E196635 E131099 E65563 E983065 E917529 E851993 E786457 E720921 E655385 E589849 E524313 E458777 E393241 E327705 E262169 E196633 E131097" xr:uid="{00000000-0002-0000-0200-000007000000}">
      <formula1>Calendars</formula1>
    </dataValidation>
    <dataValidation type="list" allowBlank="1" showInputMessage="1" showErrorMessage="1" sqref="E65562 SU24 WVH983068 WLL983068 WBP983068 VRT983068 VHX983068 UYB983068 UOF983068 UEJ983068 TUN983068 TKR983068 TAV983068 SQZ983068 SHD983068 RXH983068 RNL983068 RDP983068 QTT983068 QJX983068 QAB983068 PQF983068 PGJ983068 OWN983068 OMR983068 OCV983068 NSZ983068 NJD983068 MZH983068 MPL983068 MFP983068 LVT983068 LLX983068 LCB983068 KSF983068 KIJ983068 JYN983068 JOR983068 JEV983068 IUZ983068 ILD983068 IBH983068 HRL983068 HHP983068 GXT983068 GNX983068 GEB983068 FUF983068 FKJ983068 FAN983068 EQR983068 EGV983068 DWZ983068 DND983068 DDH983068 CTL983068 CJP983068 BZT983068 BPX983068 BGB983068 AWF983068 AMJ983068 ACN983068 SR983068 IV983068 WVH917532 WLL917532 WBP917532 VRT917532 VHX917532 UYB917532 UOF917532 UEJ917532 TUN917532 TKR917532 TAV917532 SQZ917532 SHD917532 RXH917532 RNL917532 RDP917532 QTT917532 QJX917532 QAB917532 PQF917532 PGJ917532 OWN917532 OMR917532 OCV917532 NSZ917532 NJD917532 MZH917532 MPL917532 MFP917532 LVT917532 LLX917532 LCB917532 KSF917532 KIJ917532 JYN917532 JOR917532 JEV917532 IUZ917532 ILD917532 IBH917532 HRL917532 HHP917532 GXT917532 GNX917532 GEB917532 FUF917532 FKJ917532 FAN917532 EQR917532 EGV917532 DWZ917532 DND917532 DDH917532 CTL917532 CJP917532 BZT917532 BPX917532 BGB917532 AWF917532 AMJ917532 ACN917532 SR917532 IV917532 WVH851996 WLL851996 WBP851996 VRT851996 VHX851996 UYB851996 UOF851996 UEJ851996 TUN851996 TKR851996 TAV851996 SQZ851996 SHD851996 RXH851996 RNL851996 RDP851996 QTT851996 QJX851996 QAB851996 PQF851996 PGJ851996 OWN851996 OMR851996 OCV851996 NSZ851996 NJD851996 MZH851996 MPL851996 MFP851996 LVT851996 LLX851996 LCB851996 KSF851996 KIJ851996 JYN851996 JOR851996 JEV851996 IUZ851996 ILD851996 IBH851996 HRL851996 HHP851996 GXT851996 GNX851996 GEB851996 FUF851996 FKJ851996 FAN851996 EQR851996 EGV851996 DWZ851996 DND851996 DDH851996 CTL851996 CJP851996 BZT851996 BPX851996 BGB851996 AWF851996 AMJ851996 ACN851996 SR851996 IV851996 WVH786460 WLL786460 WBP786460 VRT786460 VHX786460 UYB786460 UOF786460 UEJ786460 TUN786460 TKR786460 TAV786460 SQZ786460 SHD786460 RXH786460 RNL786460 RDP786460 QTT786460 QJX786460 QAB786460 PQF786460 PGJ786460 OWN786460 OMR786460 OCV786460 NSZ786460 NJD786460 MZH786460 MPL786460 MFP786460 LVT786460 LLX786460 LCB786460 KSF786460 KIJ786460 JYN786460 JOR786460 JEV786460 IUZ786460 ILD786460 IBH786460 HRL786460 HHP786460 GXT786460 GNX786460 GEB786460 FUF786460 FKJ786460 FAN786460 EQR786460 EGV786460 DWZ786460 DND786460 DDH786460 CTL786460 CJP786460 BZT786460 BPX786460 BGB786460 AWF786460 AMJ786460 ACN786460 SR786460 IV786460 WVH720924 WLL720924 WBP720924 VRT720924 VHX720924 UYB720924 UOF720924 UEJ720924 TUN720924 TKR720924 TAV720924 SQZ720924 SHD720924 RXH720924 RNL720924 RDP720924 QTT720924 QJX720924 QAB720924 PQF720924 PGJ720924 OWN720924 OMR720924 OCV720924 NSZ720924 NJD720924 MZH720924 MPL720924 MFP720924 LVT720924 LLX720924 LCB720924 KSF720924 KIJ720924 JYN720924 JOR720924 JEV720924 IUZ720924 ILD720924 IBH720924 HRL720924 HHP720924 GXT720924 GNX720924 GEB720924 FUF720924 FKJ720924 FAN720924 EQR720924 EGV720924 DWZ720924 DND720924 DDH720924 CTL720924 CJP720924 BZT720924 BPX720924 BGB720924 AWF720924 AMJ720924 ACN720924 SR720924 IV720924 WVH655388 WLL655388 WBP655388 VRT655388 VHX655388 UYB655388 UOF655388 UEJ655388 TUN655388 TKR655388 TAV655388 SQZ655388 SHD655388 RXH655388 RNL655388 RDP655388 QTT655388 QJX655388 QAB655388 PQF655388 PGJ655388 OWN655388 OMR655388 OCV655388 NSZ655388 NJD655388 MZH655388 MPL655388 MFP655388 LVT655388 LLX655388 LCB655388 KSF655388 KIJ655388 JYN655388 JOR655388 JEV655388 IUZ655388 ILD655388 IBH655388 HRL655388 HHP655388 GXT655388 GNX655388 GEB655388 FUF655388 FKJ655388 FAN655388 EQR655388 EGV655388 DWZ655388 DND655388 DDH655388 CTL655388 CJP655388 BZT655388 BPX655388 BGB655388 AWF655388 AMJ655388 ACN655388 SR655388 IV655388 WVH589852 WLL589852 WBP589852 VRT589852 VHX589852 UYB589852 UOF589852 UEJ589852 TUN589852 TKR589852 TAV589852 SQZ589852 SHD589852 RXH589852 RNL589852 RDP589852 QTT589852 QJX589852 QAB589852 PQF589852 PGJ589852 OWN589852 OMR589852 OCV589852 NSZ589852 NJD589852 MZH589852 MPL589852 MFP589852 LVT589852 LLX589852 LCB589852 KSF589852 KIJ589852 JYN589852 JOR589852 JEV589852 IUZ589852 ILD589852 IBH589852 HRL589852 HHP589852 GXT589852 GNX589852 GEB589852 FUF589852 FKJ589852 FAN589852 EQR589852 EGV589852 DWZ589852 DND589852 DDH589852 CTL589852 CJP589852 BZT589852 BPX589852 BGB589852 AWF589852 AMJ589852 ACN589852 SR589852 IV589852 WVH524316 WLL524316 WBP524316 VRT524316 VHX524316 UYB524316 UOF524316 UEJ524316 TUN524316 TKR524316 TAV524316 SQZ524316 SHD524316 RXH524316 RNL524316 RDP524316 QTT524316 QJX524316 QAB524316 PQF524316 PGJ524316 OWN524316 OMR524316 OCV524316 NSZ524316 NJD524316 MZH524316 MPL524316 MFP524316 LVT524316 LLX524316 LCB524316 KSF524316 KIJ524316 JYN524316 JOR524316 JEV524316 IUZ524316 ILD524316 IBH524316 HRL524316 HHP524316 GXT524316 GNX524316 GEB524316 FUF524316 FKJ524316 FAN524316 EQR524316 EGV524316 DWZ524316 DND524316 DDH524316 CTL524316 CJP524316 BZT524316 BPX524316 BGB524316 AWF524316 AMJ524316 ACN524316 SR524316 IV524316 WVH458780 WLL458780 WBP458780 VRT458780 VHX458780 UYB458780 UOF458780 UEJ458780 TUN458780 TKR458780 TAV458780 SQZ458780 SHD458780 RXH458780 RNL458780 RDP458780 QTT458780 QJX458780 QAB458780 PQF458780 PGJ458780 OWN458780 OMR458780 OCV458780 NSZ458780 NJD458780 MZH458780 MPL458780 MFP458780 LVT458780 LLX458780 LCB458780 KSF458780 KIJ458780 JYN458780 JOR458780 JEV458780 IUZ458780 ILD458780 IBH458780 HRL458780 HHP458780 GXT458780 GNX458780 GEB458780 FUF458780 FKJ458780 FAN458780 EQR458780 EGV458780 DWZ458780 DND458780 DDH458780 CTL458780 CJP458780 BZT458780 BPX458780 BGB458780 AWF458780 AMJ458780 ACN458780 SR458780 IV458780 WVH393244 WLL393244 WBP393244 VRT393244 VHX393244 UYB393244 UOF393244 UEJ393244 TUN393244 TKR393244 TAV393244 SQZ393244 SHD393244 RXH393244 RNL393244 RDP393244 QTT393244 QJX393244 QAB393244 PQF393244 PGJ393244 OWN393244 OMR393244 OCV393244 NSZ393244 NJD393244 MZH393244 MPL393244 MFP393244 LVT393244 LLX393244 LCB393244 KSF393244 KIJ393244 JYN393244 JOR393244 JEV393244 IUZ393244 ILD393244 IBH393244 HRL393244 HHP393244 GXT393244 GNX393244 GEB393244 FUF393244 FKJ393244 FAN393244 EQR393244 EGV393244 DWZ393244 DND393244 DDH393244 CTL393244 CJP393244 BZT393244 BPX393244 BGB393244 AWF393244 AMJ393244 ACN393244 SR393244 IV393244 WVH327708 WLL327708 WBP327708 VRT327708 VHX327708 UYB327708 UOF327708 UEJ327708 TUN327708 TKR327708 TAV327708 SQZ327708 SHD327708 RXH327708 RNL327708 RDP327708 QTT327708 QJX327708 QAB327708 PQF327708 PGJ327708 OWN327708 OMR327708 OCV327708 NSZ327708 NJD327708 MZH327708 MPL327708 MFP327708 LVT327708 LLX327708 LCB327708 KSF327708 KIJ327708 JYN327708 JOR327708 JEV327708 IUZ327708 ILD327708 IBH327708 HRL327708 HHP327708 GXT327708 GNX327708 GEB327708 FUF327708 FKJ327708 FAN327708 EQR327708 EGV327708 DWZ327708 DND327708 DDH327708 CTL327708 CJP327708 BZT327708 BPX327708 BGB327708 AWF327708 AMJ327708 ACN327708 SR327708 IV327708 WVH262172 WLL262172 WBP262172 VRT262172 VHX262172 UYB262172 UOF262172 UEJ262172 TUN262172 TKR262172 TAV262172 SQZ262172 SHD262172 RXH262172 RNL262172 RDP262172 QTT262172 QJX262172 QAB262172 PQF262172 PGJ262172 OWN262172 OMR262172 OCV262172 NSZ262172 NJD262172 MZH262172 MPL262172 MFP262172 LVT262172 LLX262172 LCB262172 KSF262172 KIJ262172 JYN262172 JOR262172 JEV262172 IUZ262172 ILD262172 IBH262172 HRL262172 HHP262172 GXT262172 GNX262172 GEB262172 FUF262172 FKJ262172 FAN262172 EQR262172 EGV262172 DWZ262172 DND262172 DDH262172 CTL262172 CJP262172 BZT262172 BPX262172 BGB262172 AWF262172 AMJ262172 ACN262172 SR262172 IV262172 WVH196636 WLL196636 WBP196636 VRT196636 VHX196636 UYB196636 UOF196636 UEJ196636 TUN196636 TKR196636 TAV196636 SQZ196636 SHD196636 RXH196636 RNL196636 RDP196636 QTT196636 QJX196636 QAB196636 PQF196636 PGJ196636 OWN196636 OMR196636 OCV196636 NSZ196636 NJD196636 MZH196636 MPL196636 MFP196636 LVT196636 LLX196636 LCB196636 KSF196636 KIJ196636 JYN196636 JOR196636 JEV196636 IUZ196636 ILD196636 IBH196636 HRL196636 HHP196636 GXT196636 GNX196636 GEB196636 FUF196636 FKJ196636 FAN196636 EQR196636 EGV196636 DWZ196636 DND196636 DDH196636 CTL196636 CJP196636 BZT196636 BPX196636 BGB196636 AWF196636 AMJ196636 ACN196636 SR196636 IV196636 WVH131100 WLL131100 WBP131100 VRT131100 VHX131100 UYB131100 UOF131100 UEJ131100 TUN131100 TKR131100 TAV131100 SQZ131100 SHD131100 RXH131100 RNL131100 RDP131100 QTT131100 QJX131100 QAB131100 PQF131100 PGJ131100 OWN131100 OMR131100 OCV131100 NSZ131100 NJD131100 MZH131100 MPL131100 MFP131100 LVT131100 LLX131100 LCB131100 KSF131100 KIJ131100 JYN131100 JOR131100 JEV131100 IUZ131100 ILD131100 IBH131100 HRL131100 HHP131100 GXT131100 GNX131100 GEB131100 FUF131100 FKJ131100 FAN131100 EQR131100 EGV131100 DWZ131100 DND131100 DDH131100 CTL131100 CJP131100 BZT131100 BPX131100 BGB131100 AWF131100 AMJ131100 ACN131100 SR131100 IV131100 WVH65564 WLL65564 WBP65564 VRT65564 VHX65564 UYB65564 UOF65564 UEJ65564 TUN65564 TKR65564 TAV65564 SQZ65564 SHD65564 RXH65564 RNL65564 RDP65564 QTT65564 QJX65564 QAB65564 PQF65564 PGJ65564 OWN65564 OMR65564 OCV65564 NSZ65564 NJD65564 MZH65564 MPL65564 MFP65564 LVT65564 LLX65564 LCB65564 KSF65564 KIJ65564 JYN65564 JOR65564 JEV65564 IUZ65564 ILD65564 IBH65564 HRL65564 HHP65564 GXT65564 GNX65564 GEB65564 FUF65564 FKJ65564 FAN65564 EQR65564 EGV65564 DWZ65564 DND65564 DDH65564 CTL65564 CJP65564 BZT65564 BPX65564 BGB65564 AWF65564 AMJ65564 ACN65564 SR65564 IV65564 WVH26:WVH28 WLL26:WLL28 WBP26:WBP28 VRT26:VRT28 VHX26:VHX28 UYB26:UYB28 UOF26:UOF28 UEJ26:UEJ28 TUN26:TUN28 TKR26:TKR28 TAV26:TAV28 SQZ26:SQZ28 SHD26:SHD28 RXH26:RXH28 RNL26:RNL28 RDP26:RDP28 QTT26:QTT28 QJX26:QJX28 QAB26:QAB28 PQF26:PQF28 PGJ26:PGJ28 OWN26:OWN28 OMR26:OMR28 OCV26:OCV28 NSZ26:NSZ28 NJD26:NJD28 MZH26:MZH28 MPL26:MPL28 MFP26:MFP28 LVT26:LVT28 LLX26:LLX28 LCB26:LCB28 KSF26:KSF28 KIJ26:KIJ28 JYN26:JYN28 JOR26:JOR28 JEV26:JEV28 IUZ26:IUZ28 ILD26:ILD28 IBH26:IBH28 HRL26:HRL28 HHP26:HHP28 GXT26:GXT28 GNX26:GNX28 GEB26:GEB28 FUF26:FUF28 FKJ26:FKJ28 FAN26:FAN28 EQR26:EQR28 EGV26:EGV28 DWZ26:DWZ28 DND26:DND28 DDH26:DDH28 CTL26:CTL28 CJP26:CJP28 BZT26:BZT28 BPX26:BPX28 BGB26:BGB28 AWF26:AWF28 AMJ26:AMJ28 ACN26:ACN28 SR26:SR28 IV26:IV28 WVH983066 WLL983066 WBP983066 VRT983066 VHX983066 UYB983066 UOF983066 UEJ983066 TUN983066 TKR983066 TAV983066 SQZ983066 SHD983066 RXH983066 RNL983066 RDP983066 QTT983066 QJX983066 QAB983066 PQF983066 PGJ983066 OWN983066 OMR983066 OCV983066 NSZ983066 NJD983066 MZH983066 MPL983066 MFP983066 LVT983066 LLX983066 LCB983066 KSF983066 KIJ983066 JYN983066 JOR983066 JEV983066 IUZ983066 ILD983066 IBH983066 HRL983066 HHP983066 GXT983066 GNX983066 GEB983066 FUF983066 FKJ983066 FAN983066 EQR983066 EGV983066 DWZ983066 DND983066 DDH983066 CTL983066 CJP983066 BZT983066 BPX983066 BGB983066 AWF983066 AMJ983066 ACN983066 SR983066 IV983066 WVH917530 WLL917530 WBP917530 VRT917530 VHX917530 UYB917530 UOF917530 UEJ917530 TUN917530 TKR917530 TAV917530 SQZ917530 SHD917530 RXH917530 RNL917530 RDP917530 QTT917530 QJX917530 QAB917530 PQF917530 PGJ917530 OWN917530 OMR917530 OCV917530 NSZ917530 NJD917530 MZH917530 MPL917530 MFP917530 LVT917530 LLX917530 LCB917530 KSF917530 KIJ917530 JYN917530 JOR917530 JEV917530 IUZ917530 ILD917530 IBH917530 HRL917530 HHP917530 GXT917530 GNX917530 GEB917530 FUF917530 FKJ917530 FAN917530 EQR917530 EGV917530 DWZ917530 DND917530 DDH917530 CTL917530 CJP917530 BZT917530 BPX917530 BGB917530 AWF917530 AMJ917530 ACN917530 SR917530 IV917530 WVH851994 WLL851994 WBP851994 VRT851994 VHX851994 UYB851994 UOF851994 UEJ851994 TUN851994 TKR851994 TAV851994 SQZ851994 SHD851994 RXH851994 RNL851994 RDP851994 QTT851994 QJX851994 QAB851994 PQF851994 PGJ851994 OWN851994 OMR851994 OCV851994 NSZ851994 NJD851994 MZH851994 MPL851994 MFP851994 LVT851994 LLX851994 LCB851994 KSF851994 KIJ851994 JYN851994 JOR851994 JEV851994 IUZ851994 ILD851994 IBH851994 HRL851994 HHP851994 GXT851994 GNX851994 GEB851994 FUF851994 FKJ851994 FAN851994 EQR851994 EGV851994 DWZ851994 DND851994 DDH851994 CTL851994 CJP851994 BZT851994 BPX851994 BGB851994 AWF851994 AMJ851994 ACN851994 SR851994 IV851994 WVH786458 WLL786458 WBP786458 VRT786458 VHX786458 UYB786458 UOF786458 UEJ786458 TUN786458 TKR786458 TAV786458 SQZ786458 SHD786458 RXH786458 RNL786458 RDP786458 QTT786458 QJX786458 QAB786458 PQF786458 PGJ786458 OWN786458 OMR786458 OCV786458 NSZ786458 NJD786458 MZH786458 MPL786458 MFP786458 LVT786458 LLX786458 LCB786458 KSF786458 KIJ786458 JYN786458 JOR786458 JEV786458 IUZ786458 ILD786458 IBH786458 HRL786458 HHP786458 GXT786458 GNX786458 GEB786458 FUF786458 FKJ786458 FAN786458 EQR786458 EGV786458 DWZ786458 DND786458 DDH786458 CTL786458 CJP786458 BZT786458 BPX786458 BGB786458 AWF786458 AMJ786458 ACN786458 SR786458 IV786458 WVH720922 WLL720922 WBP720922 VRT720922 VHX720922 UYB720922 UOF720922 UEJ720922 TUN720922 TKR720922 TAV720922 SQZ720922 SHD720922 RXH720922 RNL720922 RDP720922 QTT720922 QJX720922 QAB720922 PQF720922 PGJ720922 OWN720922 OMR720922 OCV720922 NSZ720922 NJD720922 MZH720922 MPL720922 MFP720922 LVT720922 LLX720922 LCB720922 KSF720922 KIJ720922 JYN720922 JOR720922 JEV720922 IUZ720922 ILD720922 IBH720922 HRL720922 HHP720922 GXT720922 GNX720922 GEB720922 FUF720922 FKJ720922 FAN720922 EQR720922 EGV720922 DWZ720922 DND720922 DDH720922 CTL720922 CJP720922 BZT720922 BPX720922 BGB720922 AWF720922 AMJ720922 ACN720922 SR720922 IV720922 WVH655386 WLL655386 WBP655386 VRT655386 VHX655386 UYB655386 UOF655386 UEJ655386 TUN655386 TKR655386 TAV655386 SQZ655386 SHD655386 RXH655386 RNL655386 RDP655386 QTT655386 QJX655386 QAB655386 PQF655386 PGJ655386 OWN655386 OMR655386 OCV655386 NSZ655386 NJD655386 MZH655386 MPL655386 MFP655386 LVT655386 LLX655386 LCB655386 KSF655386 KIJ655386 JYN655386 JOR655386 JEV655386 IUZ655386 ILD655386 IBH655386 HRL655386 HHP655386 GXT655386 GNX655386 GEB655386 FUF655386 FKJ655386 FAN655386 EQR655386 EGV655386 DWZ655386 DND655386 DDH655386 CTL655386 CJP655386 BZT655386 BPX655386 BGB655386 AWF655386 AMJ655386 ACN655386 SR655386 IV655386 WVH589850 WLL589850 WBP589850 VRT589850 VHX589850 UYB589850 UOF589850 UEJ589850 TUN589850 TKR589850 TAV589850 SQZ589850 SHD589850 RXH589850 RNL589850 RDP589850 QTT589850 QJX589850 QAB589850 PQF589850 PGJ589850 OWN589850 OMR589850 OCV589850 NSZ589850 NJD589850 MZH589850 MPL589850 MFP589850 LVT589850 LLX589850 LCB589850 KSF589850 KIJ589850 JYN589850 JOR589850 JEV589850 IUZ589850 ILD589850 IBH589850 HRL589850 HHP589850 GXT589850 GNX589850 GEB589850 FUF589850 FKJ589850 FAN589850 EQR589850 EGV589850 DWZ589850 DND589850 DDH589850 CTL589850 CJP589850 BZT589850 BPX589850 BGB589850 AWF589850 AMJ589850 ACN589850 SR589850 IV589850 WVH524314 WLL524314 WBP524314 VRT524314 VHX524314 UYB524314 UOF524314 UEJ524314 TUN524314 TKR524314 TAV524314 SQZ524314 SHD524314 RXH524314 RNL524314 RDP524314 QTT524314 QJX524314 QAB524314 PQF524314 PGJ524314 OWN524314 OMR524314 OCV524314 NSZ524314 NJD524314 MZH524314 MPL524314 MFP524314 LVT524314 LLX524314 LCB524314 KSF524314 KIJ524314 JYN524314 JOR524314 JEV524314 IUZ524314 ILD524314 IBH524314 HRL524314 HHP524314 GXT524314 GNX524314 GEB524314 FUF524314 FKJ524314 FAN524314 EQR524314 EGV524314 DWZ524314 DND524314 DDH524314 CTL524314 CJP524314 BZT524314 BPX524314 BGB524314 AWF524314 AMJ524314 ACN524314 SR524314 IV524314 WVH458778 WLL458778 WBP458778 VRT458778 VHX458778 UYB458778 UOF458778 UEJ458778 TUN458778 TKR458778 TAV458778 SQZ458778 SHD458778 RXH458778 RNL458778 RDP458778 QTT458778 QJX458778 QAB458778 PQF458778 PGJ458778 OWN458778 OMR458778 OCV458778 NSZ458778 NJD458778 MZH458778 MPL458778 MFP458778 LVT458778 LLX458778 LCB458778 KSF458778 KIJ458778 JYN458778 JOR458778 JEV458778 IUZ458778 ILD458778 IBH458778 HRL458778 HHP458778 GXT458778 GNX458778 GEB458778 FUF458778 FKJ458778 FAN458778 EQR458778 EGV458778 DWZ458778 DND458778 DDH458778 CTL458778 CJP458778 BZT458778 BPX458778 BGB458778 AWF458778 AMJ458778 ACN458778 SR458778 IV458778 WVH393242 WLL393242 WBP393242 VRT393242 VHX393242 UYB393242 UOF393242 UEJ393242 TUN393242 TKR393242 TAV393242 SQZ393242 SHD393242 RXH393242 RNL393242 RDP393242 QTT393242 QJX393242 QAB393242 PQF393242 PGJ393242 OWN393242 OMR393242 OCV393242 NSZ393242 NJD393242 MZH393242 MPL393242 MFP393242 LVT393242 LLX393242 LCB393242 KSF393242 KIJ393242 JYN393242 JOR393242 JEV393242 IUZ393242 ILD393242 IBH393242 HRL393242 HHP393242 GXT393242 GNX393242 GEB393242 FUF393242 FKJ393242 FAN393242 EQR393242 EGV393242 DWZ393242 DND393242 DDH393242 CTL393242 CJP393242 BZT393242 BPX393242 BGB393242 AWF393242 AMJ393242 ACN393242 SR393242 IV393242 WVH327706 WLL327706 WBP327706 VRT327706 VHX327706 UYB327706 UOF327706 UEJ327706 TUN327706 TKR327706 TAV327706 SQZ327706 SHD327706 RXH327706 RNL327706 RDP327706 QTT327706 QJX327706 QAB327706 PQF327706 PGJ327706 OWN327706 OMR327706 OCV327706 NSZ327706 NJD327706 MZH327706 MPL327706 MFP327706 LVT327706 LLX327706 LCB327706 KSF327706 KIJ327706 JYN327706 JOR327706 JEV327706 IUZ327706 ILD327706 IBH327706 HRL327706 HHP327706 GXT327706 GNX327706 GEB327706 FUF327706 FKJ327706 FAN327706 EQR327706 EGV327706 DWZ327706 DND327706 DDH327706 CTL327706 CJP327706 BZT327706 BPX327706 BGB327706 AWF327706 AMJ327706 ACN327706 SR327706 IV327706 WVH262170 WLL262170 WBP262170 VRT262170 VHX262170 UYB262170 UOF262170 UEJ262170 TUN262170 TKR262170 TAV262170 SQZ262170 SHD262170 RXH262170 RNL262170 RDP262170 QTT262170 QJX262170 QAB262170 PQF262170 PGJ262170 OWN262170 OMR262170 OCV262170 NSZ262170 NJD262170 MZH262170 MPL262170 MFP262170 LVT262170 LLX262170 LCB262170 KSF262170 KIJ262170 JYN262170 JOR262170 JEV262170 IUZ262170 ILD262170 IBH262170 HRL262170 HHP262170 GXT262170 GNX262170 GEB262170 FUF262170 FKJ262170 FAN262170 EQR262170 EGV262170 DWZ262170 DND262170 DDH262170 CTL262170 CJP262170 BZT262170 BPX262170 BGB262170 AWF262170 AMJ262170 ACN262170 SR262170 IV262170 WVH196634 WLL196634 WBP196634 VRT196634 VHX196634 UYB196634 UOF196634 UEJ196634 TUN196634 TKR196634 TAV196634 SQZ196634 SHD196634 RXH196634 RNL196634 RDP196634 QTT196634 QJX196634 QAB196634 PQF196634 PGJ196634 OWN196634 OMR196634 OCV196634 NSZ196634 NJD196634 MZH196634 MPL196634 MFP196634 LVT196634 LLX196634 LCB196634 KSF196634 KIJ196634 JYN196634 JOR196634 JEV196634 IUZ196634 ILD196634 IBH196634 HRL196634 HHP196634 GXT196634 GNX196634 GEB196634 FUF196634 FKJ196634 FAN196634 EQR196634 EGV196634 DWZ196634 DND196634 DDH196634 CTL196634 CJP196634 BZT196634 BPX196634 BGB196634 AWF196634 AMJ196634 ACN196634 SR196634 IV196634 WVH131098 WLL131098 WBP131098 VRT131098 VHX131098 UYB131098 UOF131098 UEJ131098 TUN131098 TKR131098 TAV131098 SQZ131098 SHD131098 RXH131098 RNL131098 RDP131098 QTT131098 QJX131098 QAB131098 PQF131098 PGJ131098 OWN131098 OMR131098 OCV131098 NSZ131098 NJD131098 MZH131098 MPL131098 MFP131098 LVT131098 LLX131098 LCB131098 KSF131098 KIJ131098 JYN131098 JOR131098 JEV131098 IUZ131098 ILD131098 IBH131098 HRL131098 HHP131098 GXT131098 GNX131098 GEB131098 FUF131098 FKJ131098 FAN131098 EQR131098 EGV131098 DWZ131098 DND131098 DDH131098 CTL131098 CJP131098 BZT131098 BPX131098 BGB131098 AWF131098 AMJ131098 ACN131098 SR131098 IV131098 WVH65562 WLL65562 WBP65562 VRT65562 VHX65562 UYB65562 UOF65562 UEJ65562 TUN65562 TKR65562 TAV65562 SQZ65562 SHD65562 RXH65562 RNL65562 RDP65562 QTT65562 QJX65562 QAB65562 PQF65562 PGJ65562 OWN65562 OMR65562 OCV65562 NSZ65562 NJD65562 MZH65562 MPL65562 MFP65562 LVT65562 LLX65562 LCB65562 KSF65562 KIJ65562 JYN65562 JOR65562 JEV65562 IUZ65562 ILD65562 IBH65562 HRL65562 HHP65562 GXT65562 GNX65562 GEB65562 FUF65562 FKJ65562 FAN65562 EQR65562 EGV65562 DWZ65562 DND65562 DDH65562 CTL65562 CJP65562 BZT65562 BPX65562 BGB65562 AWF65562 AMJ65562 ACN65562 SR65562 IV65562 WVH24 WLL24 WBP24 VRT24 VHX24 UYB24 UOF24 UEJ24 TUN24 TKR24 TAV24 SQZ24 SHD24 RXH24 RNL24 RDP24 QTT24 QJX24 QAB24 PQF24 PGJ24 OWN24 OMR24 OCV24 NSZ24 NJD24 MZH24 MPL24 MFP24 LVT24 LLX24 LCB24 KSF24 KIJ24 JYN24 JOR24 JEV24 IUZ24 ILD24 IBH24 HRL24 HHP24 GXT24 GNX24 GEB24 FUF24 FKJ24 FAN24 EQR24 EGV24 DWZ24 DND24 DDH24 CTL24 CJP24 BZT24 BPX24 BGB24 AWF24 AMJ24 ACN24 SR24 IV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IY24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E27:E28 E25 E983068 E917532 E851996 E786460 E720924 E655388 E589852 E524316 E458780 E393244 E327708 E262172 E196636 E131100 E65564 E983066 E917530 E851994 E786458 E720922 E655386 E589850 E524314 E458778 E393242 E327706 E262170 E196634 E131098" xr:uid="{00000000-0002-0000-0200-000008000000}">
      <formula1>BusDayConvValues</formula1>
    </dataValidation>
    <dataValidation type="list" allowBlank="1" showInputMessage="1" showErrorMessage="1" sqref="F65546 WVI983050 WLM983050 WBQ983050 VRU983050 VHY983050 UYC983050 UOG983050 UEK983050 TUO983050 TKS983050 TAW983050 SRA983050 SHE983050 RXI983050 RNM983050 RDQ983050 QTU983050 QJY983050 QAC983050 PQG983050 PGK983050 OWO983050 OMS983050 OCW983050 NTA983050 NJE983050 MZI983050 MPM983050 MFQ983050 LVU983050 LLY983050 LCC983050 KSG983050 KIK983050 JYO983050 JOS983050 JEW983050 IVA983050 ILE983050 IBI983050 HRM983050 HHQ983050 GXU983050 GNY983050 GEC983050 FUG983050 FKK983050 FAO983050 EQS983050 EGW983050 DXA983050 DNE983050 DDI983050 CTM983050 CJQ983050 BZU983050 BPY983050 BGC983050 AWG983050 AMK983050 ACO983050 SS983050 IW983050 WVI917514 WLM917514 WBQ917514 VRU917514 VHY917514 UYC917514 UOG917514 UEK917514 TUO917514 TKS917514 TAW917514 SRA917514 SHE917514 RXI917514 RNM917514 RDQ917514 QTU917514 QJY917514 QAC917514 PQG917514 PGK917514 OWO917514 OMS917514 OCW917514 NTA917514 NJE917514 MZI917514 MPM917514 MFQ917514 LVU917514 LLY917514 LCC917514 KSG917514 KIK917514 JYO917514 JOS917514 JEW917514 IVA917514 ILE917514 IBI917514 HRM917514 HHQ917514 GXU917514 GNY917514 GEC917514 FUG917514 FKK917514 FAO917514 EQS917514 EGW917514 DXA917514 DNE917514 DDI917514 CTM917514 CJQ917514 BZU917514 BPY917514 BGC917514 AWG917514 AMK917514 ACO917514 SS917514 IW917514 WVI851978 WLM851978 WBQ851978 VRU851978 VHY851978 UYC851978 UOG851978 UEK851978 TUO851978 TKS851978 TAW851978 SRA851978 SHE851978 RXI851978 RNM851978 RDQ851978 QTU851978 QJY851978 QAC851978 PQG851978 PGK851978 OWO851978 OMS851978 OCW851978 NTA851978 NJE851978 MZI851978 MPM851978 MFQ851978 LVU851978 LLY851978 LCC851978 KSG851978 KIK851978 JYO851978 JOS851978 JEW851978 IVA851978 ILE851978 IBI851978 HRM851978 HHQ851978 GXU851978 GNY851978 GEC851978 FUG851978 FKK851978 FAO851978 EQS851978 EGW851978 DXA851978 DNE851978 DDI851978 CTM851978 CJQ851978 BZU851978 BPY851978 BGC851978 AWG851978 AMK851978 ACO851978 SS851978 IW851978 WVI786442 WLM786442 WBQ786442 VRU786442 VHY786442 UYC786442 UOG786442 UEK786442 TUO786442 TKS786442 TAW786442 SRA786442 SHE786442 RXI786442 RNM786442 RDQ786442 QTU786442 QJY786442 QAC786442 PQG786442 PGK786442 OWO786442 OMS786442 OCW786442 NTA786442 NJE786442 MZI786442 MPM786442 MFQ786442 LVU786442 LLY786442 LCC786442 KSG786442 KIK786442 JYO786442 JOS786442 JEW786442 IVA786442 ILE786442 IBI786442 HRM786442 HHQ786442 GXU786442 GNY786442 GEC786442 FUG786442 FKK786442 FAO786442 EQS786442 EGW786442 DXA786442 DNE786442 DDI786442 CTM786442 CJQ786442 BZU786442 BPY786442 BGC786442 AWG786442 AMK786442 ACO786442 SS786442 IW786442 WVI720906 WLM720906 WBQ720906 VRU720906 VHY720906 UYC720906 UOG720906 UEK720906 TUO720906 TKS720906 TAW720906 SRA720906 SHE720906 RXI720906 RNM720906 RDQ720906 QTU720906 QJY720906 QAC720906 PQG720906 PGK720906 OWO720906 OMS720906 OCW720906 NTA720906 NJE720906 MZI720906 MPM720906 MFQ720906 LVU720906 LLY720906 LCC720906 KSG720906 KIK720906 JYO720906 JOS720906 JEW720906 IVA720906 ILE720906 IBI720906 HRM720906 HHQ720906 GXU720906 GNY720906 GEC720906 FUG720906 FKK720906 FAO720906 EQS720906 EGW720906 DXA720906 DNE720906 DDI720906 CTM720906 CJQ720906 BZU720906 BPY720906 BGC720906 AWG720906 AMK720906 ACO720906 SS720906 IW720906 WVI655370 WLM655370 WBQ655370 VRU655370 VHY655370 UYC655370 UOG655370 UEK655370 TUO655370 TKS655370 TAW655370 SRA655370 SHE655370 RXI655370 RNM655370 RDQ655370 QTU655370 QJY655370 QAC655370 PQG655370 PGK655370 OWO655370 OMS655370 OCW655370 NTA655370 NJE655370 MZI655370 MPM655370 MFQ655370 LVU655370 LLY655370 LCC655370 KSG655370 KIK655370 JYO655370 JOS655370 JEW655370 IVA655370 ILE655370 IBI655370 HRM655370 HHQ655370 GXU655370 GNY655370 GEC655370 FUG655370 FKK655370 FAO655370 EQS655370 EGW655370 DXA655370 DNE655370 DDI655370 CTM655370 CJQ655370 BZU655370 BPY655370 BGC655370 AWG655370 AMK655370 ACO655370 SS655370 IW655370 WVI589834 WLM589834 WBQ589834 VRU589834 VHY589834 UYC589834 UOG589834 UEK589834 TUO589834 TKS589834 TAW589834 SRA589834 SHE589834 RXI589834 RNM589834 RDQ589834 QTU589834 QJY589834 QAC589834 PQG589834 PGK589834 OWO589834 OMS589834 OCW589834 NTA589834 NJE589834 MZI589834 MPM589834 MFQ589834 LVU589834 LLY589834 LCC589834 KSG589834 KIK589834 JYO589834 JOS589834 JEW589834 IVA589834 ILE589834 IBI589834 HRM589834 HHQ589834 GXU589834 GNY589834 GEC589834 FUG589834 FKK589834 FAO589834 EQS589834 EGW589834 DXA589834 DNE589834 DDI589834 CTM589834 CJQ589834 BZU589834 BPY589834 BGC589834 AWG589834 AMK589834 ACO589834 SS589834 IW589834 WVI524298 WLM524298 WBQ524298 VRU524298 VHY524298 UYC524298 UOG524298 UEK524298 TUO524298 TKS524298 TAW524298 SRA524298 SHE524298 RXI524298 RNM524298 RDQ524298 QTU524298 QJY524298 QAC524298 PQG524298 PGK524298 OWO524298 OMS524298 OCW524298 NTA524298 NJE524298 MZI524298 MPM524298 MFQ524298 LVU524298 LLY524298 LCC524298 KSG524298 KIK524298 JYO524298 JOS524298 JEW524298 IVA524298 ILE524298 IBI524298 HRM524298 HHQ524298 GXU524298 GNY524298 GEC524298 FUG524298 FKK524298 FAO524298 EQS524298 EGW524298 DXA524298 DNE524298 DDI524298 CTM524298 CJQ524298 BZU524298 BPY524298 BGC524298 AWG524298 AMK524298 ACO524298 SS524298 IW524298 WVI458762 WLM458762 WBQ458762 VRU458762 VHY458762 UYC458762 UOG458762 UEK458762 TUO458762 TKS458762 TAW458762 SRA458762 SHE458762 RXI458762 RNM458762 RDQ458762 QTU458762 QJY458762 QAC458762 PQG458762 PGK458762 OWO458762 OMS458762 OCW458762 NTA458762 NJE458762 MZI458762 MPM458762 MFQ458762 LVU458762 LLY458762 LCC458762 KSG458762 KIK458762 JYO458762 JOS458762 JEW458762 IVA458762 ILE458762 IBI458762 HRM458762 HHQ458762 GXU458762 GNY458762 GEC458762 FUG458762 FKK458762 FAO458762 EQS458762 EGW458762 DXA458762 DNE458762 DDI458762 CTM458762 CJQ458762 BZU458762 BPY458762 BGC458762 AWG458762 AMK458762 ACO458762 SS458762 IW458762 WVI393226 WLM393226 WBQ393226 VRU393226 VHY393226 UYC393226 UOG393226 UEK393226 TUO393226 TKS393226 TAW393226 SRA393226 SHE393226 RXI393226 RNM393226 RDQ393226 QTU393226 QJY393226 QAC393226 PQG393226 PGK393226 OWO393226 OMS393226 OCW393226 NTA393226 NJE393226 MZI393226 MPM393226 MFQ393226 LVU393226 LLY393226 LCC393226 KSG393226 KIK393226 JYO393226 JOS393226 JEW393226 IVA393226 ILE393226 IBI393226 HRM393226 HHQ393226 GXU393226 GNY393226 GEC393226 FUG393226 FKK393226 FAO393226 EQS393226 EGW393226 DXA393226 DNE393226 DDI393226 CTM393226 CJQ393226 BZU393226 BPY393226 BGC393226 AWG393226 AMK393226 ACO393226 SS393226 IW393226 WVI327690 WLM327690 WBQ327690 VRU327690 VHY327690 UYC327690 UOG327690 UEK327690 TUO327690 TKS327690 TAW327690 SRA327690 SHE327690 RXI327690 RNM327690 RDQ327690 QTU327690 QJY327690 QAC327690 PQG327690 PGK327690 OWO327690 OMS327690 OCW327690 NTA327690 NJE327690 MZI327690 MPM327690 MFQ327690 LVU327690 LLY327690 LCC327690 KSG327690 KIK327690 JYO327690 JOS327690 JEW327690 IVA327690 ILE327690 IBI327690 HRM327690 HHQ327690 GXU327690 GNY327690 GEC327690 FUG327690 FKK327690 FAO327690 EQS327690 EGW327690 DXA327690 DNE327690 DDI327690 CTM327690 CJQ327690 BZU327690 BPY327690 BGC327690 AWG327690 AMK327690 ACO327690 SS327690 IW327690 WVI262154 WLM262154 WBQ262154 VRU262154 VHY262154 UYC262154 UOG262154 UEK262154 TUO262154 TKS262154 TAW262154 SRA262154 SHE262154 RXI262154 RNM262154 RDQ262154 QTU262154 QJY262154 QAC262154 PQG262154 PGK262154 OWO262154 OMS262154 OCW262154 NTA262154 NJE262154 MZI262154 MPM262154 MFQ262154 LVU262154 LLY262154 LCC262154 KSG262154 KIK262154 JYO262154 JOS262154 JEW262154 IVA262154 ILE262154 IBI262154 HRM262154 HHQ262154 GXU262154 GNY262154 GEC262154 FUG262154 FKK262154 FAO262154 EQS262154 EGW262154 DXA262154 DNE262154 DDI262154 CTM262154 CJQ262154 BZU262154 BPY262154 BGC262154 AWG262154 AMK262154 ACO262154 SS262154 IW262154 WVI196618 WLM196618 WBQ196618 VRU196618 VHY196618 UYC196618 UOG196618 UEK196618 TUO196618 TKS196618 TAW196618 SRA196618 SHE196618 RXI196618 RNM196618 RDQ196618 QTU196618 QJY196618 QAC196618 PQG196618 PGK196618 OWO196618 OMS196618 OCW196618 NTA196618 NJE196618 MZI196618 MPM196618 MFQ196618 LVU196618 LLY196618 LCC196618 KSG196618 KIK196618 JYO196618 JOS196618 JEW196618 IVA196618 ILE196618 IBI196618 HRM196618 HHQ196618 GXU196618 GNY196618 GEC196618 FUG196618 FKK196618 FAO196618 EQS196618 EGW196618 DXA196618 DNE196618 DDI196618 CTM196618 CJQ196618 BZU196618 BPY196618 BGC196618 AWG196618 AMK196618 ACO196618 SS196618 IW196618 WVI131082 WLM131082 WBQ131082 VRU131082 VHY131082 UYC131082 UOG131082 UEK131082 TUO131082 TKS131082 TAW131082 SRA131082 SHE131082 RXI131082 RNM131082 RDQ131082 QTU131082 QJY131082 QAC131082 PQG131082 PGK131082 OWO131082 OMS131082 OCW131082 NTA131082 NJE131082 MZI131082 MPM131082 MFQ131082 LVU131082 LLY131082 LCC131082 KSG131082 KIK131082 JYO131082 JOS131082 JEW131082 IVA131082 ILE131082 IBI131082 HRM131082 HHQ131082 GXU131082 GNY131082 GEC131082 FUG131082 FKK131082 FAO131082 EQS131082 EGW131082 DXA131082 DNE131082 DDI131082 CTM131082 CJQ131082 BZU131082 BPY131082 BGC131082 AWG131082 AMK131082 ACO131082 SS131082 IW131082 WVI65546 WLM65546 WBQ65546 VRU65546 VHY65546 UYC65546 UOG65546 UEK65546 TUO65546 TKS65546 TAW65546 SRA65546 SHE65546 RXI65546 RNM65546 RDQ65546 QTU65546 QJY65546 QAC65546 PQG65546 PGK65546 OWO65546 OMS65546 OCW65546 NTA65546 NJE65546 MZI65546 MPM65546 MFQ65546 LVU65546 LLY65546 LCC65546 KSG65546 KIK65546 JYO65546 JOS65546 JEW65546 IVA65546 ILE65546 IBI65546 HRM65546 HHQ65546 GXU65546 GNY65546 GEC65546 FUG65546 FKK65546 FAO65546 EQS65546 EGW65546 DXA65546 DNE65546 DDI65546 CTM65546 CJQ65546 BZU65546 BPY65546 BGC65546 AWG65546 AMK65546 ACO65546 SS65546 IW65546 WVI5 WLM5 WBQ5 VRU5 VHY5 UYC5 UOG5 UEK5 TUO5 TKS5 TAW5 SRA5 SHE5 RXI5 RNM5 RDQ5 QTU5 QJY5 QAC5 PQG5 PGK5 OWO5 OMS5 OCW5 NTA5 NJE5 MZI5 MPM5 MFQ5 LVU5 LLY5 LCC5 KSG5 KIK5 JYO5 JOS5 JEW5 IVA5 ILE5 IBI5 HRM5 HHQ5 GXU5 GNY5 GEC5 FUG5 FKK5 FAO5 EQS5 EGW5 DXA5 DNE5 DDI5 CTM5 CJQ5 BZU5 BPY5 BGC5 AWG5 AMK5 ACO5 SS5 IW5 F983050 F917514 F851978 F786442 F720906 F655370 F589834 F524298 F458762 F393226 F327690 F262154 F196618 F131082" xr:uid="{00000000-0002-0000-0200-000009000000}">
      <formula1>curve_makers</formula1>
    </dataValidation>
    <dataValidation type="list" allowBlank="1" showInputMessage="1" showErrorMessage="1" sqref="F65555 E17:F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VH983058 WLL983058 WBP983058 VRT983058 VHX983058 UYB983058 UOF983058 UEJ983058 TUN983058 TKR983058 TAV983058 SQZ983058 SHD983058 RXH983058 RNL983058 RDP983058 QTT983058 QJX983058 QAB983058 PQF983058 PGJ983058 OWN983058 OMR983058 OCV983058 NSZ983058 NJD983058 MZH983058 MPL983058 MFP983058 LVT983058 LLX983058 LCB983058 KSF983058 KIJ983058 JYN983058 JOR983058 JEV983058 IUZ983058 ILD983058 IBH983058 HRL983058 HHP983058 GXT983058 GNX983058 GEB983058 FUF983058 FKJ983058 FAN983058 EQR983058 EGV983058 DWZ983058 DND983058 DDH983058 CTL983058 CJP983058 BZT983058 BPX983058 BGB983058 AWF983058 AMJ983058 ACN983058 SR983058 IV983058 WVH917522 WLL917522 WBP917522 VRT917522 VHX917522 UYB917522 UOF917522 UEJ917522 TUN917522 TKR917522 TAV917522 SQZ917522 SHD917522 RXH917522 RNL917522 RDP917522 QTT917522 QJX917522 QAB917522 PQF917522 PGJ917522 OWN917522 OMR917522 OCV917522 NSZ917522 NJD917522 MZH917522 MPL917522 MFP917522 LVT917522 LLX917522 LCB917522 KSF917522 KIJ917522 JYN917522 JOR917522 JEV917522 IUZ917522 ILD917522 IBH917522 HRL917522 HHP917522 GXT917522 GNX917522 GEB917522 FUF917522 FKJ917522 FAN917522 EQR917522 EGV917522 DWZ917522 DND917522 DDH917522 CTL917522 CJP917522 BZT917522 BPX917522 BGB917522 AWF917522 AMJ917522 ACN917522 SR917522 IV917522 WVH851986 WLL851986 WBP851986 VRT851986 VHX851986 UYB851986 UOF851986 UEJ851986 TUN851986 TKR851986 TAV851986 SQZ851986 SHD851986 RXH851986 RNL851986 RDP851986 QTT851986 QJX851986 QAB851986 PQF851986 PGJ851986 OWN851986 OMR851986 OCV851986 NSZ851986 NJD851986 MZH851986 MPL851986 MFP851986 LVT851986 LLX851986 LCB851986 KSF851986 KIJ851986 JYN851986 JOR851986 JEV851986 IUZ851986 ILD851986 IBH851986 HRL851986 HHP851986 GXT851986 GNX851986 GEB851986 FUF851986 FKJ851986 FAN851986 EQR851986 EGV851986 DWZ851986 DND851986 DDH851986 CTL851986 CJP851986 BZT851986 BPX851986 BGB851986 AWF851986 AMJ851986 ACN851986 SR851986 IV851986 WVH786450 WLL786450 WBP786450 VRT786450 VHX786450 UYB786450 UOF786450 UEJ786450 TUN786450 TKR786450 TAV786450 SQZ786450 SHD786450 RXH786450 RNL786450 RDP786450 QTT786450 QJX786450 QAB786450 PQF786450 PGJ786450 OWN786450 OMR786450 OCV786450 NSZ786450 NJD786450 MZH786450 MPL786450 MFP786450 LVT786450 LLX786450 LCB786450 KSF786450 KIJ786450 JYN786450 JOR786450 JEV786450 IUZ786450 ILD786450 IBH786450 HRL786450 HHP786450 GXT786450 GNX786450 GEB786450 FUF786450 FKJ786450 FAN786450 EQR786450 EGV786450 DWZ786450 DND786450 DDH786450 CTL786450 CJP786450 BZT786450 BPX786450 BGB786450 AWF786450 AMJ786450 ACN786450 SR786450 IV786450 WVH720914 WLL720914 WBP720914 VRT720914 VHX720914 UYB720914 UOF720914 UEJ720914 TUN720914 TKR720914 TAV720914 SQZ720914 SHD720914 RXH720914 RNL720914 RDP720914 QTT720914 QJX720914 QAB720914 PQF720914 PGJ720914 OWN720914 OMR720914 OCV720914 NSZ720914 NJD720914 MZH720914 MPL720914 MFP720914 LVT720914 LLX720914 LCB720914 KSF720914 KIJ720914 JYN720914 JOR720914 JEV720914 IUZ720914 ILD720914 IBH720914 HRL720914 HHP720914 GXT720914 GNX720914 GEB720914 FUF720914 FKJ720914 FAN720914 EQR720914 EGV720914 DWZ720914 DND720914 DDH720914 CTL720914 CJP720914 BZT720914 BPX720914 BGB720914 AWF720914 AMJ720914 ACN720914 SR720914 IV720914 WVH655378 WLL655378 WBP655378 VRT655378 VHX655378 UYB655378 UOF655378 UEJ655378 TUN655378 TKR655378 TAV655378 SQZ655378 SHD655378 RXH655378 RNL655378 RDP655378 QTT655378 QJX655378 QAB655378 PQF655378 PGJ655378 OWN655378 OMR655378 OCV655378 NSZ655378 NJD655378 MZH655378 MPL655378 MFP655378 LVT655378 LLX655378 LCB655378 KSF655378 KIJ655378 JYN655378 JOR655378 JEV655378 IUZ655378 ILD655378 IBH655378 HRL655378 HHP655378 GXT655378 GNX655378 GEB655378 FUF655378 FKJ655378 FAN655378 EQR655378 EGV655378 DWZ655378 DND655378 DDH655378 CTL655378 CJP655378 BZT655378 BPX655378 BGB655378 AWF655378 AMJ655378 ACN655378 SR655378 IV655378 WVH589842 WLL589842 WBP589842 VRT589842 VHX589842 UYB589842 UOF589842 UEJ589842 TUN589842 TKR589842 TAV589842 SQZ589842 SHD589842 RXH589842 RNL589842 RDP589842 QTT589842 QJX589842 QAB589842 PQF589842 PGJ589842 OWN589842 OMR589842 OCV589842 NSZ589842 NJD589842 MZH589842 MPL589842 MFP589842 LVT589842 LLX589842 LCB589842 KSF589842 KIJ589842 JYN589842 JOR589842 JEV589842 IUZ589842 ILD589842 IBH589842 HRL589842 HHP589842 GXT589842 GNX589842 GEB589842 FUF589842 FKJ589842 FAN589842 EQR589842 EGV589842 DWZ589842 DND589842 DDH589842 CTL589842 CJP589842 BZT589842 BPX589842 BGB589842 AWF589842 AMJ589842 ACN589842 SR589842 IV589842 WVH524306 WLL524306 WBP524306 VRT524306 VHX524306 UYB524306 UOF524306 UEJ524306 TUN524306 TKR524306 TAV524306 SQZ524306 SHD524306 RXH524306 RNL524306 RDP524306 QTT524306 QJX524306 QAB524306 PQF524306 PGJ524306 OWN524306 OMR524306 OCV524306 NSZ524306 NJD524306 MZH524306 MPL524306 MFP524306 LVT524306 LLX524306 LCB524306 KSF524306 KIJ524306 JYN524306 JOR524306 JEV524306 IUZ524306 ILD524306 IBH524306 HRL524306 HHP524306 GXT524306 GNX524306 GEB524306 FUF524306 FKJ524306 FAN524306 EQR524306 EGV524306 DWZ524306 DND524306 DDH524306 CTL524306 CJP524306 BZT524306 BPX524306 BGB524306 AWF524306 AMJ524306 ACN524306 SR524306 IV524306 WVH458770 WLL458770 WBP458770 VRT458770 VHX458770 UYB458770 UOF458770 UEJ458770 TUN458770 TKR458770 TAV458770 SQZ458770 SHD458770 RXH458770 RNL458770 RDP458770 QTT458770 QJX458770 QAB458770 PQF458770 PGJ458770 OWN458770 OMR458770 OCV458770 NSZ458770 NJD458770 MZH458770 MPL458770 MFP458770 LVT458770 LLX458770 LCB458770 KSF458770 KIJ458770 JYN458770 JOR458770 JEV458770 IUZ458770 ILD458770 IBH458770 HRL458770 HHP458770 GXT458770 GNX458770 GEB458770 FUF458770 FKJ458770 FAN458770 EQR458770 EGV458770 DWZ458770 DND458770 DDH458770 CTL458770 CJP458770 BZT458770 BPX458770 BGB458770 AWF458770 AMJ458770 ACN458770 SR458770 IV458770 WVH393234 WLL393234 WBP393234 VRT393234 VHX393234 UYB393234 UOF393234 UEJ393234 TUN393234 TKR393234 TAV393234 SQZ393234 SHD393234 RXH393234 RNL393234 RDP393234 QTT393234 QJX393234 QAB393234 PQF393234 PGJ393234 OWN393234 OMR393234 OCV393234 NSZ393234 NJD393234 MZH393234 MPL393234 MFP393234 LVT393234 LLX393234 LCB393234 KSF393234 KIJ393234 JYN393234 JOR393234 JEV393234 IUZ393234 ILD393234 IBH393234 HRL393234 HHP393234 GXT393234 GNX393234 GEB393234 FUF393234 FKJ393234 FAN393234 EQR393234 EGV393234 DWZ393234 DND393234 DDH393234 CTL393234 CJP393234 BZT393234 BPX393234 BGB393234 AWF393234 AMJ393234 ACN393234 SR393234 IV393234 WVH327698 WLL327698 WBP327698 VRT327698 VHX327698 UYB327698 UOF327698 UEJ327698 TUN327698 TKR327698 TAV327698 SQZ327698 SHD327698 RXH327698 RNL327698 RDP327698 QTT327698 QJX327698 QAB327698 PQF327698 PGJ327698 OWN327698 OMR327698 OCV327698 NSZ327698 NJD327698 MZH327698 MPL327698 MFP327698 LVT327698 LLX327698 LCB327698 KSF327698 KIJ327698 JYN327698 JOR327698 JEV327698 IUZ327698 ILD327698 IBH327698 HRL327698 HHP327698 GXT327698 GNX327698 GEB327698 FUF327698 FKJ327698 FAN327698 EQR327698 EGV327698 DWZ327698 DND327698 DDH327698 CTL327698 CJP327698 BZT327698 BPX327698 BGB327698 AWF327698 AMJ327698 ACN327698 SR327698 IV327698 WVH262162 WLL262162 WBP262162 VRT262162 VHX262162 UYB262162 UOF262162 UEJ262162 TUN262162 TKR262162 TAV262162 SQZ262162 SHD262162 RXH262162 RNL262162 RDP262162 QTT262162 QJX262162 QAB262162 PQF262162 PGJ262162 OWN262162 OMR262162 OCV262162 NSZ262162 NJD262162 MZH262162 MPL262162 MFP262162 LVT262162 LLX262162 LCB262162 KSF262162 KIJ262162 JYN262162 JOR262162 JEV262162 IUZ262162 ILD262162 IBH262162 HRL262162 HHP262162 GXT262162 GNX262162 GEB262162 FUF262162 FKJ262162 FAN262162 EQR262162 EGV262162 DWZ262162 DND262162 DDH262162 CTL262162 CJP262162 BZT262162 BPX262162 BGB262162 AWF262162 AMJ262162 ACN262162 SR262162 IV262162 WVH196626 WLL196626 WBP196626 VRT196626 VHX196626 UYB196626 UOF196626 UEJ196626 TUN196626 TKR196626 TAV196626 SQZ196626 SHD196626 RXH196626 RNL196626 RDP196626 QTT196626 QJX196626 QAB196626 PQF196626 PGJ196626 OWN196626 OMR196626 OCV196626 NSZ196626 NJD196626 MZH196626 MPL196626 MFP196626 LVT196626 LLX196626 LCB196626 KSF196626 KIJ196626 JYN196626 JOR196626 JEV196626 IUZ196626 ILD196626 IBH196626 HRL196626 HHP196626 GXT196626 GNX196626 GEB196626 FUF196626 FKJ196626 FAN196626 EQR196626 EGV196626 DWZ196626 DND196626 DDH196626 CTL196626 CJP196626 BZT196626 BPX196626 BGB196626 AWF196626 AMJ196626 ACN196626 SR196626 IV196626 WVH131090 WLL131090 WBP131090 VRT131090 VHX131090 UYB131090 UOF131090 UEJ131090 TUN131090 TKR131090 TAV131090 SQZ131090 SHD131090 RXH131090 RNL131090 RDP131090 QTT131090 QJX131090 QAB131090 PQF131090 PGJ131090 OWN131090 OMR131090 OCV131090 NSZ131090 NJD131090 MZH131090 MPL131090 MFP131090 LVT131090 LLX131090 LCB131090 KSF131090 KIJ131090 JYN131090 JOR131090 JEV131090 IUZ131090 ILD131090 IBH131090 HRL131090 HHP131090 GXT131090 GNX131090 GEB131090 FUF131090 FKJ131090 FAN131090 EQR131090 EGV131090 DWZ131090 DND131090 DDH131090 CTL131090 CJP131090 BZT131090 BPX131090 BGB131090 AWF131090 AMJ131090 ACN131090 SR131090 IV131090 WVH65554 WLL65554 WBP65554 VRT65554 VHX65554 UYB65554 UOF65554 UEJ65554 TUN65554 TKR65554 TAV65554 SQZ65554 SHD65554 RXH65554 RNL65554 RDP65554 QTT65554 QJX65554 QAB65554 PQF65554 PGJ65554 OWN65554 OMR65554 OCV65554 NSZ65554 NJD65554 MZH65554 MPL65554 MFP65554 LVT65554 LLX65554 LCB65554 KSF65554 KIJ65554 JYN65554 JOR65554 JEV65554 IUZ65554 ILD65554 IBH65554 HRL65554 HHP65554 GXT65554 GNX65554 GEB65554 FUF65554 FKJ65554 FAN65554 EQR65554 EGV65554 DWZ65554 DND65554 DDH65554 CTL65554 CJP65554 BZT65554 BPX65554 BGB65554 AWF65554 AMJ65554 ACN65554 SR65554 IV65554 WVH16 WLL16 WBP16 VRT16 VHX16 UYB16 UOF16 UEJ16 TUN16 TKR16 TAV16 SQZ16 SHD16 RXH16 RNL16 RDP16 QTT16 QJX16 QAB16 PQF16 PGJ16 OWN16 OMR16 OCV16 NSZ16 NJD16 MZH16 MPL16 MFP16 LVT16 LLX16 LCB16 KSF16 KIJ16 JYN16 JOR16 JEV16 IUZ16 ILD16 IBH16 HRL16 HHP16 GXT16 GNX16 GEB16 FUF16 FKJ16 FAN16 EQR16 EGV16 DWZ16 DND16 DDH16 CTL16 CJP16 BZT16 BPX16 BGB16 AWF16 AMJ16 ACN16 SR16 IV16 WVI983059 WLM983059 WBQ983059 VRU983059 VHY983059 UYC983059 UOG983059 UEK983059 TUO983059 TKS983059 TAW983059 SRA983059 SHE983059 RXI983059 RNM983059 RDQ983059 QTU983059 QJY983059 QAC983059 PQG983059 PGK983059 OWO983059 OMS983059 OCW983059 NTA983059 NJE983059 MZI983059 MPM983059 MFQ983059 LVU983059 LLY983059 LCC983059 KSG983059 KIK983059 JYO983059 JOS983059 JEW983059 IVA983059 ILE983059 IBI983059 HRM983059 HHQ983059 GXU983059 GNY983059 GEC983059 FUG983059 FKK983059 FAO983059 EQS983059 EGW983059 DXA983059 DNE983059 DDI983059 CTM983059 CJQ983059 BZU983059 BPY983059 BGC983059 AWG983059 AMK983059 ACO983059 SS983059 IW983059 WVI917523 WLM917523 WBQ917523 VRU917523 VHY917523 UYC917523 UOG917523 UEK917523 TUO917523 TKS917523 TAW917523 SRA917523 SHE917523 RXI917523 RNM917523 RDQ917523 QTU917523 QJY917523 QAC917523 PQG917523 PGK917523 OWO917523 OMS917523 OCW917523 NTA917523 NJE917523 MZI917523 MPM917523 MFQ917523 LVU917523 LLY917523 LCC917523 KSG917523 KIK917523 JYO917523 JOS917523 JEW917523 IVA917523 ILE917523 IBI917523 HRM917523 HHQ917523 GXU917523 GNY917523 GEC917523 FUG917523 FKK917523 FAO917523 EQS917523 EGW917523 DXA917523 DNE917523 DDI917523 CTM917523 CJQ917523 BZU917523 BPY917523 BGC917523 AWG917523 AMK917523 ACO917523 SS917523 IW917523 WVI851987 WLM851987 WBQ851987 VRU851987 VHY851987 UYC851987 UOG851987 UEK851987 TUO851987 TKS851987 TAW851987 SRA851987 SHE851987 RXI851987 RNM851987 RDQ851987 QTU851987 QJY851987 QAC851987 PQG851987 PGK851987 OWO851987 OMS851987 OCW851987 NTA851987 NJE851987 MZI851987 MPM851987 MFQ851987 LVU851987 LLY851987 LCC851987 KSG851987 KIK851987 JYO851987 JOS851987 JEW851987 IVA851987 ILE851987 IBI851987 HRM851987 HHQ851987 GXU851987 GNY851987 GEC851987 FUG851987 FKK851987 FAO851987 EQS851987 EGW851987 DXA851987 DNE851987 DDI851987 CTM851987 CJQ851987 BZU851987 BPY851987 BGC851987 AWG851987 AMK851987 ACO851987 SS851987 IW851987 WVI786451 WLM786451 WBQ786451 VRU786451 VHY786451 UYC786451 UOG786451 UEK786451 TUO786451 TKS786451 TAW786451 SRA786451 SHE786451 RXI786451 RNM786451 RDQ786451 QTU786451 QJY786451 QAC786451 PQG786451 PGK786451 OWO786451 OMS786451 OCW786451 NTA786451 NJE786451 MZI786451 MPM786451 MFQ786451 LVU786451 LLY786451 LCC786451 KSG786451 KIK786451 JYO786451 JOS786451 JEW786451 IVA786451 ILE786451 IBI786451 HRM786451 HHQ786451 GXU786451 GNY786451 GEC786451 FUG786451 FKK786451 FAO786451 EQS786451 EGW786451 DXA786451 DNE786451 DDI786451 CTM786451 CJQ786451 BZU786451 BPY786451 BGC786451 AWG786451 AMK786451 ACO786451 SS786451 IW786451 WVI720915 WLM720915 WBQ720915 VRU720915 VHY720915 UYC720915 UOG720915 UEK720915 TUO720915 TKS720915 TAW720915 SRA720915 SHE720915 RXI720915 RNM720915 RDQ720915 QTU720915 QJY720915 QAC720915 PQG720915 PGK720915 OWO720915 OMS720915 OCW720915 NTA720915 NJE720915 MZI720915 MPM720915 MFQ720915 LVU720915 LLY720915 LCC720915 KSG720915 KIK720915 JYO720915 JOS720915 JEW720915 IVA720915 ILE720915 IBI720915 HRM720915 HHQ720915 GXU720915 GNY720915 GEC720915 FUG720915 FKK720915 FAO720915 EQS720915 EGW720915 DXA720915 DNE720915 DDI720915 CTM720915 CJQ720915 BZU720915 BPY720915 BGC720915 AWG720915 AMK720915 ACO720915 SS720915 IW720915 WVI655379 WLM655379 WBQ655379 VRU655379 VHY655379 UYC655379 UOG655379 UEK655379 TUO655379 TKS655379 TAW655379 SRA655379 SHE655379 RXI655379 RNM655379 RDQ655379 QTU655379 QJY655379 QAC655379 PQG655379 PGK655379 OWO655379 OMS655379 OCW655379 NTA655379 NJE655379 MZI655379 MPM655379 MFQ655379 LVU655379 LLY655379 LCC655379 KSG655379 KIK655379 JYO655379 JOS655379 JEW655379 IVA655379 ILE655379 IBI655379 HRM655379 HHQ655379 GXU655379 GNY655379 GEC655379 FUG655379 FKK655379 FAO655379 EQS655379 EGW655379 DXA655379 DNE655379 DDI655379 CTM655379 CJQ655379 BZU655379 BPY655379 BGC655379 AWG655379 AMK655379 ACO655379 SS655379 IW655379 WVI589843 WLM589843 WBQ589843 VRU589843 VHY589843 UYC589843 UOG589843 UEK589843 TUO589843 TKS589843 TAW589843 SRA589843 SHE589843 RXI589843 RNM589843 RDQ589843 QTU589843 QJY589843 QAC589843 PQG589843 PGK589843 OWO589843 OMS589843 OCW589843 NTA589843 NJE589843 MZI589843 MPM589843 MFQ589843 LVU589843 LLY589843 LCC589843 KSG589843 KIK589843 JYO589843 JOS589843 JEW589843 IVA589843 ILE589843 IBI589843 HRM589843 HHQ589843 GXU589843 GNY589843 GEC589843 FUG589843 FKK589843 FAO589843 EQS589843 EGW589843 DXA589843 DNE589843 DDI589843 CTM589843 CJQ589843 BZU589843 BPY589843 BGC589843 AWG589843 AMK589843 ACO589843 SS589843 IW589843 WVI524307 WLM524307 WBQ524307 VRU524307 VHY524307 UYC524307 UOG524307 UEK524307 TUO524307 TKS524307 TAW524307 SRA524307 SHE524307 RXI524307 RNM524307 RDQ524307 QTU524307 QJY524307 QAC524307 PQG524307 PGK524307 OWO524307 OMS524307 OCW524307 NTA524307 NJE524307 MZI524307 MPM524307 MFQ524307 LVU524307 LLY524307 LCC524307 KSG524307 KIK524307 JYO524307 JOS524307 JEW524307 IVA524307 ILE524307 IBI524307 HRM524307 HHQ524307 GXU524307 GNY524307 GEC524307 FUG524307 FKK524307 FAO524307 EQS524307 EGW524307 DXA524307 DNE524307 DDI524307 CTM524307 CJQ524307 BZU524307 BPY524307 BGC524307 AWG524307 AMK524307 ACO524307 SS524307 IW524307 WVI458771 WLM458771 WBQ458771 VRU458771 VHY458771 UYC458771 UOG458771 UEK458771 TUO458771 TKS458771 TAW458771 SRA458771 SHE458771 RXI458771 RNM458771 RDQ458771 QTU458771 QJY458771 QAC458771 PQG458771 PGK458771 OWO458771 OMS458771 OCW458771 NTA458771 NJE458771 MZI458771 MPM458771 MFQ458771 LVU458771 LLY458771 LCC458771 KSG458771 KIK458771 JYO458771 JOS458771 JEW458771 IVA458771 ILE458771 IBI458771 HRM458771 HHQ458771 GXU458771 GNY458771 GEC458771 FUG458771 FKK458771 FAO458771 EQS458771 EGW458771 DXA458771 DNE458771 DDI458771 CTM458771 CJQ458771 BZU458771 BPY458771 BGC458771 AWG458771 AMK458771 ACO458771 SS458771 IW458771 WVI393235 WLM393235 WBQ393235 VRU393235 VHY393235 UYC393235 UOG393235 UEK393235 TUO393235 TKS393235 TAW393235 SRA393235 SHE393235 RXI393235 RNM393235 RDQ393235 QTU393235 QJY393235 QAC393235 PQG393235 PGK393235 OWO393235 OMS393235 OCW393235 NTA393235 NJE393235 MZI393235 MPM393235 MFQ393235 LVU393235 LLY393235 LCC393235 KSG393235 KIK393235 JYO393235 JOS393235 JEW393235 IVA393235 ILE393235 IBI393235 HRM393235 HHQ393235 GXU393235 GNY393235 GEC393235 FUG393235 FKK393235 FAO393235 EQS393235 EGW393235 DXA393235 DNE393235 DDI393235 CTM393235 CJQ393235 BZU393235 BPY393235 BGC393235 AWG393235 AMK393235 ACO393235 SS393235 IW393235 WVI327699 WLM327699 WBQ327699 VRU327699 VHY327699 UYC327699 UOG327699 UEK327699 TUO327699 TKS327699 TAW327699 SRA327699 SHE327699 RXI327699 RNM327699 RDQ327699 QTU327699 QJY327699 QAC327699 PQG327699 PGK327699 OWO327699 OMS327699 OCW327699 NTA327699 NJE327699 MZI327699 MPM327699 MFQ327699 LVU327699 LLY327699 LCC327699 KSG327699 KIK327699 JYO327699 JOS327699 JEW327699 IVA327699 ILE327699 IBI327699 HRM327699 HHQ327699 GXU327699 GNY327699 GEC327699 FUG327699 FKK327699 FAO327699 EQS327699 EGW327699 DXA327699 DNE327699 DDI327699 CTM327699 CJQ327699 BZU327699 BPY327699 BGC327699 AWG327699 AMK327699 ACO327699 SS327699 IW327699 WVI262163 WLM262163 WBQ262163 VRU262163 VHY262163 UYC262163 UOG262163 UEK262163 TUO262163 TKS262163 TAW262163 SRA262163 SHE262163 RXI262163 RNM262163 RDQ262163 QTU262163 QJY262163 QAC262163 PQG262163 PGK262163 OWO262163 OMS262163 OCW262163 NTA262163 NJE262163 MZI262163 MPM262163 MFQ262163 LVU262163 LLY262163 LCC262163 KSG262163 KIK262163 JYO262163 JOS262163 JEW262163 IVA262163 ILE262163 IBI262163 HRM262163 HHQ262163 GXU262163 GNY262163 GEC262163 FUG262163 FKK262163 FAO262163 EQS262163 EGW262163 DXA262163 DNE262163 DDI262163 CTM262163 CJQ262163 BZU262163 BPY262163 BGC262163 AWG262163 AMK262163 ACO262163 SS262163 IW262163 WVI196627 WLM196627 WBQ196627 VRU196627 VHY196627 UYC196627 UOG196627 UEK196627 TUO196627 TKS196627 TAW196627 SRA196627 SHE196627 RXI196627 RNM196627 RDQ196627 QTU196627 QJY196627 QAC196627 PQG196627 PGK196627 OWO196627 OMS196627 OCW196627 NTA196627 NJE196627 MZI196627 MPM196627 MFQ196627 LVU196627 LLY196627 LCC196627 KSG196627 KIK196627 JYO196627 JOS196627 JEW196627 IVA196627 ILE196627 IBI196627 HRM196627 HHQ196627 GXU196627 GNY196627 GEC196627 FUG196627 FKK196627 FAO196627 EQS196627 EGW196627 DXA196627 DNE196627 DDI196627 CTM196627 CJQ196627 BZU196627 BPY196627 BGC196627 AWG196627 AMK196627 ACO196627 SS196627 IW196627 WVI131091 WLM131091 WBQ131091 VRU131091 VHY131091 UYC131091 UOG131091 UEK131091 TUO131091 TKS131091 TAW131091 SRA131091 SHE131091 RXI131091 RNM131091 RDQ131091 QTU131091 QJY131091 QAC131091 PQG131091 PGK131091 OWO131091 OMS131091 OCW131091 NTA131091 NJE131091 MZI131091 MPM131091 MFQ131091 LVU131091 LLY131091 LCC131091 KSG131091 KIK131091 JYO131091 JOS131091 JEW131091 IVA131091 ILE131091 IBI131091 HRM131091 HHQ131091 GXU131091 GNY131091 GEC131091 FUG131091 FKK131091 FAO131091 EQS131091 EGW131091 DXA131091 DNE131091 DDI131091 CTM131091 CJQ131091 BZU131091 BPY131091 BGC131091 AWG131091 AMK131091 ACO131091 SS131091 IW131091 WVI65555 WLM65555 WBQ65555 VRU65555 VHY65555 UYC65555 UOG65555 UEK65555 TUO65555 TKS65555 TAW65555 SRA65555 SHE65555 RXI65555 RNM65555 RDQ65555 QTU65555 QJY65555 QAC65555 PQG65555 PGK65555 OWO65555 OMS65555 OCW65555 NTA65555 NJE65555 MZI65555 MPM65555 MFQ65555 LVU65555 LLY65555 LCC65555 KSG65555 KIK65555 JYO65555 JOS65555 JEW65555 IVA65555 ILE65555 IBI65555 HRM65555 HHQ65555 GXU65555 GNY65555 GEC65555 FUG65555 FKK65555 FAO65555 EQS65555 EGW65555 DXA65555 DNE65555 DDI65555 CTM65555 CJQ65555 BZU65555 BPY65555 BGC65555 AWG65555 AMK65555 ACO65555 SS65555 IW65555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E983058 E917522 E851986 E786450 E720914 E655378 E589842 E524306 E458770 E393234 E327698 E262162 E196626 E131090 E65554 F983059 F917523 F851987 F786451 F720915 F655379 F589843 F524307 F458771 F393235 F327699 F262163 F196627 F131091" xr:uid="{00000000-0002-0000-0200-00000A000000}">
      <formula1>RollConvention</formula1>
    </dataValidation>
    <dataValidation type="list" allowBlank="1" showInputMessage="1" showErrorMessage="1" sqref="F65550 F11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WVI983054 WLM983054 WBQ983054 VRU983054 VHY983054 UYC983054 UOG983054 UEK983054 TUO983054 TKS983054 TAW983054 SRA983054 SHE983054 RXI983054 RNM983054 RDQ983054 QTU983054 QJY983054 QAC983054 PQG983054 PGK983054 OWO983054 OMS983054 OCW983054 NTA983054 NJE983054 MZI983054 MPM983054 MFQ983054 LVU983054 LLY983054 LCC983054 KSG983054 KIK983054 JYO983054 JOS983054 JEW983054 IVA983054 ILE983054 IBI983054 HRM983054 HHQ983054 GXU983054 GNY983054 GEC983054 FUG983054 FKK983054 FAO983054 EQS983054 EGW983054 DXA983054 DNE983054 DDI983054 CTM983054 CJQ983054 BZU983054 BPY983054 BGC983054 AWG983054 AMK983054 ACO983054 SS983054 IW983054 WVI917518 WLM917518 WBQ917518 VRU917518 VHY917518 UYC917518 UOG917518 UEK917518 TUO917518 TKS917518 TAW917518 SRA917518 SHE917518 RXI917518 RNM917518 RDQ917518 QTU917518 QJY917518 QAC917518 PQG917518 PGK917518 OWO917518 OMS917518 OCW917518 NTA917518 NJE917518 MZI917518 MPM917518 MFQ917518 LVU917518 LLY917518 LCC917518 KSG917518 KIK917518 JYO917518 JOS917518 JEW917518 IVA917518 ILE917518 IBI917518 HRM917518 HHQ917518 GXU917518 GNY917518 GEC917518 FUG917518 FKK917518 FAO917518 EQS917518 EGW917518 DXA917518 DNE917518 DDI917518 CTM917518 CJQ917518 BZU917518 BPY917518 BGC917518 AWG917518 AMK917518 ACO917518 SS917518 IW917518 WVI851982 WLM851982 WBQ851982 VRU851982 VHY851982 UYC851982 UOG851982 UEK851982 TUO851982 TKS851982 TAW851982 SRA851982 SHE851982 RXI851982 RNM851982 RDQ851982 QTU851982 QJY851982 QAC851982 PQG851982 PGK851982 OWO851982 OMS851982 OCW851982 NTA851982 NJE851982 MZI851982 MPM851982 MFQ851982 LVU851982 LLY851982 LCC851982 KSG851982 KIK851982 JYO851982 JOS851982 JEW851982 IVA851982 ILE851982 IBI851982 HRM851982 HHQ851982 GXU851982 GNY851982 GEC851982 FUG851982 FKK851982 FAO851982 EQS851982 EGW851982 DXA851982 DNE851982 DDI851982 CTM851982 CJQ851982 BZU851982 BPY851982 BGC851982 AWG851982 AMK851982 ACO851982 SS851982 IW851982 WVI786446 WLM786446 WBQ786446 VRU786446 VHY786446 UYC786446 UOG786446 UEK786446 TUO786446 TKS786446 TAW786446 SRA786446 SHE786446 RXI786446 RNM786446 RDQ786446 QTU786446 QJY786446 QAC786446 PQG786446 PGK786446 OWO786446 OMS786446 OCW786446 NTA786446 NJE786446 MZI786446 MPM786446 MFQ786446 LVU786446 LLY786446 LCC786446 KSG786446 KIK786446 JYO786446 JOS786446 JEW786446 IVA786446 ILE786446 IBI786446 HRM786446 HHQ786446 GXU786446 GNY786446 GEC786446 FUG786446 FKK786446 FAO786446 EQS786446 EGW786446 DXA786446 DNE786446 DDI786446 CTM786446 CJQ786446 BZU786446 BPY786446 BGC786446 AWG786446 AMK786446 ACO786446 SS786446 IW786446 WVI720910 WLM720910 WBQ720910 VRU720910 VHY720910 UYC720910 UOG720910 UEK720910 TUO720910 TKS720910 TAW720910 SRA720910 SHE720910 RXI720910 RNM720910 RDQ720910 QTU720910 QJY720910 QAC720910 PQG720910 PGK720910 OWO720910 OMS720910 OCW720910 NTA720910 NJE720910 MZI720910 MPM720910 MFQ720910 LVU720910 LLY720910 LCC720910 KSG720910 KIK720910 JYO720910 JOS720910 JEW720910 IVA720910 ILE720910 IBI720910 HRM720910 HHQ720910 GXU720910 GNY720910 GEC720910 FUG720910 FKK720910 FAO720910 EQS720910 EGW720910 DXA720910 DNE720910 DDI720910 CTM720910 CJQ720910 BZU720910 BPY720910 BGC720910 AWG720910 AMK720910 ACO720910 SS720910 IW720910 WVI655374 WLM655374 WBQ655374 VRU655374 VHY655374 UYC655374 UOG655374 UEK655374 TUO655374 TKS655374 TAW655374 SRA655374 SHE655374 RXI655374 RNM655374 RDQ655374 QTU655374 QJY655374 QAC655374 PQG655374 PGK655374 OWO655374 OMS655374 OCW655374 NTA655374 NJE655374 MZI655374 MPM655374 MFQ655374 LVU655374 LLY655374 LCC655374 KSG655374 KIK655374 JYO655374 JOS655374 JEW655374 IVA655374 ILE655374 IBI655374 HRM655374 HHQ655374 GXU655374 GNY655374 GEC655374 FUG655374 FKK655374 FAO655374 EQS655374 EGW655374 DXA655374 DNE655374 DDI655374 CTM655374 CJQ655374 BZU655374 BPY655374 BGC655374 AWG655374 AMK655374 ACO655374 SS655374 IW655374 WVI589838 WLM589838 WBQ589838 VRU589838 VHY589838 UYC589838 UOG589838 UEK589838 TUO589838 TKS589838 TAW589838 SRA589838 SHE589838 RXI589838 RNM589838 RDQ589838 QTU589838 QJY589838 QAC589838 PQG589838 PGK589838 OWO589838 OMS589838 OCW589838 NTA589838 NJE589838 MZI589838 MPM589838 MFQ589838 LVU589838 LLY589838 LCC589838 KSG589838 KIK589838 JYO589838 JOS589838 JEW589838 IVA589838 ILE589838 IBI589838 HRM589838 HHQ589838 GXU589838 GNY589838 GEC589838 FUG589838 FKK589838 FAO589838 EQS589838 EGW589838 DXA589838 DNE589838 DDI589838 CTM589838 CJQ589838 BZU589838 BPY589838 BGC589838 AWG589838 AMK589838 ACO589838 SS589838 IW589838 WVI524302 WLM524302 WBQ524302 VRU524302 VHY524302 UYC524302 UOG524302 UEK524302 TUO524302 TKS524302 TAW524302 SRA524302 SHE524302 RXI524302 RNM524302 RDQ524302 QTU524302 QJY524302 QAC524302 PQG524302 PGK524302 OWO524302 OMS524302 OCW524302 NTA524302 NJE524302 MZI524302 MPM524302 MFQ524302 LVU524302 LLY524302 LCC524302 KSG524302 KIK524302 JYO524302 JOS524302 JEW524302 IVA524302 ILE524302 IBI524302 HRM524302 HHQ524302 GXU524302 GNY524302 GEC524302 FUG524302 FKK524302 FAO524302 EQS524302 EGW524302 DXA524302 DNE524302 DDI524302 CTM524302 CJQ524302 BZU524302 BPY524302 BGC524302 AWG524302 AMK524302 ACO524302 SS524302 IW524302 WVI458766 WLM458766 WBQ458766 VRU458766 VHY458766 UYC458766 UOG458766 UEK458766 TUO458766 TKS458766 TAW458766 SRA458766 SHE458766 RXI458766 RNM458766 RDQ458766 QTU458766 QJY458766 QAC458766 PQG458766 PGK458766 OWO458766 OMS458766 OCW458766 NTA458766 NJE458766 MZI458766 MPM458766 MFQ458766 LVU458766 LLY458766 LCC458766 KSG458766 KIK458766 JYO458766 JOS458766 JEW458766 IVA458766 ILE458766 IBI458766 HRM458766 HHQ458766 GXU458766 GNY458766 GEC458766 FUG458766 FKK458766 FAO458766 EQS458766 EGW458766 DXA458766 DNE458766 DDI458766 CTM458766 CJQ458766 BZU458766 BPY458766 BGC458766 AWG458766 AMK458766 ACO458766 SS458766 IW458766 WVI393230 WLM393230 WBQ393230 VRU393230 VHY393230 UYC393230 UOG393230 UEK393230 TUO393230 TKS393230 TAW393230 SRA393230 SHE393230 RXI393230 RNM393230 RDQ393230 QTU393230 QJY393230 QAC393230 PQG393230 PGK393230 OWO393230 OMS393230 OCW393230 NTA393230 NJE393230 MZI393230 MPM393230 MFQ393230 LVU393230 LLY393230 LCC393230 KSG393230 KIK393230 JYO393230 JOS393230 JEW393230 IVA393230 ILE393230 IBI393230 HRM393230 HHQ393230 GXU393230 GNY393230 GEC393230 FUG393230 FKK393230 FAO393230 EQS393230 EGW393230 DXA393230 DNE393230 DDI393230 CTM393230 CJQ393230 BZU393230 BPY393230 BGC393230 AWG393230 AMK393230 ACO393230 SS393230 IW393230 WVI327694 WLM327694 WBQ327694 VRU327694 VHY327694 UYC327694 UOG327694 UEK327694 TUO327694 TKS327694 TAW327694 SRA327694 SHE327694 RXI327694 RNM327694 RDQ327694 QTU327694 QJY327694 QAC327694 PQG327694 PGK327694 OWO327694 OMS327694 OCW327694 NTA327694 NJE327694 MZI327694 MPM327694 MFQ327694 LVU327694 LLY327694 LCC327694 KSG327694 KIK327694 JYO327694 JOS327694 JEW327694 IVA327694 ILE327694 IBI327694 HRM327694 HHQ327694 GXU327694 GNY327694 GEC327694 FUG327694 FKK327694 FAO327694 EQS327694 EGW327694 DXA327694 DNE327694 DDI327694 CTM327694 CJQ327694 BZU327694 BPY327694 BGC327694 AWG327694 AMK327694 ACO327694 SS327694 IW327694 WVI262158 WLM262158 WBQ262158 VRU262158 VHY262158 UYC262158 UOG262158 UEK262158 TUO262158 TKS262158 TAW262158 SRA262158 SHE262158 RXI262158 RNM262158 RDQ262158 QTU262158 QJY262158 QAC262158 PQG262158 PGK262158 OWO262158 OMS262158 OCW262158 NTA262158 NJE262158 MZI262158 MPM262158 MFQ262158 LVU262158 LLY262158 LCC262158 KSG262158 KIK262158 JYO262158 JOS262158 JEW262158 IVA262158 ILE262158 IBI262158 HRM262158 HHQ262158 GXU262158 GNY262158 GEC262158 FUG262158 FKK262158 FAO262158 EQS262158 EGW262158 DXA262158 DNE262158 DDI262158 CTM262158 CJQ262158 BZU262158 BPY262158 BGC262158 AWG262158 AMK262158 ACO262158 SS262158 IW262158 WVI196622 WLM196622 WBQ196622 VRU196622 VHY196622 UYC196622 UOG196622 UEK196622 TUO196622 TKS196622 TAW196622 SRA196622 SHE196622 RXI196622 RNM196622 RDQ196622 QTU196622 QJY196622 QAC196622 PQG196622 PGK196622 OWO196622 OMS196622 OCW196622 NTA196622 NJE196622 MZI196622 MPM196622 MFQ196622 LVU196622 LLY196622 LCC196622 KSG196622 KIK196622 JYO196622 JOS196622 JEW196622 IVA196622 ILE196622 IBI196622 HRM196622 HHQ196622 GXU196622 GNY196622 GEC196622 FUG196622 FKK196622 FAO196622 EQS196622 EGW196622 DXA196622 DNE196622 DDI196622 CTM196622 CJQ196622 BZU196622 BPY196622 BGC196622 AWG196622 AMK196622 ACO196622 SS196622 IW196622 WVI131086 WLM131086 WBQ131086 VRU131086 VHY131086 UYC131086 UOG131086 UEK131086 TUO131086 TKS131086 TAW131086 SRA131086 SHE131086 RXI131086 RNM131086 RDQ131086 QTU131086 QJY131086 QAC131086 PQG131086 PGK131086 OWO131086 OMS131086 OCW131086 NTA131086 NJE131086 MZI131086 MPM131086 MFQ131086 LVU131086 LLY131086 LCC131086 KSG131086 KIK131086 JYO131086 JOS131086 JEW131086 IVA131086 ILE131086 IBI131086 HRM131086 HHQ131086 GXU131086 GNY131086 GEC131086 FUG131086 FKK131086 FAO131086 EQS131086 EGW131086 DXA131086 DNE131086 DDI131086 CTM131086 CJQ131086 BZU131086 BPY131086 BGC131086 AWG131086 AMK131086 ACO131086 SS131086 IW131086 WVI65550 WLM65550 WBQ65550 VRU65550 VHY65550 UYC65550 UOG65550 UEK65550 TUO65550 TKS65550 TAW65550 SRA65550 SHE65550 RXI65550 RNM65550 RDQ65550 QTU65550 QJY65550 QAC65550 PQG65550 PGK65550 OWO65550 OMS65550 OCW65550 NTA65550 NJE65550 MZI65550 MPM65550 MFQ65550 LVU65550 LLY65550 LCC65550 KSG65550 KIK65550 JYO65550 JOS65550 JEW65550 IVA65550 ILE65550 IBI65550 HRM65550 HHQ65550 GXU65550 GNY65550 GEC65550 FUG65550 FKK65550 FAO65550 EQS65550 EGW65550 DXA65550 DNE65550 DDI65550 CTM65550 CJQ65550 BZU65550 BPY65550 BGC65550 AWG65550 AMK65550 ACO65550 SS65550 IW65550 WVI9:WVI10 WLM9:WLM10 WBQ9:WBQ10 VRU9:VRU10 VHY9:VHY10 UYC9:UYC10 UOG9:UOG10 UEK9:UEK10 TUO9:TUO10 TKS9:TKS10 TAW9:TAW10 SRA9:SRA10 SHE9:SHE10 RXI9:RXI10 RNM9:RNM10 RDQ9:RDQ10 QTU9:QTU10 QJY9:QJY10 QAC9:QAC10 PQG9:PQG10 PGK9:PGK10 OWO9:OWO10 OMS9:OMS10 OCW9:OCW10 NTA9:NTA10 NJE9:NJE10 MZI9:MZI10 MPM9:MPM10 MFQ9:MFQ10 LVU9:LVU10 LLY9:LLY10 LCC9:LCC10 KSG9:KSG10 KIK9:KIK10 JYO9:JYO10 JOS9:JOS10 JEW9:JEW10 IVA9:IVA10 ILE9:ILE10 IBI9:IBI10 HRM9:HRM10 HHQ9:HHQ10 GXU9:GXU10 GNY9:GNY10 GEC9:GEC10 FUG9:FUG10 FKK9:FKK10 FAO9:FAO10 EQS9:EQS10 EGW9:EGW10 DXA9:DXA10 DNE9:DNE10 DDI9:DDI10 CTM9:CTM10 CJQ9:CJQ10 BZU9:BZU10 BPY9:BPY10 BGC9:BGC10 AWG9:AWG10 AMK9:AMK10 ACO9:ACO10 SS9:SS10 IW9:IW10 F983054 F917518 F851982 F786446 F720910 F655374 F589838 F524302 F458766 F393230 F327694 F262158 F196622 F131086" xr:uid="{00000000-0002-0000-0200-00000B000000}">
      <formula1>Tenors</formula1>
    </dataValidation>
    <dataValidation type="list" allowBlank="1" showInputMessage="1" showErrorMessage="1" sqref="E65559 F12 IY2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I983055 WLM983055 WBQ983055 VRU983055 VHY983055 UYC983055 UOG983055 UEK983055 TUO983055 TKS983055 TAW983055 SRA983055 SHE983055 RXI983055 RNM983055 RDQ983055 QTU983055 QJY983055 QAC983055 PQG983055 PGK983055 OWO983055 OMS983055 OCW983055 NTA983055 NJE983055 MZI983055 MPM983055 MFQ983055 LVU983055 LLY983055 LCC983055 KSG983055 KIK983055 JYO983055 JOS983055 JEW983055 IVA983055 ILE983055 IBI983055 HRM983055 HHQ983055 GXU983055 GNY983055 GEC983055 FUG983055 FKK983055 FAO983055 EQS983055 EGW983055 DXA983055 DNE983055 DDI983055 CTM983055 CJQ983055 BZU983055 BPY983055 BGC983055 AWG983055 AMK983055 ACO983055 SS983055 IW983055 WVI917519 WLM917519 WBQ917519 VRU917519 VHY917519 UYC917519 UOG917519 UEK917519 TUO917519 TKS917519 TAW917519 SRA917519 SHE917519 RXI917519 RNM917519 RDQ917519 QTU917519 QJY917519 QAC917519 PQG917519 PGK917519 OWO917519 OMS917519 OCW917519 NTA917519 NJE917519 MZI917519 MPM917519 MFQ917519 LVU917519 LLY917519 LCC917519 KSG917519 KIK917519 JYO917519 JOS917519 JEW917519 IVA917519 ILE917519 IBI917519 HRM917519 HHQ917519 GXU917519 GNY917519 GEC917519 FUG917519 FKK917519 FAO917519 EQS917519 EGW917519 DXA917519 DNE917519 DDI917519 CTM917519 CJQ917519 BZU917519 BPY917519 BGC917519 AWG917519 AMK917519 ACO917519 SS917519 IW917519 WVI851983 WLM851983 WBQ851983 VRU851983 VHY851983 UYC851983 UOG851983 UEK851983 TUO851983 TKS851983 TAW851983 SRA851983 SHE851983 RXI851983 RNM851983 RDQ851983 QTU851983 QJY851983 QAC851983 PQG851983 PGK851983 OWO851983 OMS851983 OCW851983 NTA851983 NJE851983 MZI851983 MPM851983 MFQ851983 LVU851983 LLY851983 LCC851983 KSG851983 KIK851983 JYO851983 JOS851983 JEW851983 IVA851983 ILE851983 IBI851983 HRM851983 HHQ851983 GXU851983 GNY851983 GEC851983 FUG851983 FKK851983 FAO851983 EQS851983 EGW851983 DXA851983 DNE851983 DDI851983 CTM851983 CJQ851983 BZU851983 BPY851983 BGC851983 AWG851983 AMK851983 ACO851983 SS851983 IW851983 WVI786447 WLM786447 WBQ786447 VRU786447 VHY786447 UYC786447 UOG786447 UEK786447 TUO786447 TKS786447 TAW786447 SRA786447 SHE786447 RXI786447 RNM786447 RDQ786447 QTU786447 QJY786447 QAC786447 PQG786447 PGK786447 OWO786447 OMS786447 OCW786447 NTA786447 NJE786447 MZI786447 MPM786447 MFQ786447 LVU786447 LLY786447 LCC786447 KSG786447 KIK786447 JYO786447 JOS786447 JEW786447 IVA786447 ILE786447 IBI786447 HRM786447 HHQ786447 GXU786447 GNY786447 GEC786447 FUG786447 FKK786447 FAO786447 EQS786447 EGW786447 DXA786447 DNE786447 DDI786447 CTM786447 CJQ786447 BZU786447 BPY786447 BGC786447 AWG786447 AMK786447 ACO786447 SS786447 IW786447 WVI720911 WLM720911 WBQ720911 VRU720911 VHY720911 UYC720911 UOG720911 UEK720911 TUO720911 TKS720911 TAW720911 SRA720911 SHE720911 RXI720911 RNM720911 RDQ720911 QTU720911 QJY720911 QAC720911 PQG720911 PGK720911 OWO720911 OMS720911 OCW720911 NTA720911 NJE720911 MZI720911 MPM720911 MFQ720911 LVU720911 LLY720911 LCC720911 KSG720911 KIK720911 JYO720911 JOS720911 JEW720911 IVA720911 ILE720911 IBI720911 HRM720911 HHQ720911 GXU720911 GNY720911 GEC720911 FUG720911 FKK720911 FAO720911 EQS720911 EGW720911 DXA720911 DNE720911 DDI720911 CTM720911 CJQ720911 BZU720911 BPY720911 BGC720911 AWG720911 AMK720911 ACO720911 SS720911 IW720911 WVI655375 WLM655375 WBQ655375 VRU655375 VHY655375 UYC655375 UOG655375 UEK655375 TUO655375 TKS655375 TAW655375 SRA655375 SHE655375 RXI655375 RNM655375 RDQ655375 QTU655375 QJY655375 QAC655375 PQG655375 PGK655375 OWO655375 OMS655375 OCW655375 NTA655375 NJE655375 MZI655375 MPM655375 MFQ655375 LVU655375 LLY655375 LCC655375 KSG655375 KIK655375 JYO655375 JOS655375 JEW655375 IVA655375 ILE655375 IBI655375 HRM655375 HHQ655375 GXU655375 GNY655375 GEC655375 FUG655375 FKK655375 FAO655375 EQS655375 EGW655375 DXA655375 DNE655375 DDI655375 CTM655375 CJQ655375 BZU655375 BPY655375 BGC655375 AWG655375 AMK655375 ACO655375 SS655375 IW655375 WVI589839 WLM589839 WBQ589839 VRU589839 VHY589839 UYC589839 UOG589839 UEK589839 TUO589839 TKS589839 TAW589839 SRA589839 SHE589839 RXI589839 RNM589839 RDQ589839 QTU589839 QJY589839 QAC589839 PQG589839 PGK589839 OWO589839 OMS589839 OCW589839 NTA589839 NJE589839 MZI589839 MPM589839 MFQ589839 LVU589839 LLY589839 LCC589839 KSG589839 KIK589839 JYO589839 JOS589839 JEW589839 IVA589839 ILE589839 IBI589839 HRM589839 HHQ589839 GXU589839 GNY589839 GEC589839 FUG589839 FKK589839 FAO589839 EQS589839 EGW589839 DXA589839 DNE589839 DDI589839 CTM589839 CJQ589839 BZU589839 BPY589839 BGC589839 AWG589839 AMK589839 ACO589839 SS589839 IW589839 WVI524303 WLM524303 WBQ524303 VRU524303 VHY524303 UYC524303 UOG524303 UEK524303 TUO524303 TKS524303 TAW524303 SRA524303 SHE524303 RXI524303 RNM524303 RDQ524303 QTU524303 QJY524303 QAC524303 PQG524303 PGK524303 OWO524303 OMS524303 OCW524303 NTA524303 NJE524303 MZI524303 MPM524303 MFQ524303 LVU524303 LLY524303 LCC524303 KSG524303 KIK524303 JYO524303 JOS524303 JEW524303 IVA524303 ILE524303 IBI524303 HRM524303 HHQ524303 GXU524303 GNY524303 GEC524303 FUG524303 FKK524303 FAO524303 EQS524303 EGW524303 DXA524303 DNE524303 DDI524303 CTM524303 CJQ524303 BZU524303 BPY524303 BGC524303 AWG524303 AMK524303 ACO524303 SS524303 IW524303 WVI458767 WLM458767 WBQ458767 VRU458767 VHY458767 UYC458767 UOG458767 UEK458767 TUO458767 TKS458767 TAW458767 SRA458767 SHE458767 RXI458767 RNM458767 RDQ458767 QTU458767 QJY458767 QAC458767 PQG458767 PGK458767 OWO458767 OMS458767 OCW458767 NTA458767 NJE458767 MZI458767 MPM458767 MFQ458767 LVU458767 LLY458767 LCC458767 KSG458767 KIK458767 JYO458767 JOS458767 JEW458767 IVA458767 ILE458767 IBI458767 HRM458767 HHQ458767 GXU458767 GNY458767 GEC458767 FUG458767 FKK458767 FAO458767 EQS458767 EGW458767 DXA458767 DNE458767 DDI458767 CTM458767 CJQ458767 BZU458767 BPY458767 BGC458767 AWG458767 AMK458767 ACO458767 SS458767 IW458767 WVI393231 WLM393231 WBQ393231 VRU393231 VHY393231 UYC393231 UOG393231 UEK393231 TUO393231 TKS393231 TAW393231 SRA393231 SHE393231 RXI393231 RNM393231 RDQ393231 QTU393231 QJY393231 QAC393231 PQG393231 PGK393231 OWO393231 OMS393231 OCW393231 NTA393231 NJE393231 MZI393231 MPM393231 MFQ393231 LVU393231 LLY393231 LCC393231 KSG393231 KIK393231 JYO393231 JOS393231 JEW393231 IVA393231 ILE393231 IBI393231 HRM393231 HHQ393231 GXU393231 GNY393231 GEC393231 FUG393231 FKK393231 FAO393231 EQS393231 EGW393231 DXA393231 DNE393231 DDI393231 CTM393231 CJQ393231 BZU393231 BPY393231 BGC393231 AWG393231 AMK393231 ACO393231 SS393231 IW393231 WVI327695 WLM327695 WBQ327695 VRU327695 VHY327695 UYC327695 UOG327695 UEK327695 TUO327695 TKS327695 TAW327695 SRA327695 SHE327695 RXI327695 RNM327695 RDQ327695 QTU327695 QJY327695 QAC327695 PQG327695 PGK327695 OWO327695 OMS327695 OCW327695 NTA327695 NJE327695 MZI327695 MPM327695 MFQ327695 LVU327695 LLY327695 LCC327695 KSG327695 KIK327695 JYO327695 JOS327695 JEW327695 IVA327695 ILE327695 IBI327695 HRM327695 HHQ327695 GXU327695 GNY327695 GEC327695 FUG327695 FKK327695 FAO327695 EQS327695 EGW327695 DXA327695 DNE327695 DDI327695 CTM327695 CJQ327695 BZU327695 BPY327695 BGC327695 AWG327695 AMK327695 ACO327695 SS327695 IW327695 WVI262159 WLM262159 WBQ262159 VRU262159 VHY262159 UYC262159 UOG262159 UEK262159 TUO262159 TKS262159 TAW262159 SRA262159 SHE262159 RXI262159 RNM262159 RDQ262159 QTU262159 QJY262159 QAC262159 PQG262159 PGK262159 OWO262159 OMS262159 OCW262159 NTA262159 NJE262159 MZI262159 MPM262159 MFQ262159 LVU262159 LLY262159 LCC262159 KSG262159 KIK262159 JYO262159 JOS262159 JEW262159 IVA262159 ILE262159 IBI262159 HRM262159 HHQ262159 GXU262159 GNY262159 GEC262159 FUG262159 FKK262159 FAO262159 EQS262159 EGW262159 DXA262159 DNE262159 DDI262159 CTM262159 CJQ262159 BZU262159 BPY262159 BGC262159 AWG262159 AMK262159 ACO262159 SS262159 IW262159 WVI196623 WLM196623 WBQ196623 VRU196623 VHY196623 UYC196623 UOG196623 UEK196623 TUO196623 TKS196623 TAW196623 SRA196623 SHE196623 RXI196623 RNM196623 RDQ196623 QTU196623 QJY196623 QAC196623 PQG196623 PGK196623 OWO196623 OMS196623 OCW196623 NTA196623 NJE196623 MZI196623 MPM196623 MFQ196623 LVU196623 LLY196623 LCC196623 KSG196623 KIK196623 JYO196623 JOS196623 JEW196623 IVA196623 ILE196623 IBI196623 HRM196623 HHQ196623 GXU196623 GNY196623 GEC196623 FUG196623 FKK196623 FAO196623 EQS196623 EGW196623 DXA196623 DNE196623 DDI196623 CTM196623 CJQ196623 BZU196623 BPY196623 BGC196623 AWG196623 AMK196623 ACO196623 SS196623 IW196623 WVI131087 WLM131087 WBQ131087 VRU131087 VHY131087 UYC131087 UOG131087 UEK131087 TUO131087 TKS131087 TAW131087 SRA131087 SHE131087 RXI131087 RNM131087 RDQ131087 QTU131087 QJY131087 QAC131087 PQG131087 PGK131087 OWO131087 OMS131087 OCW131087 NTA131087 NJE131087 MZI131087 MPM131087 MFQ131087 LVU131087 LLY131087 LCC131087 KSG131087 KIK131087 JYO131087 JOS131087 JEW131087 IVA131087 ILE131087 IBI131087 HRM131087 HHQ131087 GXU131087 GNY131087 GEC131087 FUG131087 FKK131087 FAO131087 EQS131087 EGW131087 DXA131087 DNE131087 DDI131087 CTM131087 CJQ131087 BZU131087 BPY131087 BGC131087 AWG131087 AMK131087 ACO131087 SS131087 IW131087 WVI65551 WLM65551 WBQ65551 VRU65551 VHY65551 UYC65551 UOG65551 UEK65551 TUO65551 TKS65551 TAW65551 SRA65551 SHE65551 RXI65551 RNM65551 RDQ65551 QTU65551 QJY65551 QAC65551 PQG65551 PGK65551 OWO65551 OMS65551 OCW65551 NTA65551 NJE65551 MZI65551 MPM65551 MFQ65551 LVU65551 LLY65551 LCC65551 KSG65551 KIK65551 JYO65551 JOS65551 JEW65551 IVA65551 ILE65551 IBI65551 HRM65551 HHQ65551 GXU65551 GNY65551 GEC65551 FUG65551 FKK65551 FAO65551 EQS65551 EGW65551 DXA65551 DNE65551 DDI65551 CTM65551 CJQ65551 BZU65551 BPY65551 BGC65551 AWG65551 AMK65551 ACO65551 SS65551 IW65551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H983063 WLL983063 WBP983063 VRT983063 VHX983063 UYB983063 UOF983063 UEJ983063 TUN983063 TKR983063 TAV983063 SQZ983063 SHD983063 RXH983063 RNL983063 RDP983063 QTT983063 QJX983063 QAB983063 PQF983063 PGJ983063 OWN983063 OMR983063 OCV983063 NSZ983063 NJD983063 MZH983063 MPL983063 MFP983063 LVT983063 LLX983063 LCB983063 KSF983063 KIJ983063 JYN983063 JOR983063 JEV983063 IUZ983063 ILD983063 IBH983063 HRL983063 HHP983063 GXT983063 GNX983063 GEB983063 FUF983063 FKJ983063 FAN983063 EQR983063 EGV983063 DWZ983063 DND983063 DDH983063 CTL983063 CJP983063 BZT983063 BPX983063 BGB983063 AWF983063 AMJ983063 ACN983063 SR983063 IV983063 WVH917527 WLL917527 WBP917527 VRT917527 VHX917527 UYB917527 UOF917527 UEJ917527 TUN917527 TKR917527 TAV917527 SQZ917527 SHD917527 RXH917527 RNL917527 RDP917527 QTT917527 QJX917527 QAB917527 PQF917527 PGJ917527 OWN917527 OMR917527 OCV917527 NSZ917527 NJD917527 MZH917527 MPL917527 MFP917527 LVT917527 LLX917527 LCB917527 KSF917527 KIJ917527 JYN917527 JOR917527 JEV917527 IUZ917527 ILD917527 IBH917527 HRL917527 HHP917527 GXT917527 GNX917527 GEB917527 FUF917527 FKJ917527 FAN917527 EQR917527 EGV917527 DWZ917527 DND917527 DDH917527 CTL917527 CJP917527 BZT917527 BPX917527 BGB917527 AWF917527 AMJ917527 ACN917527 SR917527 IV917527 WVH851991 WLL851991 WBP851991 VRT851991 VHX851991 UYB851991 UOF851991 UEJ851991 TUN851991 TKR851991 TAV851991 SQZ851991 SHD851991 RXH851991 RNL851991 RDP851991 QTT851991 QJX851991 QAB851991 PQF851991 PGJ851991 OWN851991 OMR851991 OCV851991 NSZ851991 NJD851991 MZH851991 MPL851991 MFP851991 LVT851991 LLX851991 LCB851991 KSF851991 KIJ851991 JYN851991 JOR851991 JEV851991 IUZ851991 ILD851991 IBH851991 HRL851991 HHP851991 GXT851991 GNX851991 GEB851991 FUF851991 FKJ851991 FAN851991 EQR851991 EGV851991 DWZ851991 DND851991 DDH851991 CTL851991 CJP851991 BZT851991 BPX851991 BGB851991 AWF851991 AMJ851991 ACN851991 SR851991 IV851991 WVH786455 WLL786455 WBP786455 VRT786455 VHX786455 UYB786455 UOF786455 UEJ786455 TUN786455 TKR786455 TAV786455 SQZ786455 SHD786455 RXH786455 RNL786455 RDP786455 QTT786455 QJX786455 QAB786455 PQF786455 PGJ786455 OWN786455 OMR786455 OCV786455 NSZ786455 NJD786455 MZH786455 MPL786455 MFP786455 LVT786455 LLX786455 LCB786455 KSF786455 KIJ786455 JYN786455 JOR786455 JEV786455 IUZ786455 ILD786455 IBH786455 HRL786455 HHP786455 GXT786455 GNX786455 GEB786455 FUF786455 FKJ786455 FAN786455 EQR786455 EGV786455 DWZ786455 DND786455 DDH786455 CTL786455 CJP786455 BZT786455 BPX786455 BGB786455 AWF786455 AMJ786455 ACN786455 SR786455 IV786455 WVH720919 WLL720919 WBP720919 VRT720919 VHX720919 UYB720919 UOF720919 UEJ720919 TUN720919 TKR720919 TAV720919 SQZ720919 SHD720919 RXH720919 RNL720919 RDP720919 QTT720919 QJX720919 QAB720919 PQF720919 PGJ720919 OWN720919 OMR720919 OCV720919 NSZ720919 NJD720919 MZH720919 MPL720919 MFP720919 LVT720919 LLX720919 LCB720919 KSF720919 KIJ720919 JYN720919 JOR720919 JEV720919 IUZ720919 ILD720919 IBH720919 HRL720919 HHP720919 GXT720919 GNX720919 GEB720919 FUF720919 FKJ720919 FAN720919 EQR720919 EGV720919 DWZ720919 DND720919 DDH720919 CTL720919 CJP720919 BZT720919 BPX720919 BGB720919 AWF720919 AMJ720919 ACN720919 SR720919 IV720919 WVH655383 WLL655383 WBP655383 VRT655383 VHX655383 UYB655383 UOF655383 UEJ655383 TUN655383 TKR655383 TAV655383 SQZ655383 SHD655383 RXH655383 RNL655383 RDP655383 QTT655383 QJX655383 QAB655383 PQF655383 PGJ655383 OWN655383 OMR655383 OCV655383 NSZ655383 NJD655383 MZH655383 MPL655383 MFP655383 LVT655383 LLX655383 LCB655383 KSF655383 KIJ655383 JYN655383 JOR655383 JEV655383 IUZ655383 ILD655383 IBH655383 HRL655383 HHP655383 GXT655383 GNX655383 GEB655383 FUF655383 FKJ655383 FAN655383 EQR655383 EGV655383 DWZ655383 DND655383 DDH655383 CTL655383 CJP655383 BZT655383 BPX655383 BGB655383 AWF655383 AMJ655383 ACN655383 SR655383 IV655383 WVH589847 WLL589847 WBP589847 VRT589847 VHX589847 UYB589847 UOF589847 UEJ589847 TUN589847 TKR589847 TAV589847 SQZ589847 SHD589847 RXH589847 RNL589847 RDP589847 QTT589847 QJX589847 QAB589847 PQF589847 PGJ589847 OWN589847 OMR589847 OCV589847 NSZ589847 NJD589847 MZH589847 MPL589847 MFP589847 LVT589847 LLX589847 LCB589847 KSF589847 KIJ589847 JYN589847 JOR589847 JEV589847 IUZ589847 ILD589847 IBH589847 HRL589847 HHP589847 GXT589847 GNX589847 GEB589847 FUF589847 FKJ589847 FAN589847 EQR589847 EGV589847 DWZ589847 DND589847 DDH589847 CTL589847 CJP589847 BZT589847 BPX589847 BGB589847 AWF589847 AMJ589847 ACN589847 SR589847 IV589847 WVH524311 WLL524311 WBP524311 VRT524311 VHX524311 UYB524311 UOF524311 UEJ524311 TUN524311 TKR524311 TAV524311 SQZ524311 SHD524311 RXH524311 RNL524311 RDP524311 QTT524311 QJX524311 QAB524311 PQF524311 PGJ524311 OWN524311 OMR524311 OCV524311 NSZ524311 NJD524311 MZH524311 MPL524311 MFP524311 LVT524311 LLX524311 LCB524311 KSF524311 KIJ524311 JYN524311 JOR524311 JEV524311 IUZ524311 ILD524311 IBH524311 HRL524311 HHP524311 GXT524311 GNX524311 GEB524311 FUF524311 FKJ524311 FAN524311 EQR524311 EGV524311 DWZ524311 DND524311 DDH524311 CTL524311 CJP524311 BZT524311 BPX524311 BGB524311 AWF524311 AMJ524311 ACN524311 SR524311 IV524311 WVH458775 WLL458775 WBP458775 VRT458775 VHX458775 UYB458775 UOF458775 UEJ458775 TUN458775 TKR458775 TAV458775 SQZ458775 SHD458775 RXH458775 RNL458775 RDP458775 QTT458775 QJX458775 QAB458775 PQF458775 PGJ458775 OWN458775 OMR458775 OCV458775 NSZ458775 NJD458775 MZH458775 MPL458775 MFP458775 LVT458775 LLX458775 LCB458775 KSF458775 KIJ458775 JYN458775 JOR458775 JEV458775 IUZ458775 ILD458775 IBH458775 HRL458775 HHP458775 GXT458775 GNX458775 GEB458775 FUF458775 FKJ458775 FAN458775 EQR458775 EGV458775 DWZ458775 DND458775 DDH458775 CTL458775 CJP458775 BZT458775 BPX458775 BGB458775 AWF458775 AMJ458775 ACN458775 SR458775 IV458775 WVH393239 WLL393239 WBP393239 VRT393239 VHX393239 UYB393239 UOF393239 UEJ393239 TUN393239 TKR393239 TAV393239 SQZ393239 SHD393239 RXH393239 RNL393239 RDP393239 QTT393239 QJX393239 QAB393239 PQF393239 PGJ393239 OWN393239 OMR393239 OCV393239 NSZ393239 NJD393239 MZH393239 MPL393239 MFP393239 LVT393239 LLX393239 LCB393239 KSF393239 KIJ393239 JYN393239 JOR393239 JEV393239 IUZ393239 ILD393239 IBH393239 HRL393239 HHP393239 GXT393239 GNX393239 GEB393239 FUF393239 FKJ393239 FAN393239 EQR393239 EGV393239 DWZ393239 DND393239 DDH393239 CTL393239 CJP393239 BZT393239 BPX393239 BGB393239 AWF393239 AMJ393239 ACN393239 SR393239 IV393239 WVH327703 WLL327703 WBP327703 VRT327703 VHX327703 UYB327703 UOF327703 UEJ327703 TUN327703 TKR327703 TAV327703 SQZ327703 SHD327703 RXH327703 RNL327703 RDP327703 QTT327703 QJX327703 QAB327703 PQF327703 PGJ327703 OWN327703 OMR327703 OCV327703 NSZ327703 NJD327703 MZH327703 MPL327703 MFP327703 LVT327703 LLX327703 LCB327703 KSF327703 KIJ327703 JYN327703 JOR327703 JEV327703 IUZ327703 ILD327703 IBH327703 HRL327703 HHP327703 GXT327703 GNX327703 GEB327703 FUF327703 FKJ327703 FAN327703 EQR327703 EGV327703 DWZ327703 DND327703 DDH327703 CTL327703 CJP327703 BZT327703 BPX327703 BGB327703 AWF327703 AMJ327703 ACN327703 SR327703 IV327703 WVH262167 WLL262167 WBP262167 VRT262167 VHX262167 UYB262167 UOF262167 UEJ262167 TUN262167 TKR262167 TAV262167 SQZ262167 SHD262167 RXH262167 RNL262167 RDP262167 QTT262167 QJX262167 QAB262167 PQF262167 PGJ262167 OWN262167 OMR262167 OCV262167 NSZ262167 NJD262167 MZH262167 MPL262167 MFP262167 LVT262167 LLX262167 LCB262167 KSF262167 KIJ262167 JYN262167 JOR262167 JEV262167 IUZ262167 ILD262167 IBH262167 HRL262167 HHP262167 GXT262167 GNX262167 GEB262167 FUF262167 FKJ262167 FAN262167 EQR262167 EGV262167 DWZ262167 DND262167 DDH262167 CTL262167 CJP262167 BZT262167 BPX262167 BGB262167 AWF262167 AMJ262167 ACN262167 SR262167 IV262167 WVH196631 WLL196631 WBP196631 VRT196631 VHX196631 UYB196631 UOF196631 UEJ196631 TUN196631 TKR196631 TAV196631 SQZ196631 SHD196631 RXH196631 RNL196631 RDP196631 QTT196631 QJX196631 QAB196631 PQF196631 PGJ196631 OWN196631 OMR196631 OCV196631 NSZ196631 NJD196631 MZH196631 MPL196631 MFP196631 LVT196631 LLX196631 LCB196631 KSF196631 KIJ196631 JYN196631 JOR196631 JEV196631 IUZ196631 ILD196631 IBH196631 HRL196631 HHP196631 GXT196631 GNX196631 GEB196631 FUF196631 FKJ196631 FAN196631 EQR196631 EGV196631 DWZ196631 DND196631 DDH196631 CTL196631 CJP196631 BZT196631 BPX196631 BGB196631 AWF196631 AMJ196631 ACN196631 SR196631 IV196631 WVH131095 WLL131095 WBP131095 VRT131095 VHX131095 UYB131095 UOF131095 UEJ131095 TUN131095 TKR131095 TAV131095 SQZ131095 SHD131095 RXH131095 RNL131095 RDP131095 QTT131095 QJX131095 QAB131095 PQF131095 PGJ131095 OWN131095 OMR131095 OCV131095 NSZ131095 NJD131095 MZH131095 MPL131095 MFP131095 LVT131095 LLX131095 LCB131095 KSF131095 KIJ131095 JYN131095 JOR131095 JEV131095 IUZ131095 ILD131095 IBH131095 HRL131095 HHP131095 GXT131095 GNX131095 GEB131095 FUF131095 FKJ131095 FAN131095 EQR131095 EGV131095 DWZ131095 DND131095 DDH131095 CTL131095 CJP131095 BZT131095 BPX131095 BGB131095 AWF131095 AMJ131095 ACN131095 SR131095 IV131095 WVH65559 WLL65559 WBP65559 VRT65559 VHX65559 UYB65559 UOF65559 UEJ65559 TUN65559 TKR65559 TAV65559 SQZ65559 SHD65559 RXH65559 RNL65559 RDP65559 QTT65559 QJX65559 QAB65559 PQF65559 PGJ65559 OWN65559 OMR65559 OCV65559 NSZ65559 NJD65559 MZH65559 MPL65559 MFP65559 LVT65559 LLX65559 LCB65559 KSF65559 KIJ65559 JYN65559 JOR65559 JEV65559 IUZ65559 ILD65559 IBH65559 HRL65559 HHP65559 GXT65559 GNX65559 GEB65559 FUF65559 FKJ65559 FAN65559 EQR65559 EGV65559 DWZ65559 DND65559 DDH65559 CTL65559 CJP65559 BZT65559 BPX65559 BGB65559 AWF65559 AMJ65559 ACN65559 SR65559 IV65559 WVH21 WLL21 WBP21 VRT21 VHX21 UYB21 UOF21 UEJ21 TUN21 TKR21 TAV21 SQZ21 SHD21 RXH21 RNL21 RDP21 QTT21 QJX21 QAB21 PQF21 PGJ21 OWN21 OMR21 OCV21 NSZ21 NJD21 MZH21 MPL21 MFP21 LVT21 LLX21 LCB21 KSF21 KIJ21 JYN21 JOR21 JEV21 IUZ21 ILD21 IBH21 HRL21 HHP21 GXT21 GNX21 GEB21 FUF21 FKJ21 FAN21 EQR21 EGV21 DWZ21 DND21 DDH21 CTL21 CJP21 BZT21 BPX21 BGB21 AWF21 AMJ21 ACN21 SR21 IV2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E22 F983055 F917519 F851983 F786447 F720911 F655375 F589839 F524303 F458767 F393231 F327695 F262159 F196623 F131087 F65551 E983063 E917527 E851991 E786455 E720919 E655383 E589847 E524311 E458775 E393239 E327703 E262167 E196631 E131095" xr:uid="{00000000-0002-0000-0200-00000C000000}">
      <formula1>Frequency</formula1>
    </dataValidation>
    <dataValidation type="list" allowBlank="1" showInputMessage="1" showErrorMessage="1" sqref="E31" xr:uid="{00000000-0002-0000-0200-00000D000000}">
      <formula1>DiscountingType</formula1>
    </dataValidation>
    <dataValidation type="list" allowBlank="1" showInputMessage="1" showErrorMessage="1" sqref="E15" xr:uid="{00000000-0002-0000-0200-00000E000000}">
      <formula1>FirstCouponType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7</xdr:col>
                <xdr:colOff>0</xdr:colOff>
                <xdr:row>10</xdr:row>
                <xdr:rowOff>47625</xdr:rowOff>
              </from>
              <to>
                <xdr:col>9</xdr:col>
                <xdr:colOff>104775</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53"/>
  <sheetViews>
    <sheetView workbookViewId="0">
      <selection activeCell="B2" sqref="B2"/>
    </sheetView>
  </sheetViews>
  <sheetFormatPr defaultRowHeight="12.75"/>
  <cols>
    <col min="1" max="1" width="3.28515625" customWidth="1"/>
    <col min="2" max="3" width="10.85546875" style="55" bestFit="1" customWidth="1"/>
    <col min="4" max="4" width="24.140625" style="55" bestFit="1" customWidth="1"/>
    <col min="5" max="5" width="15.140625" style="71" bestFit="1" customWidth="1"/>
    <col min="6" max="6" width="17.7109375" style="72" bestFit="1" customWidth="1"/>
    <col min="7" max="8" width="18.140625" style="71" bestFit="1" customWidth="1"/>
    <col min="9" max="10" width="18.7109375" style="70" bestFit="1" customWidth="1"/>
    <col min="11" max="11" width="18" style="70" bestFit="1" customWidth="1"/>
    <col min="12" max="12" width="25.7109375" style="113" bestFit="1" customWidth="1"/>
    <col min="13" max="13" width="15.140625" style="71" bestFit="1" customWidth="1"/>
    <col min="14" max="14" width="22.42578125" style="113" bestFit="1" customWidth="1"/>
    <col min="15" max="15" width="22.42578125" style="73" bestFit="1" customWidth="1"/>
    <col min="16" max="16" width="14.42578125" style="55" bestFit="1" customWidth="1"/>
    <col min="17" max="17" width="11.85546875" style="55" bestFit="1" customWidth="1"/>
    <col min="18" max="19" width="18" style="71" bestFit="1" customWidth="1"/>
    <col min="20" max="20" width="18.140625" style="72" bestFit="1" customWidth="1"/>
    <col min="21" max="21" width="16.28515625" style="72" bestFit="1" customWidth="1"/>
  </cols>
  <sheetData>
    <row r="1" spans="1:21" ht="13.5" thickBot="1">
      <c r="B1" s="49"/>
      <c r="C1" s="50"/>
      <c r="D1" s="50"/>
      <c r="E1" s="52"/>
      <c r="F1" s="53"/>
      <c r="G1" s="52"/>
      <c r="H1" s="52"/>
      <c r="I1" s="51"/>
      <c r="J1" s="51"/>
      <c r="K1" s="51"/>
      <c r="L1" s="110"/>
      <c r="M1" s="52"/>
      <c r="N1" s="110"/>
      <c r="O1" s="54"/>
      <c r="R1" s="52"/>
      <c r="S1" s="52"/>
      <c r="T1" s="53"/>
      <c r="U1" s="53"/>
    </row>
    <row r="2" spans="1:21" ht="15.75" thickBot="1">
      <c r="A2" s="31"/>
      <c r="B2" s="56" t="str">
        <f t="array" aca="1" ref="B2:Q53" ca="1">_xll.HLV5r3.Financial.Cache.ValueWithDetail(IRCapFloorPricer1!E38,IRCapFloorPricer1!I28,IRCapFloorPricer1!I27,IRCapFloorPricer1!I30,IRCapFloorPricer1!I29)</f>
        <v>Leg</v>
      </c>
      <c r="C2" s="57" t="str">
        <f ca="1"/>
        <v>Coupon</v>
      </c>
      <c r="D2" s="57" t="str">
        <f ca="1"/>
        <v>PriceableCouponType</v>
      </c>
      <c r="E2" s="59" t="str">
        <f ca="1"/>
        <v>NotionalAmount</v>
      </c>
      <c r="F2" s="60" t="str">
        <f ca="1"/>
        <v>Rate</v>
      </c>
      <c r="G2" s="59" t="str">
        <f ca="1"/>
        <v>ForecastAmount</v>
      </c>
      <c r="H2" s="59" t="str">
        <f ca="1"/>
        <v>Currency</v>
      </c>
      <c r="I2" s="58" t="str">
        <f ca="1"/>
        <v>AccrualStartDate</v>
      </c>
      <c r="J2" s="58" t="str">
        <f ca="1"/>
        <v>AccrualEndDate</v>
      </c>
      <c r="K2" s="58" t="str">
        <f ca="1"/>
        <v>PaymentDate</v>
      </c>
      <c r="L2" s="111" t="str">
        <f ca="1"/>
        <v>PaymentDiscountFactor</v>
      </c>
      <c r="M2" s="59" t="str">
        <f ca="1"/>
        <v>NPV</v>
      </c>
      <c r="N2" s="111" t="str">
        <f ca="1"/>
        <v>CouponYearFraction</v>
      </c>
      <c r="O2" s="61" t="str">
        <f ca="1"/>
        <v>IsDiscounted</v>
      </c>
      <c r="P2" s="62" t="str">
        <f ca="1"/>
        <v>IsRealised</v>
      </c>
      <c r="Q2" s="62" t="e">
        <f ca="1"/>
        <v>#N/A</v>
      </c>
      <c r="R2" s="59" t="s">
        <v>69</v>
      </c>
      <c r="S2" s="59" t="s">
        <v>70</v>
      </c>
      <c r="T2" s="60" t="s">
        <v>71</v>
      </c>
      <c r="U2" s="60" t="s">
        <v>72</v>
      </c>
    </row>
    <row r="3" spans="1:21">
      <c r="A3" s="31"/>
      <c r="B3" s="63" t="str">
        <f ca="1"/>
        <v>ReceiveLeg</v>
      </c>
      <c r="C3" s="64" t="str">
        <f ca="1"/>
        <v>Coupon_1</v>
      </c>
      <c r="D3" s="64" t="str">
        <f ca="1"/>
        <v>Cap</v>
      </c>
      <c r="E3" s="66">
        <f ca="1"/>
        <v>100000000</v>
      </c>
      <c r="F3" s="67">
        <f ca="1"/>
        <v>0</v>
      </c>
      <c r="G3" s="66">
        <f ca="1"/>
        <v>0</v>
      </c>
      <c r="H3" s="66" t="str">
        <f ca="1"/>
        <v>AUD</v>
      </c>
      <c r="I3" s="65">
        <f ca="1"/>
        <v>40795</v>
      </c>
      <c r="J3" s="65">
        <f ca="1"/>
        <v>41130</v>
      </c>
      <c r="K3" s="65">
        <f ca="1"/>
        <v>41130</v>
      </c>
      <c r="L3" s="112">
        <f ca="1"/>
        <v>1.3309205307560901</v>
      </c>
      <c r="M3" s="66">
        <f ca="1"/>
        <v>0</v>
      </c>
      <c r="N3" s="112">
        <f ca="1"/>
        <v>0.91780821917808197</v>
      </c>
      <c r="O3" s="68" t="b">
        <f ca="1"/>
        <v>0</v>
      </c>
      <c r="P3" s="63" t="b">
        <f ca="1"/>
        <v>1</v>
      </c>
      <c r="Q3" s="63" t="e">
        <f ca="1"/>
        <v>#N/A</v>
      </c>
      <c r="R3" s="66">
        <f t="shared" ref="R3:R42" ca="1" si="0">S3/(1+O3*G3)</f>
        <v>0</v>
      </c>
      <c r="S3" s="66">
        <f ca="1">E3*F3*N3</f>
        <v>0</v>
      </c>
      <c r="T3" s="67">
        <f ca="1">G3/N3/(E3-G3)</f>
        <v>0</v>
      </c>
      <c r="U3" s="67">
        <f ca="1">G3/E3/N3</f>
        <v>0</v>
      </c>
    </row>
    <row r="4" spans="1:21">
      <c r="A4" s="31"/>
      <c r="B4" s="63" t="str">
        <f ca="1"/>
        <v>ReceiveLeg</v>
      </c>
      <c r="C4" s="63" t="str">
        <f ca="1"/>
        <v>Coupon_2</v>
      </c>
      <c r="D4" s="64" t="str">
        <f ca="1"/>
        <v>Cap</v>
      </c>
      <c r="E4" s="66">
        <f ca="1"/>
        <v>100000000</v>
      </c>
      <c r="F4" s="67">
        <f ca="1"/>
        <v>0</v>
      </c>
      <c r="G4" s="66">
        <f ca="1"/>
        <v>0</v>
      </c>
      <c r="H4" s="66" t="str">
        <f ca="1"/>
        <v>AUD</v>
      </c>
      <c r="I4" s="65">
        <f ca="1"/>
        <v>41130</v>
      </c>
      <c r="J4" s="65">
        <f ca="1"/>
        <v>41316</v>
      </c>
      <c r="K4" s="65">
        <f ca="1"/>
        <v>41316</v>
      </c>
      <c r="L4" s="112">
        <f ca="1"/>
        <v>1.2974400414545699</v>
      </c>
      <c r="M4" s="66">
        <f ca="1"/>
        <v>0</v>
      </c>
      <c r="N4" s="112">
        <f ca="1"/>
        <v>0.50958904109588998</v>
      </c>
      <c r="O4" s="69" t="b">
        <f ca="1"/>
        <v>0</v>
      </c>
      <c r="P4" s="63" t="b">
        <f ca="1"/>
        <v>1</v>
      </c>
      <c r="Q4" s="63" t="e">
        <f ca="1"/>
        <v>#N/A</v>
      </c>
      <c r="R4" s="66">
        <f t="shared" ca="1" si="0"/>
        <v>0</v>
      </c>
      <c r="S4" s="66">
        <f t="shared" ref="S4:S42" ca="1" si="1">E4*F4*N4</f>
        <v>0</v>
      </c>
      <c r="T4" s="67">
        <f t="shared" ref="T4:T42" ca="1" si="2">G4/N4/(E4-G4)</f>
        <v>0</v>
      </c>
      <c r="U4" s="67">
        <f t="shared" ref="U4:U42" ca="1" si="3">G4/E4/N4</f>
        <v>0</v>
      </c>
    </row>
    <row r="5" spans="1:21">
      <c r="A5" s="31"/>
      <c r="B5" s="63" t="str">
        <f ca="1"/>
        <v>ReceiveLeg</v>
      </c>
      <c r="C5" s="63" t="str">
        <f ca="1"/>
        <v>Coupon_3</v>
      </c>
      <c r="D5" s="64" t="str">
        <f ca="1"/>
        <v>Cap</v>
      </c>
      <c r="E5" s="66">
        <f ca="1"/>
        <v>100000000</v>
      </c>
      <c r="F5" s="67">
        <f ca="1"/>
        <v>0</v>
      </c>
      <c r="G5" s="66">
        <f ca="1"/>
        <v>0</v>
      </c>
      <c r="H5" s="66" t="str">
        <f ca="1"/>
        <v>AUD</v>
      </c>
      <c r="I5" s="65">
        <f ca="1"/>
        <v>41316</v>
      </c>
      <c r="J5" s="65">
        <f ca="1"/>
        <v>41495</v>
      </c>
      <c r="K5" s="65">
        <f ca="1"/>
        <v>41495</v>
      </c>
      <c r="L5" s="112">
        <f ca="1"/>
        <v>1.2660151057922799</v>
      </c>
      <c r="M5" s="66">
        <f ca="1"/>
        <v>0</v>
      </c>
      <c r="N5" s="112">
        <f ca="1"/>
        <v>0.49041095890411002</v>
      </c>
      <c r="O5" s="69" t="b">
        <f ca="1"/>
        <v>0</v>
      </c>
      <c r="P5" s="63" t="b">
        <f ca="1"/>
        <v>1</v>
      </c>
      <c r="Q5" s="63" t="e">
        <f ca="1"/>
        <v>#N/A</v>
      </c>
      <c r="R5" s="66">
        <f t="shared" ca="1" si="0"/>
        <v>0</v>
      </c>
      <c r="S5" s="66">
        <f t="shared" ca="1" si="1"/>
        <v>0</v>
      </c>
      <c r="T5" s="67">
        <f t="shared" ca="1" si="2"/>
        <v>0</v>
      </c>
      <c r="U5" s="67">
        <f t="shared" ca="1" si="3"/>
        <v>0</v>
      </c>
    </row>
    <row r="6" spans="1:21">
      <c r="A6" s="31"/>
      <c r="B6" s="63" t="str">
        <f ca="1"/>
        <v>ReceiveLeg</v>
      </c>
      <c r="C6" s="63" t="str">
        <f ca="1"/>
        <v>Coupon_4</v>
      </c>
      <c r="D6" s="64" t="str">
        <f ca="1"/>
        <v>Cap</v>
      </c>
      <c r="E6" s="66">
        <f ca="1"/>
        <v>100000000</v>
      </c>
      <c r="F6" s="67">
        <f ca="1"/>
        <v>0</v>
      </c>
      <c r="G6" s="66">
        <f ca="1"/>
        <v>0</v>
      </c>
      <c r="H6" s="66" t="str">
        <f ca="1"/>
        <v>AUD</v>
      </c>
      <c r="I6" s="65">
        <f ca="1"/>
        <v>41495</v>
      </c>
      <c r="J6" s="65">
        <f ca="1"/>
        <v>41680</v>
      </c>
      <c r="K6" s="65">
        <f ca="1"/>
        <v>41680</v>
      </c>
      <c r="L6" s="112">
        <f ca="1"/>
        <v>1.23433643418786</v>
      </c>
      <c r="M6" s="66">
        <f ca="1"/>
        <v>0</v>
      </c>
      <c r="N6" s="112">
        <f ca="1"/>
        <v>0.50684931506849296</v>
      </c>
      <c r="O6" s="69" t="b">
        <f ca="1"/>
        <v>0</v>
      </c>
      <c r="P6" s="63" t="b">
        <f ca="1"/>
        <v>1</v>
      </c>
      <c r="Q6" s="63" t="e">
        <f ca="1"/>
        <v>#N/A</v>
      </c>
      <c r="R6" s="66">
        <f t="shared" ca="1" si="0"/>
        <v>0</v>
      </c>
      <c r="S6" s="66">
        <f t="shared" ca="1" si="1"/>
        <v>0</v>
      </c>
      <c r="T6" s="67">
        <f t="shared" ca="1" si="2"/>
        <v>0</v>
      </c>
      <c r="U6" s="67">
        <f t="shared" ca="1" si="3"/>
        <v>0</v>
      </c>
    </row>
    <row r="7" spans="1:21">
      <c r="A7" s="31"/>
      <c r="B7" s="63" t="str">
        <f ca="1"/>
        <v>ReceiveLeg</v>
      </c>
      <c r="C7" s="63" t="str">
        <f ca="1"/>
        <v>Coupon_5</v>
      </c>
      <c r="D7" s="64" t="str">
        <f ca="1"/>
        <v>Cap</v>
      </c>
      <c r="E7" s="66">
        <f ca="1"/>
        <v>100000000</v>
      </c>
      <c r="F7" s="67">
        <f ca="1"/>
        <v>0</v>
      </c>
      <c r="G7" s="66">
        <f ca="1"/>
        <v>0</v>
      </c>
      <c r="H7" s="66" t="str">
        <f ca="1"/>
        <v>AUD</v>
      </c>
      <c r="I7" s="65">
        <f ca="1"/>
        <v>41680</v>
      </c>
      <c r="J7" s="65">
        <f ca="1"/>
        <v>41862</v>
      </c>
      <c r="K7" s="65">
        <f ca="1"/>
        <v>41862</v>
      </c>
      <c r="L7" s="112">
        <f ca="1"/>
        <v>1.2039450737799899</v>
      </c>
      <c r="M7" s="66">
        <f ca="1"/>
        <v>0</v>
      </c>
      <c r="N7" s="112">
        <f ca="1"/>
        <v>0.49863013698630099</v>
      </c>
      <c r="O7" s="69" t="b">
        <f ca="1"/>
        <v>0</v>
      </c>
      <c r="P7" s="63" t="b">
        <f ca="1"/>
        <v>1</v>
      </c>
      <c r="Q7" s="63" t="e">
        <f ca="1"/>
        <v>#N/A</v>
      </c>
      <c r="R7" s="66">
        <f t="shared" ca="1" si="0"/>
        <v>0</v>
      </c>
      <c r="S7" s="66">
        <f t="shared" ca="1" si="1"/>
        <v>0</v>
      </c>
      <c r="T7" s="67">
        <f t="shared" ca="1" si="2"/>
        <v>0</v>
      </c>
      <c r="U7" s="67">
        <f t="shared" ca="1" si="3"/>
        <v>0</v>
      </c>
    </row>
    <row r="8" spans="1:21">
      <c r="A8" s="31"/>
      <c r="B8" s="63" t="str">
        <f ca="1"/>
        <v>ReceiveLeg</v>
      </c>
      <c r="C8" s="63" t="str">
        <f ca="1"/>
        <v>Coupon_6</v>
      </c>
      <c r="D8" s="64" t="str">
        <f ca="1"/>
        <v>Cap</v>
      </c>
      <c r="E8" s="66">
        <f ca="1"/>
        <v>100000000</v>
      </c>
      <c r="F8" s="67">
        <f ca="1"/>
        <v>0</v>
      </c>
      <c r="G8" s="66">
        <f ca="1"/>
        <v>0</v>
      </c>
      <c r="H8" s="66" t="str">
        <f ca="1"/>
        <v>AUD</v>
      </c>
      <c r="I8" s="65">
        <f ca="1"/>
        <v>41862</v>
      </c>
      <c r="J8" s="65">
        <f ca="1"/>
        <v>42044</v>
      </c>
      <c r="K8" s="65">
        <f ca="1"/>
        <v>42044</v>
      </c>
      <c r="L8" s="112">
        <f ca="1"/>
        <v>1.1743019978445299</v>
      </c>
      <c r="M8" s="66">
        <f ca="1"/>
        <v>0</v>
      </c>
      <c r="N8" s="112">
        <f ca="1"/>
        <v>0.49863013698630099</v>
      </c>
      <c r="O8" s="69" t="b">
        <f ca="1"/>
        <v>0</v>
      </c>
      <c r="P8" s="63" t="b">
        <f ca="1"/>
        <v>1</v>
      </c>
      <c r="Q8" s="63" t="e">
        <f ca="1"/>
        <v>#N/A</v>
      </c>
      <c r="R8" s="66">
        <f t="shared" ca="1" si="0"/>
        <v>0</v>
      </c>
      <c r="S8" s="66">
        <f t="shared" ca="1" si="1"/>
        <v>0</v>
      </c>
      <c r="T8" s="67">
        <f t="shared" ca="1" si="2"/>
        <v>0</v>
      </c>
      <c r="U8" s="67">
        <f t="shared" ca="1" si="3"/>
        <v>0</v>
      </c>
    </row>
    <row r="9" spans="1:21">
      <c r="A9" s="31"/>
      <c r="B9" s="63" t="str">
        <f ca="1"/>
        <v>ReceiveLeg</v>
      </c>
      <c r="C9" s="63" t="str">
        <f ca="1"/>
        <v>Coupon_7</v>
      </c>
      <c r="D9" s="64" t="str">
        <f ca="1"/>
        <v>Cap</v>
      </c>
      <c r="E9" s="66">
        <f ca="1"/>
        <v>100000000</v>
      </c>
      <c r="F9" s="67">
        <f ca="1"/>
        <v>0</v>
      </c>
      <c r="G9" s="66">
        <f ca="1"/>
        <v>0</v>
      </c>
      <c r="H9" s="66" t="str">
        <f ca="1"/>
        <v>AUD</v>
      </c>
      <c r="I9" s="65">
        <f ca="1"/>
        <v>42044</v>
      </c>
      <c r="J9" s="65">
        <f ca="1"/>
        <v>42226</v>
      </c>
      <c r="K9" s="65">
        <f ca="1"/>
        <v>42226</v>
      </c>
      <c r="L9" s="112">
        <f ca="1"/>
        <v>1.14538878240692</v>
      </c>
      <c r="M9" s="66">
        <f ca="1"/>
        <v>0</v>
      </c>
      <c r="N9" s="112">
        <f ca="1"/>
        <v>0.49863013698630099</v>
      </c>
      <c r="O9" s="69" t="b">
        <f ca="1"/>
        <v>0</v>
      </c>
      <c r="P9" s="63" t="b">
        <f ca="1"/>
        <v>1</v>
      </c>
      <c r="Q9" s="63" t="e">
        <f ca="1"/>
        <v>#N/A</v>
      </c>
      <c r="R9" s="66">
        <f t="shared" ca="1" si="0"/>
        <v>0</v>
      </c>
      <c r="S9" s="66">
        <f t="shared" ca="1" si="1"/>
        <v>0</v>
      </c>
      <c r="T9" s="67">
        <f t="shared" ca="1" si="2"/>
        <v>0</v>
      </c>
      <c r="U9" s="67">
        <f t="shared" ca="1" si="3"/>
        <v>0</v>
      </c>
    </row>
    <row r="10" spans="1:21">
      <c r="A10" s="31"/>
      <c r="B10" s="63" t="str">
        <f ca="1"/>
        <v>ReceiveLeg</v>
      </c>
      <c r="C10" s="63" t="str">
        <f ca="1"/>
        <v>Coupon_8</v>
      </c>
      <c r="D10" s="64" t="str">
        <f ca="1"/>
        <v>Cap</v>
      </c>
      <c r="E10" s="66">
        <f ca="1"/>
        <v>100000000</v>
      </c>
      <c r="F10" s="67">
        <f ca="1"/>
        <v>0</v>
      </c>
      <c r="G10" s="66">
        <f ca="1"/>
        <v>0</v>
      </c>
      <c r="H10" s="66" t="str">
        <f ca="1"/>
        <v>AUD</v>
      </c>
      <c r="I10" s="65">
        <f ca="1"/>
        <v>42226</v>
      </c>
      <c r="J10" s="65">
        <f ca="1"/>
        <v>42409</v>
      </c>
      <c r="K10" s="65">
        <f ca="1"/>
        <v>42409</v>
      </c>
      <c r="L10" s="112">
        <f ca="1"/>
        <v>1.11703443870436</v>
      </c>
      <c r="M10" s="66">
        <f ca="1"/>
        <v>0</v>
      </c>
      <c r="N10" s="112">
        <f ca="1"/>
        <v>0.50136986301369901</v>
      </c>
      <c r="O10" s="69" t="b">
        <f ca="1"/>
        <v>0</v>
      </c>
      <c r="P10" s="63" t="b">
        <f ca="1"/>
        <v>1</v>
      </c>
      <c r="Q10" s="63" t="e">
        <f ca="1"/>
        <v>#N/A</v>
      </c>
      <c r="R10" s="66">
        <f t="shared" ca="1" si="0"/>
        <v>0</v>
      </c>
      <c r="S10" s="66">
        <f t="shared" ca="1" si="1"/>
        <v>0</v>
      </c>
      <c r="T10" s="67">
        <f t="shared" ca="1" si="2"/>
        <v>0</v>
      </c>
      <c r="U10" s="67">
        <f t="shared" ca="1" si="3"/>
        <v>0</v>
      </c>
    </row>
    <row r="11" spans="1:21">
      <c r="A11" s="31"/>
      <c r="B11" s="63" t="str">
        <f ca="1"/>
        <v>ReceiveLeg</v>
      </c>
      <c r="C11" s="63" t="str">
        <f ca="1"/>
        <v>Coupon_9</v>
      </c>
      <c r="D11" s="64" t="str">
        <f ca="1"/>
        <v>Cap</v>
      </c>
      <c r="E11" s="66">
        <f ca="1"/>
        <v>100000000</v>
      </c>
      <c r="F11" s="67">
        <f ca="1"/>
        <v>0</v>
      </c>
      <c r="G11" s="66">
        <f ca="1"/>
        <v>0</v>
      </c>
      <c r="H11" s="66" t="str">
        <f ca="1"/>
        <v>AUD</v>
      </c>
      <c r="I11" s="65">
        <f ca="1"/>
        <v>42409</v>
      </c>
      <c r="J11" s="65">
        <f ca="1"/>
        <v>42591</v>
      </c>
      <c r="K11" s="65">
        <f ca="1"/>
        <v>42591</v>
      </c>
      <c r="L11" s="112">
        <f ca="1"/>
        <v>1.0895312432429101</v>
      </c>
      <c r="M11" s="66">
        <f ca="1"/>
        <v>0</v>
      </c>
      <c r="N11" s="112">
        <f ca="1"/>
        <v>0.49863013698630099</v>
      </c>
      <c r="O11" s="69" t="b">
        <f ca="1"/>
        <v>0</v>
      </c>
      <c r="P11" s="63" t="b">
        <f ca="1"/>
        <v>1</v>
      </c>
      <c r="Q11" s="63" t="e">
        <f ca="1"/>
        <v>#N/A</v>
      </c>
      <c r="R11" s="66">
        <f t="shared" ca="1" si="0"/>
        <v>0</v>
      </c>
      <c r="S11" s="66">
        <f t="shared" ca="1" si="1"/>
        <v>0</v>
      </c>
      <c r="T11" s="67">
        <f t="shared" ca="1" si="2"/>
        <v>0</v>
      </c>
      <c r="U11" s="67">
        <f t="shared" ca="1" si="3"/>
        <v>0</v>
      </c>
    </row>
    <row r="12" spans="1:21">
      <c r="A12" s="31"/>
      <c r="B12" s="63" t="str">
        <f ca="1"/>
        <v>ReceiveLeg</v>
      </c>
      <c r="C12" s="63" t="str">
        <f ca="1"/>
        <v>Coupon_10</v>
      </c>
      <c r="D12" s="64" t="str">
        <f ca="1"/>
        <v>Cap</v>
      </c>
      <c r="E12" s="66">
        <f ca="1"/>
        <v>100000000</v>
      </c>
      <c r="F12" s="67">
        <f ca="1"/>
        <v>0</v>
      </c>
      <c r="G12" s="66">
        <f ca="1"/>
        <v>0</v>
      </c>
      <c r="H12" s="66" t="str">
        <f ca="1"/>
        <v>AUD</v>
      </c>
      <c r="I12" s="65">
        <f ca="1"/>
        <v>42591</v>
      </c>
      <c r="J12" s="65">
        <f ca="1"/>
        <v>42775</v>
      </c>
      <c r="K12" s="65">
        <f ca="1"/>
        <v>42775</v>
      </c>
      <c r="L12" s="112">
        <f ca="1"/>
        <v>1.0624141286588</v>
      </c>
      <c r="M12" s="66">
        <f ca="1"/>
        <v>0</v>
      </c>
      <c r="N12" s="112">
        <f ca="1"/>
        <v>0.50410958904109604</v>
      </c>
      <c r="O12" s="69" t="b">
        <f ca="1"/>
        <v>0</v>
      </c>
      <c r="P12" s="63" t="b">
        <f ca="1"/>
        <v>1</v>
      </c>
      <c r="Q12" s="63" t="e">
        <f ca="1"/>
        <v>#N/A</v>
      </c>
      <c r="R12" s="66">
        <f t="shared" ca="1" si="0"/>
        <v>0</v>
      </c>
      <c r="S12" s="66">
        <f t="shared" ca="1" si="1"/>
        <v>0</v>
      </c>
      <c r="T12" s="67">
        <f t="shared" ca="1" si="2"/>
        <v>0</v>
      </c>
      <c r="U12" s="67">
        <f t="shared" ca="1" si="3"/>
        <v>0</v>
      </c>
    </row>
    <row r="13" spans="1:21">
      <c r="A13" s="31"/>
      <c r="B13" s="63" t="str">
        <f ca="1"/>
        <v>ReceiveLeg</v>
      </c>
      <c r="C13" s="63" t="str">
        <f ca="1"/>
        <v>Coupon_11</v>
      </c>
      <c r="D13" s="64" t="str">
        <f ca="1"/>
        <v>Cap</v>
      </c>
      <c r="E13" s="66">
        <f ca="1"/>
        <v>100000000</v>
      </c>
      <c r="F13" s="67">
        <f ca="1"/>
        <v>0</v>
      </c>
      <c r="G13" s="66">
        <f ca="1"/>
        <v>0</v>
      </c>
      <c r="H13" s="66" t="str">
        <f ca="1"/>
        <v>AUD</v>
      </c>
      <c r="I13" s="65">
        <f ca="1"/>
        <v>42775</v>
      </c>
      <c r="J13" s="65">
        <f ca="1"/>
        <v>42956</v>
      </c>
      <c r="K13" s="65">
        <f ca="1"/>
        <v>42956</v>
      </c>
      <c r="L13" s="112">
        <f ca="1"/>
        <v>1.03639772646274</v>
      </c>
      <c r="M13" s="66">
        <f ca="1"/>
        <v>0</v>
      </c>
      <c r="N13" s="112">
        <f ca="1"/>
        <v>0.49589041095890402</v>
      </c>
      <c r="O13" s="69" t="b">
        <f ca="1"/>
        <v>0</v>
      </c>
      <c r="P13" s="63" t="b">
        <f ca="1"/>
        <v>1</v>
      </c>
      <c r="Q13" s="63" t="e">
        <f ca="1"/>
        <v>#N/A</v>
      </c>
      <c r="R13" s="66">
        <f t="shared" ca="1" si="0"/>
        <v>0</v>
      </c>
      <c r="S13" s="66">
        <f t="shared" ca="1" si="1"/>
        <v>0</v>
      </c>
      <c r="T13" s="67">
        <f t="shared" ca="1" si="2"/>
        <v>0</v>
      </c>
      <c r="U13" s="67">
        <f t="shared" ca="1" si="3"/>
        <v>0</v>
      </c>
    </row>
    <row r="14" spans="1:21">
      <c r="A14" s="31"/>
      <c r="B14" s="63" t="str">
        <f ca="1"/>
        <v>ReceiveLeg</v>
      </c>
      <c r="C14" s="63" t="str">
        <f ca="1"/>
        <v>Coupon_12</v>
      </c>
      <c r="D14" s="64" t="str">
        <f ca="1"/>
        <v>Cap</v>
      </c>
      <c r="E14" s="66">
        <f ca="1"/>
        <v>100000000</v>
      </c>
      <c r="F14" s="67">
        <f ca="1"/>
        <v>0</v>
      </c>
      <c r="G14" s="66">
        <f ca="1"/>
        <v>0</v>
      </c>
      <c r="H14" s="66" t="str">
        <f ca="1"/>
        <v>AUD</v>
      </c>
      <c r="I14" s="65">
        <f ca="1"/>
        <v>42956</v>
      </c>
      <c r="J14" s="65">
        <f ca="1"/>
        <v>43140</v>
      </c>
      <c r="K14" s="65">
        <f ca="1"/>
        <v>43140</v>
      </c>
      <c r="L14" s="112">
        <f ca="1"/>
        <v>1.01060304083302</v>
      </c>
      <c r="M14" s="66">
        <f ca="1"/>
        <v>0</v>
      </c>
      <c r="N14" s="112">
        <f ca="1"/>
        <v>0.50410958904109604</v>
      </c>
      <c r="O14" s="69" t="b">
        <f ca="1"/>
        <v>0</v>
      </c>
      <c r="P14" s="63" t="b">
        <f ca="1"/>
        <v>1</v>
      </c>
      <c r="Q14" s="63" t="e">
        <f ca="1"/>
        <v>#N/A</v>
      </c>
      <c r="R14" s="66">
        <f t="shared" ca="1" si="0"/>
        <v>0</v>
      </c>
      <c r="S14" s="66">
        <f t="shared" ca="1" si="1"/>
        <v>0</v>
      </c>
      <c r="T14" s="67">
        <f t="shared" ca="1" si="2"/>
        <v>0</v>
      </c>
      <c r="U14" s="67">
        <f t="shared" ca="1" si="3"/>
        <v>0</v>
      </c>
    </row>
    <row r="15" spans="1:21">
      <c r="A15" s="31"/>
      <c r="B15" s="63" t="str">
        <f ca="1"/>
        <v>ReceiveLeg</v>
      </c>
      <c r="C15" s="63" t="str">
        <f ca="1"/>
        <v>Coupon_13</v>
      </c>
      <c r="D15" s="64" t="str">
        <f ca="1"/>
        <v>Cap</v>
      </c>
      <c r="E15" s="66">
        <f ca="1"/>
        <v>100000000</v>
      </c>
      <c r="F15" s="67">
        <f ca="1"/>
        <v>2.7716358927618031E-2</v>
      </c>
      <c r="G15" s="66">
        <f ca="1"/>
        <v>0</v>
      </c>
      <c r="H15" s="66" t="str">
        <f ca="1"/>
        <v>AUD</v>
      </c>
      <c r="I15" s="65">
        <f ca="1"/>
        <v>43140</v>
      </c>
      <c r="J15" s="65">
        <f ca="1"/>
        <v>43321</v>
      </c>
      <c r="K15" s="65">
        <f ca="1"/>
        <v>43321</v>
      </c>
      <c r="L15" s="112">
        <f ca="1"/>
        <v>0.98593232716602797</v>
      </c>
      <c r="M15" s="66">
        <f ca="1"/>
        <v>0</v>
      </c>
      <c r="N15" s="112">
        <f ca="1"/>
        <v>0.49589041095890402</v>
      </c>
      <c r="O15" s="69" t="b">
        <f ca="1"/>
        <v>0</v>
      </c>
      <c r="P15" s="63" t="b">
        <f ca="1"/>
        <v>0</v>
      </c>
      <c r="Q15" s="63" t="e">
        <f ca="1"/>
        <v>#N/A</v>
      </c>
      <c r="R15" s="66">
        <f t="shared" ca="1" si="0"/>
        <v>1374427.6618900995</v>
      </c>
      <c r="S15" s="66">
        <f t="shared" ca="1" si="1"/>
        <v>1374427.6618900995</v>
      </c>
      <c r="T15" s="67">
        <f t="shared" ca="1" si="2"/>
        <v>0</v>
      </c>
      <c r="U15" s="67">
        <f t="shared" ca="1" si="3"/>
        <v>0</v>
      </c>
    </row>
    <row r="16" spans="1:21">
      <c r="A16" s="31"/>
      <c r="B16" s="63" t="str">
        <f ca="1"/>
        <v>ReceiveLeg</v>
      </c>
      <c r="C16" s="63" t="str">
        <f ca="1"/>
        <v>Coupon_14</v>
      </c>
      <c r="D16" s="64" t="str">
        <f ca="1"/>
        <v>Cap</v>
      </c>
      <c r="E16" s="66">
        <f ca="1"/>
        <v>100000000</v>
      </c>
      <c r="F16" s="67">
        <f ca="1"/>
        <v>4.770213313812486E-2</v>
      </c>
      <c r="G16" s="66">
        <f ca="1"/>
        <v>21694.871763623771</v>
      </c>
      <c r="H16" s="66" t="str">
        <f ca="1"/>
        <v>AUD</v>
      </c>
      <c r="I16" s="65">
        <f ca="1"/>
        <v>43321</v>
      </c>
      <c r="J16" s="65">
        <f ca="1"/>
        <v>43507</v>
      </c>
      <c r="K16" s="65">
        <f ca="1"/>
        <v>43507</v>
      </c>
      <c r="L16" s="112">
        <f ca="1"/>
        <v>0.96115018723657997</v>
      </c>
      <c r="M16" s="66">
        <f ca="1"/>
        <v>20852.030057680582</v>
      </c>
      <c r="N16" s="112">
        <f ca="1"/>
        <v>0.50958904109588998</v>
      </c>
      <c r="O16" s="69" t="b">
        <f ca="1"/>
        <v>0</v>
      </c>
      <c r="P16" s="63" t="b">
        <f ca="1"/>
        <v>0</v>
      </c>
      <c r="Q16" s="63" t="e">
        <f ca="1"/>
        <v>#N/A</v>
      </c>
      <c r="R16" s="66">
        <f t="shared" ca="1" si="0"/>
        <v>2430848.4284085524</v>
      </c>
      <c r="S16" s="66">
        <f t="shared" ca="1" si="1"/>
        <v>2430848.4284085524</v>
      </c>
      <c r="T16" s="67">
        <f t="shared" ca="1" si="2"/>
        <v>4.2582508079245629E-4</v>
      </c>
      <c r="U16" s="67">
        <f t="shared" ca="1" si="3"/>
        <v>4.2573269858724102E-4</v>
      </c>
    </row>
    <row r="17" spans="1:21">
      <c r="A17" s="31"/>
      <c r="B17" s="63" t="str">
        <f ca="1"/>
        <v>ReceiveLeg</v>
      </c>
      <c r="C17" s="63" t="str">
        <f ca="1"/>
        <v>Coupon_15</v>
      </c>
      <c r="D17" s="64" t="str">
        <f ca="1"/>
        <v>Cap</v>
      </c>
      <c r="E17" s="66">
        <f ca="1"/>
        <v>100000000</v>
      </c>
      <c r="F17" s="67">
        <f ca="1"/>
        <v>4.6463131384616913E-2</v>
      </c>
      <c r="G17" s="66">
        <f ca="1"/>
        <v>37278.93506575709</v>
      </c>
      <c r="H17" s="66" t="str">
        <f ca="1"/>
        <v>AUD</v>
      </c>
      <c r="I17" s="65">
        <f ca="1"/>
        <v>43507</v>
      </c>
      <c r="J17" s="65">
        <f ca="1"/>
        <v>43686</v>
      </c>
      <c r="K17" s="65">
        <f ca="1"/>
        <v>43686</v>
      </c>
      <c r="L17" s="112">
        <f ca="1"/>
        <v>0.93814742349035496</v>
      </c>
      <c r="M17" s="66">
        <f ca="1"/>
        <v>34973.136882404266</v>
      </c>
      <c r="N17" s="112">
        <f ca="1"/>
        <v>0.49041095890411002</v>
      </c>
      <c r="O17" s="69" t="b">
        <f ca="1"/>
        <v>0</v>
      </c>
      <c r="P17" s="63" t="b">
        <f ca="1"/>
        <v>0</v>
      </c>
      <c r="Q17" s="63" t="e">
        <f ca="1"/>
        <v>#N/A</v>
      </c>
      <c r="R17" s="66">
        <f t="shared" ca="1" si="0"/>
        <v>2278602.881601763</v>
      </c>
      <c r="S17" s="66">
        <f t="shared" ca="1" si="1"/>
        <v>2278602.881601763</v>
      </c>
      <c r="T17" s="67">
        <f t="shared" ca="1" si="2"/>
        <v>7.6044053994522983E-4</v>
      </c>
      <c r="U17" s="67">
        <f t="shared" ca="1" si="3"/>
        <v>7.6015705581012998E-4</v>
      </c>
    </row>
    <row r="18" spans="1:21">
      <c r="A18" s="31"/>
      <c r="B18" s="63" t="str">
        <f ca="1"/>
        <v>ReceiveLeg</v>
      </c>
      <c r="C18" s="63" t="str">
        <f ca="1"/>
        <v>Coupon_16</v>
      </c>
      <c r="D18" s="64" t="str">
        <f ca="1"/>
        <v>Cap</v>
      </c>
      <c r="E18" s="66">
        <f ca="1"/>
        <v>100000000</v>
      </c>
      <c r="F18" s="67">
        <f ca="1"/>
        <v>4.8521269451146244E-2</v>
      </c>
      <c r="G18" s="66">
        <f ca="1"/>
        <v>101084.72972885877</v>
      </c>
      <c r="H18" s="66" t="str">
        <f ca="1"/>
        <v>AUD</v>
      </c>
      <c r="I18" s="65">
        <f ca="1"/>
        <v>43686</v>
      </c>
      <c r="J18" s="65">
        <f ca="1"/>
        <v>43871</v>
      </c>
      <c r="K18" s="65">
        <f ca="1"/>
        <v>43871</v>
      </c>
      <c r="L18" s="112">
        <f ca="1"/>
        <v>0.91481528030912596</v>
      </c>
      <c r="M18" s="66">
        <f ca="1"/>
        <v>92473.855361878188</v>
      </c>
      <c r="N18" s="112">
        <f ca="1"/>
        <v>0.50684931506849296</v>
      </c>
      <c r="O18" s="69" t="b">
        <f ca="1"/>
        <v>0</v>
      </c>
      <c r="P18" s="63" t="b">
        <f ca="1"/>
        <v>0</v>
      </c>
      <c r="Q18" s="63" t="e">
        <f ca="1"/>
        <v>#N/A</v>
      </c>
      <c r="R18" s="66">
        <f t="shared" ca="1" si="0"/>
        <v>2459297.2187567265</v>
      </c>
      <c r="S18" s="66">
        <f t="shared" ca="1" si="1"/>
        <v>2459297.2187567265</v>
      </c>
      <c r="T18" s="67">
        <f t="shared" ca="1" si="2"/>
        <v>1.9963924452607797E-3</v>
      </c>
      <c r="U18" s="67">
        <f t="shared" ca="1" si="3"/>
        <v>1.9943743973531601E-3</v>
      </c>
    </row>
    <row r="19" spans="1:21">
      <c r="A19" s="31"/>
      <c r="B19" s="63" t="str">
        <f ca="1"/>
        <v>ReceiveLeg</v>
      </c>
      <c r="C19" s="63" t="str">
        <f ca="1"/>
        <v>Coupon_17</v>
      </c>
      <c r="D19" s="64" t="str">
        <f ca="1"/>
        <v>Cap</v>
      </c>
      <c r="E19" s="66">
        <f ca="1"/>
        <v>100000000</v>
      </c>
      <c r="F19" s="67">
        <f ca="1"/>
        <v>4.9061088062170355E-2</v>
      </c>
      <c r="G19" s="66">
        <f ca="1"/>
        <v>135783.98768172535</v>
      </c>
      <c r="H19" s="66" t="str">
        <f ca="1"/>
        <v>AUD</v>
      </c>
      <c r="I19" s="65">
        <f ca="1"/>
        <v>43871</v>
      </c>
      <c r="J19" s="65">
        <f ca="1"/>
        <v>44053</v>
      </c>
      <c r="K19" s="65">
        <f ca="1"/>
        <v>44053</v>
      </c>
      <c r="L19" s="112">
        <f ca="1"/>
        <v>0.89242768657166105</v>
      </c>
      <c r="M19" s="66">
        <f ca="1"/>
        <v>121177.39000027707</v>
      </c>
      <c r="N19" s="112">
        <f ca="1"/>
        <v>0.49863013698630099</v>
      </c>
      <c r="O19" s="69" t="b">
        <f ca="1"/>
        <v>0</v>
      </c>
      <c r="P19" s="63" t="b">
        <f ca="1"/>
        <v>0</v>
      </c>
      <c r="Q19" s="63" t="e">
        <f ca="1"/>
        <v>#N/A</v>
      </c>
      <c r="R19" s="66">
        <f t="shared" ca="1" si="0"/>
        <v>2446333.706113698</v>
      </c>
      <c r="S19" s="66">
        <f t="shared" ca="1" si="1"/>
        <v>2446333.706113698</v>
      </c>
      <c r="T19" s="67">
        <f t="shared" ca="1" si="2"/>
        <v>2.7268430285002591E-3</v>
      </c>
      <c r="U19" s="67">
        <f t="shared" ca="1" si="3"/>
        <v>2.7231404122983402E-3</v>
      </c>
    </row>
    <row r="20" spans="1:21">
      <c r="A20" s="31"/>
      <c r="B20" s="63" t="str">
        <f ca="1"/>
        <v>ReceiveLeg</v>
      </c>
      <c r="C20" s="63" t="str">
        <f ca="1"/>
        <v>Coupon_18</v>
      </c>
      <c r="D20" s="64" t="str">
        <f ca="1"/>
        <v>Cap</v>
      </c>
      <c r="E20" s="66">
        <f ca="1"/>
        <v>100000000</v>
      </c>
      <c r="F20" s="67">
        <f ca="1"/>
        <v>4.961337358652422E-2</v>
      </c>
      <c r="G20" s="66">
        <f ca="1"/>
        <v>171275.1638750901</v>
      </c>
      <c r="H20" s="66" t="str">
        <f ca="1"/>
        <v>AUD</v>
      </c>
      <c r="I20" s="65">
        <f ca="1"/>
        <v>44053</v>
      </c>
      <c r="J20" s="65">
        <f ca="1"/>
        <v>44236</v>
      </c>
      <c r="K20" s="65">
        <f ca="1"/>
        <v>44236</v>
      </c>
      <c r="L20" s="112">
        <f ca="1"/>
        <v>0.87046920376941805</v>
      </c>
      <c r="M20" s="66">
        <f ca="1"/>
        <v>149089.75552382626</v>
      </c>
      <c r="N20" s="112">
        <f ca="1"/>
        <v>0.50136986301369901</v>
      </c>
      <c r="O20" s="69" t="b">
        <f ca="1"/>
        <v>0</v>
      </c>
      <c r="P20" s="63" t="b">
        <f ca="1"/>
        <v>0</v>
      </c>
      <c r="Q20" s="63" t="e">
        <f ca="1"/>
        <v>#N/A</v>
      </c>
      <c r="R20" s="66">
        <f t="shared" ca="1" si="0"/>
        <v>2487465.0318723121</v>
      </c>
      <c r="S20" s="66">
        <f t="shared" ca="1" si="1"/>
        <v>2487465.0318723121</v>
      </c>
      <c r="T20" s="67">
        <f t="shared" ca="1" si="2"/>
        <v>3.4220050236414461E-3</v>
      </c>
      <c r="U20" s="67">
        <f t="shared" ca="1" si="3"/>
        <v>3.4161439789293902E-3</v>
      </c>
    </row>
    <row r="21" spans="1:21">
      <c r="A21" s="31"/>
      <c r="B21" s="63" t="str">
        <f ca="1"/>
        <v>ReceiveLeg</v>
      </c>
      <c r="C21" s="63" t="str">
        <f ca="1"/>
        <v>Coupon_19</v>
      </c>
      <c r="D21" s="64" t="str">
        <f ca="1"/>
        <v>Cap</v>
      </c>
      <c r="E21" s="66">
        <f ca="1"/>
        <v>100000000</v>
      </c>
      <c r="F21" s="67">
        <f ca="1"/>
        <v>5.2123225765038354E-2</v>
      </c>
      <c r="G21" s="66">
        <f ca="1"/>
        <v>259164.96272522651</v>
      </c>
      <c r="H21" s="66" t="str">
        <f ca="1"/>
        <v>AUD</v>
      </c>
      <c r="I21" s="65">
        <f ca="1"/>
        <v>44236</v>
      </c>
      <c r="J21" s="65">
        <f ca="1"/>
        <v>44417</v>
      </c>
      <c r="K21" s="65">
        <f ca="1"/>
        <v>44417</v>
      </c>
      <c r="L21" s="112">
        <f ca="1"/>
        <v>0.84928209101302699</v>
      </c>
      <c r="M21" s="66">
        <f ca="1"/>
        <v>220104.16146059355</v>
      </c>
      <c r="N21" s="112">
        <f ca="1"/>
        <v>0.49589041095890402</v>
      </c>
      <c r="O21" s="69" t="b">
        <f ca="1"/>
        <v>0</v>
      </c>
      <c r="P21" s="63" t="b">
        <f ca="1"/>
        <v>0</v>
      </c>
      <c r="Q21" s="63" t="e">
        <f ca="1"/>
        <v>#N/A</v>
      </c>
      <c r="R21" s="66">
        <f t="shared" ca="1" si="0"/>
        <v>2584740.7845128602</v>
      </c>
      <c r="S21" s="66">
        <f t="shared" ca="1" si="1"/>
        <v>2584740.7845128602</v>
      </c>
      <c r="T21" s="67">
        <f t="shared" ca="1" si="2"/>
        <v>5.2398345885465401E-3</v>
      </c>
      <c r="U21" s="67">
        <f t="shared" ca="1" si="3"/>
        <v>5.22625477318827E-3</v>
      </c>
    </row>
    <row r="22" spans="1:21">
      <c r="A22" s="31"/>
      <c r="B22" s="63" t="e">
        <f ca="1"/>
        <v>#N/A</v>
      </c>
      <c r="C22" s="63" t="e">
        <f ca="1"/>
        <v>#N/A</v>
      </c>
      <c r="D22" s="64" t="e">
        <f ca="1"/>
        <v>#N/A</v>
      </c>
      <c r="E22" s="66" t="e">
        <f ca="1"/>
        <v>#N/A</v>
      </c>
      <c r="F22" s="67" t="e">
        <f ca="1"/>
        <v>#N/A</v>
      </c>
      <c r="G22" s="66" t="e">
        <f ca="1"/>
        <v>#N/A</v>
      </c>
      <c r="H22" s="66" t="e">
        <f ca="1"/>
        <v>#N/A</v>
      </c>
      <c r="I22" s="65" t="e">
        <f ca="1"/>
        <v>#N/A</v>
      </c>
      <c r="J22" s="65" t="e">
        <f ca="1"/>
        <v>#N/A</v>
      </c>
      <c r="K22" s="65" t="e">
        <f ca="1"/>
        <v>#N/A</v>
      </c>
      <c r="L22" s="112" t="e">
        <f ca="1"/>
        <v>#N/A</v>
      </c>
      <c r="M22" s="66" t="e">
        <f ca="1"/>
        <v>#N/A</v>
      </c>
      <c r="N22" s="112" t="e">
        <f ca="1"/>
        <v>#N/A</v>
      </c>
      <c r="O22" s="69" t="e">
        <f ca="1"/>
        <v>#N/A</v>
      </c>
      <c r="P22" s="63" t="e">
        <f ca="1"/>
        <v>#N/A</v>
      </c>
      <c r="Q22" s="63" t="e">
        <f ca="1"/>
        <v>#N/A</v>
      </c>
      <c r="R22" s="66" t="e">
        <f t="shared" ca="1" si="0"/>
        <v>#N/A</v>
      </c>
      <c r="S22" s="66" t="e">
        <f t="shared" ca="1" si="1"/>
        <v>#N/A</v>
      </c>
      <c r="T22" s="67" t="e">
        <f t="shared" ca="1" si="2"/>
        <v>#N/A</v>
      </c>
      <c r="U22" s="67" t="e">
        <f t="shared" ca="1" si="3"/>
        <v>#N/A</v>
      </c>
    </row>
    <row r="23" spans="1:21">
      <c r="A23" s="31"/>
      <c r="B23" s="63" t="e">
        <f ca="1"/>
        <v>#N/A</v>
      </c>
      <c r="C23" s="63" t="e">
        <f ca="1"/>
        <v>#N/A</v>
      </c>
      <c r="D23" s="64" t="e">
        <f ca="1"/>
        <v>#N/A</v>
      </c>
      <c r="E23" s="66" t="e">
        <f ca="1"/>
        <v>#N/A</v>
      </c>
      <c r="F23" s="67" t="e">
        <f ca="1"/>
        <v>#N/A</v>
      </c>
      <c r="G23" s="66" t="e">
        <f ca="1"/>
        <v>#N/A</v>
      </c>
      <c r="H23" s="66" t="e">
        <f ca="1"/>
        <v>#N/A</v>
      </c>
      <c r="I23" s="65" t="e">
        <f ca="1"/>
        <v>#N/A</v>
      </c>
      <c r="J23" s="65" t="e">
        <f ca="1"/>
        <v>#N/A</v>
      </c>
      <c r="K23" s="65" t="e">
        <f ca="1"/>
        <v>#N/A</v>
      </c>
      <c r="L23" s="112" t="e">
        <f ca="1"/>
        <v>#N/A</v>
      </c>
      <c r="M23" s="66" t="e">
        <f ca="1"/>
        <v>#N/A</v>
      </c>
      <c r="N23" s="112" t="e">
        <f ca="1"/>
        <v>#N/A</v>
      </c>
      <c r="O23" s="69" t="e">
        <f ca="1"/>
        <v>#N/A</v>
      </c>
      <c r="P23" s="63" t="e">
        <f ca="1"/>
        <v>#N/A</v>
      </c>
      <c r="Q23" s="63" t="e">
        <f ca="1"/>
        <v>#N/A</v>
      </c>
      <c r="R23" s="66" t="e">
        <f t="shared" ca="1" si="0"/>
        <v>#N/A</v>
      </c>
      <c r="S23" s="66" t="e">
        <f t="shared" ca="1" si="1"/>
        <v>#N/A</v>
      </c>
      <c r="T23" s="67" t="e">
        <f t="shared" ca="1" si="2"/>
        <v>#N/A</v>
      </c>
      <c r="U23" s="67" t="e">
        <f t="shared" ca="1" si="3"/>
        <v>#N/A</v>
      </c>
    </row>
    <row r="24" spans="1:21">
      <c r="A24" s="31"/>
      <c r="B24" s="63" t="e">
        <f ca="1"/>
        <v>#N/A</v>
      </c>
      <c r="C24" s="63" t="e">
        <f ca="1"/>
        <v>#N/A</v>
      </c>
      <c r="D24" s="64" t="e">
        <f ca="1"/>
        <v>#N/A</v>
      </c>
      <c r="E24" s="66" t="e">
        <f ca="1"/>
        <v>#N/A</v>
      </c>
      <c r="F24" s="67" t="e">
        <f ca="1"/>
        <v>#N/A</v>
      </c>
      <c r="G24" s="66" t="e">
        <f ca="1"/>
        <v>#N/A</v>
      </c>
      <c r="H24" s="66" t="e">
        <f ca="1"/>
        <v>#N/A</v>
      </c>
      <c r="I24" s="65" t="e">
        <f ca="1"/>
        <v>#N/A</v>
      </c>
      <c r="J24" s="65" t="e">
        <f ca="1"/>
        <v>#N/A</v>
      </c>
      <c r="K24" s="65" t="e">
        <f ca="1"/>
        <v>#N/A</v>
      </c>
      <c r="L24" s="112" t="e">
        <f ca="1"/>
        <v>#N/A</v>
      </c>
      <c r="M24" s="66" t="e">
        <f ca="1"/>
        <v>#N/A</v>
      </c>
      <c r="N24" s="112" t="e">
        <f ca="1"/>
        <v>#N/A</v>
      </c>
      <c r="O24" s="69" t="e">
        <f ca="1"/>
        <v>#N/A</v>
      </c>
      <c r="P24" s="63" t="e">
        <f ca="1"/>
        <v>#N/A</v>
      </c>
      <c r="Q24" s="63" t="e">
        <f ca="1"/>
        <v>#N/A</v>
      </c>
      <c r="R24" s="66" t="e">
        <f t="shared" ca="1" si="0"/>
        <v>#N/A</v>
      </c>
      <c r="S24" s="66" t="e">
        <f t="shared" ca="1" si="1"/>
        <v>#N/A</v>
      </c>
      <c r="T24" s="67" t="e">
        <f t="shared" ca="1" si="2"/>
        <v>#N/A</v>
      </c>
      <c r="U24" s="67" t="e">
        <f t="shared" ca="1" si="3"/>
        <v>#N/A</v>
      </c>
    </row>
    <row r="25" spans="1:21">
      <c r="A25" s="31"/>
      <c r="B25" s="63" t="e">
        <f ca="1"/>
        <v>#N/A</v>
      </c>
      <c r="C25" s="63" t="e">
        <f ca="1"/>
        <v>#N/A</v>
      </c>
      <c r="D25" s="64" t="e">
        <f ca="1"/>
        <v>#N/A</v>
      </c>
      <c r="E25" s="66" t="e">
        <f ca="1"/>
        <v>#N/A</v>
      </c>
      <c r="F25" s="67" t="e">
        <f ca="1"/>
        <v>#N/A</v>
      </c>
      <c r="G25" s="66" t="e">
        <f ca="1"/>
        <v>#N/A</v>
      </c>
      <c r="H25" s="66" t="e">
        <f ca="1"/>
        <v>#N/A</v>
      </c>
      <c r="I25" s="65" t="e">
        <f ca="1"/>
        <v>#N/A</v>
      </c>
      <c r="J25" s="65" t="e">
        <f ca="1"/>
        <v>#N/A</v>
      </c>
      <c r="K25" s="65" t="e">
        <f ca="1"/>
        <v>#N/A</v>
      </c>
      <c r="L25" s="112" t="e">
        <f ca="1"/>
        <v>#N/A</v>
      </c>
      <c r="M25" s="66" t="e">
        <f ca="1"/>
        <v>#N/A</v>
      </c>
      <c r="N25" s="112" t="e">
        <f ca="1"/>
        <v>#N/A</v>
      </c>
      <c r="O25" s="69" t="e">
        <f ca="1"/>
        <v>#N/A</v>
      </c>
      <c r="P25" s="63" t="e">
        <f ca="1"/>
        <v>#N/A</v>
      </c>
      <c r="Q25" s="63" t="e">
        <f ca="1"/>
        <v>#N/A</v>
      </c>
      <c r="R25" s="66" t="e">
        <f t="shared" ca="1" si="0"/>
        <v>#N/A</v>
      </c>
      <c r="S25" s="66" t="e">
        <f t="shared" ca="1" si="1"/>
        <v>#N/A</v>
      </c>
      <c r="T25" s="67" t="e">
        <f t="shared" ca="1" si="2"/>
        <v>#N/A</v>
      </c>
      <c r="U25" s="67" t="e">
        <f t="shared" ca="1" si="3"/>
        <v>#N/A</v>
      </c>
    </row>
    <row r="26" spans="1:21">
      <c r="A26" s="31"/>
      <c r="B26" s="63" t="e">
        <f ca="1"/>
        <v>#N/A</v>
      </c>
      <c r="C26" s="63" t="e">
        <f ca="1"/>
        <v>#N/A</v>
      </c>
      <c r="D26" s="64" t="e">
        <f ca="1"/>
        <v>#N/A</v>
      </c>
      <c r="E26" s="66" t="e">
        <f ca="1"/>
        <v>#N/A</v>
      </c>
      <c r="F26" s="67" t="e">
        <f ca="1"/>
        <v>#N/A</v>
      </c>
      <c r="G26" s="66" t="e">
        <f ca="1"/>
        <v>#N/A</v>
      </c>
      <c r="H26" s="66" t="e">
        <f ca="1"/>
        <v>#N/A</v>
      </c>
      <c r="I26" s="65" t="e">
        <f ca="1"/>
        <v>#N/A</v>
      </c>
      <c r="J26" s="65" t="e">
        <f ca="1"/>
        <v>#N/A</v>
      </c>
      <c r="K26" s="65" t="e">
        <f ca="1"/>
        <v>#N/A</v>
      </c>
      <c r="L26" s="112" t="e">
        <f ca="1"/>
        <v>#N/A</v>
      </c>
      <c r="M26" s="66" t="e">
        <f ca="1"/>
        <v>#N/A</v>
      </c>
      <c r="N26" s="112" t="e">
        <f ca="1"/>
        <v>#N/A</v>
      </c>
      <c r="O26" s="69" t="e">
        <f ca="1"/>
        <v>#N/A</v>
      </c>
      <c r="P26" s="63" t="e">
        <f ca="1"/>
        <v>#N/A</v>
      </c>
      <c r="Q26" s="63" t="e">
        <f ca="1"/>
        <v>#N/A</v>
      </c>
      <c r="R26" s="66" t="e">
        <f t="shared" ca="1" si="0"/>
        <v>#N/A</v>
      </c>
      <c r="S26" s="66" t="e">
        <f t="shared" ca="1" si="1"/>
        <v>#N/A</v>
      </c>
      <c r="T26" s="67" t="e">
        <f t="shared" ca="1" si="2"/>
        <v>#N/A</v>
      </c>
      <c r="U26" s="67" t="e">
        <f t="shared" ca="1" si="3"/>
        <v>#N/A</v>
      </c>
    </row>
    <row r="27" spans="1:21">
      <c r="A27" s="31"/>
      <c r="B27" s="63" t="e">
        <f ca="1"/>
        <v>#N/A</v>
      </c>
      <c r="C27" s="63" t="e">
        <f ca="1"/>
        <v>#N/A</v>
      </c>
      <c r="D27" s="64" t="e">
        <f ca="1"/>
        <v>#N/A</v>
      </c>
      <c r="E27" s="66" t="e">
        <f ca="1"/>
        <v>#N/A</v>
      </c>
      <c r="F27" s="67" t="e">
        <f ca="1"/>
        <v>#N/A</v>
      </c>
      <c r="G27" s="66" t="e">
        <f ca="1"/>
        <v>#N/A</v>
      </c>
      <c r="H27" s="66" t="e">
        <f ca="1"/>
        <v>#N/A</v>
      </c>
      <c r="I27" s="65" t="e">
        <f ca="1"/>
        <v>#N/A</v>
      </c>
      <c r="J27" s="65" t="e">
        <f ca="1"/>
        <v>#N/A</v>
      </c>
      <c r="K27" s="65" t="e">
        <f ca="1"/>
        <v>#N/A</v>
      </c>
      <c r="L27" s="112" t="e">
        <f ca="1"/>
        <v>#N/A</v>
      </c>
      <c r="M27" s="66" t="e">
        <f ca="1"/>
        <v>#N/A</v>
      </c>
      <c r="N27" s="112" t="e">
        <f ca="1"/>
        <v>#N/A</v>
      </c>
      <c r="O27" s="69" t="e">
        <f ca="1"/>
        <v>#N/A</v>
      </c>
      <c r="P27" s="63" t="e">
        <f ca="1"/>
        <v>#N/A</v>
      </c>
      <c r="Q27" s="63" t="e">
        <f ca="1"/>
        <v>#N/A</v>
      </c>
      <c r="R27" s="66" t="e">
        <f t="shared" ca="1" si="0"/>
        <v>#N/A</v>
      </c>
      <c r="S27" s="66" t="e">
        <f t="shared" ca="1" si="1"/>
        <v>#N/A</v>
      </c>
      <c r="T27" s="67" t="e">
        <f t="shared" ca="1" si="2"/>
        <v>#N/A</v>
      </c>
      <c r="U27" s="67" t="e">
        <f t="shared" ca="1" si="3"/>
        <v>#N/A</v>
      </c>
    </row>
    <row r="28" spans="1:21">
      <c r="A28" s="31"/>
      <c r="B28" s="63" t="e">
        <f ca="1"/>
        <v>#N/A</v>
      </c>
      <c r="C28" s="63" t="e">
        <f ca="1"/>
        <v>#N/A</v>
      </c>
      <c r="D28" s="64" t="e">
        <f ca="1"/>
        <v>#N/A</v>
      </c>
      <c r="E28" s="66" t="e">
        <f ca="1"/>
        <v>#N/A</v>
      </c>
      <c r="F28" s="67" t="e">
        <f ca="1"/>
        <v>#N/A</v>
      </c>
      <c r="G28" s="66" t="e">
        <f ca="1"/>
        <v>#N/A</v>
      </c>
      <c r="H28" s="66" t="e">
        <f ca="1"/>
        <v>#N/A</v>
      </c>
      <c r="I28" s="65" t="e">
        <f ca="1"/>
        <v>#N/A</v>
      </c>
      <c r="J28" s="65" t="e">
        <f ca="1"/>
        <v>#N/A</v>
      </c>
      <c r="K28" s="65" t="e">
        <f ca="1"/>
        <v>#N/A</v>
      </c>
      <c r="L28" s="112" t="e">
        <f ca="1"/>
        <v>#N/A</v>
      </c>
      <c r="M28" s="66" t="e">
        <f ca="1"/>
        <v>#N/A</v>
      </c>
      <c r="N28" s="112" t="e">
        <f ca="1"/>
        <v>#N/A</v>
      </c>
      <c r="O28" s="69" t="e">
        <f ca="1"/>
        <v>#N/A</v>
      </c>
      <c r="P28" s="63" t="e">
        <f ca="1"/>
        <v>#N/A</v>
      </c>
      <c r="Q28" s="63" t="e">
        <f ca="1"/>
        <v>#N/A</v>
      </c>
      <c r="R28" s="66" t="e">
        <f t="shared" ca="1" si="0"/>
        <v>#N/A</v>
      </c>
      <c r="S28" s="66" t="e">
        <f t="shared" ca="1" si="1"/>
        <v>#N/A</v>
      </c>
      <c r="T28" s="67" t="e">
        <f t="shared" ca="1" si="2"/>
        <v>#N/A</v>
      </c>
      <c r="U28" s="67" t="e">
        <f t="shared" ca="1" si="3"/>
        <v>#N/A</v>
      </c>
    </row>
    <row r="29" spans="1:21">
      <c r="A29" s="31"/>
      <c r="B29" s="63" t="e">
        <f ca="1"/>
        <v>#N/A</v>
      </c>
      <c r="C29" s="63" t="e">
        <f ca="1"/>
        <v>#N/A</v>
      </c>
      <c r="D29" s="64" t="e">
        <f ca="1"/>
        <v>#N/A</v>
      </c>
      <c r="E29" s="66" t="e">
        <f ca="1"/>
        <v>#N/A</v>
      </c>
      <c r="F29" s="67" t="e">
        <f ca="1"/>
        <v>#N/A</v>
      </c>
      <c r="G29" s="66" t="e">
        <f ca="1"/>
        <v>#N/A</v>
      </c>
      <c r="H29" s="66" t="e">
        <f ca="1"/>
        <v>#N/A</v>
      </c>
      <c r="I29" s="65" t="e">
        <f ca="1"/>
        <v>#N/A</v>
      </c>
      <c r="J29" s="65" t="e">
        <f ca="1"/>
        <v>#N/A</v>
      </c>
      <c r="K29" s="65" t="e">
        <f ca="1"/>
        <v>#N/A</v>
      </c>
      <c r="L29" s="112" t="e">
        <f ca="1"/>
        <v>#N/A</v>
      </c>
      <c r="M29" s="66" t="e">
        <f ca="1"/>
        <v>#N/A</v>
      </c>
      <c r="N29" s="112" t="e">
        <f ca="1"/>
        <v>#N/A</v>
      </c>
      <c r="O29" s="69" t="e">
        <f ca="1"/>
        <v>#N/A</v>
      </c>
      <c r="P29" s="63" t="e">
        <f ca="1"/>
        <v>#N/A</v>
      </c>
      <c r="Q29" s="63" t="e">
        <f ca="1"/>
        <v>#N/A</v>
      </c>
      <c r="R29" s="66" t="e">
        <f t="shared" ca="1" si="0"/>
        <v>#N/A</v>
      </c>
      <c r="S29" s="66" t="e">
        <f t="shared" ca="1" si="1"/>
        <v>#N/A</v>
      </c>
      <c r="T29" s="67" t="e">
        <f t="shared" ca="1" si="2"/>
        <v>#N/A</v>
      </c>
      <c r="U29" s="67" t="e">
        <f t="shared" ca="1" si="3"/>
        <v>#N/A</v>
      </c>
    </row>
    <row r="30" spans="1:21">
      <c r="A30" s="31"/>
      <c r="B30" s="63" t="e">
        <f ca="1"/>
        <v>#N/A</v>
      </c>
      <c r="C30" s="63" t="e">
        <f ca="1"/>
        <v>#N/A</v>
      </c>
      <c r="D30" s="64" t="e">
        <f ca="1"/>
        <v>#N/A</v>
      </c>
      <c r="E30" s="66" t="e">
        <f ca="1"/>
        <v>#N/A</v>
      </c>
      <c r="F30" s="67" t="e">
        <f ca="1"/>
        <v>#N/A</v>
      </c>
      <c r="G30" s="66" t="e">
        <f ca="1"/>
        <v>#N/A</v>
      </c>
      <c r="H30" s="66" t="e">
        <f ca="1"/>
        <v>#N/A</v>
      </c>
      <c r="I30" s="65" t="e">
        <f ca="1"/>
        <v>#N/A</v>
      </c>
      <c r="J30" s="65" t="e">
        <f ca="1"/>
        <v>#N/A</v>
      </c>
      <c r="K30" s="65" t="e">
        <f ca="1"/>
        <v>#N/A</v>
      </c>
      <c r="L30" s="112" t="e">
        <f ca="1"/>
        <v>#N/A</v>
      </c>
      <c r="M30" s="66" t="e">
        <f ca="1"/>
        <v>#N/A</v>
      </c>
      <c r="N30" s="112" t="e">
        <f ca="1"/>
        <v>#N/A</v>
      </c>
      <c r="O30" s="69" t="e">
        <f ca="1"/>
        <v>#N/A</v>
      </c>
      <c r="P30" s="63" t="e">
        <f ca="1"/>
        <v>#N/A</v>
      </c>
      <c r="Q30" s="63" t="e">
        <f ca="1"/>
        <v>#N/A</v>
      </c>
      <c r="R30" s="66" t="e">
        <f t="shared" ca="1" si="0"/>
        <v>#N/A</v>
      </c>
      <c r="S30" s="66" t="e">
        <f t="shared" ca="1" si="1"/>
        <v>#N/A</v>
      </c>
      <c r="T30" s="67" t="e">
        <f t="shared" ca="1" si="2"/>
        <v>#N/A</v>
      </c>
      <c r="U30" s="67" t="e">
        <f t="shared" ca="1" si="3"/>
        <v>#N/A</v>
      </c>
    </row>
    <row r="31" spans="1:21">
      <c r="A31" s="31"/>
      <c r="B31" s="63" t="e">
        <f ca="1"/>
        <v>#N/A</v>
      </c>
      <c r="C31" s="63" t="e">
        <f ca="1"/>
        <v>#N/A</v>
      </c>
      <c r="D31" s="64" t="e">
        <f ca="1"/>
        <v>#N/A</v>
      </c>
      <c r="E31" s="66" t="e">
        <f ca="1"/>
        <v>#N/A</v>
      </c>
      <c r="F31" s="67" t="e">
        <f ca="1"/>
        <v>#N/A</v>
      </c>
      <c r="G31" s="66" t="e">
        <f ca="1"/>
        <v>#N/A</v>
      </c>
      <c r="H31" s="66" t="e">
        <f ca="1"/>
        <v>#N/A</v>
      </c>
      <c r="I31" s="65" t="e">
        <f ca="1"/>
        <v>#N/A</v>
      </c>
      <c r="J31" s="65" t="e">
        <f ca="1"/>
        <v>#N/A</v>
      </c>
      <c r="K31" s="65" t="e">
        <f ca="1"/>
        <v>#N/A</v>
      </c>
      <c r="L31" s="112" t="e">
        <f ca="1"/>
        <v>#N/A</v>
      </c>
      <c r="M31" s="66" t="e">
        <f ca="1"/>
        <v>#N/A</v>
      </c>
      <c r="N31" s="112" t="e">
        <f ca="1"/>
        <v>#N/A</v>
      </c>
      <c r="O31" s="69" t="e">
        <f ca="1"/>
        <v>#N/A</v>
      </c>
      <c r="P31" s="63" t="e">
        <f ca="1"/>
        <v>#N/A</v>
      </c>
      <c r="Q31" s="63" t="e">
        <f ca="1"/>
        <v>#N/A</v>
      </c>
      <c r="R31" s="66" t="e">
        <f t="shared" ca="1" si="0"/>
        <v>#N/A</v>
      </c>
      <c r="S31" s="66" t="e">
        <f t="shared" ca="1" si="1"/>
        <v>#N/A</v>
      </c>
      <c r="T31" s="67" t="e">
        <f t="shared" ca="1" si="2"/>
        <v>#N/A</v>
      </c>
      <c r="U31" s="67" t="e">
        <f t="shared" ca="1" si="3"/>
        <v>#N/A</v>
      </c>
    </row>
    <row r="32" spans="1:21">
      <c r="A32" s="31"/>
      <c r="B32" s="63" t="e">
        <f ca="1"/>
        <v>#N/A</v>
      </c>
      <c r="C32" s="63" t="e">
        <f ca="1"/>
        <v>#N/A</v>
      </c>
      <c r="D32" s="64" t="e">
        <f ca="1"/>
        <v>#N/A</v>
      </c>
      <c r="E32" s="66" t="e">
        <f ca="1"/>
        <v>#N/A</v>
      </c>
      <c r="F32" s="67" t="e">
        <f ca="1"/>
        <v>#N/A</v>
      </c>
      <c r="G32" s="66" t="e">
        <f ca="1"/>
        <v>#N/A</v>
      </c>
      <c r="H32" s="66" t="e">
        <f ca="1"/>
        <v>#N/A</v>
      </c>
      <c r="I32" s="65" t="e">
        <f ca="1"/>
        <v>#N/A</v>
      </c>
      <c r="J32" s="65" t="e">
        <f ca="1"/>
        <v>#N/A</v>
      </c>
      <c r="K32" s="65" t="e">
        <f ca="1"/>
        <v>#N/A</v>
      </c>
      <c r="L32" s="112" t="e">
        <f ca="1"/>
        <v>#N/A</v>
      </c>
      <c r="M32" s="66" t="e">
        <f ca="1"/>
        <v>#N/A</v>
      </c>
      <c r="N32" s="112" t="e">
        <f ca="1"/>
        <v>#N/A</v>
      </c>
      <c r="O32" s="69" t="e">
        <f ca="1"/>
        <v>#N/A</v>
      </c>
      <c r="P32" s="63" t="e">
        <f ca="1"/>
        <v>#N/A</v>
      </c>
      <c r="Q32" s="63" t="e">
        <f ca="1"/>
        <v>#N/A</v>
      </c>
      <c r="R32" s="66" t="e">
        <f t="shared" ca="1" si="0"/>
        <v>#N/A</v>
      </c>
      <c r="S32" s="66" t="e">
        <f t="shared" ca="1" si="1"/>
        <v>#N/A</v>
      </c>
      <c r="T32" s="67" t="e">
        <f t="shared" ca="1" si="2"/>
        <v>#N/A</v>
      </c>
      <c r="U32" s="67" t="e">
        <f t="shared" ca="1" si="3"/>
        <v>#N/A</v>
      </c>
    </row>
    <row r="33" spans="1:21">
      <c r="A33" s="31"/>
      <c r="B33" s="63" t="e">
        <f ca="1"/>
        <v>#N/A</v>
      </c>
      <c r="C33" s="63" t="e">
        <f ca="1"/>
        <v>#N/A</v>
      </c>
      <c r="D33" s="64" t="e">
        <f ca="1"/>
        <v>#N/A</v>
      </c>
      <c r="E33" s="66" t="e">
        <f ca="1"/>
        <v>#N/A</v>
      </c>
      <c r="F33" s="67" t="e">
        <f ca="1"/>
        <v>#N/A</v>
      </c>
      <c r="G33" s="66" t="e">
        <f ca="1"/>
        <v>#N/A</v>
      </c>
      <c r="H33" s="66" t="e">
        <f ca="1"/>
        <v>#N/A</v>
      </c>
      <c r="I33" s="65" t="e">
        <f ca="1"/>
        <v>#N/A</v>
      </c>
      <c r="J33" s="65" t="e">
        <f ca="1"/>
        <v>#N/A</v>
      </c>
      <c r="K33" s="65" t="e">
        <f ca="1"/>
        <v>#N/A</v>
      </c>
      <c r="L33" s="112" t="e">
        <f ca="1"/>
        <v>#N/A</v>
      </c>
      <c r="M33" s="66" t="e">
        <f ca="1"/>
        <v>#N/A</v>
      </c>
      <c r="N33" s="112" t="e">
        <f ca="1"/>
        <v>#N/A</v>
      </c>
      <c r="O33" s="69" t="e">
        <f ca="1"/>
        <v>#N/A</v>
      </c>
      <c r="P33" s="63" t="e">
        <f ca="1"/>
        <v>#N/A</v>
      </c>
      <c r="Q33" s="63" t="e">
        <f ca="1"/>
        <v>#N/A</v>
      </c>
      <c r="R33" s="66" t="e">
        <f t="shared" ca="1" si="0"/>
        <v>#N/A</v>
      </c>
      <c r="S33" s="66" t="e">
        <f t="shared" ca="1" si="1"/>
        <v>#N/A</v>
      </c>
      <c r="T33" s="67" t="e">
        <f t="shared" ca="1" si="2"/>
        <v>#N/A</v>
      </c>
      <c r="U33" s="67" t="e">
        <f t="shared" ca="1" si="3"/>
        <v>#N/A</v>
      </c>
    </row>
    <row r="34" spans="1:21">
      <c r="A34" s="31"/>
      <c r="B34" s="63" t="e">
        <f ca="1"/>
        <v>#N/A</v>
      </c>
      <c r="C34" s="63" t="e">
        <f ca="1"/>
        <v>#N/A</v>
      </c>
      <c r="D34" s="64" t="e">
        <f ca="1"/>
        <v>#N/A</v>
      </c>
      <c r="E34" s="66" t="e">
        <f ca="1"/>
        <v>#N/A</v>
      </c>
      <c r="F34" s="67" t="e">
        <f ca="1"/>
        <v>#N/A</v>
      </c>
      <c r="G34" s="66" t="e">
        <f ca="1"/>
        <v>#N/A</v>
      </c>
      <c r="H34" s="66" t="e">
        <f ca="1"/>
        <v>#N/A</v>
      </c>
      <c r="I34" s="65" t="e">
        <f ca="1"/>
        <v>#N/A</v>
      </c>
      <c r="J34" s="65" t="e">
        <f ca="1"/>
        <v>#N/A</v>
      </c>
      <c r="K34" s="65" t="e">
        <f ca="1"/>
        <v>#N/A</v>
      </c>
      <c r="L34" s="112" t="e">
        <f ca="1"/>
        <v>#N/A</v>
      </c>
      <c r="M34" s="66" t="e">
        <f ca="1"/>
        <v>#N/A</v>
      </c>
      <c r="N34" s="112" t="e">
        <f ca="1"/>
        <v>#N/A</v>
      </c>
      <c r="O34" s="69" t="e">
        <f ca="1"/>
        <v>#N/A</v>
      </c>
      <c r="P34" s="63" t="e">
        <f ca="1"/>
        <v>#N/A</v>
      </c>
      <c r="Q34" s="63" t="e">
        <f ca="1"/>
        <v>#N/A</v>
      </c>
      <c r="R34" s="66" t="e">
        <f t="shared" ca="1" si="0"/>
        <v>#N/A</v>
      </c>
      <c r="S34" s="66" t="e">
        <f t="shared" ca="1" si="1"/>
        <v>#N/A</v>
      </c>
      <c r="T34" s="67" t="e">
        <f t="shared" ca="1" si="2"/>
        <v>#N/A</v>
      </c>
      <c r="U34" s="67" t="e">
        <f t="shared" ca="1" si="3"/>
        <v>#N/A</v>
      </c>
    </row>
    <row r="35" spans="1:21">
      <c r="A35" s="31"/>
      <c r="B35" s="63" t="e">
        <f ca="1"/>
        <v>#N/A</v>
      </c>
      <c r="C35" s="63" t="e">
        <f ca="1"/>
        <v>#N/A</v>
      </c>
      <c r="D35" s="64" t="e">
        <f ca="1"/>
        <v>#N/A</v>
      </c>
      <c r="E35" s="66" t="e">
        <f ca="1"/>
        <v>#N/A</v>
      </c>
      <c r="F35" s="67" t="e">
        <f ca="1"/>
        <v>#N/A</v>
      </c>
      <c r="G35" s="66" t="e">
        <f ca="1"/>
        <v>#N/A</v>
      </c>
      <c r="H35" s="66" t="e">
        <f ca="1"/>
        <v>#N/A</v>
      </c>
      <c r="I35" s="65" t="e">
        <f ca="1"/>
        <v>#N/A</v>
      </c>
      <c r="J35" s="65" t="e">
        <f ca="1"/>
        <v>#N/A</v>
      </c>
      <c r="K35" s="65" t="e">
        <f ca="1"/>
        <v>#N/A</v>
      </c>
      <c r="L35" s="112" t="e">
        <f ca="1"/>
        <v>#N/A</v>
      </c>
      <c r="M35" s="66" t="e">
        <f ca="1"/>
        <v>#N/A</v>
      </c>
      <c r="N35" s="112" t="e">
        <f ca="1"/>
        <v>#N/A</v>
      </c>
      <c r="O35" s="69" t="e">
        <f ca="1"/>
        <v>#N/A</v>
      </c>
      <c r="P35" s="63" t="e">
        <f ca="1"/>
        <v>#N/A</v>
      </c>
      <c r="Q35" s="63" t="e">
        <f ca="1"/>
        <v>#N/A</v>
      </c>
      <c r="R35" s="66" t="e">
        <f t="shared" ca="1" si="0"/>
        <v>#N/A</v>
      </c>
      <c r="S35" s="66" t="e">
        <f t="shared" ca="1" si="1"/>
        <v>#N/A</v>
      </c>
      <c r="T35" s="67" t="e">
        <f t="shared" ca="1" si="2"/>
        <v>#N/A</v>
      </c>
      <c r="U35" s="67" t="e">
        <f t="shared" ca="1" si="3"/>
        <v>#N/A</v>
      </c>
    </row>
    <row r="36" spans="1:21">
      <c r="A36" s="31"/>
      <c r="B36" s="63" t="e">
        <f ca="1"/>
        <v>#N/A</v>
      </c>
      <c r="C36" s="63" t="e">
        <f ca="1"/>
        <v>#N/A</v>
      </c>
      <c r="D36" s="64" t="e">
        <f ca="1"/>
        <v>#N/A</v>
      </c>
      <c r="E36" s="66" t="e">
        <f ca="1"/>
        <v>#N/A</v>
      </c>
      <c r="F36" s="67" t="e">
        <f ca="1"/>
        <v>#N/A</v>
      </c>
      <c r="G36" s="66" t="e">
        <f ca="1"/>
        <v>#N/A</v>
      </c>
      <c r="H36" s="66" t="e">
        <f ca="1"/>
        <v>#N/A</v>
      </c>
      <c r="I36" s="65" t="e">
        <f ca="1"/>
        <v>#N/A</v>
      </c>
      <c r="J36" s="65" t="e">
        <f ca="1"/>
        <v>#N/A</v>
      </c>
      <c r="K36" s="65" t="e">
        <f ca="1"/>
        <v>#N/A</v>
      </c>
      <c r="L36" s="112" t="e">
        <f ca="1"/>
        <v>#N/A</v>
      </c>
      <c r="M36" s="66" t="e">
        <f ca="1"/>
        <v>#N/A</v>
      </c>
      <c r="N36" s="112" t="e">
        <f ca="1"/>
        <v>#N/A</v>
      </c>
      <c r="O36" s="69" t="e">
        <f ca="1"/>
        <v>#N/A</v>
      </c>
      <c r="P36" s="63" t="e">
        <f ca="1"/>
        <v>#N/A</v>
      </c>
      <c r="Q36" s="63" t="e">
        <f ca="1"/>
        <v>#N/A</v>
      </c>
      <c r="R36" s="66" t="e">
        <f t="shared" ca="1" si="0"/>
        <v>#N/A</v>
      </c>
      <c r="S36" s="66" t="e">
        <f t="shared" ca="1" si="1"/>
        <v>#N/A</v>
      </c>
      <c r="T36" s="67" t="e">
        <f t="shared" ca="1" si="2"/>
        <v>#N/A</v>
      </c>
      <c r="U36" s="67" t="e">
        <f t="shared" ca="1" si="3"/>
        <v>#N/A</v>
      </c>
    </row>
    <row r="37" spans="1:21">
      <c r="A37" s="31"/>
      <c r="B37" s="63" t="e">
        <f ca="1"/>
        <v>#N/A</v>
      </c>
      <c r="C37" s="63" t="e">
        <f ca="1"/>
        <v>#N/A</v>
      </c>
      <c r="D37" s="64" t="e">
        <f ca="1"/>
        <v>#N/A</v>
      </c>
      <c r="E37" s="66" t="e">
        <f ca="1"/>
        <v>#N/A</v>
      </c>
      <c r="F37" s="67" t="e">
        <f ca="1"/>
        <v>#N/A</v>
      </c>
      <c r="G37" s="66" t="e">
        <f ca="1"/>
        <v>#N/A</v>
      </c>
      <c r="H37" s="66" t="e">
        <f ca="1"/>
        <v>#N/A</v>
      </c>
      <c r="I37" s="65" t="e">
        <f ca="1"/>
        <v>#N/A</v>
      </c>
      <c r="J37" s="65" t="e">
        <f ca="1"/>
        <v>#N/A</v>
      </c>
      <c r="K37" s="65" t="e">
        <f ca="1"/>
        <v>#N/A</v>
      </c>
      <c r="L37" s="112" t="e">
        <f ca="1"/>
        <v>#N/A</v>
      </c>
      <c r="M37" s="66" t="e">
        <f ca="1"/>
        <v>#N/A</v>
      </c>
      <c r="N37" s="112" t="e">
        <f ca="1"/>
        <v>#N/A</v>
      </c>
      <c r="O37" s="69" t="e">
        <f ca="1"/>
        <v>#N/A</v>
      </c>
      <c r="P37" s="63" t="e">
        <f ca="1"/>
        <v>#N/A</v>
      </c>
      <c r="Q37" s="63" t="e">
        <f ca="1"/>
        <v>#N/A</v>
      </c>
      <c r="R37" s="66" t="e">
        <f t="shared" ca="1" si="0"/>
        <v>#N/A</v>
      </c>
      <c r="S37" s="66" t="e">
        <f t="shared" ca="1" si="1"/>
        <v>#N/A</v>
      </c>
      <c r="T37" s="67" t="e">
        <f t="shared" ca="1" si="2"/>
        <v>#N/A</v>
      </c>
      <c r="U37" s="67" t="e">
        <f t="shared" ca="1" si="3"/>
        <v>#N/A</v>
      </c>
    </row>
    <row r="38" spans="1:21">
      <c r="A38" s="31"/>
      <c r="B38" s="63" t="e">
        <f ca="1"/>
        <v>#N/A</v>
      </c>
      <c r="C38" s="63" t="e">
        <f ca="1"/>
        <v>#N/A</v>
      </c>
      <c r="D38" s="64" t="e">
        <f ca="1"/>
        <v>#N/A</v>
      </c>
      <c r="E38" s="66" t="e">
        <f ca="1"/>
        <v>#N/A</v>
      </c>
      <c r="F38" s="67" t="e">
        <f ca="1"/>
        <v>#N/A</v>
      </c>
      <c r="G38" s="66" t="e">
        <f ca="1"/>
        <v>#N/A</v>
      </c>
      <c r="H38" s="66" t="e">
        <f ca="1"/>
        <v>#N/A</v>
      </c>
      <c r="I38" s="65" t="e">
        <f ca="1"/>
        <v>#N/A</v>
      </c>
      <c r="J38" s="65" t="e">
        <f ca="1"/>
        <v>#N/A</v>
      </c>
      <c r="K38" s="65" t="e">
        <f ca="1"/>
        <v>#N/A</v>
      </c>
      <c r="L38" s="112" t="e">
        <f ca="1"/>
        <v>#N/A</v>
      </c>
      <c r="M38" s="66" t="e">
        <f ca="1"/>
        <v>#N/A</v>
      </c>
      <c r="N38" s="112" t="e">
        <f ca="1"/>
        <v>#N/A</v>
      </c>
      <c r="O38" s="69" t="e">
        <f ca="1"/>
        <v>#N/A</v>
      </c>
      <c r="P38" s="63" t="e">
        <f ca="1"/>
        <v>#N/A</v>
      </c>
      <c r="Q38" s="63" t="e">
        <f ca="1"/>
        <v>#N/A</v>
      </c>
      <c r="R38" s="66" t="e">
        <f t="shared" ca="1" si="0"/>
        <v>#N/A</v>
      </c>
      <c r="S38" s="66" t="e">
        <f t="shared" ca="1" si="1"/>
        <v>#N/A</v>
      </c>
      <c r="T38" s="67" t="e">
        <f t="shared" ca="1" si="2"/>
        <v>#N/A</v>
      </c>
      <c r="U38" s="67" t="e">
        <f t="shared" ca="1" si="3"/>
        <v>#N/A</v>
      </c>
    </row>
    <row r="39" spans="1:21">
      <c r="A39" s="31"/>
      <c r="B39" s="63" t="e">
        <f ca="1"/>
        <v>#N/A</v>
      </c>
      <c r="C39" s="63" t="e">
        <f ca="1"/>
        <v>#N/A</v>
      </c>
      <c r="D39" s="64" t="e">
        <f ca="1"/>
        <v>#N/A</v>
      </c>
      <c r="E39" s="66" t="e">
        <f ca="1"/>
        <v>#N/A</v>
      </c>
      <c r="F39" s="67" t="e">
        <f ca="1"/>
        <v>#N/A</v>
      </c>
      <c r="G39" s="66" t="e">
        <f ca="1"/>
        <v>#N/A</v>
      </c>
      <c r="H39" s="66" t="e">
        <f ca="1"/>
        <v>#N/A</v>
      </c>
      <c r="I39" s="65" t="e">
        <f ca="1"/>
        <v>#N/A</v>
      </c>
      <c r="J39" s="65" t="e">
        <f ca="1"/>
        <v>#N/A</v>
      </c>
      <c r="K39" s="65" t="e">
        <f ca="1"/>
        <v>#N/A</v>
      </c>
      <c r="L39" s="112" t="e">
        <f ca="1"/>
        <v>#N/A</v>
      </c>
      <c r="M39" s="66" t="e">
        <f ca="1"/>
        <v>#N/A</v>
      </c>
      <c r="N39" s="112" t="e">
        <f ca="1"/>
        <v>#N/A</v>
      </c>
      <c r="O39" s="69" t="e">
        <f ca="1"/>
        <v>#N/A</v>
      </c>
      <c r="P39" s="63" t="e">
        <f ca="1"/>
        <v>#N/A</v>
      </c>
      <c r="Q39" s="63" t="e">
        <f ca="1"/>
        <v>#N/A</v>
      </c>
      <c r="R39" s="66" t="e">
        <f t="shared" ca="1" si="0"/>
        <v>#N/A</v>
      </c>
      <c r="S39" s="66" t="e">
        <f t="shared" ca="1" si="1"/>
        <v>#N/A</v>
      </c>
      <c r="T39" s="67" t="e">
        <f t="shared" ca="1" si="2"/>
        <v>#N/A</v>
      </c>
      <c r="U39" s="67" t="e">
        <f t="shared" ca="1" si="3"/>
        <v>#N/A</v>
      </c>
    </row>
    <row r="40" spans="1:21">
      <c r="A40" s="31"/>
      <c r="B40" s="63" t="e">
        <f ca="1"/>
        <v>#N/A</v>
      </c>
      <c r="C40" s="63" t="e">
        <f ca="1"/>
        <v>#N/A</v>
      </c>
      <c r="D40" s="64" t="e">
        <f ca="1"/>
        <v>#N/A</v>
      </c>
      <c r="E40" s="66" t="e">
        <f ca="1"/>
        <v>#N/A</v>
      </c>
      <c r="F40" s="67" t="e">
        <f ca="1"/>
        <v>#N/A</v>
      </c>
      <c r="G40" s="66" t="e">
        <f ca="1"/>
        <v>#N/A</v>
      </c>
      <c r="H40" s="66" t="e">
        <f ca="1"/>
        <v>#N/A</v>
      </c>
      <c r="I40" s="65" t="e">
        <f ca="1"/>
        <v>#N/A</v>
      </c>
      <c r="J40" s="65" t="e">
        <f ca="1"/>
        <v>#N/A</v>
      </c>
      <c r="K40" s="65" t="e">
        <f ca="1"/>
        <v>#N/A</v>
      </c>
      <c r="L40" s="112" t="e">
        <f ca="1"/>
        <v>#N/A</v>
      </c>
      <c r="M40" s="66" t="e">
        <f ca="1"/>
        <v>#N/A</v>
      </c>
      <c r="N40" s="112" t="e">
        <f ca="1"/>
        <v>#N/A</v>
      </c>
      <c r="O40" s="69" t="e">
        <f ca="1"/>
        <v>#N/A</v>
      </c>
      <c r="P40" s="63" t="e">
        <f ca="1"/>
        <v>#N/A</v>
      </c>
      <c r="Q40" s="63" t="e">
        <f ca="1"/>
        <v>#N/A</v>
      </c>
      <c r="R40" s="66" t="e">
        <f t="shared" ca="1" si="0"/>
        <v>#N/A</v>
      </c>
      <c r="S40" s="66" t="e">
        <f t="shared" ca="1" si="1"/>
        <v>#N/A</v>
      </c>
      <c r="T40" s="67" t="e">
        <f t="shared" ca="1" si="2"/>
        <v>#N/A</v>
      </c>
      <c r="U40" s="67" t="e">
        <f t="shared" ca="1" si="3"/>
        <v>#N/A</v>
      </c>
    </row>
    <row r="41" spans="1:21">
      <c r="A41" s="31"/>
      <c r="B41" s="63" t="e">
        <f ca="1"/>
        <v>#N/A</v>
      </c>
      <c r="C41" s="63" t="e">
        <f ca="1"/>
        <v>#N/A</v>
      </c>
      <c r="D41" s="64" t="e">
        <f ca="1"/>
        <v>#N/A</v>
      </c>
      <c r="E41" s="66" t="e">
        <f ca="1"/>
        <v>#N/A</v>
      </c>
      <c r="F41" s="67" t="e">
        <f ca="1"/>
        <v>#N/A</v>
      </c>
      <c r="G41" s="66" t="e">
        <f ca="1"/>
        <v>#N/A</v>
      </c>
      <c r="H41" s="66" t="e">
        <f ca="1"/>
        <v>#N/A</v>
      </c>
      <c r="I41" s="65" t="e">
        <f ca="1"/>
        <v>#N/A</v>
      </c>
      <c r="J41" s="65" t="e">
        <f ca="1"/>
        <v>#N/A</v>
      </c>
      <c r="K41" s="65" t="e">
        <f ca="1"/>
        <v>#N/A</v>
      </c>
      <c r="L41" s="112" t="e">
        <f ca="1"/>
        <v>#N/A</v>
      </c>
      <c r="M41" s="66" t="e">
        <f ca="1"/>
        <v>#N/A</v>
      </c>
      <c r="N41" s="112" t="e">
        <f ca="1"/>
        <v>#N/A</v>
      </c>
      <c r="O41" s="69" t="e">
        <f ca="1"/>
        <v>#N/A</v>
      </c>
      <c r="P41" s="63" t="e">
        <f ca="1"/>
        <v>#N/A</v>
      </c>
      <c r="Q41" s="63" t="e">
        <f ca="1"/>
        <v>#N/A</v>
      </c>
      <c r="R41" s="66" t="e">
        <f t="shared" ca="1" si="0"/>
        <v>#N/A</v>
      </c>
      <c r="S41" s="66" t="e">
        <f t="shared" ca="1" si="1"/>
        <v>#N/A</v>
      </c>
      <c r="T41" s="67" t="e">
        <f t="shared" ca="1" si="2"/>
        <v>#N/A</v>
      </c>
      <c r="U41" s="67" t="e">
        <f t="shared" ca="1" si="3"/>
        <v>#N/A</v>
      </c>
    </row>
    <row r="42" spans="1:21">
      <c r="A42" s="31"/>
      <c r="B42" s="63" t="e">
        <f ca="1"/>
        <v>#N/A</v>
      </c>
      <c r="C42" s="63" t="e">
        <f ca="1"/>
        <v>#N/A</v>
      </c>
      <c r="D42" s="64" t="e">
        <f ca="1"/>
        <v>#N/A</v>
      </c>
      <c r="E42" s="66" t="e">
        <f ca="1"/>
        <v>#N/A</v>
      </c>
      <c r="F42" s="67" t="e">
        <f ca="1"/>
        <v>#N/A</v>
      </c>
      <c r="G42" s="66" t="e">
        <f ca="1"/>
        <v>#N/A</v>
      </c>
      <c r="H42" s="66" t="e">
        <f ca="1"/>
        <v>#N/A</v>
      </c>
      <c r="I42" s="65" t="e">
        <f ca="1"/>
        <v>#N/A</v>
      </c>
      <c r="J42" s="65" t="e">
        <f ca="1"/>
        <v>#N/A</v>
      </c>
      <c r="K42" s="65" t="e">
        <f ca="1"/>
        <v>#N/A</v>
      </c>
      <c r="L42" s="112" t="e">
        <f ca="1"/>
        <v>#N/A</v>
      </c>
      <c r="M42" s="66" t="e">
        <f ca="1"/>
        <v>#N/A</v>
      </c>
      <c r="N42" s="112" t="e">
        <f ca="1"/>
        <v>#N/A</v>
      </c>
      <c r="O42" s="69" t="e">
        <f ca="1"/>
        <v>#N/A</v>
      </c>
      <c r="P42" s="63" t="e">
        <f ca="1"/>
        <v>#N/A</v>
      </c>
      <c r="Q42" s="63" t="e">
        <f ca="1"/>
        <v>#N/A</v>
      </c>
      <c r="R42" s="66" t="e">
        <f t="shared" ca="1" si="0"/>
        <v>#N/A</v>
      </c>
      <c r="S42" s="66" t="e">
        <f t="shared" ca="1" si="1"/>
        <v>#N/A</v>
      </c>
      <c r="T42" s="67" t="e">
        <f t="shared" ca="1" si="2"/>
        <v>#N/A</v>
      </c>
      <c r="U42" s="67" t="e">
        <f t="shared" ca="1" si="3"/>
        <v>#N/A</v>
      </c>
    </row>
    <row r="43" spans="1:21">
      <c r="A43" s="31"/>
      <c r="B43" s="63" t="e">
        <f ca="1"/>
        <v>#N/A</v>
      </c>
      <c r="C43" s="63" t="e">
        <f ca="1"/>
        <v>#N/A</v>
      </c>
      <c r="D43" s="64" t="e">
        <f ca="1"/>
        <v>#N/A</v>
      </c>
      <c r="E43" s="66" t="e">
        <f ca="1"/>
        <v>#N/A</v>
      </c>
      <c r="F43" s="67" t="e">
        <f ca="1"/>
        <v>#N/A</v>
      </c>
      <c r="G43" s="66" t="e">
        <f ca="1"/>
        <v>#N/A</v>
      </c>
      <c r="H43" s="66" t="e">
        <f ca="1"/>
        <v>#N/A</v>
      </c>
      <c r="I43" s="65" t="e">
        <f ca="1"/>
        <v>#N/A</v>
      </c>
      <c r="J43" s="65" t="e">
        <f ca="1"/>
        <v>#N/A</v>
      </c>
      <c r="K43" s="65" t="e">
        <f ca="1"/>
        <v>#N/A</v>
      </c>
      <c r="L43" s="112" t="e">
        <f ca="1"/>
        <v>#N/A</v>
      </c>
      <c r="M43" s="66" t="e">
        <f ca="1"/>
        <v>#N/A</v>
      </c>
      <c r="N43" s="112" t="e">
        <f ca="1"/>
        <v>#N/A</v>
      </c>
      <c r="O43" s="69" t="e">
        <f ca="1"/>
        <v>#N/A</v>
      </c>
      <c r="P43" s="63" t="e">
        <f ca="1"/>
        <v>#N/A</v>
      </c>
      <c r="Q43" s="63" t="e">
        <f ca="1"/>
        <v>#N/A</v>
      </c>
      <c r="R43" s="66"/>
      <c r="S43" s="66"/>
      <c r="T43" s="67"/>
      <c r="U43" s="67"/>
    </row>
    <row r="44" spans="1:21">
      <c r="A44" s="31"/>
      <c r="B44" s="63" t="e">
        <f ca="1"/>
        <v>#N/A</v>
      </c>
      <c r="C44" s="63" t="e">
        <f ca="1"/>
        <v>#N/A</v>
      </c>
      <c r="D44" s="64" t="e">
        <f ca="1"/>
        <v>#N/A</v>
      </c>
      <c r="E44" s="66" t="e">
        <f ca="1"/>
        <v>#N/A</v>
      </c>
      <c r="F44" s="67" t="e">
        <f ca="1"/>
        <v>#N/A</v>
      </c>
      <c r="G44" s="66" t="e">
        <f ca="1"/>
        <v>#N/A</v>
      </c>
      <c r="H44" s="66" t="e">
        <f ca="1"/>
        <v>#N/A</v>
      </c>
      <c r="I44" s="65" t="e">
        <f ca="1"/>
        <v>#N/A</v>
      </c>
      <c r="J44" s="65" t="e">
        <f ca="1"/>
        <v>#N/A</v>
      </c>
      <c r="K44" s="65" t="e">
        <f ca="1"/>
        <v>#N/A</v>
      </c>
      <c r="L44" s="112" t="e">
        <f ca="1"/>
        <v>#N/A</v>
      </c>
      <c r="M44" s="66" t="e">
        <f ca="1"/>
        <v>#N/A</v>
      </c>
      <c r="N44" s="112" t="e">
        <f ca="1"/>
        <v>#N/A</v>
      </c>
      <c r="O44" s="69" t="e">
        <f ca="1"/>
        <v>#N/A</v>
      </c>
      <c r="P44" s="63" t="e">
        <f ca="1"/>
        <v>#N/A</v>
      </c>
      <c r="Q44" s="63" t="e">
        <f ca="1"/>
        <v>#N/A</v>
      </c>
      <c r="R44" s="66"/>
      <c r="S44" s="66"/>
      <c r="T44" s="67"/>
      <c r="U44" s="67"/>
    </row>
    <row r="45" spans="1:21">
      <c r="A45" s="31"/>
      <c r="B45" s="63" t="e">
        <f ca="1"/>
        <v>#N/A</v>
      </c>
      <c r="C45" s="63" t="e">
        <f ca="1"/>
        <v>#N/A</v>
      </c>
      <c r="D45" s="64" t="e">
        <f ca="1"/>
        <v>#N/A</v>
      </c>
      <c r="E45" s="66" t="e">
        <f ca="1"/>
        <v>#N/A</v>
      </c>
      <c r="F45" s="67" t="e">
        <f ca="1"/>
        <v>#N/A</v>
      </c>
      <c r="G45" s="66" t="e">
        <f ca="1"/>
        <v>#N/A</v>
      </c>
      <c r="H45" s="66" t="e">
        <f ca="1"/>
        <v>#N/A</v>
      </c>
      <c r="I45" s="65" t="e">
        <f ca="1"/>
        <v>#N/A</v>
      </c>
      <c r="J45" s="65" t="e">
        <f ca="1"/>
        <v>#N/A</v>
      </c>
      <c r="K45" s="65" t="e">
        <f ca="1"/>
        <v>#N/A</v>
      </c>
      <c r="L45" s="112" t="e">
        <f ca="1"/>
        <v>#N/A</v>
      </c>
      <c r="M45" s="66" t="e">
        <f ca="1"/>
        <v>#N/A</v>
      </c>
      <c r="N45" s="112" t="e">
        <f ca="1"/>
        <v>#N/A</v>
      </c>
      <c r="O45" s="69" t="e">
        <f ca="1"/>
        <v>#N/A</v>
      </c>
      <c r="P45" s="63" t="e">
        <f ca="1"/>
        <v>#N/A</v>
      </c>
      <c r="Q45" s="63" t="e">
        <f ca="1"/>
        <v>#N/A</v>
      </c>
      <c r="R45" s="66"/>
      <c r="S45" s="66"/>
      <c r="T45" s="67"/>
      <c r="U45" s="67"/>
    </row>
    <row r="46" spans="1:21">
      <c r="A46" s="31"/>
      <c r="B46" s="63" t="e">
        <f ca="1"/>
        <v>#N/A</v>
      </c>
      <c r="C46" s="63" t="e">
        <f ca="1"/>
        <v>#N/A</v>
      </c>
      <c r="D46" s="64" t="e">
        <f ca="1"/>
        <v>#N/A</v>
      </c>
      <c r="E46" s="66" t="e">
        <f ca="1"/>
        <v>#N/A</v>
      </c>
      <c r="F46" s="67" t="e">
        <f ca="1"/>
        <v>#N/A</v>
      </c>
      <c r="G46" s="66" t="e">
        <f ca="1"/>
        <v>#N/A</v>
      </c>
      <c r="H46" s="66" t="e">
        <f ca="1"/>
        <v>#N/A</v>
      </c>
      <c r="I46" s="65" t="e">
        <f ca="1"/>
        <v>#N/A</v>
      </c>
      <c r="J46" s="65" t="e">
        <f ca="1"/>
        <v>#N/A</v>
      </c>
      <c r="K46" s="65" t="e">
        <f ca="1"/>
        <v>#N/A</v>
      </c>
      <c r="L46" s="112" t="e">
        <f ca="1"/>
        <v>#N/A</v>
      </c>
      <c r="M46" s="66" t="e">
        <f ca="1"/>
        <v>#N/A</v>
      </c>
      <c r="N46" s="112" t="e">
        <f ca="1"/>
        <v>#N/A</v>
      </c>
      <c r="O46" s="69" t="e">
        <f ca="1"/>
        <v>#N/A</v>
      </c>
      <c r="P46" s="63" t="e">
        <f ca="1"/>
        <v>#N/A</v>
      </c>
      <c r="Q46" s="63" t="e">
        <f ca="1"/>
        <v>#N/A</v>
      </c>
      <c r="R46" s="66"/>
      <c r="S46" s="66"/>
      <c r="T46" s="67"/>
      <c r="U46" s="67"/>
    </row>
    <row r="47" spans="1:21">
      <c r="A47" s="31"/>
      <c r="B47" s="63" t="e">
        <f ca="1"/>
        <v>#N/A</v>
      </c>
      <c r="C47" s="63" t="e">
        <f ca="1"/>
        <v>#N/A</v>
      </c>
      <c r="D47" s="64" t="e">
        <f ca="1"/>
        <v>#N/A</v>
      </c>
      <c r="E47" s="66" t="e">
        <f ca="1"/>
        <v>#N/A</v>
      </c>
      <c r="F47" s="67" t="e">
        <f ca="1"/>
        <v>#N/A</v>
      </c>
      <c r="G47" s="66" t="e">
        <f ca="1"/>
        <v>#N/A</v>
      </c>
      <c r="H47" s="66" t="e">
        <f ca="1"/>
        <v>#N/A</v>
      </c>
      <c r="I47" s="65" t="e">
        <f ca="1"/>
        <v>#N/A</v>
      </c>
      <c r="J47" s="65" t="e">
        <f ca="1"/>
        <v>#N/A</v>
      </c>
      <c r="K47" s="65" t="e">
        <f ca="1"/>
        <v>#N/A</v>
      </c>
      <c r="L47" s="112" t="e">
        <f ca="1"/>
        <v>#N/A</v>
      </c>
      <c r="M47" s="66" t="e">
        <f ca="1"/>
        <v>#N/A</v>
      </c>
      <c r="N47" s="112" t="e">
        <f ca="1"/>
        <v>#N/A</v>
      </c>
      <c r="O47" s="69" t="e">
        <f ca="1"/>
        <v>#N/A</v>
      </c>
      <c r="P47" s="63" t="e">
        <f ca="1"/>
        <v>#N/A</v>
      </c>
      <c r="Q47" s="63" t="e">
        <f ca="1"/>
        <v>#N/A</v>
      </c>
      <c r="R47" s="66"/>
      <c r="S47" s="66"/>
      <c r="T47" s="67"/>
      <c r="U47" s="67"/>
    </row>
    <row r="48" spans="1:21">
      <c r="A48" s="31"/>
      <c r="B48" s="63" t="e">
        <f ca="1"/>
        <v>#N/A</v>
      </c>
      <c r="C48" s="63" t="e">
        <f ca="1"/>
        <v>#N/A</v>
      </c>
      <c r="D48" s="64" t="e">
        <f ca="1"/>
        <v>#N/A</v>
      </c>
      <c r="E48" s="66" t="e">
        <f ca="1"/>
        <v>#N/A</v>
      </c>
      <c r="F48" s="67" t="e">
        <f ca="1"/>
        <v>#N/A</v>
      </c>
      <c r="G48" s="66" t="e">
        <f ca="1"/>
        <v>#N/A</v>
      </c>
      <c r="H48" s="66" t="e">
        <f ca="1"/>
        <v>#N/A</v>
      </c>
      <c r="I48" s="65" t="e">
        <f ca="1"/>
        <v>#N/A</v>
      </c>
      <c r="J48" s="65" t="e">
        <f ca="1"/>
        <v>#N/A</v>
      </c>
      <c r="K48" s="65" t="e">
        <f ca="1"/>
        <v>#N/A</v>
      </c>
      <c r="L48" s="112" t="e">
        <f ca="1"/>
        <v>#N/A</v>
      </c>
      <c r="M48" s="66" t="e">
        <f ca="1"/>
        <v>#N/A</v>
      </c>
      <c r="N48" s="112" t="e">
        <f ca="1"/>
        <v>#N/A</v>
      </c>
      <c r="O48" s="69" t="e">
        <f ca="1"/>
        <v>#N/A</v>
      </c>
      <c r="P48" s="63" t="e">
        <f ca="1"/>
        <v>#N/A</v>
      </c>
      <c r="Q48" s="63" t="e">
        <f ca="1"/>
        <v>#N/A</v>
      </c>
      <c r="R48" s="66"/>
      <c r="S48" s="66"/>
      <c r="T48" s="67"/>
      <c r="U48" s="67"/>
    </row>
    <row r="49" spans="1:21">
      <c r="A49" s="31"/>
      <c r="B49" s="63" t="e">
        <f ca="1"/>
        <v>#N/A</v>
      </c>
      <c r="C49" s="63" t="e">
        <f ca="1"/>
        <v>#N/A</v>
      </c>
      <c r="D49" s="64" t="e">
        <f ca="1"/>
        <v>#N/A</v>
      </c>
      <c r="E49" s="66" t="e">
        <f ca="1"/>
        <v>#N/A</v>
      </c>
      <c r="F49" s="67" t="e">
        <f ca="1"/>
        <v>#N/A</v>
      </c>
      <c r="G49" s="66" t="e">
        <f ca="1"/>
        <v>#N/A</v>
      </c>
      <c r="H49" s="66" t="e">
        <f ca="1"/>
        <v>#N/A</v>
      </c>
      <c r="I49" s="65" t="e">
        <f ca="1"/>
        <v>#N/A</v>
      </c>
      <c r="J49" s="65" t="e">
        <f ca="1"/>
        <v>#N/A</v>
      </c>
      <c r="K49" s="65" t="e">
        <f ca="1"/>
        <v>#N/A</v>
      </c>
      <c r="L49" s="112" t="e">
        <f ca="1"/>
        <v>#N/A</v>
      </c>
      <c r="M49" s="66" t="e">
        <f ca="1"/>
        <v>#N/A</v>
      </c>
      <c r="N49" s="112" t="e">
        <f ca="1"/>
        <v>#N/A</v>
      </c>
      <c r="O49" s="69" t="e">
        <f ca="1"/>
        <v>#N/A</v>
      </c>
      <c r="P49" s="63" t="e">
        <f ca="1"/>
        <v>#N/A</v>
      </c>
      <c r="Q49" s="63" t="e">
        <f ca="1"/>
        <v>#N/A</v>
      </c>
      <c r="R49" s="66"/>
      <c r="S49" s="66"/>
      <c r="T49" s="67"/>
      <c r="U49" s="67"/>
    </row>
    <row r="50" spans="1:21">
      <c r="A50" s="31"/>
      <c r="B50" s="63" t="e">
        <f ca="1"/>
        <v>#N/A</v>
      </c>
      <c r="C50" s="63" t="e">
        <f ca="1"/>
        <v>#N/A</v>
      </c>
      <c r="D50" s="64" t="e">
        <f ca="1"/>
        <v>#N/A</v>
      </c>
      <c r="E50" s="66" t="e">
        <f ca="1"/>
        <v>#N/A</v>
      </c>
      <c r="F50" s="67" t="e">
        <f ca="1"/>
        <v>#N/A</v>
      </c>
      <c r="G50" s="66" t="e">
        <f ca="1"/>
        <v>#N/A</v>
      </c>
      <c r="H50" s="66" t="e">
        <f ca="1"/>
        <v>#N/A</v>
      </c>
      <c r="I50" s="65" t="e">
        <f ca="1"/>
        <v>#N/A</v>
      </c>
      <c r="J50" s="65" t="e">
        <f ca="1"/>
        <v>#N/A</v>
      </c>
      <c r="K50" s="65" t="e">
        <f ca="1"/>
        <v>#N/A</v>
      </c>
      <c r="L50" s="112" t="e">
        <f ca="1"/>
        <v>#N/A</v>
      </c>
      <c r="M50" s="66" t="e">
        <f ca="1"/>
        <v>#N/A</v>
      </c>
      <c r="N50" s="112" t="e">
        <f ca="1"/>
        <v>#N/A</v>
      </c>
      <c r="O50" s="69" t="e">
        <f ca="1"/>
        <v>#N/A</v>
      </c>
      <c r="P50" s="63" t="e">
        <f ca="1"/>
        <v>#N/A</v>
      </c>
      <c r="Q50" s="63" t="e">
        <f ca="1"/>
        <v>#N/A</v>
      </c>
      <c r="R50" s="66"/>
      <c r="S50" s="66"/>
      <c r="T50" s="67"/>
      <c r="U50" s="67"/>
    </row>
    <row r="51" spans="1:21">
      <c r="A51" s="31"/>
      <c r="B51" s="63" t="e">
        <f ca="1"/>
        <v>#N/A</v>
      </c>
      <c r="C51" s="63" t="e">
        <f ca="1"/>
        <v>#N/A</v>
      </c>
      <c r="D51" s="64" t="e">
        <f ca="1"/>
        <v>#N/A</v>
      </c>
      <c r="E51" s="66" t="e">
        <f ca="1"/>
        <v>#N/A</v>
      </c>
      <c r="F51" s="67" t="e">
        <f ca="1"/>
        <v>#N/A</v>
      </c>
      <c r="G51" s="66" t="e">
        <f ca="1"/>
        <v>#N/A</v>
      </c>
      <c r="H51" s="66" t="e">
        <f ca="1"/>
        <v>#N/A</v>
      </c>
      <c r="I51" s="65" t="e">
        <f ca="1"/>
        <v>#N/A</v>
      </c>
      <c r="J51" s="65" t="e">
        <f ca="1"/>
        <v>#N/A</v>
      </c>
      <c r="K51" s="65" t="e">
        <f ca="1"/>
        <v>#N/A</v>
      </c>
      <c r="L51" s="112" t="e">
        <f ca="1"/>
        <v>#N/A</v>
      </c>
      <c r="M51" s="66" t="e">
        <f ca="1"/>
        <v>#N/A</v>
      </c>
      <c r="N51" s="112" t="e">
        <f ca="1"/>
        <v>#N/A</v>
      </c>
      <c r="O51" s="69" t="e">
        <f ca="1"/>
        <v>#N/A</v>
      </c>
      <c r="P51" s="63" t="e">
        <f ca="1"/>
        <v>#N/A</v>
      </c>
      <c r="Q51" s="63" t="e">
        <f ca="1"/>
        <v>#N/A</v>
      </c>
      <c r="R51" s="66"/>
      <c r="S51" s="66"/>
      <c r="T51" s="67"/>
      <c r="U51" s="67"/>
    </row>
    <row r="52" spans="1:21">
      <c r="A52" s="31"/>
      <c r="B52" s="63" t="e">
        <f ca="1"/>
        <v>#N/A</v>
      </c>
      <c r="C52" s="63" t="e">
        <f ca="1"/>
        <v>#N/A</v>
      </c>
      <c r="D52" s="64" t="e">
        <f ca="1"/>
        <v>#N/A</v>
      </c>
      <c r="E52" s="66" t="e">
        <f ca="1"/>
        <v>#N/A</v>
      </c>
      <c r="F52" s="67" t="e">
        <f ca="1"/>
        <v>#N/A</v>
      </c>
      <c r="G52" s="66" t="e">
        <f ca="1"/>
        <v>#N/A</v>
      </c>
      <c r="H52" s="66" t="e">
        <f ca="1"/>
        <v>#N/A</v>
      </c>
      <c r="I52" s="65" t="e">
        <f ca="1"/>
        <v>#N/A</v>
      </c>
      <c r="J52" s="65" t="e">
        <f ca="1"/>
        <v>#N/A</v>
      </c>
      <c r="K52" s="65" t="e">
        <f ca="1"/>
        <v>#N/A</v>
      </c>
      <c r="L52" s="112" t="e">
        <f ca="1"/>
        <v>#N/A</v>
      </c>
      <c r="M52" s="66" t="e">
        <f ca="1"/>
        <v>#N/A</v>
      </c>
      <c r="N52" s="112" t="e">
        <f ca="1"/>
        <v>#N/A</v>
      </c>
      <c r="O52" s="69" t="e">
        <f ca="1"/>
        <v>#N/A</v>
      </c>
      <c r="P52" s="63" t="e">
        <f ca="1"/>
        <v>#N/A</v>
      </c>
      <c r="Q52" s="63" t="e">
        <f ca="1"/>
        <v>#N/A</v>
      </c>
      <c r="R52" s="66"/>
      <c r="S52" s="66"/>
      <c r="T52" s="67"/>
      <c r="U52" s="67"/>
    </row>
    <row r="53" spans="1:21">
      <c r="A53" s="31"/>
      <c r="B53" s="63" t="e">
        <f ca="1"/>
        <v>#N/A</v>
      </c>
      <c r="C53" s="63" t="e">
        <f ca="1"/>
        <v>#N/A</v>
      </c>
      <c r="D53" s="64" t="e">
        <f ca="1"/>
        <v>#N/A</v>
      </c>
      <c r="E53" s="66" t="e">
        <f ca="1"/>
        <v>#N/A</v>
      </c>
      <c r="F53" s="67" t="e">
        <f ca="1"/>
        <v>#N/A</v>
      </c>
      <c r="G53" s="66" t="e">
        <f ca="1"/>
        <v>#N/A</v>
      </c>
      <c r="H53" s="66" t="e">
        <f ca="1"/>
        <v>#N/A</v>
      </c>
      <c r="I53" s="65" t="e">
        <f ca="1"/>
        <v>#N/A</v>
      </c>
      <c r="J53" s="65" t="e">
        <f ca="1"/>
        <v>#N/A</v>
      </c>
      <c r="K53" s="65" t="e">
        <f ca="1"/>
        <v>#N/A</v>
      </c>
      <c r="L53" s="112" t="e">
        <f ca="1"/>
        <v>#N/A</v>
      </c>
      <c r="M53" s="66" t="e">
        <f ca="1"/>
        <v>#N/A</v>
      </c>
      <c r="N53" s="112" t="e">
        <f ca="1"/>
        <v>#N/A</v>
      </c>
      <c r="O53" s="69" t="e">
        <f ca="1"/>
        <v>#N/A</v>
      </c>
      <c r="P53" s="63" t="e">
        <f ca="1"/>
        <v>#N/A</v>
      </c>
      <c r="Q53" s="63" t="e">
        <f ca="1"/>
        <v>#N/A</v>
      </c>
      <c r="R53" s="66"/>
      <c r="S53" s="66"/>
      <c r="T53" s="67"/>
      <c r="U53" s="6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pageSetUpPr fitToPage="1"/>
  </sheetPr>
  <dimension ref="B1:I202"/>
  <sheetViews>
    <sheetView showGridLines="0" workbookViewId="0">
      <selection activeCell="D42" sqref="D42"/>
    </sheetView>
  </sheetViews>
  <sheetFormatPr defaultRowHeight="12.75"/>
  <cols>
    <col min="1" max="2" width="1.7109375" style="8" customWidth="1"/>
    <col min="3" max="3" width="3.140625" style="8" customWidth="1"/>
    <col min="4" max="4" width="44.5703125" style="8" bestFit="1" customWidth="1"/>
    <col min="5" max="5" width="51.42578125" style="8" bestFit="1" customWidth="1"/>
    <col min="6" max="6" width="9.140625" style="8"/>
    <col min="7" max="7" width="1.140625" style="8" customWidth="1"/>
    <col min="8" max="8" width="28.85546875" style="8" bestFit="1" customWidth="1"/>
    <col min="9" max="9" width="9" style="8" bestFit="1" customWidth="1"/>
    <col min="10" max="10" width="1.7109375" style="8" customWidth="1"/>
    <col min="11" max="242" width="9.140625" style="8"/>
    <col min="243" max="244" width="1.7109375" style="8" customWidth="1"/>
    <col min="245" max="245" width="3.140625" style="8" customWidth="1"/>
    <col min="246" max="246" width="17.7109375" style="8" bestFit="1" customWidth="1"/>
    <col min="247" max="247" width="36.42578125" style="8" bestFit="1" customWidth="1"/>
    <col min="248" max="248" width="9.140625" style="8"/>
    <col min="249" max="249" width="17.7109375" style="8" bestFit="1" customWidth="1"/>
    <col min="250" max="250" width="36.42578125" style="8" bestFit="1" customWidth="1"/>
    <col min="251" max="251" width="9.140625" style="8"/>
    <col min="252" max="252" width="1.140625" style="8" customWidth="1"/>
    <col min="253" max="254" width="9.140625" style="8"/>
    <col min="255" max="255" width="11.85546875" style="8" bestFit="1" customWidth="1"/>
    <col min="256" max="498" width="9.140625" style="8"/>
    <col min="499" max="500" width="1.7109375" style="8" customWidth="1"/>
    <col min="501" max="501" width="3.140625" style="8" customWidth="1"/>
    <col min="502" max="502" width="17.7109375" style="8" bestFit="1" customWidth="1"/>
    <col min="503" max="503" width="36.42578125" style="8" bestFit="1" customWidth="1"/>
    <col min="504" max="504" width="9.140625" style="8"/>
    <col min="505" max="505" width="17.7109375" style="8" bestFit="1" customWidth="1"/>
    <col min="506" max="506" width="36.42578125" style="8" bestFit="1" customWidth="1"/>
    <col min="507" max="507" width="9.140625" style="8"/>
    <col min="508" max="508" width="1.140625" style="8" customWidth="1"/>
    <col min="509" max="510" width="9.140625" style="8"/>
    <col min="511" max="511" width="11.85546875" style="8" bestFit="1" customWidth="1"/>
    <col min="512" max="754" width="9.140625" style="8"/>
    <col min="755" max="756" width="1.7109375" style="8" customWidth="1"/>
    <col min="757" max="757" width="3.140625" style="8" customWidth="1"/>
    <col min="758" max="758" width="17.7109375" style="8" bestFit="1" customWidth="1"/>
    <col min="759" max="759" width="36.42578125" style="8" bestFit="1" customWidth="1"/>
    <col min="760" max="760" width="9.140625" style="8"/>
    <col min="761" max="761" width="17.7109375" style="8" bestFit="1" customWidth="1"/>
    <col min="762" max="762" width="36.42578125" style="8" bestFit="1" customWidth="1"/>
    <col min="763" max="763" width="9.140625" style="8"/>
    <col min="764" max="764" width="1.140625" style="8" customWidth="1"/>
    <col min="765" max="766" width="9.140625" style="8"/>
    <col min="767" max="767" width="11.85546875" style="8" bestFit="1" customWidth="1"/>
    <col min="768" max="1010" width="9.140625" style="8"/>
    <col min="1011" max="1012" width="1.7109375" style="8" customWidth="1"/>
    <col min="1013" max="1013" width="3.140625" style="8" customWidth="1"/>
    <col min="1014" max="1014" width="17.7109375" style="8" bestFit="1" customWidth="1"/>
    <col min="1015" max="1015" width="36.42578125" style="8" bestFit="1" customWidth="1"/>
    <col min="1016" max="1016" width="9.140625" style="8"/>
    <col min="1017" max="1017" width="17.7109375" style="8" bestFit="1" customWidth="1"/>
    <col min="1018" max="1018" width="36.42578125" style="8" bestFit="1" customWidth="1"/>
    <col min="1019" max="1019" width="9.140625" style="8"/>
    <col min="1020" max="1020" width="1.140625" style="8" customWidth="1"/>
    <col min="1021" max="1022" width="9.140625" style="8"/>
    <col min="1023" max="1023" width="11.85546875" style="8" bestFit="1" customWidth="1"/>
    <col min="1024" max="1266" width="9.140625" style="8"/>
    <col min="1267" max="1268" width="1.7109375" style="8" customWidth="1"/>
    <col min="1269" max="1269" width="3.140625" style="8" customWidth="1"/>
    <col min="1270" max="1270" width="17.7109375" style="8" bestFit="1" customWidth="1"/>
    <col min="1271" max="1271" width="36.42578125" style="8" bestFit="1" customWidth="1"/>
    <col min="1272" max="1272" width="9.140625" style="8"/>
    <col min="1273" max="1273" width="17.7109375" style="8" bestFit="1" customWidth="1"/>
    <col min="1274" max="1274" width="36.42578125" style="8" bestFit="1" customWidth="1"/>
    <col min="1275" max="1275" width="9.140625" style="8"/>
    <col min="1276" max="1276" width="1.140625" style="8" customWidth="1"/>
    <col min="1277" max="1278" width="9.140625" style="8"/>
    <col min="1279" max="1279" width="11.85546875" style="8" bestFit="1" customWidth="1"/>
    <col min="1280" max="1522" width="9.140625" style="8"/>
    <col min="1523" max="1524" width="1.7109375" style="8" customWidth="1"/>
    <col min="1525" max="1525" width="3.140625" style="8" customWidth="1"/>
    <col min="1526" max="1526" width="17.7109375" style="8" bestFit="1" customWidth="1"/>
    <col min="1527" max="1527" width="36.42578125" style="8" bestFit="1" customWidth="1"/>
    <col min="1528" max="1528" width="9.140625" style="8"/>
    <col min="1529" max="1529" width="17.7109375" style="8" bestFit="1" customWidth="1"/>
    <col min="1530" max="1530" width="36.42578125" style="8" bestFit="1" customWidth="1"/>
    <col min="1531" max="1531" width="9.140625" style="8"/>
    <col min="1532" max="1532" width="1.140625" style="8" customWidth="1"/>
    <col min="1533" max="1534" width="9.140625" style="8"/>
    <col min="1535" max="1535" width="11.85546875" style="8" bestFit="1" customWidth="1"/>
    <col min="1536" max="1778" width="9.140625" style="8"/>
    <col min="1779" max="1780" width="1.7109375" style="8" customWidth="1"/>
    <col min="1781" max="1781" width="3.140625" style="8" customWidth="1"/>
    <col min="1782" max="1782" width="17.7109375" style="8" bestFit="1" customWidth="1"/>
    <col min="1783" max="1783" width="36.42578125" style="8" bestFit="1" customWidth="1"/>
    <col min="1784" max="1784" width="9.140625" style="8"/>
    <col min="1785" max="1785" width="17.7109375" style="8" bestFit="1" customWidth="1"/>
    <col min="1786" max="1786" width="36.42578125" style="8" bestFit="1" customWidth="1"/>
    <col min="1787" max="1787" width="9.140625" style="8"/>
    <col min="1788" max="1788" width="1.140625" style="8" customWidth="1"/>
    <col min="1789" max="1790" width="9.140625" style="8"/>
    <col min="1791" max="1791" width="11.85546875" style="8" bestFit="1" customWidth="1"/>
    <col min="1792" max="2034" width="9.140625" style="8"/>
    <col min="2035" max="2036" width="1.7109375" style="8" customWidth="1"/>
    <col min="2037" max="2037" width="3.140625" style="8" customWidth="1"/>
    <col min="2038" max="2038" width="17.7109375" style="8" bestFit="1" customWidth="1"/>
    <col min="2039" max="2039" width="36.42578125" style="8" bestFit="1" customWidth="1"/>
    <col min="2040" max="2040" width="9.140625" style="8"/>
    <col min="2041" max="2041" width="17.7109375" style="8" bestFit="1" customWidth="1"/>
    <col min="2042" max="2042" width="36.42578125" style="8" bestFit="1" customWidth="1"/>
    <col min="2043" max="2043" width="9.140625" style="8"/>
    <col min="2044" max="2044" width="1.140625" style="8" customWidth="1"/>
    <col min="2045" max="2046" width="9.140625" style="8"/>
    <col min="2047" max="2047" width="11.85546875" style="8" bestFit="1" customWidth="1"/>
    <col min="2048" max="2290" width="9.140625" style="8"/>
    <col min="2291" max="2292" width="1.7109375" style="8" customWidth="1"/>
    <col min="2293" max="2293" width="3.140625" style="8" customWidth="1"/>
    <col min="2294" max="2294" width="17.7109375" style="8" bestFit="1" customWidth="1"/>
    <col min="2295" max="2295" width="36.42578125" style="8" bestFit="1" customWidth="1"/>
    <col min="2296" max="2296" width="9.140625" style="8"/>
    <col min="2297" max="2297" width="17.7109375" style="8" bestFit="1" customWidth="1"/>
    <col min="2298" max="2298" width="36.42578125" style="8" bestFit="1" customWidth="1"/>
    <col min="2299" max="2299" width="9.140625" style="8"/>
    <col min="2300" max="2300" width="1.140625" style="8" customWidth="1"/>
    <col min="2301" max="2302" width="9.140625" style="8"/>
    <col min="2303" max="2303" width="11.85546875" style="8" bestFit="1" customWidth="1"/>
    <col min="2304" max="2546" width="9.140625" style="8"/>
    <col min="2547" max="2548" width="1.7109375" style="8" customWidth="1"/>
    <col min="2549" max="2549" width="3.140625" style="8" customWidth="1"/>
    <col min="2550" max="2550" width="17.7109375" style="8" bestFit="1" customWidth="1"/>
    <col min="2551" max="2551" width="36.42578125" style="8" bestFit="1" customWidth="1"/>
    <col min="2552" max="2552" width="9.140625" style="8"/>
    <col min="2553" max="2553" width="17.7109375" style="8" bestFit="1" customWidth="1"/>
    <col min="2554" max="2554" width="36.42578125" style="8" bestFit="1" customWidth="1"/>
    <col min="2555" max="2555" width="9.140625" style="8"/>
    <col min="2556" max="2556" width="1.140625" style="8" customWidth="1"/>
    <col min="2557" max="2558" width="9.140625" style="8"/>
    <col min="2559" max="2559" width="11.85546875" style="8" bestFit="1" customWidth="1"/>
    <col min="2560" max="2802" width="9.140625" style="8"/>
    <col min="2803" max="2804" width="1.7109375" style="8" customWidth="1"/>
    <col min="2805" max="2805" width="3.140625" style="8" customWidth="1"/>
    <col min="2806" max="2806" width="17.7109375" style="8" bestFit="1" customWidth="1"/>
    <col min="2807" max="2807" width="36.42578125" style="8" bestFit="1" customWidth="1"/>
    <col min="2808" max="2808" width="9.140625" style="8"/>
    <col min="2809" max="2809" width="17.7109375" style="8" bestFit="1" customWidth="1"/>
    <col min="2810" max="2810" width="36.42578125" style="8" bestFit="1" customWidth="1"/>
    <col min="2811" max="2811" width="9.140625" style="8"/>
    <col min="2812" max="2812" width="1.140625" style="8" customWidth="1"/>
    <col min="2813" max="2814" width="9.140625" style="8"/>
    <col min="2815" max="2815" width="11.85546875" style="8" bestFit="1" customWidth="1"/>
    <col min="2816" max="3058" width="9.140625" style="8"/>
    <col min="3059" max="3060" width="1.7109375" style="8" customWidth="1"/>
    <col min="3061" max="3061" width="3.140625" style="8" customWidth="1"/>
    <col min="3062" max="3062" width="17.7109375" style="8" bestFit="1" customWidth="1"/>
    <col min="3063" max="3063" width="36.42578125" style="8" bestFit="1" customWidth="1"/>
    <col min="3064" max="3064" width="9.140625" style="8"/>
    <col min="3065" max="3065" width="17.7109375" style="8" bestFit="1" customWidth="1"/>
    <col min="3066" max="3066" width="36.42578125" style="8" bestFit="1" customWidth="1"/>
    <col min="3067" max="3067" width="9.140625" style="8"/>
    <col min="3068" max="3068" width="1.140625" style="8" customWidth="1"/>
    <col min="3069" max="3070" width="9.140625" style="8"/>
    <col min="3071" max="3071" width="11.85546875" style="8" bestFit="1" customWidth="1"/>
    <col min="3072" max="3314" width="9.140625" style="8"/>
    <col min="3315" max="3316" width="1.7109375" style="8" customWidth="1"/>
    <col min="3317" max="3317" width="3.140625" style="8" customWidth="1"/>
    <col min="3318" max="3318" width="17.7109375" style="8" bestFit="1" customWidth="1"/>
    <col min="3319" max="3319" width="36.42578125" style="8" bestFit="1" customWidth="1"/>
    <col min="3320" max="3320" width="9.140625" style="8"/>
    <col min="3321" max="3321" width="17.7109375" style="8" bestFit="1" customWidth="1"/>
    <col min="3322" max="3322" width="36.42578125" style="8" bestFit="1" customWidth="1"/>
    <col min="3323" max="3323" width="9.140625" style="8"/>
    <col min="3324" max="3324" width="1.140625" style="8" customWidth="1"/>
    <col min="3325" max="3326" width="9.140625" style="8"/>
    <col min="3327" max="3327" width="11.85546875" style="8" bestFit="1" customWidth="1"/>
    <col min="3328" max="3570" width="9.140625" style="8"/>
    <col min="3571" max="3572" width="1.7109375" style="8" customWidth="1"/>
    <col min="3573" max="3573" width="3.140625" style="8" customWidth="1"/>
    <col min="3574" max="3574" width="17.7109375" style="8" bestFit="1" customWidth="1"/>
    <col min="3575" max="3575" width="36.42578125" style="8" bestFit="1" customWidth="1"/>
    <col min="3576" max="3576" width="9.140625" style="8"/>
    <col min="3577" max="3577" width="17.7109375" style="8" bestFit="1" customWidth="1"/>
    <col min="3578" max="3578" width="36.42578125" style="8" bestFit="1" customWidth="1"/>
    <col min="3579" max="3579" width="9.140625" style="8"/>
    <col min="3580" max="3580" width="1.140625" style="8" customWidth="1"/>
    <col min="3581" max="3582" width="9.140625" style="8"/>
    <col min="3583" max="3583" width="11.85546875" style="8" bestFit="1" customWidth="1"/>
    <col min="3584" max="3826" width="9.140625" style="8"/>
    <col min="3827" max="3828" width="1.7109375" style="8" customWidth="1"/>
    <col min="3829" max="3829" width="3.140625" style="8" customWidth="1"/>
    <col min="3830" max="3830" width="17.7109375" style="8" bestFit="1" customWidth="1"/>
    <col min="3831" max="3831" width="36.42578125" style="8" bestFit="1" customWidth="1"/>
    <col min="3832" max="3832" width="9.140625" style="8"/>
    <col min="3833" max="3833" width="17.7109375" style="8" bestFit="1" customWidth="1"/>
    <col min="3834" max="3834" width="36.42578125" style="8" bestFit="1" customWidth="1"/>
    <col min="3835" max="3835" width="9.140625" style="8"/>
    <col min="3836" max="3836" width="1.140625" style="8" customWidth="1"/>
    <col min="3837" max="3838" width="9.140625" style="8"/>
    <col min="3839" max="3839" width="11.85546875" style="8" bestFit="1" customWidth="1"/>
    <col min="3840" max="4082" width="9.140625" style="8"/>
    <col min="4083" max="4084" width="1.7109375" style="8" customWidth="1"/>
    <col min="4085" max="4085" width="3.140625" style="8" customWidth="1"/>
    <col min="4086" max="4086" width="17.7109375" style="8" bestFit="1" customWidth="1"/>
    <col min="4087" max="4087" width="36.42578125" style="8" bestFit="1" customWidth="1"/>
    <col min="4088" max="4088" width="9.140625" style="8"/>
    <col min="4089" max="4089" width="17.7109375" style="8" bestFit="1" customWidth="1"/>
    <col min="4090" max="4090" width="36.42578125" style="8" bestFit="1" customWidth="1"/>
    <col min="4091" max="4091" width="9.140625" style="8"/>
    <col min="4092" max="4092" width="1.140625" style="8" customWidth="1"/>
    <col min="4093" max="4094" width="9.140625" style="8"/>
    <col min="4095" max="4095" width="11.85546875" style="8" bestFit="1" customWidth="1"/>
    <col min="4096" max="4338" width="9.140625" style="8"/>
    <col min="4339" max="4340" width="1.7109375" style="8" customWidth="1"/>
    <col min="4341" max="4341" width="3.140625" style="8" customWidth="1"/>
    <col min="4342" max="4342" width="17.7109375" style="8" bestFit="1" customWidth="1"/>
    <col min="4343" max="4343" width="36.42578125" style="8" bestFit="1" customWidth="1"/>
    <col min="4344" max="4344" width="9.140625" style="8"/>
    <col min="4345" max="4345" width="17.7109375" style="8" bestFit="1" customWidth="1"/>
    <col min="4346" max="4346" width="36.42578125" style="8" bestFit="1" customWidth="1"/>
    <col min="4347" max="4347" width="9.140625" style="8"/>
    <col min="4348" max="4348" width="1.140625" style="8" customWidth="1"/>
    <col min="4349" max="4350" width="9.140625" style="8"/>
    <col min="4351" max="4351" width="11.85546875" style="8" bestFit="1" customWidth="1"/>
    <col min="4352" max="4594" width="9.140625" style="8"/>
    <col min="4595" max="4596" width="1.7109375" style="8" customWidth="1"/>
    <col min="4597" max="4597" width="3.140625" style="8" customWidth="1"/>
    <col min="4598" max="4598" width="17.7109375" style="8" bestFit="1" customWidth="1"/>
    <col min="4599" max="4599" width="36.42578125" style="8" bestFit="1" customWidth="1"/>
    <col min="4600" max="4600" width="9.140625" style="8"/>
    <col min="4601" max="4601" width="17.7109375" style="8" bestFit="1" customWidth="1"/>
    <col min="4602" max="4602" width="36.42578125" style="8" bestFit="1" customWidth="1"/>
    <col min="4603" max="4603" width="9.140625" style="8"/>
    <col min="4604" max="4604" width="1.140625" style="8" customWidth="1"/>
    <col min="4605" max="4606" width="9.140625" style="8"/>
    <col min="4607" max="4607" width="11.85546875" style="8" bestFit="1" customWidth="1"/>
    <col min="4608" max="4850" width="9.140625" style="8"/>
    <col min="4851" max="4852" width="1.7109375" style="8" customWidth="1"/>
    <col min="4853" max="4853" width="3.140625" style="8" customWidth="1"/>
    <col min="4854" max="4854" width="17.7109375" style="8" bestFit="1" customWidth="1"/>
    <col min="4855" max="4855" width="36.42578125" style="8" bestFit="1" customWidth="1"/>
    <col min="4856" max="4856" width="9.140625" style="8"/>
    <col min="4857" max="4857" width="17.7109375" style="8" bestFit="1" customWidth="1"/>
    <col min="4858" max="4858" width="36.42578125" style="8" bestFit="1" customWidth="1"/>
    <col min="4859" max="4859" width="9.140625" style="8"/>
    <col min="4860" max="4860" width="1.140625" style="8" customWidth="1"/>
    <col min="4861" max="4862" width="9.140625" style="8"/>
    <col min="4863" max="4863" width="11.85546875" style="8" bestFit="1" customWidth="1"/>
    <col min="4864" max="5106" width="9.140625" style="8"/>
    <col min="5107" max="5108" width="1.7109375" style="8" customWidth="1"/>
    <col min="5109" max="5109" width="3.140625" style="8" customWidth="1"/>
    <col min="5110" max="5110" width="17.7109375" style="8" bestFit="1" customWidth="1"/>
    <col min="5111" max="5111" width="36.42578125" style="8" bestFit="1" customWidth="1"/>
    <col min="5112" max="5112" width="9.140625" style="8"/>
    <col min="5113" max="5113" width="17.7109375" style="8" bestFit="1" customWidth="1"/>
    <col min="5114" max="5114" width="36.42578125" style="8" bestFit="1" customWidth="1"/>
    <col min="5115" max="5115" width="9.140625" style="8"/>
    <col min="5116" max="5116" width="1.140625" style="8" customWidth="1"/>
    <col min="5117" max="5118" width="9.140625" style="8"/>
    <col min="5119" max="5119" width="11.85546875" style="8" bestFit="1" customWidth="1"/>
    <col min="5120" max="5362" width="9.140625" style="8"/>
    <col min="5363" max="5364" width="1.7109375" style="8" customWidth="1"/>
    <col min="5365" max="5365" width="3.140625" style="8" customWidth="1"/>
    <col min="5366" max="5366" width="17.7109375" style="8" bestFit="1" customWidth="1"/>
    <col min="5367" max="5367" width="36.42578125" style="8" bestFit="1" customWidth="1"/>
    <col min="5368" max="5368" width="9.140625" style="8"/>
    <col min="5369" max="5369" width="17.7109375" style="8" bestFit="1" customWidth="1"/>
    <col min="5370" max="5370" width="36.42578125" style="8" bestFit="1" customWidth="1"/>
    <col min="5371" max="5371" width="9.140625" style="8"/>
    <col min="5372" max="5372" width="1.140625" style="8" customWidth="1"/>
    <col min="5373" max="5374" width="9.140625" style="8"/>
    <col min="5375" max="5375" width="11.85546875" style="8" bestFit="1" customWidth="1"/>
    <col min="5376" max="5618" width="9.140625" style="8"/>
    <col min="5619" max="5620" width="1.7109375" style="8" customWidth="1"/>
    <col min="5621" max="5621" width="3.140625" style="8" customWidth="1"/>
    <col min="5622" max="5622" width="17.7109375" style="8" bestFit="1" customWidth="1"/>
    <col min="5623" max="5623" width="36.42578125" style="8" bestFit="1" customWidth="1"/>
    <col min="5624" max="5624" width="9.140625" style="8"/>
    <col min="5625" max="5625" width="17.7109375" style="8" bestFit="1" customWidth="1"/>
    <col min="5626" max="5626" width="36.42578125" style="8" bestFit="1" customWidth="1"/>
    <col min="5627" max="5627" width="9.140625" style="8"/>
    <col min="5628" max="5628" width="1.140625" style="8" customWidth="1"/>
    <col min="5629" max="5630" width="9.140625" style="8"/>
    <col min="5631" max="5631" width="11.85546875" style="8" bestFit="1" customWidth="1"/>
    <col min="5632" max="5874" width="9.140625" style="8"/>
    <col min="5875" max="5876" width="1.7109375" style="8" customWidth="1"/>
    <col min="5877" max="5877" width="3.140625" style="8" customWidth="1"/>
    <col min="5878" max="5878" width="17.7109375" style="8" bestFit="1" customWidth="1"/>
    <col min="5879" max="5879" width="36.42578125" style="8" bestFit="1" customWidth="1"/>
    <col min="5880" max="5880" width="9.140625" style="8"/>
    <col min="5881" max="5881" width="17.7109375" style="8" bestFit="1" customWidth="1"/>
    <col min="5882" max="5882" width="36.42578125" style="8" bestFit="1" customWidth="1"/>
    <col min="5883" max="5883" width="9.140625" style="8"/>
    <col min="5884" max="5884" width="1.140625" style="8" customWidth="1"/>
    <col min="5885" max="5886" width="9.140625" style="8"/>
    <col min="5887" max="5887" width="11.85546875" style="8" bestFit="1" customWidth="1"/>
    <col min="5888" max="6130" width="9.140625" style="8"/>
    <col min="6131" max="6132" width="1.7109375" style="8" customWidth="1"/>
    <col min="6133" max="6133" width="3.140625" style="8" customWidth="1"/>
    <col min="6134" max="6134" width="17.7109375" style="8" bestFit="1" customWidth="1"/>
    <col min="6135" max="6135" width="36.42578125" style="8" bestFit="1" customWidth="1"/>
    <col min="6136" max="6136" width="9.140625" style="8"/>
    <col min="6137" max="6137" width="17.7109375" style="8" bestFit="1" customWidth="1"/>
    <col min="6138" max="6138" width="36.42578125" style="8" bestFit="1" customWidth="1"/>
    <col min="6139" max="6139" width="9.140625" style="8"/>
    <col min="6140" max="6140" width="1.140625" style="8" customWidth="1"/>
    <col min="6141" max="6142" width="9.140625" style="8"/>
    <col min="6143" max="6143" width="11.85546875" style="8" bestFit="1" customWidth="1"/>
    <col min="6144" max="6386" width="9.140625" style="8"/>
    <col min="6387" max="6388" width="1.7109375" style="8" customWidth="1"/>
    <col min="6389" max="6389" width="3.140625" style="8" customWidth="1"/>
    <col min="6390" max="6390" width="17.7109375" style="8" bestFit="1" customWidth="1"/>
    <col min="6391" max="6391" width="36.42578125" style="8" bestFit="1" customWidth="1"/>
    <col min="6392" max="6392" width="9.140625" style="8"/>
    <col min="6393" max="6393" width="17.7109375" style="8" bestFit="1" customWidth="1"/>
    <col min="6394" max="6394" width="36.42578125" style="8" bestFit="1" customWidth="1"/>
    <col min="6395" max="6395" width="9.140625" style="8"/>
    <col min="6396" max="6396" width="1.140625" style="8" customWidth="1"/>
    <col min="6397" max="6398" width="9.140625" style="8"/>
    <col min="6399" max="6399" width="11.85546875" style="8" bestFit="1" customWidth="1"/>
    <col min="6400" max="6642" width="9.140625" style="8"/>
    <col min="6643" max="6644" width="1.7109375" style="8" customWidth="1"/>
    <col min="6645" max="6645" width="3.140625" style="8" customWidth="1"/>
    <col min="6646" max="6646" width="17.7109375" style="8" bestFit="1" customWidth="1"/>
    <col min="6647" max="6647" width="36.42578125" style="8" bestFit="1" customWidth="1"/>
    <col min="6648" max="6648" width="9.140625" style="8"/>
    <col min="6649" max="6649" width="17.7109375" style="8" bestFit="1" customWidth="1"/>
    <col min="6650" max="6650" width="36.42578125" style="8" bestFit="1" customWidth="1"/>
    <col min="6651" max="6651" width="9.140625" style="8"/>
    <col min="6652" max="6652" width="1.140625" style="8" customWidth="1"/>
    <col min="6653" max="6654" width="9.140625" style="8"/>
    <col min="6655" max="6655" width="11.85546875" style="8" bestFit="1" customWidth="1"/>
    <col min="6656" max="6898" width="9.140625" style="8"/>
    <col min="6899" max="6900" width="1.7109375" style="8" customWidth="1"/>
    <col min="6901" max="6901" width="3.140625" style="8" customWidth="1"/>
    <col min="6902" max="6902" width="17.7109375" style="8" bestFit="1" customWidth="1"/>
    <col min="6903" max="6903" width="36.42578125" style="8" bestFit="1" customWidth="1"/>
    <col min="6904" max="6904" width="9.140625" style="8"/>
    <col min="6905" max="6905" width="17.7109375" style="8" bestFit="1" customWidth="1"/>
    <col min="6906" max="6906" width="36.42578125" style="8" bestFit="1" customWidth="1"/>
    <col min="6907" max="6907" width="9.140625" style="8"/>
    <col min="6908" max="6908" width="1.140625" style="8" customWidth="1"/>
    <col min="6909" max="6910" width="9.140625" style="8"/>
    <col min="6911" max="6911" width="11.85546875" style="8" bestFit="1" customWidth="1"/>
    <col min="6912" max="7154" width="9.140625" style="8"/>
    <col min="7155" max="7156" width="1.7109375" style="8" customWidth="1"/>
    <col min="7157" max="7157" width="3.140625" style="8" customWidth="1"/>
    <col min="7158" max="7158" width="17.7109375" style="8" bestFit="1" customWidth="1"/>
    <col min="7159" max="7159" width="36.42578125" style="8" bestFit="1" customWidth="1"/>
    <col min="7160" max="7160" width="9.140625" style="8"/>
    <col min="7161" max="7161" width="17.7109375" style="8" bestFit="1" customWidth="1"/>
    <col min="7162" max="7162" width="36.42578125" style="8" bestFit="1" customWidth="1"/>
    <col min="7163" max="7163" width="9.140625" style="8"/>
    <col min="7164" max="7164" width="1.140625" style="8" customWidth="1"/>
    <col min="7165" max="7166" width="9.140625" style="8"/>
    <col min="7167" max="7167" width="11.85546875" style="8" bestFit="1" customWidth="1"/>
    <col min="7168" max="7410" width="9.140625" style="8"/>
    <col min="7411" max="7412" width="1.7109375" style="8" customWidth="1"/>
    <col min="7413" max="7413" width="3.140625" style="8" customWidth="1"/>
    <col min="7414" max="7414" width="17.7109375" style="8" bestFit="1" customWidth="1"/>
    <col min="7415" max="7415" width="36.42578125" style="8" bestFit="1" customWidth="1"/>
    <col min="7416" max="7416" width="9.140625" style="8"/>
    <col min="7417" max="7417" width="17.7109375" style="8" bestFit="1" customWidth="1"/>
    <col min="7418" max="7418" width="36.42578125" style="8" bestFit="1" customWidth="1"/>
    <col min="7419" max="7419" width="9.140625" style="8"/>
    <col min="7420" max="7420" width="1.140625" style="8" customWidth="1"/>
    <col min="7421" max="7422" width="9.140625" style="8"/>
    <col min="7423" max="7423" width="11.85546875" style="8" bestFit="1" customWidth="1"/>
    <col min="7424" max="7666" width="9.140625" style="8"/>
    <col min="7667" max="7668" width="1.7109375" style="8" customWidth="1"/>
    <col min="7669" max="7669" width="3.140625" style="8" customWidth="1"/>
    <col min="7670" max="7670" width="17.7109375" style="8" bestFit="1" customWidth="1"/>
    <col min="7671" max="7671" width="36.42578125" style="8" bestFit="1" customWidth="1"/>
    <col min="7672" max="7672" width="9.140625" style="8"/>
    <col min="7673" max="7673" width="17.7109375" style="8" bestFit="1" customWidth="1"/>
    <col min="7674" max="7674" width="36.42578125" style="8" bestFit="1" customWidth="1"/>
    <col min="7675" max="7675" width="9.140625" style="8"/>
    <col min="7676" max="7676" width="1.140625" style="8" customWidth="1"/>
    <col min="7677" max="7678" width="9.140625" style="8"/>
    <col min="7679" max="7679" width="11.85546875" style="8" bestFit="1" customWidth="1"/>
    <col min="7680" max="7922" width="9.140625" style="8"/>
    <col min="7923" max="7924" width="1.7109375" style="8" customWidth="1"/>
    <col min="7925" max="7925" width="3.140625" style="8" customWidth="1"/>
    <col min="7926" max="7926" width="17.7109375" style="8" bestFit="1" customWidth="1"/>
    <col min="7927" max="7927" width="36.42578125" style="8" bestFit="1" customWidth="1"/>
    <col min="7928" max="7928" width="9.140625" style="8"/>
    <col min="7929" max="7929" width="17.7109375" style="8" bestFit="1" customWidth="1"/>
    <col min="7930" max="7930" width="36.42578125" style="8" bestFit="1" customWidth="1"/>
    <col min="7931" max="7931" width="9.140625" style="8"/>
    <col min="7932" max="7932" width="1.140625" style="8" customWidth="1"/>
    <col min="7933" max="7934" width="9.140625" style="8"/>
    <col min="7935" max="7935" width="11.85546875" style="8" bestFit="1" customWidth="1"/>
    <col min="7936" max="8178" width="9.140625" style="8"/>
    <col min="8179" max="8180" width="1.7109375" style="8" customWidth="1"/>
    <col min="8181" max="8181" width="3.140625" style="8" customWidth="1"/>
    <col min="8182" max="8182" width="17.7109375" style="8" bestFit="1" customWidth="1"/>
    <col min="8183" max="8183" width="36.42578125" style="8" bestFit="1" customWidth="1"/>
    <col min="8184" max="8184" width="9.140625" style="8"/>
    <col min="8185" max="8185" width="17.7109375" style="8" bestFit="1" customWidth="1"/>
    <col min="8186" max="8186" width="36.42578125" style="8" bestFit="1" customWidth="1"/>
    <col min="8187" max="8187" width="9.140625" style="8"/>
    <col min="8188" max="8188" width="1.140625" style="8" customWidth="1"/>
    <col min="8189" max="8190" width="9.140625" style="8"/>
    <col min="8191" max="8191" width="11.85546875" style="8" bestFit="1" customWidth="1"/>
    <col min="8192" max="8434" width="9.140625" style="8"/>
    <col min="8435" max="8436" width="1.7109375" style="8" customWidth="1"/>
    <col min="8437" max="8437" width="3.140625" style="8" customWidth="1"/>
    <col min="8438" max="8438" width="17.7109375" style="8" bestFit="1" customWidth="1"/>
    <col min="8439" max="8439" width="36.42578125" style="8" bestFit="1" customWidth="1"/>
    <col min="8440" max="8440" width="9.140625" style="8"/>
    <col min="8441" max="8441" width="17.7109375" style="8" bestFit="1" customWidth="1"/>
    <col min="8442" max="8442" width="36.42578125" style="8" bestFit="1" customWidth="1"/>
    <col min="8443" max="8443" width="9.140625" style="8"/>
    <col min="8444" max="8444" width="1.140625" style="8" customWidth="1"/>
    <col min="8445" max="8446" width="9.140625" style="8"/>
    <col min="8447" max="8447" width="11.85546875" style="8" bestFit="1" customWidth="1"/>
    <col min="8448" max="8690" width="9.140625" style="8"/>
    <col min="8691" max="8692" width="1.7109375" style="8" customWidth="1"/>
    <col min="8693" max="8693" width="3.140625" style="8" customWidth="1"/>
    <col min="8694" max="8694" width="17.7109375" style="8" bestFit="1" customWidth="1"/>
    <col min="8695" max="8695" width="36.42578125" style="8" bestFit="1" customWidth="1"/>
    <col min="8696" max="8696" width="9.140625" style="8"/>
    <col min="8697" max="8697" width="17.7109375" style="8" bestFit="1" customWidth="1"/>
    <col min="8698" max="8698" width="36.42578125" style="8" bestFit="1" customWidth="1"/>
    <col min="8699" max="8699" width="9.140625" style="8"/>
    <col min="8700" max="8700" width="1.140625" style="8" customWidth="1"/>
    <col min="8701" max="8702" width="9.140625" style="8"/>
    <col min="8703" max="8703" width="11.85546875" style="8" bestFit="1" customWidth="1"/>
    <col min="8704" max="8946" width="9.140625" style="8"/>
    <col min="8947" max="8948" width="1.7109375" style="8" customWidth="1"/>
    <col min="8949" max="8949" width="3.140625" style="8" customWidth="1"/>
    <col min="8950" max="8950" width="17.7109375" style="8" bestFit="1" customWidth="1"/>
    <col min="8951" max="8951" width="36.42578125" style="8" bestFit="1" customWidth="1"/>
    <col min="8952" max="8952" width="9.140625" style="8"/>
    <col min="8953" max="8953" width="17.7109375" style="8" bestFit="1" customWidth="1"/>
    <col min="8954" max="8954" width="36.42578125" style="8" bestFit="1" customWidth="1"/>
    <col min="8955" max="8955" width="9.140625" style="8"/>
    <col min="8956" max="8956" width="1.140625" style="8" customWidth="1"/>
    <col min="8957" max="8958" width="9.140625" style="8"/>
    <col min="8959" max="8959" width="11.85546875" style="8" bestFit="1" customWidth="1"/>
    <col min="8960" max="9202" width="9.140625" style="8"/>
    <col min="9203" max="9204" width="1.7109375" style="8" customWidth="1"/>
    <col min="9205" max="9205" width="3.140625" style="8" customWidth="1"/>
    <col min="9206" max="9206" width="17.7109375" style="8" bestFit="1" customWidth="1"/>
    <col min="9207" max="9207" width="36.42578125" style="8" bestFit="1" customWidth="1"/>
    <col min="9208" max="9208" width="9.140625" style="8"/>
    <col min="9209" max="9209" width="17.7109375" style="8" bestFit="1" customWidth="1"/>
    <col min="9210" max="9210" width="36.42578125" style="8" bestFit="1" customWidth="1"/>
    <col min="9211" max="9211" width="9.140625" style="8"/>
    <col min="9212" max="9212" width="1.140625" style="8" customWidth="1"/>
    <col min="9213" max="9214" width="9.140625" style="8"/>
    <col min="9215" max="9215" width="11.85546875" style="8" bestFit="1" customWidth="1"/>
    <col min="9216" max="9458" width="9.140625" style="8"/>
    <col min="9459" max="9460" width="1.7109375" style="8" customWidth="1"/>
    <col min="9461" max="9461" width="3.140625" style="8" customWidth="1"/>
    <col min="9462" max="9462" width="17.7109375" style="8" bestFit="1" customWidth="1"/>
    <col min="9463" max="9463" width="36.42578125" style="8" bestFit="1" customWidth="1"/>
    <col min="9464" max="9464" width="9.140625" style="8"/>
    <col min="9465" max="9465" width="17.7109375" style="8" bestFit="1" customWidth="1"/>
    <col min="9466" max="9466" width="36.42578125" style="8" bestFit="1" customWidth="1"/>
    <col min="9467" max="9467" width="9.140625" style="8"/>
    <col min="9468" max="9468" width="1.140625" style="8" customWidth="1"/>
    <col min="9469" max="9470" width="9.140625" style="8"/>
    <col min="9471" max="9471" width="11.85546875" style="8" bestFit="1" customWidth="1"/>
    <col min="9472" max="9714" width="9.140625" style="8"/>
    <col min="9715" max="9716" width="1.7109375" style="8" customWidth="1"/>
    <col min="9717" max="9717" width="3.140625" style="8" customWidth="1"/>
    <col min="9718" max="9718" width="17.7109375" style="8" bestFit="1" customWidth="1"/>
    <col min="9719" max="9719" width="36.42578125" style="8" bestFit="1" customWidth="1"/>
    <col min="9720" max="9720" width="9.140625" style="8"/>
    <col min="9721" max="9721" width="17.7109375" style="8" bestFit="1" customWidth="1"/>
    <col min="9722" max="9722" width="36.42578125" style="8" bestFit="1" customWidth="1"/>
    <col min="9723" max="9723" width="9.140625" style="8"/>
    <col min="9724" max="9724" width="1.140625" style="8" customWidth="1"/>
    <col min="9725" max="9726" width="9.140625" style="8"/>
    <col min="9727" max="9727" width="11.85546875" style="8" bestFit="1" customWidth="1"/>
    <col min="9728" max="9970" width="9.140625" style="8"/>
    <col min="9971" max="9972" width="1.7109375" style="8" customWidth="1"/>
    <col min="9973" max="9973" width="3.140625" style="8" customWidth="1"/>
    <col min="9974" max="9974" width="17.7109375" style="8" bestFit="1" customWidth="1"/>
    <col min="9975" max="9975" width="36.42578125" style="8" bestFit="1" customWidth="1"/>
    <col min="9976" max="9976" width="9.140625" style="8"/>
    <col min="9977" max="9977" width="17.7109375" style="8" bestFit="1" customWidth="1"/>
    <col min="9978" max="9978" width="36.42578125" style="8" bestFit="1" customWidth="1"/>
    <col min="9979" max="9979" width="9.140625" style="8"/>
    <col min="9980" max="9980" width="1.140625" style="8" customWidth="1"/>
    <col min="9981" max="9982" width="9.140625" style="8"/>
    <col min="9983" max="9983" width="11.85546875" style="8" bestFit="1" customWidth="1"/>
    <col min="9984" max="10226" width="9.140625" style="8"/>
    <col min="10227" max="10228" width="1.7109375" style="8" customWidth="1"/>
    <col min="10229" max="10229" width="3.140625" style="8" customWidth="1"/>
    <col min="10230" max="10230" width="17.7109375" style="8" bestFit="1" customWidth="1"/>
    <col min="10231" max="10231" width="36.42578125" style="8" bestFit="1" customWidth="1"/>
    <col min="10232" max="10232" width="9.140625" style="8"/>
    <col min="10233" max="10233" width="17.7109375" style="8" bestFit="1" customWidth="1"/>
    <col min="10234" max="10234" width="36.42578125" style="8" bestFit="1" customWidth="1"/>
    <col min="10235" max="10235" width="9.140625" style="8"/>
    <col min="10236" max="10236" width="1.140625" style="8" customWidth="1"/>
    <col min="10237" max="10238" width="9.140625" style="8"/>
    <col min="10239" max="10239" width="11.85546875" style="8" bestFit="1" customWidth="1"/>
    <col min="10240" max="10482" width="9.140625" style="8"/>
    <col min="10483" max="10484" width="1.7109375" style="8" customWidth="1"/>
    <col min="10485" max="10485" width="3.140625" style="8" customWidth="1"/>
    <col min="10486" max="10486" width="17.7109375" style="8" bestFit="1" customWidth="1"/>
    <col min="10487" max="10487" width="36.42578125" style="8" bestFit="1" customWidth="1"/>
    <col min="10488" max="10488" width="9.140625" style="8"/>
    <col min="10489" max="10489" width="17.7109375" style="8" bestFit="1" customWidth="1"/>
    <col min="10490" max="10490" width="36.42578125" style="8" bestFit="1" customWidth="1"/>
    <col min="10491" max="10491" width="9.140625" style="8"/>
    <col min="10492" max="10492" width="1.140625" style="8" customWidth="1"/>
    <col min="10493" max="10494" width="9.140625" style="8"/>
    <col min="10495" max="10495" width="11.85546875" style="8" bestFit="1" customWidth="1"/>
    <col min="10496" max="10738" width="9.140625" style="8"/>
    <col min="10739" max="10740" width="1.7109375" style="8" customWidth="1"/>
    <col min="10741" max="10741" width="3.140625" style="8" customWidth="1"/>
    <col min="10742" max="10742" width="17.7109375" style="8" bestFit="1" customWidth="1"/>
    <col min="10743" max="10743" width="36.42578125" style="8" bestFit="1" customWidth="1"/>
    <col min="10744" max="10744" width="9.140625" style="8"/>
    <col min="10745" max="10745" width="17.7109375" style="8" bestFit="1" customWidth="1"/>
    <col min="10746" max="10746" width="36.42578125" style="8" bestFit="1" customWidth="1"/>
    <col min="10747" max="10747" width="9.140625" style="8"/>
    <col min="10748" max="10748" width="1.140625" style="8" customWidth="1"/>
    <col min="10749" max="10750" width="9.140625" style="8"/>
    <col min="10751" max="10751" width="11.85546875" style="8" bestFit="1" customWidth="1"/>
    <col min="10752" max="10994" width="9.140625" style="8"/>
    <col min="10995" max="10996" width="1.7109375" style="8" customWidth="1"/>
    <col min="10997" max="10997" width="3.140625" style="8" customWidth="1"/>
    <col min="10998" max="10998" width="17.7109375" style="8" bestFit="1" customWidth="1"/>
    <col min="10999" max="10999" width="36.42578125" style="8" bestFit="1" customWidth="1"/>
    <col min="11000" max="11000" width="9.140625" style="8"/>
    <col min="11001" max="11001" width="17.7109375" style="8" bestFit="1" customWidth="1"/>
    <col min="11002" max="11002" width="36.42578125" style="8" bestFit="1" customWidth="1"/>
    <col min="11003" max="11003" width="9.140625" style="8"/>
    <col min="11004" max="11004" width="1.140625" style="8" customWidth="1"/>
    <col min="11005" max="11006" width="9.140625" style="8"/>
    <col min="11007" max="11007" width="11.85546875" style="8" bestFit="1" customWidth="1"/>
    <col min="11008" max="11250" width="9.140625" style="8"/>
    <col min="11251" max="11252" width="1.7109375" style="8" customWidth="1"/>
    <col min="11253" max="11253" width="3.140625" style="8" customWidth="1"/>
    <col min="11254" max="11254" width="17.7109375" style="8" bestFit="1" customWidth="1"/>
    <col min="11255" max="11255" width="36.42578125" style="8" bestFit="1" customWidth="1"/>
    <col min="11256" max="11256" width="9.140625" style="8"/>
    <col min="11257" max="11257" width="17.7109375" style="8" bestFit="1" customWidth="1"/>
    <col min="11258" max="11258" width="36.42578125" style="8" bestFit="1" customWidth="1"/>
    <col min="11259" max="11259" width="9.140625" style="8"/>
    <col min="11260" max="11260" width="1.140625" style="8" customWidth="1"/>
    <col min="11261" max="11262" width="9.140625" style="8"/>
    <col min="11263" max="11263" width="11.85546875" style="8" bestFit="1" customWidth="1"/>
    <col min="11264" max="11506" width="9.140625" style="8"/>
    <col min="11507" max="11508" width="1.7109375" style="8" customWidth="1"/>
    <col min="11509" max="11509" width="3.140625" style="8" customWidth="1"/>
    <col min="11510" max="11510" width="17.7109375" style="8" bestFit="1" customWidth="1"/>
    <col min="11511" max="11511" width="36.42578125" style="8" bestFit="1" customWidth="1"/>
    <col min="11512" max="11512" width="9.140625" style="8"/>
    <col min="11513" max="11513" width="17.7109375" style="8" bestFit="1" customWidth="1"/>
    <col min="11514" max="11514" width="36.42578125" style="8" bestFit="1" customWidth="1"/>
    <col min="11515" max="11515" width="9.140625" style="8"/>
    <col min="11516" max="11516" width="1.140625" style="8" customWidth="1"/>
    <col min="11517" max="11518" width="9.140625" style="8"/>
    <col min="11519" max="11519" width="11.85546875" style="8" bestFit="1" customWidth="1"/>
    <col min="11520" max="11762" width="9.140625" style="8"/>
    <col min="11763" max="11764" width="1.7109375" style="8" customWidth="1"/>
    <col min="11765" max="11765" width="3.140625" style="8" customWidth="1"/>
    <col min="11766" max="11766" width="17.7109375" style="8" bestFit="1" customWidth="1"/>
    <col min="11767" max="11767" width="36.42578125" style="8" bestFit="1" customWidth="1"/>
    <col min="11768" max="11768" width="9.140625" style="8"/>
    <col min="11769" max="11769" width="17.7109375" style="8" bestFit="1" customWidth="1"/>
    <col min="11770" max="11770" width="36.42578125" style="8" bestFit="1" customWidth="1"/>
    <col min="11771" max="11771" width="9.140625" style="8"/>
    <col min="11772" max="11772" width="1.140625" style="8" customWidth="1"/>
    <col min="11773" max="11774" width="9.140625" style="8"/>
    <col min="11775" max="11775" width="11.85546875" style="8" bestFit="1" customWidth="1"/>
    <col min="11776" max="12018" width="9.140625" style="8"/>
    <col min="12019" max="12020" width="1.7109375" style="8" customWidth="1"/>
    <col min="12021" max="12021" width="3.140625" style="8" customWidth="1"/>
    <col min="12022" max="12022" width="17.7109375" style="8" bestFit="1" customWidth="1"/>
    <col min="12023" max="12023" width="36.42578125" style="8" bestFit="1" customWidth="1"/>
    <col min="12024" max="12024" width="9.140625" style="8"/>
    <col min="12025" max="12025" width="17.7109375" style="8" bestFit="1" customWidth="1"/>
    <col min="12026" max="12026" width="36.42578125" style="8" bestFit="1" customWidth="1"/>
    <col min="12027" max="12027" width="9.140625" style="8"/>
    <col min="12028" max="12028" width="1.140625" style="8" customWidth="1"/>
    <col min="12029" max="12030" width="9.140625" style="8"/>
    <col min="12031" max="12031" width="11.85546875" style="8" bestFit="1" customWidth="1"/>
    <col min="12032" max="12274" width="9.140625" style="8"/>
    <col min="12275" max="12276" width="1.7109375" style="8" customWidth="1"/>
    <col min="12277" max="12277" width="3.140625" style="8" customWidth="1"/>
    <col min="12278" max="12278" width="17.7109375" style="8" bestFit="1" customWidth="1"/>
    <col min="12279" max="12279" width="36.42578125" style="8" bestFit="1" customWidth="1"/>
    <col min="12280" max="12280" width="9.140625" style="8"/>
    <col min="12281" max="12281" width="17.7109375" style="8" bestFit="1" customWidth="1"/>
    <col min="12282" max="12282" width="36.42578125" style="8" bestFit="1" customWidth="1"/>
    <col min="12283" max="12283" width="9.140625" style="8"/>
    <col min="12284" max="12284" width="1.140625" style="8" customWidth="1"/>
    <col min="12285" max="12286" width="9.140625" style="8"/>
    <col min="12287" max="12287" width="11.85546875" style="8" bestFit="1" customWidth="1"/>
    <col min="12288" max="12530" width="9.140625" style="8"/>
    <col min="12531" max="12532" width="1.7109375" style="8" customWidth="1"/>
    <col min="12533" max="12533" width="3.140625" style="8" customWidth="1"/>
    <col min="12534" max="12534" width="17.7109375" style="8" bestFit="1" customWidth="1"/>
    <col min="12535" max="12535" width="36.42578125" style="8" bestFit="1" customWidth="1"/>
    <col min="12536" max="12536" width="9.140625" style="8"/>
    <col min="12537" max="12537" width="17.7109375" style="8" bestFit="1" customWidth="1"/>
    <col min="12538" max="12538" width="36.42578125" style="8" bestFit="1" customWidth="1"/>
    <col min="12539" max="12539" width="9.140625" style="8"/>
    <col min="12540" max="12540" width="1.140625" style="8" customWidth="1"/>
    <col min="12541" max="12542" width="9.140625" style="8"/>
    <col min="12543" max="12543" width="11.85546875" style="8" bestFit="1" customWidth="1"/>
    <col min="12544" max="12786" width="9.140625" style="8"/>
    <col min="12787" max="12788" width="1.7109375" style="8" customWidth="1"/>
    <col min="12789" max="12789" width="3.140625" style="8" customWidth="1"/>
    <col min="12790" max="12790" width="17.7109375" style="8" bestFit="1" customWidth="1"/>
    <col min="12791" max="12791" width="36.42578125" style="8" bestFit="1" customWidth="1"/>
    <col min="12792" max="12792" width="9.140625" style="8"/>
    <col min="12793" max="12793" width="17.7109375" style="8" bestFit="1" customWidth="1"/>
    <col min="12794" max="12794" width="36.42578125" style="8" bestFit="1" customWidth="1"/>
    <col min="12795" max="12795" width="9.140625" style="8"/>
    <col min="12796" max="12796" width="1.140625" style="8" customWidth="1"/>
    <col min="12797" max="12798" width="9.140625" style="8"/>
    <col min="12799" max="12799" width="11.85546875" style="8" bestFit="1" customWidth="1"/>
    <col min="12800" max="13042" width="9.140625" style="8"/>
    <col min="13043" max="13044" width="1.7109375" style="8" customWidth="1"/>
    <col min="13045" max="13045" width="3.140625" style="8" customWidth="1"/>
    <col min="13046" max="13046" width="17.7109375" style="8" bestFit="1" customWidth="1"/>
    <col min="13047" max="13047" width="36.42578125" style="8" bestFit="1" customWidth="1"/>
    <col min="13048" max="13048" width="9.140625" style="8"/>
    <col min="13049" max="13049" width="17.7109375" style="8" bestFit="1" customWidth="1"/>
    <col min="13050" max="13050" width="36.42578125" style="8" bestFit="1" customWidth="1"/>
    <col min="13051" max="13051" width="9.140625" style="8"/>
    <col min="13052" max="13052" width="1.140625" style="8" customWidth="1"/>
    <col min="13053" max="13054" width="9.140625" style="8"/>
    <col min="13055" max="13055" width="11.85546875" style="8" bestFit="1" customWidth="1"/>
    <col min="13056" max="13298" width="9.140625" style="8"/>
    <col min="13299" max="13300" width="1.7109375" style="8" customWidth="1"/>
    <col min="13301" max="13301" width="3.140625" style="8" customWidth="1"/>
    <col min="13302" max="13302" width="17.7109375" style="8" bestFit="1" customWidth="1"/>
    <col min="13303" max="13303" width="36.42578125" style="8" bestFit="1" customWidth="1"/>
    <col min="13304" max="13304" width="9.140625" style="8"/>
    <col min="13305" max="13305" width="17.7109375" style="8" bestFit="1" customWidth="1"/>
    <col min="13306" max="13306" width="36.42578125" style="8" bestFit="1" customWidth="1"/>
    <col min="13307" max="13307" width="9.140625" style="8"/>
    <col min="13308" max="13308" width="1.140625" style="8" customWidth="1"/>
    <col min="13309" max="13310" width="9.140625" style="8"/>
    <col min="13311" max="13311" width="11.85546875" style="8" bestFit="1" customWidth="1"/>
    <col min="13312" max="13554" width="9.140625" style="8"/>
    <col min="13555" max="13556" width="1.7109375" style="8" customWidth="1"/>
    <col min="13557" max="13557" width="3.140625" style="8" customWidth="1"/>
    <col min="13558" max="13558" width="17.7109375" style="8" bestFit="1" customWidth="1"/>
    <col min="13559" max="13559" width="36.42578125" style="8" bestFit="1" customWidth="1"/>
    <col min="13560" max="13560" width="9.140625" style="8"/>
    <col min="13561" max="13561" width="17.7109375" style="8" bestFit="1" customWidth="1"/>
    <col min="13562" max="13562" width="36.42578125" style="8" bestFit="1" customWidth="1"/>
    <col min="13563" max="13563" width="9.140625" style="8"/>
    <col min="13564" max="13564" width="1.140625" style="8" customWidth="1"/>
    <col min="13565" max="13566" width="9.140625" style="8"/>
    <col min="13567" max="13567" width="11.85546875" style="8" bestFit="1" customWidth="1"/>
    <col min="13568" max="13810" width="9.140625" style="8"/>
    <col min="13811" max="13812" width="1.7109375" style="8" customWidth="1"/>
    <col min="13813" max="13813" width="3.140625" style="8" customWidth="1"/>
    <col min="13814" max="13814" width="17.7109375" style="8" bestFit="1" customWidth="1"/>
    <col min="13815" max="13815" width="36.42578125" style="8" bestFit="1" customWidth="1"/>
    <col min="13816" max="13816" width="9.140625" style="8"/>
    <col min="13817" max="13817" width="17.7109375" style="8" bestFit="1" customWidth="1"/>
    <col min="13818" max="13818" width="36.42578125" style="8" bestFit="1" customWidth="1"/>
    <col min="13819" max="13819" width="9.140625" style="8"/>
    <col min="13820" max="13820" width="1.140625" style="8" customWidth="1"/>
    <col min="13821" max="13822" width="9.140625" style="8"/>
    <col min="13823" max="13823" width="11.85546875" style="8" bestFit="1" customWidth="1"/>
    <col min="13824" max="14066" width="9.140625" style="8"/>
    <col min="14067" max="14068" width="1.7109375" style="8" customWidth="1"/>
    <col min="14069" max="14069" width="3.140625" style="8" customWidth="1"/>
    <col min="14070" max="14070" width="17.7109375" style="8" bestFit="1" customWidth="1"/>
    <col min="14071" max="14071" width="36.42578125" style="8" bestFit="1" customWidth="1"/>
    <col min="14072" max="14072" width="9.140625" style="8"/>
    <col min="14073" max="14073" width="17.7109375" style="8" bestFit="1" customWidth="1"/>
    <col min="14074" max="14074" width="36.42578125" style="8" bestFit="1" customWidth="1"/>
    <col min="14075" max="14075" width="9.140625" style="8"/>
    <col min="14076" max="14076" width="1.140625" style="8" customWidth="1"/>
    <col min="14077" max="14078" width="9.140625" style="8"/>
    <col min="14079" max="14079" width="11.85546875" style="8" bestFit="1" customWidth="1"/>
    <col min="14080" max="14322" width="9.140625" style="8"/>
    <col min="14323" max="14324" width="1.7109375" style="8" customWidth="1"/>
    <col min="14325" max="14325" width="3.140625" style="8" customWidth="1"/>
    <col min="14326" max="14326" width="17.7109375" style="8" bestFit="1" customWidth="1"/>
    <col min="14327" max="14327" width="36.42578125" style="8" bestFit="1" customWidth="1"/>
    <col min="14328" max="14328" width="9.140625" style="8"/>
    <col min="14329" max="14329" width="17.7109375" style="8" bestFit="1" customWidth="1"/>
    <col min="14330" max="14330" width="36.42578125" style="8" bestFit="1" customWidth="1"/>
    <col min="14331" max="14331" width="9.140625" style="8"/>
    <col min="14332" max="14332" width="1.140625" style="8" customWidth="1"/>
    <col min="14333" max="14334" width="9.140625" style="8"/>
    <col min="14335" max="14335" width="11.85546875" style="8" bestFit="1" customWidth="1"/>
    <col min="14336" max="14578" width="9.140625" style="8"/>
    <col min="14579" max="14580" width="1.7109375" style="8" customWidth="1"/>
    <col min="14581" max="14581" width="3.140625" style="8" customWidth="1"/>
    <col min="14582" max="14582" width="17.7109375" style="8" bestFit="1" customWidth="1"/>
    <col min="14583" max="14583" width="36.42578125" style="8" bestFit="1" customWidth="1"/>
    <col min="14584" max="14584" width="9.140625" style="8"/>
    <col min="14585" max="14585" width="17.7109375" style="8" bestFit="1" customWidth="1"/>
    <col min="14586" max="14586" width="36.42578125" style="8" bestFit="1" customWidth="1"/>
    <col min="14587" max="14587" width="9.140625" style="8"/>
    <col min="14588" max="14588" width="1.140625" style="8" customWidth="1"/>
    <col min="14589" max="14590" width="9.140625" style="8"/>
    <col min="14591" max="14591" width="11.85546875" style="8" bestFit="1" customWidth="1"/>
    <col min="14592" max="14834" width="9.140625" style="8"/>
    <col min="14835" max="14836" width="1.7109375" style="8" customWidth="1"/>
    <col min="14837" max="14837" width="3.140625" style="8" customWidth="1"/>
    <col min="14838" max="14838" width="17.7109375" style="8" bestFit="1" customWidth="1"/>
    <col min="14839" max="14839" width="36.42578125" style="8" bestFit="1" customWidth="1"/>
    <col min="14840" max="14840" width="9.140625" style="8"/>
    <col min="14841" max="14841" width="17.7109375" style="8" bestFit="1" customWidth="1"/>
    <col min="14842" max="14842" width="36.42578125" style="8" bestFit="1" customWidth="1"/>
    <col min="14843" max="14843" width="9.140625" style="8"/>
    <col min="14844" max="14844" width="1.140625" style="8" customWidth="1"/>
    <col min="14845" max="14846" width="9.140625" style="8"/>
    <col min="14847" max="14847" width="11.85546875" style="8" bestFit="1" customWidth="1"/>
    <col min="14848" max="15090" width="9.140625" style="8"/>
    <col min="15091" max="15092" width="1.7109375" style="8" customWidth="1"/>
    <col min="15093" max="15093" width="3.140625" style="8" customWidth="1"/>
    <col min="15094" max="15094" width="17.7109375" style="8" bestFit="1" customWidth="1"/>
    <col min="15095" max="15095" width="36.42578125" style="8" bestFit="1" customWidth="1"/>
    <col min="15096" max="15096" width="9.140625" style="8"/>
    <col min="15097" max="15097" width="17.7109375" style="8" bestFit="1" customWidth="1"/>
    <col min="15098" max="15098" width="36.42578125" style="8" bestFit="1" customWidth="1"/>
    <col min="15099" max="15099" width="9.140625" style="8"/>
    <col min="15100" max="15100" width="1.140625" style="8" customWidth="1"/>
    <col min="15101" max="15102" width="9.140625" style="8"/>
    <col min="15103" max="15103" width="11.85546875" style="8" bestFit="1" customWidth="1"/>
    <col min="15104" max="15346" width="9.140625" style="8"/>
    <col min="15347" max="15348" width="1.7109375" style="8" customWidth="1"/>
    <col min="15349" max="15349" width="3.140625" style="8" customWidth="1"/>
    <col min="15350" max="15350" width="17.7109375" style="8" bestFit="1" customWidth="1"/>
    <col min="15351" max="15351" width="36.42578125" style="8" bestFit="1" customWidth="1"/>
    <col min="15352" max="15352" width="9.140625" style="8"/>
    <col min="15353" max="15353" width="17.7109375" style="8" bestFit="1" customWidth="1"/>
    <col min="15354" max="15354" width="36.42578125" style="8" bestFit="1" customWidth="1"/>
    <col min="15355" max="15355" width="9.140625" style="8"/>
    <col min="15356" max="15356" width="1.140625" style="8" customWidth="1"/>
    <col min="15357" max="15358" width="9.140625" style="8"/>
    <col min="15359" max="15359" width="11.85546875" style="8" bestFit="1" customWidth="1"/>
    <col min="15360" max="15602" width="9.140625" style="8"/>
    <col min="15603" max="15604" width="1.7109375" style="8" customWidth="1"/>
    <col min="15605" max="15605" width="3.140625" style="8" customWidth="1"/>
    <col min="15606" max="15606" width="17.7109375" style="8" bestFit="1" customWidth="1"/>
    <col min="15607" max="15607" width="36.42578125" style="8" bestFit="1" customWidth="1"/>
    <col min="15608" max="15608" width="9.140625" style="8"/>
    <col min="15609" max="15609" width="17.7109375" style="8" bestFit="1" customWidth="1"/>
    <col min="15610" max="15610" width="36.42578125" style="8" bestFit="1" customWidth="1"/>
    <col min="15611" max="15611" width="9.140625" style="8"/>
    <col min="15612" max="15612" width="1.140625" style="8" customWidth="1"/>
    <col min="15613" max="15614" width="9.140625" style="8"/>
    <col min="15615" max="15615" width="11.85546875" style="8" bestFit="1" customWidth="1"/>
    <col min="15616" max="15858" width="9.140625" style="8"/>
    <col min="15859" max="15860" width="1.7109375" style="8" customWidth="1"/>
    <col min="15861" max="15861" width="3.140625" style="8" customWidth="1"/>
    <col min="15862" max="15862" width="17.7109375" style="8" bestFit="1" customWidth="1"/>
    <col min="15863" max="15863" width="36.42578125" style="8" bestFit="1" customWidth="1"/>
    <col min="15864" max="15864" width="9.140625" style="8"/>
    <col min="15865" max="15865" width="17.7109375" style="8" bestFit="1" customWidth="1"/>
    <col min="15866" max="15866" width="36.42578125" style="8" bestFit="1" customWidth="1"/>
    <col min="15867" max="15867" width="9.140625" style="8"/>
    <col min="15868" max="15868" width="1.140625" style="8" customWidth="1"/>
    <col min="15869" max="15870" width="9.140625" style="8"/>
    <col min="15871" max="15871" width="11.85546875" style="8" bestFit="1" customWidth="1"/>
    <col min="15872" max="16114" width="9.140625" style="8"/>
    <col min="16115" max="16116" width="1.7109375" style="8" customWidth="1"/>
    <col min="16117" max="16117" width="3.140625" style="8" customWidth="1"/>
    <col min="16118" max="16118" width="17.7109375" style="8" bestFit="1" customWidth="1"/>
    <col min="16119" max="16119" width="36.42578125" style="8" bestFit="1" customWidth="1"/>
    <col min="16120" max="16120" width="9.140625" style="8"/>
    <col min="16121" max="16121" width="17.7109375" style="8" bestFit="1" customWidth="1"/>
    <col min="16122" max="16122" width="36.42578125" style="8" bestFit="1" customWidth="1"/>
    <col min="16123" max="16123" width="9.140625" style="8"/>
    <col min="16124" max="16124" width="1.140625" style="8" customWidth="1"/>
    <col min="16125" max="16126" width="9.140625" style="8"/>
    <col min="16127" max="16127" width="11.85546875" style="8" bestFit="1" customWidth="1"/>
    <col min="16128" max="16384" width="9.140625" style="8"/>
  </cols>
  <sheetData>
    <row r="1" spans="2:9" ht="6" customHeight="1"/>
    <row r="2" spans="2:9" ht="23.25" thickBot="1">
      <c r="B2" s="9"/>
      <c r="C2" s="9"/>
      <c r="D2" s="10">
        <f ca="1">TODAY() + 52</f>
        <v>43269</v>
      </c>
      <c r="E2" s="9" t="s">
        <v>139</v>
      </c>
      <c r="F2" s="9"/>
      <c r="G2" s="11"/>
    </row>
    <row r="3" spans="2:9" ht="14.25" thickTop="1" thickBot="1">
      <c r="B3" s="14"/>
      <c r="C3" s="14"/>
      <c r="D3" s="14" t="s">
        <v>8</v>
      </c>
      <c r="E3" s="15"/>
      <c r="F3" s="15"/>
      <c r="G3" s="11"/>
      <c r="H3" s="12" t="s">
        <v>37</v>
      </c>
      <c r="I3" s="13"/>
    </row>
    <row r="4" spans="2:9">
      <c r="B4" s="15"/>
      <c r="C4" s="15"/>
      <c r="D4" s="19" t="s">
        <v>131</v>
      </c>
      <c r="E4" s="95" t="s">
        <v>129</v>
      </c>
      <c r="F4" s="15"/>
      <c r="G4" s="11"/>
      <c r="H4" s="16" t="s">
        <v>16</v>
      </c>
      <c r="I4" s="37" t="s">
        <v>162</v>
      </c>
    </row>
    <row r="5" spans="2:9">
      <c r="B5" s="15"/>
      <c r="C5" s="15"/>
      <c r="D5" s="19" t="s">
        <v>140</v>
      </c>
      <c r="E5" s="36">
        <v>0.05</v>
      </c>
      <c r="F5" s="15"/>
      <c r="G5" s="11"/>
      <c r="H5" s="21" t="s">
        <v>14</v>
      </c>
      <c r="I5" s="22">
        <v>39760</v>
      </c>
    </row>
    <row r="6" spans="2:9">
      <c r="B6" s="15"/>
      <c r="C6" s="15"/>
      <c r="D6" s="29" t="s">
        <v>141</v>
      </c>
      <c r="E6" s="7" t="s">
        <v>157</v>
      </c>
      <c r="F6" s="15"/>
      <c r="G6" s="11"/>
      <c r="H6" s="21" t="s">
        <v>19</v>
      </c>
      <c r="I6" s="22">
        <f>E11</f>
        <v>43383</v>
      </c>
    </row>
    <row r="7" spans="2:9">
      <c r="B7" s="15"/>
      <c r="C7" s="18"/>
      <c r="D7" s="19" t="s">
        <v>10</v>
      </c>
      <c r="E7" s="20" t="s">
        <v>13</v>
      </c>
      <c r="F7" s="15" t="s">
        <v>12</v>
      </c>
      <c r="G7" s="11"/>
      <c r="H7" s="21" t="s">
        <v>9</v>
      </c>
      <c r="I7" s="22">
        <f>I5</f>
        <v>39760</v>
      </c>
    </row>
    <row r="8" spans="2:9">
      <c r="B8" s="15"/>
      <c r="C8" s="18"/>
      <c r="D8" s="19" t="s">
        <v>15</v>
      </c>
      <c r="E8" s="20" t="s">
        <v>11</v>
      </c>
      <c r="F8" s="15"/>
      <c r="G8" s="11"/>
      <c r="H8" s="21" t="s">
        <v>104</v>
      </c>
      <c r="I8" s="22" t="b">
        <v>1</v>
      </c>
    </row>
    <row r="9" spans="2:9">
      <c r="B9" s="15"/>
      <c r="C9" s="15"/>
      <c r="D9" s="23" t="s">
        <v>18</v>
      </c>
      <c r="E9" s="24">
        <v>100000000</v>
      </c>
      <c r="F9" s="24"/>
      <c r="G9" s="11"/>
      <c r="H9" s="21" t="s">
        <v>11</v>
      </c>
      <c r="I9" s="22" t="s">
        <v>45</v>
      </c>
    </row>
    <row r="10" spans="2:9" ht="13.5" thickBot="1">
      <c r="B10" s="15"/>
      <c r="C10" s="15"/>
      <c r="D10" s="19" t="s">
        <v>20</v>
      </c>
      <c r="E10" s="27">
        <f>_xll.HLV5r3.Financial.Cache.AddPeriod(I5,$F$10,$F$7,"FOLLOWING","Business")</f>
        <v>39762</v>
      </c>
      <c r="F10" s="28" t="s">
        <v>21</v>
      </c>
      <c r="G10" s="11"/>
      <c r="H10" s="25" t="s">
        <v>13</v>
      </c>
      <c r="I10" s="26" t="s">
        <v>48</v>
      </c>
    </row>
    <row r="11" spans="2:9" ht="13.5" thickBot="1">
      <c r="B11" s="15"/>
      <c r="C11" s="15"/>
      <c r="D11" s="29" t="s">
        <v>19</v>
      </c>
      <c r="E11" s="27">
        <f>_xll.HLV5r3.Financial.Cache.AddPeriod(E10,$F$11,$F$7,"FOLLOWING","Calendar")</f>
        <v>43383</v>
      </c>
      <c r="F11" s="28" t="s">
        <v>123</v>
      </c>
      <c r="G11" s="11"/>
    </row>
    <row r="12" spans="2:9" ht="13.5" thickBot="1">
      <c r="B12" s="15"/>
      <c r="C12" s="15"/>
      <c r="D12" s="29" t="s">
        <v>23</v>
      </c>
      <c r="E12" s="27">
        <v>39913</v>
      </c>
      <c r="F12" s="28" t="s">
        <v>24</v>
      </c>
      <c r="G12" s="11"/>
      <c r="H12" s="12" t="s">
        <v>54</v>
      </c>
      <c r="I12" s="13"/>
    </row>
    <row r="13" spans="2:9">
      <c r="B13" s="15"/>
      <c r="C13" s="15"/>
      <c r="D13" s="29" t="s">
        <v>25</v>
      </c>
      <c r="E13" s="27"/>
      <c r="F13" s="30"/>
      <c r="G13" s="11"/>
      <c r="H13" s="16" t="s">
        <v>57</v>
      </c>
      <c r="I13" s="37" t="s">
        <v>39</v>
      </c>
    </row>
    <row r="14" spans="2:9">
      <c r="B14" s="15"/>
      <c r="C14" s="31"/>
      <c r="D14" s="29" t="s">
        <v>26</v>
      </c>
      <c r="E14" s="32" t="s">
        <v>27</v>
      </c>
      <c r="F14" s="30"/>
      <c r="G14" s="11"/>
      <c r="H14" s="21" t="s">
        <v>58</v>
      </c>
      <c r="I14" s="22" t="s">
        <v>45</v>
      </c>
    </row>
    <row r="15" spans="2:9">
      <c r="B15" s="15"/>
      <c r="C15" s="31"/>
      <c r="D15" s="29" t="s">
        <v>29</v>
      </c>
      <c r="E15" s="32" t="s">
        <v>113</v>
      </c>
      <c r="F15" s="30"/>
      <c r="G15" s="11"/>
      <c r="H15" s="21" t="s">
        <v>60</v>
      </c>
      <c r="I15" s="22">
        <f>I7</f>
        <v>39760</v>
      </c>
    </row>
    <row r="16" spans="2:9" ht="13.5" thickBot="1">
      <c r="B16" s="15"/>
      <c r="C16" s="31"/>
      <c r="D16" s="29" t="s">
        <v>30</v>
      </c>
      <c r="E16" s="32"/>
      <c r="F16" s="30"/>
      <c r="G16" s="11"/>
      <c r="H16" s="21" t="s">
        <v>62</v>
      </c>
      <c r="I16" s="22" t="s">
        <v>7</v>
      </c>
    </row>
    <row r="17" spans="2:9">
      <c r="B17" s="15"/>
      <c r="C17" s="31"/>
      <c r="D17" s="33" t="s">
        <v>32</v>
      </c>
      <c r="E17" s="34">
        <v>9</v>
      </c>
      <c r="F17" s="34"/>
      <c r="G17" s="11"/>
      <c r="H17" s="12" t="s">
        <v>64</v>
      </c>
      <c r="I17" s="13"/>
    </row>
    <row r="18" spans="2:9">
      <c r="B18" s="15"/>
      <c r="C18" s="31"/>
      <c r="D18" s="23" t="s">
        <v>34</v>
      </c>
      <c r="E18" s="35" t="s">
        <v>36</v>
      </c>
      <c r="F18" s="15"/>
      <c r="G18" s="11"/>
      <c r="H18" s="21" t="s">
        <v>66</v>
      </c>
      <c r="I18" s="22"/>
    </row>
    <row r="19" spans="2:9">
      <c r="B19" s="15"/>
      <c r="C19" s="31"/>
      <c r="D19" s="19" t="s">
        <v>38</v>
      </c>
      <c r="E19" s="36" t="s">
        <v>39</v>
      </c>
      <c r="F19" s="15"/>
      <c r="G19" s="11"/>
      <c r="H19" s="21" t="s">
        <v>149</v>
      </c>
      <c r="I19" s="22"/>
    </row>
    <row r="20" spans="2:9">
      <c r="B20" s="15"/>
      <c r="C20" s="31"/>
      <c r="D20" s="29" t="s">
        <v>40</v>
      </c>
      <c r="E20" s="36">
        <v>5.3100000000000001E-2</v>
      </c>
      <c r="F20" s="15"/>
      <c r="G20" s="11"/>
      <c r="H20" s="21" t="s">
        <v>150</v>
      </c>
      <c r="I20" s="22"/>
    </row>
    <row r="21" spans="2:9">
      <c r="B21" s="15"/>
      <c r="C21" s="31"/>
      <c r="D21" s="29" t="s">
        <v>41</v>
      </c>
      <c r="E21" s="36">
        <v>0</v>
      </c>
      <c r="F21" s="15"/>
      <c r="G21" s="11"/>
      <c r="H21" s="21" t="s">
        <v>151</v>
      </c>
      <c r="I21" s="22"/>
    </row>
    <row r="22" spans="2:9">
      <c r="B22" s="15"/>
      <c r="C22" s="31"/>
      <c r="D22" s="29" t="s">
        <v>42</v>
      </c>
      <c r="E22" s="36" t="s">
        <v>24</v>
      </c>
      <c r="F22" s="15"/>
      <c r="G22" s="11"/>
      <c r="H22" s="21" t="s">
        <v>152</v>
      </c>
      <c r="I22" s="22"/>
    </row>
    <row r="23" spans="2:9">
      <c r="B23" s="15"/>
      <c r="C23" s="31"/>
      <c r="D23" s="29" t="s">
        <v>43</v>
      </c>
      <c r="E23" s="36" t="s">
        <v>44</v>
      </c>
      <c r="F23" s="15"/>
      <c r="G23" s="11"/>
      <c r="H23" s="21" t="s">
        <v>153</v>
      </c>
      <c r="I23" s="22"/>
    </row>
    <row r="24" spans="2:9">
      <c r="B24" s="15"/>
      <c r="C24" s="31"/>
      <c r="D24" s="29" t="s">
        <v>46</v>
      </c>
      <c r="E24" s="36" t="s">
        <v>12</v>
      </c>
      <c r="F24" s="15"/>
      <c r="G24" s="11"/>
      <c r="H24" s="21" t="s">
        <v>154</v>
      </c>
      <c r="I24" s="22"/>
    </row>
    <row r="25" spans="2:9">
      <c r="B25" s="15"/>
      <c r="C25" s="31"/>
      <c r="D25" s="29" t="s">
        <v>49</v>
      </c>
      <c r="E25" s="36" t="s">
        <v>50</v>
      </c>
      <c r="F25" s="15"/>
      <c r="G25" s="11"/>
      <c r="H25" s="21" t="s">
        <v>136</v>
      </c>
      <c r="I25" s="22"/>
    </row>
    <row r="26" spans="2:9" ht="13.5" thickBot="1">
      <c r="B26" s="15"/>
      <c r="C26" s="31"/>
      <c r="D26" s="29" t="s">
        <v>51</v>
      </c>
      <c r="E26" s="36" t="s">
        <v>12</v>
      </c>
      <c r="F26" s="15"/>
      <c r="G26" s="11"/>
      <c r="H26" s="25" t="s">
        <v>109</v>
      </c>
      <c r="I26" s="26"/>
    </row>
    <row r="27" spans="2:9">
      <c r="B27" s="15"/>
      <c r="C27" s="31"/>
      <c r="D27" s="29" t="s">
        <v>52</v>
      </c>
      <c r="E27" s="36" t="s">
        <v>53</v>
      </c>
      <c r="F27" s="15"/>
      <c r="G27" s="11"/>
    </row>
    <row r="28" spans="2:9">
      <c r="B28" s="15"/>
      <c r="C28" s="31"/>
      <c r="D28" s="29" t="s">
        <v>55</v>
      </c>
      <c r="E28" s="36" t="s">
        <v>56</v>
      </c>
      <c r="F28" s="15"/>
      <c r="G28" s="11"/>
    </row>
    <row r="29" spans="2:9">
      <c r="B29" s="15"/>
      <c r="C29" s="31"/>
      <c r="D29" s="29" t="s">
        <v>59</v>
      </c>
      <c r="E29" s="7" t="str">
        <f>'GetInfo &amp; GetInstrumentInfo'!$C$9</f>
        <v>Market.QR_LIVE.RateCurve.AUD-BBR-BBSW-3M</v>
      </c>
      <c r="F29" s="15"/>
      <c r="G29" s="11"/>
    </row>
    <row r="30" spans="2:9">
      <c r="B30" s="15"/>
      <c r="C30" s="31"/>
      <c r="D30" s="29" t="s">
        <v>61</v>
      </c>
      <c r="E30" s="7" t="str">
        <f>'GetInfo &amp; GetInstrumentInfo'!$C$9</f>
        <v>Market.QR_LIVE.RateCurve.AUD-BBR-BBSW-3M</v>
      </c>
      <c r="F30" s="15" t="str">
        <f>IF(ISNA(VLOOKUP(E29,LiveCurveRange,1,FALSE)),"&lt;-Error","")</f>
        <v/>
      </c>
      <c r="G30" s="11"/>
    </row>
    <row r="31" spans="2:9">
      <c r="B31" s="15"/>
      <c r="C31" s="31"/>
      <c r="D31" s="29" t="s">
        <v>63</v>
      </c>
      <c r="E31" s="36"/>
      <c r="F31" s="15"/>
      <c r="G31" s="11"/>
    </row>
    <row r="32" spans="2:9">
      <c r="B32" s="15"/>
      <c r="C32" s="31"/>
      <c r="D32" s="8" t="s">
        <v>65</v>
      </c>
      <c r="E32" s="8" t="b">
        <v>0</v>
      </c>
      <c r="F32" s="15"/>
      <c r="G32" s="11"/>
    </row>
    <row r="33" spans="2:7">
      <c r="B33" s="15"/>
      <c r="C33" s="31"/>
      <c r="D33" s="31"/>
      <c r="E33" s="31"/>
      <c r="F33" s="15"/>
      <c r="G33" s="11"/>
    </row>
    <row r="34" spans="2:7">
      <c r="B34" s="15"/>
      <c r="C34" s="31"/>
      <c r="D34" s="31"/>
      <c r="E34" s="31"/>
      <c r="F34" s="15"/>
      <c r="G34" s="11"/>
    </row>
    <row r="35" spans="2:7">
      <c r="B35" s="15"/>
      <c r="C35" s="31"/>
      <c r="D35" s="31"/>
      <c r="E35" s="31"/>
      <c r="F35" s="31"/>
      <c r="G35" s="11"/>
    </row>
    <row r="36" spans="2:7" ht="13.5" thickBot="1">
      <c r="B36" s="15"/>
      <c r="C36" s="31"/>
      <c r="D36" s="38"/>
      <c r="E36" s="38"/>
      <c r="F36" s="38"/>
      <c r="G36" s="11"/>
    </row>
    <row r="37" spans="2:7">
      <c r="B37" s="15"/>
      <c r="C37" s="31"/>
      <c r="D37" s="15"/>
      <c r="E37" s="15"/>
      <c r="F37" s="15"/>
      <c r="G37" s="11"/>
    </row>
    <row r="38" spans="2:7">
      <c r="B38" s="15"/>
      <c r="C38" s="31"/>
      <c r="D38" s="23" t="s">
        <v>67</v>
      </c>
      <c r="E38" s="39" t="str">
        <f>_xll.HLV5r3.Financial.Cache.BuildCapFloor(H4:I10,StructuredCapFloorPricer!D4:E32,'CapFloor Cashflows'!B4:J20,'CapFloor Cashflows'!M4:O20,'CapFloor Cashflows'!M32:O33,'CapFloor Cashflows'!M36:Q37)</f>
        <v>Trade.SpreadSheet.capFloor.nb002</v>
      </c>
      <c r="F38" s="15"/>
      <c r="G38" s="11"/>
    </row>
    <row r="39" spans="2:7">
      <c r="B39" s="15"/>
      <c r="C39" s="31"/>
      <c r="D39" s="29" t="s">
        <v>68</v>
      </c>
      <c r="E39" s="41" t="str">
        <f>_xll.HLV5r3.Financial.Cache.ValueTradeFromMarket(E38,I14,H18:H26,I13,I16,I15)</f>
        <v>ValuationReport.LOCAL_USER.SpreadSheet.capFloor.nb002.QR_LIVE</v>
      </c>
      <c r="F39" s="15"/>
      <c r="G39" s="11"/>
    </row>
    <row r="40" spans="2:7">
      <c r="B40" s="15"/>
      <c r="C40" s="31"/>
      <c r="D40" s="42"/>
      <c r="E40" s="43"/>
      <c r="F40" s="15"/>
      <c r="G40" s="11"/>
    </row>
    <row r="41" spans="2:7">
      <c r="B41" s="15"/>
      <c r="C41" s="31"/>
      <c r="D41" s="15"/>
      <c r="E41" s="31"/>
      <c r="F41" s="15"/>
      <c r="G41" s="11"/>
    </row>
    <row r="42" spans="2:7">
      <c r="B42" s="15"/>
      <c r="C42" s="31"/>
      <c r="D42" s="15" t="str">
        <f t="array" ref="D42:E201">_xll.HLV5r3.Financial.Cache.ViewValuationReport(E39)</f>
        <v>ImpliedQuote</v>
      </c>
      <c r="E42" s="149">
        <v>0</v>
      </c>
      <c r="F42" s="15"/>
      <c r="G42" s="11"/>
    </row>
    <row r="43" spans="2:7">
      <c r="B43" s="15"/>
      <c r="C43" s="31"/>
      <c r="D43" s="15" t="str">
        <v>NPV</v>
      </c>
      <c r="E43" s="40">
        <v>187788271.27496088</v>
      </c>
      <c r="F43" s="15"/>
      <c r="G43" s="11"/>
    </row>
    <row r="44" spans="2:7">
      <c r="B44" s="15"/>
      <c r="C44" s="31"/>
      <c r="D44" s="15" t="str">
        <v>LocalCurrencyDelta0.AUD</v>
      </c>
      <c r="E44" s="40">
        <v>96978408.106572852</v>
      </c>
      <c r="F44" s="15"/>
      <c r="G44" s="11"/>
    </row>
    <row r="45" spans="2:7">
      <c r="B45" s="15"/>
      <c r="C45" s="31"/>
      <c r="D45" s="15" t="str">
        <v>LocalCurrencyBucketedDeltaVector.AUD</v>
      </c>
      <c r="E45" s="40">
        <v>23334.917540064198</v>
      </c>
      <c r="F45" s="15"/>
      <c r="G45" s="11"/>
    </row>
    <row r="46" spans="2:7">
      <c r="B46" s="15"/>
      <c r="C46" s="31"/>
      <c r="D46" s="15" t="str">
        <v>LocalCurrencyBucketedDeltaVector.AUD.16</v>
      </c>
      <c r="E46" s="40">
        <v>28.035312789638887</v>
      </c>
      <c r="F46" s="15"/>
      <c r="G46" s="11"/>
    </row>
    <row r="47" spans="2:7">
      <c r="B47" s="15"/>
      <c r="C47" s="31"/>
      <c r="D47" s="15" t="str">
        <v>LocalCurrencyBucketedDeltaVector.AUD.15</v>
      </c>
      <c r="E47" s="40">
        <v>565.65296439273482</v>
      </c>
      <c r="F47" s="15"/>
      <c r="G47" s="11"/>
    </row>
    <row r="48" spans="2:7">
      <c r="B48" s="15"/>
      <c r="C48" s="31"/>
      <c r="D48" s="15" t="str">
        <v>LocalCurrencyBucketedDeltaVector.AUD.14</v>
      </c>
      <c r="E48" s="40">
        <v>667.24795916949745</v>
      </c>
      <c r="F48" s="15"/>
      <c r="G48" s="11"/>
    </row>
    <row r="49" spans="2:7">
      <c r="B49" s="15"/>
      <c r="C49" s="31"/>
      <c r="D49" s="15" t="str">
        <v>LocalCurrencyBucketedDeltaVector.AUD.13</v>
      </c>
      <c r="E49" s="40">
        <v>770.01879907344619</v>
      </c>
      <c r="F49" s="46"/>
      <c r="G49" s="11"/>
    </row>
    <row r="50" spans="2:7">
      <c r="B50" s="15"/>
      <c r="C50" s="31"/>
      <c r="D50" s="15" t="str">
        <v>LocalCurrencyBucketedDeltaVector.AUD.12</v>
      </c>
      <c r="E50" s="40">
        <v>875.19140327283276</v>
      </c>
      <c r="F50" s="46"/>
      <c r="G50" s="11"/>
    </row>
    <row r="51" spans="2:7">
      <c r="B51" s="15"/>
      <c r="C51" s="31"/>
      <c r="D51" s="15" t="str">
        <v>LocalCurrencyBucketedDeltaVector.AUD.11</v>
      </c>
      <c r="E51" s="40">
        <v>976.069496031212</v>
      </c>
      <c r="F51" s="46"/>
      <c r="G51" s="11"/>
    </row>
    <row r="52" spans="2:7">
      <c r="B52" s="15"/>
      <c r="C52" s="31"/>
      <c r="D52" s="15" t="str">
        <v>LocalCurrencyBucketedDeltaVector.AUD.10</v>
      </c>
      <c r="E52" s="40">
        <v>1081.8545376177149</v>
      </c>
      <c r="F52" s="46"/>
      <c r="G52" s="11"/>
    </row>
    <row r="53" spans="2:7">
      <c r="B53" s="15"/>
      <c r="C53" s="31"/>
      <c r="D53" s="15" t="str">
        <v>LocalCurrencyBucketedDeltaVector.AUD.9</v>
      </c>
      <c r="E53" s="40">
        <v>1190.2149490231971</v>
      </c>
      <c r="F53" s="46"/>
      <c r="G53" s="11"/>
    </row>
    <row r="54" spans="2:7">
      <c r="B54" s="15"/>
      <c r="C54" s="31"/>
      <c r="D54" s="15" t="str">
        <v>LocalCurrencyBucketedDeltaVector.AUD.8</v>
      </c>
      <c r="E54" s="40">
        <v>1301.1366144027743</v>
      </c>
      <c r="F54" s="46"/>
      <c r="G54" s="11"/>
    </row>
    <row r="55" spans="2:7">
      <c r="B55" s="15"/>
      <c r="C55" s="31"/>
      <c r="D55" s="15" t="str">
        <v>LocalCurrencyBucketedDeltaVector.AUD.7</v>
      </c>
      <c r="E55" s="40">
        <v>1411.0496366970885</v>
      </c>
      <c r="F55" s="46"/>
      <c r="G55" s="11"/>
    </row>
    <row r="56" spans="2:7">
      <c r="B56" s="15"/>
      <c r="C56" s="31"/>
      <c r="D56" s="15" t="str">
        <v>LocalCurrencyBucketedDeltaVector.AUD.6</v>
      </c>
      <c r="E56" s="40">
        <v>1522.400581795516</v>
      </c>
      <c r="F56" s="46"/>
      <c r="G56" s="11"/>
    </row>
    <row r="57" spans="2:7">
      <c r="B57" s="15"/>
      <c r="C57" s="31"/>
      <c r="D57" s="15" t="str">
        <v>LocalCurrencyBucketedDeltaVector.AUD.5</v>
      </c>
      <c r="E57" s="40">
        <v>1636.4995107514585</v>
      </c>
      <c r="F57" s="46"/>
      <c r="G57" s="11"/>
    </row>
    <row r="58" spans="2:7">
      <c r="B58" s="15"/>
      <c r="C58" s="31"/>
      <c r="D58" s="15" t="str">
        <v>LocalCurrencyBucketedDeltaVector.AUD.4</v>
      </c>
      <c r="E58" s="40">
        <v>1753.4915074477583</v>
      </c>
      <c r="F58" s="46"/>
      <c r="G58" s="11"/>
    </row>
    <row r="59" spans="2:7">
      <c r="B59" s="15"/>
      <c r="C59" s="31"/>
      <c r="D59" s="15" t="str">
        <v>LocalCurrencyBucketedDeltaVector.AUD.3</v>
      </c>
      <c r="E59" s="40">
        <v>1869.6517618040714</v>
      </c>
      <c r="F59" s="46"/>
      <c r="G59" s="11"/>
    </row>
    <row r="60" spans="2:7">
      <c r="B60" s="15"/>
      <c r="C60" s="31"/>
      <c r="D60" s="15" t="str">
        <v>LocalCurrencyBucketedDeltaVector.AUD.2</v>
      </c>
      <c r="E60" s="40">
        <v>1987.394045780492</v>
      </c>
      <c r="F60" s="46"/>
      <c r="G60" s="11"/>
    </row>
    <row r="61" spans="2:7">
      <c r="B61" s="15"/>
      <c r="C61" s="31"/>
      <c r="D61" s="15" t="str">
        <v>LocalCurrencyBucketedDeltaVector.AUD.1</v>
      </c>
      <c r="E61" s="40">
        <v>2107.9261859606568</v>
      </c>
      <c r="F61" s="46"/>
      <c r="G61" s="11"/>
    </row>
    <row r="62" spans="2:7">
      <c r="B62" s="15"/>
      <c r="C62" s="31"/>
      <c r="D62" s="15" t="str">
        <v>LocalCurrencyBucketedDeltaVector.AUD.0</v>
      </c>
      <c r="E62" s="40">
        <v>3591.0822740541048</v>
      </c>
      <c r="F62" s="46"/>
      <c r="G62" s="11"/>
    </row>
    <row r="63" spans="2:7">
      <c r="B63" s="15"/>
      <c r="C63" s="31"/>
      <c r="D63" s="15" t="str">
        <v>LocalCurrencyDelta1.AUD</v>
      </c>
      <c r="E63" s="40">
        <v>23323.932596735482</v>
      </c>
      <c r="F63" s="46"/>
      <c r="G63" s="11"/>
    </row>
    <row r="64" spans="2:7">
      <c r="B64" s="15"/>
      <c r="C64" s="31"/>
      <c r="D64" s="15" t="str">
        <v>LocalCurrencyDelta1PDH.AUD</v>
      </c>
      <c r="E64" s="40">
        <v>23596.740552157822</v>
      </c>
      <c r="F64" s="46"/>
      <c r="G64" s="11"/>
    </row>
    <row r="65" spans="2:7">
      <c r="B65" s="15"/>
      <c r="C65" s="31"/>
      <c r="D65" s="15" t="str">
        <v>LocalCurrencyDelta1PDH.AUD-XccyDepo-1D</v>
      </c>
      <c r="E65" s="40">
        <v>55.407800234561478</v>
      </c>
      <c r="F65" s="46"/>
      <c r="G65" s="11"/>
    </row>
    <row r="66" spans="2:7">
      <c r="B66" s="15"/>
      <c r="C66" s="31"/>
      <c r="D66" s="15" t="str">
        <v>LocalCurrencyDelta1PDH.AUD-XccyDepo-TN</v>
      </c>
      <c r="E66" s="40">
        <v>166.17698997958297</v>
      </c>
      <c r="F66" s="46"/>
      <c r="G66" s="11"/>
    </row>
    <row r="67" spans="2:7">
      <c r="B67" s="15"/>
      <c r="C67" s="31"/>
      <c r="D67" s="15" t="str">
        <v>LocalCurrencyDelta1PDH.AUD-XccyDepo-1W</v>
      </c>
      <c r="E67" s="40">
        <v>0</v>
      </c>
      <c r="F67" s="46"/>
      <c r="G67" s="11"/>
    </row>
    <row r="68" spans="2:7">
      <c r="B68" s="15"/>
      <c r="C68" s="31"/>
      <c r="D68" s="15" t="str">
        <v>LocalCurrencyDelta1PDH.AUD-XccyDepo-2W</v>
      </c>
      <c r="E68" s="40">
        <v>0</v>
      </c>
      <c r="F68" s="46"/>
      <c r="G68" s="11"/>
    </row>
    <row r="69" spans="2:7">
      <c r="B69" s="15"/>
      <c r="C69" s="31"/>
      <c r="D69" s="15" t="str">
        <v>LocalCurrencyDelta1PDH.AUD-XccyDepo-1M</v>
      </c>
      <c r="E69" s="40">
        <v>537.12029641829326</v>
      </c>
      <c r="F69" s="46"/>
      <c r="G69" s="11"/>
    </row>
    <row r="70" spans="2:7">
      <c r="B70" s="15"/>
      <c r="C70" s="31"/>
      <c r="D70" s="15" t="str">
        <v>LocalCurrencyDelta1PDH.AUD-XccyDepo-2M</v>
      </c>
      <c r="E70" s="40">
        <v>773.23057544409824</v>
      </c>
      <c r="F70" s="46"/>
      <c r="G70" s="11"/>
    </row>
    <row r="71" spans="2:7">
      <c r="B71" s="15"/>
      <c r="C71" s="31"/>
      <c r="D71" s="15" t="str">
        <v>LocalCurrencyDelta1PDH.AUD-XccyDepo-3M</v>
      </c>
      <c r="E71" s="40">
        <v>60.528047743783695</v>
      </c>
      <c r="F71" s="46"/>
      <c r="G71" s="11"/>
    </row>
    <row r="72" spans="2:7">
      <c r="B72" s="15"/>
      <c r="C72" s="31"/>
      <c r="D72" s="15" t="str">
        <v>LocalCurrencyDelta1PDH.AUD-XccySwap-6M</v>
      </c>
      <c r="E72" s="40">
        <v>195.31358051542273</v>
      </c>
      <c r="F72" s="46"/>
      <c r="G72" s="11"/>
    </row>
    <row r="73" spans="2:7">
      <c r="B73" s="15"/>
      <c r="C73" s="31"/>
      <c r="D73" s="15" t="str">
        <v>LocalCurrencyDelta1PDH.AUD-XccySwap-9M</v>
      </c>
      <c r="E73" s="40">
        <v>286.54730934649342</v>
      </c>
      <c r="F73" s="46"/>
      <c r="G73" s="11"/>
    </row>
    <row r="74" spans="2:7">
      <c r="B74" s="15"/>
      <c r="C74" s="31"/>
      <c r="D74" s="15" t="str">
        <v>LocalCurrencyDelta1PDH.AUD-XccySwap-1Y</v>
      </c>
      <c r="E74" s="40">
        <v>1228.810531963069</v>
      </c>
      <c r="F74" s="46"/>
      <c r="G74" s="11"/>
    </row>
    <row r="75" spans="2:7">
      <c r="B75" s="15"/>
      <c r="C75" s="31"/>
      <c r="D75" s="15" t="str">
        <v>LocalCurrencyDelta1PDH.AUD-XccySwap-2Y</v>
      </c>
      <c r="E75" s="40">
        <v>3230.0985399148472</v>
      </c>
      <c r="F75" s="46"/>
      <c r="G75" s="11"/>
    </row>
    <row r="76" spans="2:7">
      <c r="B76" s="15"/>
      <c r="C76" s="31"/>
      <c r="D76" s="15" t="str">
        <v>LocalCurrencyDelta1PDH.AUD-XccySwap-3Y</v>
      </c>
      <c r="E76" s="40">
        <v>4927.1260219953456</v>
      </c>
      <c r="F76" s="46"/>
      <c r="G76" s="11"/>
    </row>
    <row r="77" spans="2:7">
      <c r="B77" s="15"/>
      <c r="C77" s="31"/>
      <c r="D77" s="15" t="str">
        <v>LocalCurrencyDelta1PDH.AUD-XccySwap-4Y</v>
      </c>
      <c r="E77" s="40">
        <v>12111.628041456515</v>
      </c>
      <c r="F77" s="46"/>
      <c r="G77" s="11"/>
    </row>
    <row r="78" spans="2:7">
      <c r="B78" s="15"/>
      <c r="C78" s="31"/>
      <c r="D78" s="15" t="str">
        <v>LocalCurrencyDelta1PDH.AUD-XccySwap-5Y</v>
      </c>
      <c r="E78" s="40">
        <v>24.752817145807548</v>
      </c>
      <c r="F78" s="46"/>
      <c r="G78" s="11"/>
    </row>
    <row r="79" spans="2:7">
      <c r="B79" s="15"/>
      <c r="C79" s="31"/>
      <c r="D79" s="15" t="str">
        <v>LocalCurrencyDelta1PDH.AUD-XccySwap-6Y</v>
      </c>
      <c r="E79" s="40">
        <v>0</v>
      </c>
      <c r="F79" s="46"/>
      <c r="G79" s="11"/>
    </row>
    <row r="80" spans="2:7">
      <c r="B80" s="15"/>
      <c r="C80" s="31"/>
      <c r="D80" s="15" t="str">
        <v>LocalCurrencyDelta1PDH.AUD-XccySwap-7Y</v>
      </c>
      <c r="E80" s="40">
        <v>0</v>
      </c>
      <c r="F80" s="46"/>
      <c r="G80" s="11"/>
    </row>
    <row r="81" spans="2:7">
      <c r="B81" s="15"/>
      <c r="C81" s="31"/>
      <c r="D81" s="15" t="str">
        <v>LocalCurrencyDelta1PDH.AUD-XccySwap-8Y</v>
      </c>
      <c r="E81" s="40">
        <v>0</v>
      </c>
      <c r="F81" s="46"/>
      <c r="G81" s="11"/>
    </row>
    <row r="82" spans="2:7">
      <c r="B82" s="15"/>
      <c r="C82" s="31"/>
      <c r="D82" s="15" t="str">
        <v>LocalCurrencyDelta1PDH.AUD-XccySwap-9Y</v>
      </c>
      <c r="E82" s="40">
        <v>0</v>
      </c>
      <c r="F82" s="46"/>
      <c r="G82" s="11"/>
    </row>
    <row r="83" spans="2:7">
      <c r="B83" s="15"/>
      <c r="C83" s="31"/>
      <c r="D83" s="15" t="str">
        <v>LocalCurrencyDelta1PDH.AUD-XccySwap-10Y</v>
      </c>
      <c r="E83" s="40">
        <v>0</v>
      </c>
      <c r="F83" s="46"/>
      <c r="G83" s="11"/>
    </row>
    <row r="84" spans="2:7">
      <c r="B84" s="15"/>
      <c r="C84" s="31"/>
      <c r="D84" s="15" t="str">
        <v>LocalCurrencyDelta1PDH.AUD-XccySwap-12Y</v>
      </c>
      <c r="E84" s="40">
        <v>0</v>
      </c>
      <c r="F84" s="46"/>
      <c r="G84" s="11"/>
    </row>
    <row r="85" spans="2:7">
      <c r="B85" s="15"/>
      <c r="C85" s="31"/>
      <c r="D85" s="15" t="str">
        <v>LocalCurrencyDelta1PDH.AUD-XccySwap-15Y</v>
      </c>
      <c r="E85" s="40">
        <v>0</v>
      </c>
      <c r="F85" s="46"/>
      <c r="G85" s="11"/>
    </row>
    <row r="86" spans="2:7">
      <c r="B86" s="15"/>
      <c r="C86" s="31"/>
      <c r="D86" s="15" t="str">
        <v>LocalCurrencyDelta1PDH.AUD-XccySwap-20Y</v>
      </c>
      <c r="E86" s="40">
        <v>0</v>
      </c>
      <c r="F86" s="46"/>
      <c r="G86" s="11"/>
    </row>
    <row r="87" spans="2:7">
      <c r="B87" s="15"/>
      <c r="C87" s="31"/>
      <c r="D87" s="15" t="str">
        <v>LocalCurrencyDelta1PDH.AUD-XccySwap-25Y</v>
      </c>
      <c r="E87" s="40">
        <v>0</v>
      </c>
      <c r="F87" s="46"/>
      <c r="G87" s="11"/>
    </row>
    <row r="88" spans="2:7">
      <c r="B88" s="15"/>
      <c r="C88" s="31"/>
      <c r="D88" s="15" t="str">
        <v>LocalCurrencyDelta1PDH.AUD-XccySwap-30Y</v>
      </c>
      <c r="E88" s="40">
        <v>0</v>
      </c>
      <c r="F88" s="46"/>
      <c r="G88" s="11"/>
    </row>
    <row r="89" spans="2:7">
      <c r="B89" s="15"/>
      <c r="C89" s="31"/>
      <c r="D89" s="15" t="str">
        <v>LocalCurrencyDelta0PDH.AUD</v>
      </c>
      <c r="E89" s="40">
        <v>75066.752248296485</v>
      </c>
      <c r="F89" s="46"/>
      <c r="G89" s="11"/>
    </row>
    <row r="90" spans="2:7">
      <c r="B90" s="15"/>
      <c r="C90" s="31"/>
      <c r="D90" s="15" t="str">
        <v>LocalCurrencyDelta0PDH.AUD-Deposit-1D</v>
      </c>
      <c r="E90" s="40">
        <v>3595.8400525592042</v>
      </c>
      <c r="F90" s="46"/>
      <c r="G90" s="11"/>
    </row>
    <row r="91" spans="2:7">
      <c r="B91" s="15"/>
      <c r="C91" s="31"/>
      <c r="D91" s="15" t="str">
        <v>LocalCurrencyDelta0PDH.AUD-Deposit-1M</v>
      </c>
      <c r="E91" s="40">
        <v>3994.3484655105058</v>
      </c>
      <c r="F91" s="46"/>
      <c r="G91" s="11"/>
    </row>
    <row r="92" spans="2:7">
      <c r="B92" s="15"/>
      <c r="C92" s="31"/>
      <c r="D92" s="15" t="str">
        <v>LocalCurrencyDelta0PDH.AUD-Deposit-2M</v>
      </c>
      <c r="E92" s="40">
        <v>4212.1849679818924</v>
      </c>
      <c r="F92" s="46"/>
      <c r="G92" s="11"/>
    </row>
    <row r="93" spans="2:7">
      <c r="B93" s="15"/>
      <c r="C93" s="31"/>
      <c r="D93" s="15" t="str">
        <v>LocalCurrencyDelta0PDH.AUD-Deposit-3M</v>
      </c>
      <c r="E93" s="40">
        <v>3881.6754312738026</v>
      </c>
      <c r="F93" s="46"/>
      <c r="G93" s="11"/>
    </row>
    <row r="94" spans="2:7">
      <c r="B94" s="15"/>
      <c r="C94" s="31"/>
      <c r="D94" s="15" t="str">
        <v>LocalCurrencyDelta0PDH.AUD-IRFuture-IR-1</v>
      </c>
      <c r="E94" s="40">
        <v>3793.1239456656813</v>
      </c>
      <c r="F94" s="46"/>
      <c r="G94" s="11"/>
    </row>
    <row r="95" spans="2:7">
      <c r="B95" s="15"/>
      <c r="C95" s="31"/>
      <c r="D95" s="15" t="str">
        <v>LocalCurrencyDelta0PDH.AUD-IRFuture-IR-2</v>
      </c>
      <c r="E95" s="40">
        <v>3968.0670550082737</v>
      </c>
      <c r="F95" s="46"/>
      <c r="G95" s="11"/>
    </row>
    <row r="96" spans="2:7">
      <c r="B96" s="15"/>
      <c r="C96" s="31"/>
      <c r="D96" s="15" t="str">
        <v>LocalCurrencyDelta0PDH.AUD-IRFuture-IR-3</v>
      </c>
      <c r="E96" s="40">
        <v>3995.7251403376904</v>
      </c>
      <c r="F96" s="46"/>
      <c r="G96" s="11"/>
    </row>
    <row r="97" spans="2:7">
      <c r="B97" s="15"/>
      <c r="C97" s="31"/>
      <c r="D97" s="15" t="str">
        <v>LocalCurrencyDelta0PDH.AUD-IRFuture-IR-4</v>
      </c>
      <c r="E97" s="40">
        <v>4030.0786401358391</v>
      </c>
      <c r="F97" s="46"/>
      <c r="G97" s="11"/>
    </row>
    <row r="98" spans="2:7">
      <c r="B98" s="15"/>
      <c r="C98" s="31"/>
      <c r="D98" s="15" t="str">
        <v>LocalCurrencyDelta0PDH.AUD-IRFuture-IR-5</v>
      </c>
      <c r="E98" s="40">
        <v>3851.0416899114857</v>
      </c>
      <c r="F98" s="46"/>
      <c r="G98" s="11"/>
    </row>
    <row r="99" spans="2:7">
      <c r="B99" s="15"/>
      <c r="C99" s="31"/>
      <c r="D99" s="15" t="str">
        <v>LocalCurrencyDelta0PDH.AUD-IRFuture-IR-6</v>
      </c>
      <c r="E99" s="40">
        <v>3756.0229666575233</v>
      </c>
      <c r="F99" s="46"/>
      <c r="G99" s="11"/>
    </row>
    <row r="100" spans="2:7">
      <c r="B100" s="15"/>
      <c r="C100" s="31"/>
      <c r="D100" s="15" t="str">
        <v>LocalCurrencyDelta0PDH.AUD-IRFuture-IR-7</v>
      </c>
      <c r="E100" s="40">
        <v>3747.7003201207986</v>
      </c>
      <c r="F100" s="46"/>
      <c r="G100" s="11"/>
    </row>
    <row r="101" spans="2:7">
      <c r="B101" s="15"/>
      <c r="C101" s="31"/>
      <c r="D101" s="15" t="str">
        <v>LocalCurrencyDelta0PDH.AUD-IRFuture-IR-8</v>
      </c>
      <c r="E101" s="40">
        <v>3776.8265034495339</v>
      </c>
      <c r="F101" s="46"/>
      <c r="G101" s="11"/>
    </row>
    <row r="102" spans="2:7">
      <c r="B102" s="15"/>
      <c r="C102" s="31"/>
      <c r="D102" s="15" t="str">
        <v>LocalCurrencyDelta0PDH.AUD-IRSwap-3Y</v>
      </c>
      <c r="E102" s="40">
        <v>1304.7433761208472</v>
      </c>
      <c r="F102" s="46"/>
      <c r="G102" s="11"/>
    </row>
    <row r="103" spans="2:7">
      <c r="B103" s="15"/>
      <c r="C103" s="31"/>
      <c r="D103" s="15" t="str">
        <v>LocalCurrencyDelta0PDH.AUD-IRSwap-4Y</v>
      </c>
      <c r="E103" s="40">
        <v>-3811.5919770412429</v>
      </c>
      <c r="F103" s="46"/>
      <c r="G103" s="11"/>
    </row>
    <row r="104" spans="2:7">
      <c r="B104" s="15"/>
      <c r="C104" s="31"/>
      <c r="D104" s="15" t="str">
        <v>LocalCurrencyDelta0PDH.AUD-IRSwap-5Y</v>
      </c>
      <c r="E104" s="40">
        <v>3809.8189787416118</v>
      </c>
      <c r="F104" s="46"/>
      <c r="G104" s="11"/>
    </row>
    <row r="105" spans="2:7">
      <c r="B105" s="15"/>
      <c r="C105" s="31"/>
      <c r="D105" s="15" t="str">
        <v>LocalCurrencyDelta0PDH.AUD-IRSwap-6Y</v>
      </c>
      <c r="E105" s="40">
        <v>3880.1638131232885</v>
      </c>
      <c r="F105" s="46"/>
      <c r="G105" s="11"/>
    </row>
    <row r="106" spans="2:7">
      <c r="B106" s="15"/>
      <c r="C106" s="31"/>
      <c r="D106" s="15" t="str">
        <v>LocalCurrencyDelta0PDH.AUD-IRSwap-7Y</v>
      </c>
      <c r="E106" s="40">
        <v>3880.1638131232885</v>
      </c>
      <c r="F106" s="46"/>
      <c r="G106" s="11"/>
    </row>
    <row r="107" spans="2:7">
      <c r="B107" s="15"/>
      <c r="C107" s="31"/>
      <c r="D107" s="15" t="str">
        <v>LocalCurrencyDelta0PDH.AUD-IRSwap-8Y</v>
      </c>
      <c r="E107" s="40">
        <v>3880.1638131232885</v>
      </c>
      <c r="F107" s="46"/>
      <c r="G107" s="11"/>
    </row>
    <row r="108" spans="2:7">
      <c r="B108" s="15"/>
      <c r="C108" s="31"/>
      <c r="D108" s="15" t="str">
        <v>LocalCurrencyDelta0PDH.AUD-IRSwap-9Y</v>
      </c>
      <c r="E108" s="40">
        <v>3880.1638131232885</v>
      </c>
      <c r="F108" s="46"/>
      <c r="G108" s="11"/>
    </row>
    <row r="109" spans="2:7">
      <c r="B109" s="15"/>
      <c r="C109" s="31"/>
      <c r="D109" s="15" t="str">
        <v>LocalCurrencyDelta0PDH.AUD-IRSwap-10Y</v>
      </c>
      <c r="E109" s="40">
        <v>3880.1638131232885</v>
      </c>
      <c r="F109" s="46"/>
      <c r="G109" s="11"/>
    </row>
    <row r="110" spans="2:7">
      <c r="B110" s="15"/>
      <c r="C110" s="31"/>
      <c r="D110" s="15" t="str">
        <v>LocalCurrencyDelta0PDH.AUD-IRSwap-15Y</v>
      </c>
      <c r="E110" s="40">
        <v>3880.1638131232885</v>
      </c>
      <c r="F110" s="46"/>
      <c r="G110" s="11"/>
    </row>
    <row r="111" spans="2:7">
      <c r="B111" s="15"/>
      <c r="C111" s="31"/>
      <c r="D111" s="15" t="str">
        <v>LocalCurrencyDelta0PDH.AUD-IRSwap-20Y</v>
      </c>
      <c r="E111" s="40">
        <v>3880.1638131232885</v>
      </c>
      <c r="F111" s="46"/>
      <c r="G111" s="11"/>
    </row>
    <row r="112" spans="2:7">
      <c r="B112" s="15"/>
      <c r="C112" s="31"/>
      <c r="D112" s="15" t="str">
        <v>LocalCurrencyNPV.AUD</v>
      </c>
      <c r="E112" s="40">
        <v>187788271.27496088</v>
      </c>
      <c r="F112" s="46"/>
      <c r="G112" s="11"/>
    </row>
    <row r="113" spans="2:7">
      <c r="B113" s="15"/>
      <c r="C113" s="31"/>
      <c r="D113" s="15" t="str">
        <v>Delta1</v>
      </c>
      <c r="E113" s="40">
        <v>23323.932596735482</v>
      </c>
      <c r="F113" s="46"/>
      <c r="G113" s="11"/>
    </row>
    <row r="114" spans="2:7">
      <c r="B114" s="15"/>
      <c r="C114" s="31"/>
      <c r="D114" s="15" t="str">
        <v>AccrualFactor</v>
      </c>
      <c r="E114" s="40">
        <v>22211.572467724363</v>
      </c>
      <c r="F114" s="46"/>
      <c r="G114" s="11"/>
    </row>
    <row r="115" spans="2:7">
      <c r="B115" s="15"/>
      <c r="C115" s="31"/>
      <c r="D115" s="15" t="str">
        <v>FloatingNPV</v>
      </c>
      <c r="E115" s="40">
        <v>10803014.204259137</v>
      </c>
      <c r="F115" s="46"/>
      <c r="G115" s="11"/>
    </row>
    <row r="116" spans="2:7">
      <c r="B116" s="15"/>
      <c r="C116" s="31"/>
      <c r="D116" s="15" t="str">
        <v>LocalCurrencyExpectedValue.AUD</v>
      </c>
      <c r="E116" s="40">
        <v>200586817.7271533</v>
      </c>
      <c r="F116" s="46"/>
      <c r="G116" s="11"/>
    </row>
    <row r="117" spans="2:7">
      <c r="B117" s="15"/>
      <c r="C117" s="31"/>
      <c r="D117" s="15" t="str">
        <v>RiskNPV.AUD</v>
      </c>
      <c r="E117" s="40">
        <v>0</v>
      </c>
      <c r="F117" s="46"/>
      <c r="G117" s="11"/>
    </row>
    <row r="118" spans="2:7">
      <c r="B118" s="15"/>
      <c r="C118" s="31"/>
      <c r="D118" s="15" t="e">
        <v>#N/A</v>
      </c>
      <c r="E118" s="40" t="e">
        <v>#N/A</v>
      </c>
      <c r="F118" s="46"/>
      <c r="G118" s="11"/>
    </row>
    <row r="119" spans="2:7">
      <c r="B119" s="15"/>
      <c r="C119" s="31"/>
      <c r="D119" s="15" t="e">
        <v>#N/A</v>
      </c>
      <c r="E119" s="40" t="e">
        <v>#N/A</v>
      </c>
      <c r="F119" s="46"/>
      <c r="G119" s="11"/>
    </row>
    <row r="120" spans="2:7">
      <c r="B120" s="15"/>
      <c r="C120" s="31"/>
      <c r="D120" s="15" t="e">
        <v>#N/A</v>
      </c>
      <c r="E120" s="40" t="e">
        <v>#N/A</v>
      </c>
      <c r="F120" s="46"/>
      <c r="G120" s="11"/>
    </row>
    <row r="121" spans="2:7">
      <c r="B121" s="15"/>
      <c r="C121" s="31"/>
      <c r="D121" s="15" t="e">
        <v>#N/A</v>
      </c>
      <c r="E121" s="40" t="e">
        <v>#N/A</v>
      </c>
      <c r="F121" s="46"/>
      <c r="G121" s="11"/>
    </row>
    <row r="122" spans="2:7">
      <c r="B122" s="15"/>
      <c r="C122" s="31"/>
      <c r="D122" s="15" t="e">
        <v>#N/A</v>
      </c>
      <c r="E122" s="40" t="e">
        <v>#N/A</v>
      </c>
      <c r="F122" s="46"/>
      <c r="G122" s="11"/>
    </row>
    <row r="123" spans="2:7">
      <c r="B123" s="15"/>
      <c r="C123" s="31"/>
      <c r="D123" s="15" t="e">
        <v>#N/A</v>
      </c>
      <c r="E123" s="40" t="e">
        <v>#N/A</v>
      </c>
      <c r="F123" s="46"/>
      <c r="G123" s="11"/>
    </row>
    <row r="124" spans="2:7">
      <c r="B124" s="15"/>
      <c r="C124" s="31"/>
      <c r="D124" s="15" t="e">
        <v>#N/A</v>
      </c>
      <c r="E124" s="40" t="e">
        <v>#N/A</v>
      </c>
      <c r="F124" s="46"/>
      <c r="G124" s="11"/>
    </row>
    <row r="125" spans="2:7">
      <c r="B125" s="15"/>
      <c r="C125" s="31"/>
      <c r="D125" s="15" t="e">
        <v>#N/A</v>
      </c>
      <c r="E125" s="40" t="e">
        <v>#N/A</v>
      </c>
      <c r="F125" s="46"/>
      <c r="G125" s="11"/>
    </row>
    <row r="126" spans="2:7">
      <c r="B126" s="15"/>
      <c r="C126" s="31"/>
      <c r="D126" s="15" t="e">
        <v>#N/A</v>
      </c>
      <c r="E126" s="40" t="e">
        <v>#N/A</v>
      </c>
      <c r="F126" s="46"/>
      <c r="G126" s="11"/>
    </row>
    <row r="127" spans="2:7">
      <c r="B127" s="15"/>
      <c r="C127" s="31"/>
      <c r="D127" s="15" t="e">
        <v>#N/A</v>
      </c>
      <c r="E127" s="40" t="e">
        <v>#N/A</v>
      </c>
      <c r="F127" s="46"/>
      <c r="G127" s="11"/>
    </row>
    <row r="128" spans="2:7">
      <c r="B128" s="15"/>
      <c r="C128" s="31"/>
      <c r="D128" s="15" t="e">
        <v>#N/A</v>
      </c>
      <c r="E128" s="40" t="e">
        <v>#N/A</v>
      </c>
      <c r="F128" s="46"/>
      <c r="G128" s="11"/>
    </row>
    <row r="129" spans="2:7">
      <c r="B129" s="15"/>
      <c r="C129" s="31"/>
      <c r="D129" s="15" t="e">
        <v>#N/A</v>
      </c>
      <c r="E129" s="40" t="e">
        <v>#N/A</v>
      </c>
      <c r="F129" s="46"/>
      <c r="G129" s="11"/>
    </row>
    <row r="130" spans="2:7">
      <c r="B130" s="15"/>
      <c r="C130" s="31"/>
      <c r="D130" s="15" t="e">
        <v>#N/A</v>
      </c>
      <c r="E130" s="40" t="e">
        <v>#N/A</v>
      </c>
      <c r="F130" s="46"/>
      <c r="G130" s="11"/>
    </row>
    <row r="131" spans="2:7">
      <c r="B131" s="15"/>
      <c r="C131" s="31"/>
      <c r="D131" s="15" t="e">
        <v>#N/A</v>
      </c>
      <c r="E131" s="40" t="e">
        <v>#N/A</v>
      </c>
      <c r="F131" s="46"/>
      <c r="G131" s="11"/>
    </row>
    <row r="132" spans="2:7">
      <c r="B132" s="15"/>
      <c r="C132" s="31"/>
      <c r="D132" s="15" t="e">
        <v>#N/A</v>
      </c>
      <c r="E132" s="40" t="e">
        <v>#N/A</v>
      </c>
      <c r="F132" s="46"/>
      <c r="G132" s="11"/>
    </row>
    <row r="133" spans="2:7">
      <c r="B133" s="15"/>
      <c r="C133" s="31"/>
      <c r="D133" s="15" t="e">
        <v>#N/A</v>
      </c>
      <c r="E133" s="40" t="e">
        <v>#N/A</v>
      </c>
      <c r="F133" s="46"/>
      <c r="G133" s="11"/>
    </row>
    <row r="134" spans="2:7">
      <c r="B134" s="15"/>
      <c r="C134" s="31"/>
      <c r="D134" s="15" t="e">
        <v>#N/A</v>
      </c>
      <c r="E134" s="40" t="e">
        <v>#N/A</v>
      </c>
      <c r="F134" s="46"/>
      <c r="G134" s="11"/>
    </row>
    <row r="135" spans="2:7">
      <c r="B135" s="15"/>
      <c r="C135" s="31"/>
      <c r="D135" s="15" t="e">
        <v>#N/A</v>
      </c>
      <c r="E135" s="40" t="e">
        <v>#N/A</v>
      </c>
      <c r="F135" s="46"/>
      <c r="G135" s="11"/>
    </row>
    <row r="136" spans="2:7">
      <c r="B136" s="15"/>
      <c r="C136" s="31"/>
      <c r="D136" s="15" t="e">
        <v>#N/A</v>
      </c>
      <c r="E136" s="40" t="e">
        <v>#N/A</v>
      </c>
      <c r="F136" s="46"/>
      <c r="G136" s="11"/>
    </row>
    <row r="137" spans="2:7">
      <c r="B137" s="15"/>
      <c r="C137" s="31"/>
      <c r="D137" s="15" t="e">
        <v>#N/A</v>
      </c>
      <c r="E137" s="40" t="e">
        <v>#N/A</v>
      </c>
      <c r="F137" s="46"/>
      <c r="G137" s="11"/>
    </row>
    <row r="138" spans="2:7">
      <c r="B138" s="15"/>
      <c r="C138" s="31"/>
      <c r="D138" s="15" t="e">
        <v>#N/A</v>
      </c>
      <c r="E138" s="40" t="e">
        <v>#N/A</v>
      </c>
      <c r="F138" s="46"/>
      <c r="G138" s="11"/>
    </row>
    <row r="139" spans="2:7">
      <c r="B139" s="15"/>
      <c r="C139" s="31"/>
      <c r="D139" s="15" t="e">
        <v>#N/A</v>
      </c>
      <c r="E139" s="40" t="e">
        <v>#N/A</v>
      </c>
      <c r="F139" s="46"/>
      <c r="G139" s="11"/>
    </row>
    <row r="140" spans="2:7">
      <c r="B140" s="15"/>
      <c r="C140" s="31"/>
      <c r="D140" s="15" t="e">
        <v>#N/A</v>
      </c>
      <c r="E140" s="40" t="e">
        <v>#N/A</v>
      </c>
      <c r="F140" s="46"/>
      <c r="G140" s="11"/>
    </row>
    <row r="141" spans="2:7">
      <c r="B141" s="15"/>
      <c r="C141" s="31"/>
      <c r="D141" s="15" t="e">
        <v>#N/A</v>
      </c>
      <c r="E141" s="40" t="e">
        <v>#N/A</v>
      </c>
      <c r="F141" s="46"/>
      <c r="G141" s="11"/>
    </row>
    <row r="142" spans="2:7">
      <c r="B142" s="15"/>
      <c r="C142" s="31"/>
      <c r="D142" s="15" t="e">
        <v>#N/A</v>
      </c>
      <c r="E142" s="40" t="e">
        <v>#N/A</v>
      </c>
      <c r="F142" s="46"/>
      <c r="G142" s="11"/>
    </row>
    <row r="143" spans="2:7">
      <c r="B143" s="15"/>
      <c r="C143" s="31"/>
      <c r="D143" s="15" t="e">
        <v>#N/A</v>
      </c>
      <c r="E143" s="40" t="e">
        <v>#N/A</v>
      </c>
      <c r="F143" s="46"/>
      <c r="G143" s="11"/>
    </row>
    <row r="144" spans="2:7">
      <c r="B144" s="15"/>
      <c r="C144" s="31"/>
      <c r="D144" s="15" t="e">
        <v>#N/A</v>
      </c>
      <c r="E144" s="40" t="e">
        <v>#N/A</v>
      </c>
      <c r="F144" s="46"/>
      <c r="G144" s="11"/>
    </row>
    <row r="145" spans="2:7">
      <c r="B145" s="15"/>
      <c r="C145" s="31"/>
      <c r="D145" s="15" t="e">
        <v>#N/A</v>
      </c>
      <c r="E145" s="40" t="e">
        <v>#N/A</v>
      </c>
      <c r="F145" s="46"/>
      <c r="G145" s="11"/>
    </row>
    <row r="146" spans="2:7">
      <c r="B146" s="15"/>
      <c r="C146" s="31"/>
      <c r="D146" s="15" t="e">
        <v>#N/A</v>
      </c>
      <c r="E146" s="40" t="e">
        <v>#N/A</v>
      </c>
      <c r="F146" s="46"/>
      <c r="G146" s="11"/>
    </row>
    <row r="147" spans="2:7">
      <c r="B147" s="15"/>
      <c r="C147" s="31"/>
      <c r="D147" s="15" t="e">
        <v>#N/A</v>
      </c>
      <c r="E147" s="40" t="e">
        <v>#N/A</v>
      </c>
      <c r="F147" s="46"/>
      <c r="G147" s="11"/>
    </row>
    <row r="148" spans="2:7">
      <c r="B148" s="15"/>
      <c r="C148" s="31"/>
      <c r="D148" s="15" t="e">
        <v>#N/A</v>
      </c>
      <c r="E148" s="40" t="e">
        <v>#N/A</v>
      </c>
      <c r="F148" s="46"/>
      <c r="G148" s="11"/>
    </row>
    <row r="149" spans="2:7">
      <c r="B149" s="15"/>
      <c r="C149" s="31"/>
      <c r="D149" s="15" t="e">
        <v>#N/A</v>
      </c>
      <c r="E149" s="40" t="e">
        <v>#N/A</v>
      </c>
      <c r="F149" s="46"/>
      <c r="G149" s="11"/>
    </row>
    <row r="150" spans="2:7">
      <c r="B150" s="15"/>
      <c r="C150" s="31"/>
      <c r="D150" s="15" t="e">
        <v>#N/A</v>
      </c>
      <c r="E150" s="40" t="e">
        <v>#N/A</v>
      </c>
      <c r="F150" s="46"/>
      <c r="G150" s="11"/>
    </row>
    <row r="151" spans="2:7">
      <c r="B151" s="15"/>
      <c r="C151" s="31"/>
      <c r="D151" s="15" t="e">
        <v>#N/A</v>
      </c>
      <c r="E151" s="40" t="e">
        <v>#N/A</v>
      </c>
      <c r="F151" s="46"/>
      <c r="G151" s="11"/>
    </row>
    <row r="152" spans="2:7">
      <c r="B152" s="15"/>
      <c r="C152" s="31"/>
      <c r="D152" s="15" t="e">
        <v>#N/A</v>
      </c>
      <c r="E152" s="40" t="e">
        <v>#N/A</v>
      </c>
      <c r="F152" s="46"/>
      <c r="G152" s="11"/>
    </row>
    <row r="153" spans="2:7">
      <c r="B153" s="15"/>
      <c r="C153" s="31"/>
      <c r="D153" s="15" t="e">
        <v>#N/A</v>
      </c>
      <c r="E153" s="40" t="e">
        <v>#N/A</v>
      </c>
      <c r="F153" s="46"/>
      <c r="G153" s="11"/>
    </row>
    <row r="154" spans="2:7">
      <c r="B154" s="15"/>
      <c r="C154" s="31"/>
      <c r="D154" s="15" t="e">
        <v>#N/A</v>
      </c>
      <c r="E154" s="40" t="e">
        <v>#N/A</v>
      </c>
      <c r="F154" s="46"/>
      <c r="G154" s="11"/>
    </row>
    <row r="155" spans="2:7">
      <c r="B155" s="15"/>
      <c r="C155" s="31"/>
      <c r="D155" s="15" t="e">
        <v>#N/A</v>
      </c>
      <c r="E155" s="40" t="e">
        <v>#N/A</v>
      </c>
      <c r="F155" s="46"/>
      <c r="G155" s="11"/>
    </row>
    <row r="156" spans="2:7">
      <c r="B156" s="15"/>
      <c r="C156" s="31"/>
      <c r="D156" s="15" t="e">
        <v>#N/A</v>
      </c>
      <c r="E156" s="40" t="e">
        <v>#N/A</v>
      </c>
      <c r="F156" s="46"/>
      <c r="G156" s="11"/>
    </row>
    <row r="157" spans="2:7">
      <c r="B157" s="15"/>
      <c r="C157" s="31"/>
      <c r="D157" s="15" t="e">
        <v>#N/A</v>
      </c>
      <c r="E157" s="40" t="e">
        <v>#N/A</v>
      </c>
      <c r="F157" s="46"/>
      <c r="G157" s="11"/>
    </row>
    <row r="158" spans="2:7">
      <c r="B158" s="15"/>
      <c r="C158" s="31"/>
      <c r="D158" s="15" t="e">
        <v>#N/A</v>
      </c>
      <c r="E158" s="40" t="e">
        <v>#N/A</v>
      </c>
      <c r="F158" s="46"/>
      <c r="G158" s="11"/>
    </row>
    <row r="159" spans="2:7">
      <c r="B159" s="15"/>
      <c r="C159" s="31"/>
      <c r="D159" s="15" t="e">
        <v>#N/A</v>
      </c>
      <c r="E159" s="40" t="e">
        <v>#N/A</v>
      </c>
      <c r="F159" s="46"/>
      <c r="G159" s="11"/>
    </row>
    <row r="160" spans="2:7">
      <c r="B160" s="15"/>
      <c r="C160" s="31"/>
      <c r="D160" s="15" t="e">
        <v>#N/A</v>
      </c>
      <c r="E160" s="40" t="e">
        <v>#N/A</v>
      </c>
      <c r="F160" s="46"/>
      <c r="G160" s="11"/>
    </row>
    <row r="161" spans="2:7">
      <c r="B161" s="15"/>
      <c r="C161" s="31"/>
      <c r="D161" s="15" t="e">
        <v>#N/A</v>
      </c>
      <c r="E161" s="40" t="e">
        <v>#N/A</v>
      </c>
      <c r="F161" s="46"/>
      <c r="G161" s="11"/>
    </row>
    <row r="162" spans="2:7">
      <c r="B162" s="15"/>
      <c r="C162" s="31"/>
      <c r="D162" s="15" t="e">
        <v>#N/A</v>
      </c>
      <c r="E162" s="40" t="e">
        <v>#N/A</v>
      </c>
      <c r="F162" s="46"/>
      <c r="G162" s="11"/>
    </row>
    <row r="163" spans="2:7">
      <c r="B163" s="15"/>
      <c r="C163" s="31"/>
      <c r="D163" s="15" t="e">
        <v>#N/A</v>
      </c>
      <c r="E163" s="40" t="e">
        <v>#N/A</v>
      </c>
      <c r="F163" s="46"/>
      <c r="G163" s="11"/>
    </row>
    <row r="164" spans="2:7">
      <c r="B164" s="15"/>
      <c r="C164" s="31"/>
      <c r="D164" s="15" t="e">
        <v>#N/A</v>
      </c>
      <c r="E164" s="40" t="e">
        <v>#N/A</v>
      </c>
      <c r="F164" s="46"/>
      <c r="G164" s="11"/>
    </row>
    <row r="165" spans="2:7">
      <c r="B165" s="15"/>
      <c r="C165" s="31"/>
      <c r="D165" s="15" t="e">
        <v>#N/A</v>
      </c>
      <c r="E165" s="40" t="e">
        <v>#N/A</v>
      </c>
      <c r="F165" s="46"/>
      <c r="G165" s="11"/>
    </row>
    <row r="166" spans="2:7">
      <c r="B166" s="15"/>
      <c r="C166" s="31"/>
      <c r="D166" s="15" t="e">
        <v>#N/A</v>
      </c>
      <c r="E166" s="40" t="e">
        <v>#N/A</v>
      </c>
      <c r="F166" s="46"/>
      <c r="G166" s="11"/>
    </row>
    <row r="167" spans="2:7">
      <c r="B167" s="15"/>
      <c r="C167" s="31"/>
      <c r="D167" s="15" t="e">
        <v>#N/A</v>
      </c>
      <c r="E167" s="40" t="e">
        <v>#N/A</v>
      </c>
      <c r="F167" s="46"/>
      <c r="G167" s="11"/>
    </row>
    <row r="168" spans="2:7">
      <c r="B168" s="15"/>
      <c r="C168" s="31"/>
      <c r="D168" s="15" t="e">
        <v>#N/A</v>
      </c>
      <c r="E168" s="40" t="e">
        <v>#N/A</v>
      </c>
      <c r="F168" s="46"/>
      <c r="G168" s="11"/>
    </row>
    <row r="169" spans="2:7">
      <c r="B169" s="15"/>
      <c r="C169" s="31"/>
      <c r="D169" s="15" t="e">
        <v>#N/A</v>
      </c>
      <c r="E169" s="40" t="e">
        <v>#N/A</v>
      </c>
      <c r="F169" s="46"/>
      <c r="G169" s="11"/>
    </row>
    <row r="170" spans="2:7">
      <c r="B170" s="15"/>
      <c r="C170" s="31"/>
      <c r="D170" s="15" t="e">
        <v>#N/A</v>
      </c>
      <c r="E170" s="40" t="e">
        <v>#N/A</v>
      </c>
      <c r="F170" s="46"/>
      <c r="G170" s="11"/>
    </row>
    <row r="171" spans="2:7">
      <c r="B171" s="15"/>
      <c r="C171" s="31"/>
      <c r="D171" s="15" t="e">
        <v>#N/A</v>
      </c>
      <c r="E171" s="40" t="e">
        <v>#N/A</v>
      </c>
      <c r="F171" s="46"/>
      <c r="G171" s="11"/>
    </row>
    <row r="172" spans="2:7">
      <c r="B172" s="15"/>
      <c r="C172" s="31"/>
      <c r="D172" s="15" t="e">
        <v>#N/A</v>
      </c>
      <c r="E172" s="40" t="e">
        <v>#N/A</v>
      </c>
      <c r="F172" s="46"/>
      <c r="G172" s="11"/>
    </row>
    <row r="173" spans="2:7">
      <c r="B173" s="15"/>
      <c r="C173" s="31"/>
      <c r="D173" s="15" t="e">
        <v>#N/A</v>
      </c>
      <c r="E173" s="40" t="e">
        <v>#N/A</v>
      </c>
      <c r="F173" s="46"/>
      <c r="G173" s="11"/>
    </row>
    <row r="174" spans="2:7">
      <c r="B174" s="15"/>
      <c r="C174" s="31"/>
      <c r="D174" s="15" t="e">
        <v>#N/A</v>
      </c>
      <c r="E174" s="40" t="e">
        <v>#N/A</v>
      </c>
      <c r="F174" s="46"/>
      <c r="G174" s="11"/>
    </row>
    <row r="175" spans="2:7">
      <c r="B175" s="15"/>
      <c r="C175" s="31"/>
      <c r="D175" s="15" t="e">
        <v>#N/A</v>
      </c>
      <c r="E175" s="40" t="e">
        <v>#N/A</v>
      </c>
      <c r="F175" s="46"/>
      <c r="G175" s="11"/>
    </row>
    <row r="176" spans="2:7">
      <c r="B176" s="15"/>
      <c r="C176" s="31"/>
      <c r="D176" s="15" t="e">
        <v>#N/A</v>
      </c>
      <c r="E176" s="40" t="e">
        <v>#N/A</v>
      </c>
      <c r="F176" s="46"/>
      <c r="G176" s="11"/>
    </row>
    <row r="177" spans="2:7">
      <c r="B177" s="15"/>
      <c r="C177" s="31"/>
      <c r="D177" s="15" t="e">
        <v>#N/A</v>
      </c>
      <c r="E177" s="40" t="e">
        <v>#N/A</v>
      </c>
      <c r="F177" s="46"/>
      <c r="G177" s="11"/>
    </row>
    <row r="178" spans="2:7">
      <c r="B178" s="15"/>
      <c r="C178" s="31"/>
      <c r="D178" s="15" t="e">
        <v>#N/A</v>
      </c>
      <c r="E178" s="40" t="e">
        <v>#N/A</v>
      </c>
      <c r="F178" s="46"/>
      <c r="G178" s="11"/>
    </row>
    <row r="179" spans="2:7">
      <c r="B179" s="15"/>
      <c r="C179" s="31"/>
      <c r="D179" s="15" t="e">
        <v>#N/A</v>
      </c>
      <c r="E179" s="40" t="e">
        <v>#N/A</v>
      </c>
      <c r="F179" s="46"/>
      <c r="G179" s="11"/>
    </row>
    <row r="180" spans="2:7">
      <c r="B180" s="15"/>
      <c r="C180" s="31"/>
      <c r="D180" s="15" t="e">
        <v>#N/A</v>
      </c>
      <c r="E180" s="40" t="e">
        <v>#N/A</v>
      </c>
      <c r="F180" s="46"/>
      <c r="G180" s="11"/>
    </row>
    <row r="181" spans="2:7">
      <c r="B181" s="15"/>
      <c r="C181" s="31"/>
      <c r="D181" s="15" t="e">
        <v>#N/A</v>
      </c>
      <c r="E181" s="40" t="e">
        <v>#N/A</v>
      </c>
      <c r="F181" s="46"/>
      <c r="G181" s="11"/>
    </row>
    <row r="182" spans="2:7">
      <c r="B182" s="15"/>
      <c r="C182" s="31"/>
      <c r="D182" s="15" t="e">
        <v>#N/A</v>
      </c>
      <c r="E182" s="40" t="e">
        <v>#N/A</v>
      </c>
      <c r="F182" s="46"/>
      <c r="G182" s="11"/>
    </row>
    <row r="183" spans="2:7">
      <c r="B183" s="15"/>
      <c r="C183" s="31"/>
      <c r="D183" s="15" t="e">
        <v>#N/A</v>
      </c>
      <c r="E183" s="40" t="e">
        <v>#N/A</v>
      </c>
      <c r="F183" s="46"/>
      <c r="G183" s="11"/>
    </row>
    <row r="184" spans="2:7">
      <c r="B184" s="15"/>
      <c r="C184" s="31"/>
      <c r="D184" s="15" t="e">
        <v>#N/A</v>
      </c>
      <c r="E184" s="40" t="e">
        <v>#N/A</v>
      </c>
      <c r="F184" s="46"/>
      <c r="G184" s="11"/>
    </row>
    <row r="185" spans="2:7">
      <c r="B185" s="15"/>
      <c r="C185" s="31"/>
      <c r="D185" s="15" t="e">
        <v>#N/A</v>
      </c>
      <c r="E185" s="40" t="e">
        <v>#N/A</v>
      </c>
      <c r="F185" s="46"/>
      <c r="G185" s="11"/>
    </row>
    <row r="186" spans="2:7">
      <c r="B186" s="15"/>
      <c r="C186" s="31"/>
      <c r="D186" s="15" t="e">
        <v>#N/A</v>
      </c>
      <c r="E186" s="40" t="e">
        <v>#N/A</v>
      </c>
      <c r="F186" s="46"/>
      <c r="G186" s="11"/>
    </row>
    <row r="187" spans="2:7">
      <c r="B187" s="15"/>
      <c r="C187" s="31"/>
      <c r="D187" s="15" t="e">
        <v>#N/A</v>
      </c>
      <c r="E187" s="40" t="e">
        <v>#N/A</v>
      </c>
      <c r="F187" s="46"/>
      <c r="G187" s="11"/>
    </row>
    <row r="188" spans="2:7">
      <c r="B188" s="15"/>
      <c r="C188" s="31"/>
      <c r="D188" s="15" t="e">
        <v>#N/A</v>
      </c>
      <c r="E188" s="40" t="e">
        <v>#N/A</v>
      </c>
      <c r="F188" s="46"/>
      <c r="G188" s="11"/>
    </row>
    <row r="189" spans="2:7">
      <c r="B189" s="15"/>
      <c r="C189" s="31"/>
      <c r="D189" s="15" t="e">
        <v>#N/A</v>
      </c>
      <c r="E189" s="40" t="e">
        <v>#N/A</v>
      </c>
      <c r="F189" s="46"/>
      <c r="G189" s="11"/>
    </row>
    <row r="190" spans="2:7">
      <c r="B190" s="15"/>
      <c r="C190" s="31"/>
      <c r="D190" s="15" t="e">
        <v>#N/A</v>
      </c>
      <c r="E190" s="40" t="e">
        <v>#N/A</v>
      </c>
      <c r="F190" s="46"/>
      <c r="G190" s="11"/>
    </row>
    <row r="191" spans="2:7">
      <c r="B191" s="15"/>
      <c r="C191" s="31"/>
      <c r="D191" s="15" t="e">
        <v>#N/A</v>
      </c>
      <c r="E191" s="40" t="e">
        <v>#N/A</v>
      </c>
      <c r="F191" s="46"/>
      <c r="G191" s="11"/>
    </row>
    <row r="192" spans="2:7">
      <c r="B192" s="15"/>
      <c r="C192" s="31"/>
      <c r="D192" s="15" t="e">
        <v>#N/A</v>
      </c>
      <c r="E192" s="40" t="e">
        <v>#N/A</v>
      </c>
      <c r="F192" s="46"/>
      <c r="G192" s="11"/>
    </row>
    <row r="193" spans="2:8">
      <c r="B193" s="15"/>
      <c r="C193" s="31"/>
      <c r="D193" s="15" t="e">
        <v>#N/A</v>
      </c>
      <c r="E193" s="40" t="e">
        <v>#N/A</v>
      </c>
      <c r="F193" s="46"/>
      <c r="G193" s="11"/>
    </row>
    <row r="194" spans="2:8">
      <c r="B194" s="15"/>
      <c r="C194" s="31"/>
      <c r="D194" s="15" t="e">
        <v>#N/A</v>
      </c>
      <c r="E194" s="40" t="e">
        <v>#N/A</v>
      </c>
      <c r="F194" s="46"/>
      <c r="G194" s="11"/>
      <c r="H194" s="48"/>
    </row>
    <row r="195" spans="2:8">
      <c r="B195" s="15"/>
      <c r="C195" s="31"/>
      <c r="D195" s="15" t="e">
        <v>#N/A</v>
      </c>
      <c r="E195" s="40" t="e">
        <v>#N/A</v>
      </c>
      <c r="F195" s="46"/>
      <c r="G195" s="11"/>
      <c r="H195" s="48"/>
    </row>
    <row r="196" spans="2:8">
      <c r="B196" s="15"/>
      <c r="C196" s="31"/>
      <c r="D196" s="15" t="e">
        <v>#N/A</v>
      </c>
      <c r="E196" s="40" t="e">
        <v>#N/A</v>
      </c>
      <c r="F196" s="46"/>
      <c r="G196" s="11"/>
      <c r="H196" s="48"/>
    </row>
    <row r="197" spans="2:8">
      <c r="B197" s="15"/>
      <c r="C197" s="31"/>
      <c r="D197" s="15" t="e">
        <v>#N/A</v>
      </c>
      <c r="E197" s="40" t="e">
        <v>#N/A</v>
      </c>
      <c r="F197" s="46"/>
      <c r="G197" s="11"/>
      <c r="H197" s="48"/>
    </row>
    <row r="198" spans="2:8">
      <c r="B198" s="15"/>
      <c r="C198" s="31"/>
      <c r="D198" s="15" t="e">
        <v>#N/A</v>
      </c>
      <c r="E198" s="40" t="e">
        <v>#N/A</v>
      </c>
      <c r="F198" s="46"/>
      <c r="G198" s="11"/>
    </row>
    <row r="199" spans="2:8">
      <c r="B199" s="15"/>
      <c r="C199" s="31"/>
      <c r="D199" s="15" t="e">
        <v>#N/A</v>
      </c>
      <c r="E199" s="40" t="e">
        <v>#N/A</v>
      </c>
      <c r="F199" s="46"/>
      <c r="G199" s="11"/>
    </row>
    <row r="200" spans="2:8">
      <c r="B200" s="15"/>
      <c r="C200" s="31"/>
      <c r="D200" s="15" t="e">
        <v>#N/A</v>
      </c>
      <c r="E200" s="40" t="e">
        <v>#N/A</v>
      </c>
      <c r="F200" s="46"/>
      <c r="G200" s="11"/>
    </row>
    <row r="201" spans="2:8">
      <c r="B201" s="15"/>
      <c r="C201" s="31"/>
      <c r="D201" s="15" t="e">
        <v>#N/A</v>
      </c>
      <c r="E201" s="40" t="e">
        <v>#N/A</v>
      </c>
      <c r="F201" s="46"/>
      <c r="G201" s="11"/>
    </row>
    <row r="202" spans="2:8">
      <c r="B202" s="15"/>
      <c r="C202" s="31"/>
      <c r="D202" s="15"/>
      <c r="E202" s="15"/>
      <c r="F202" s="46"/>
      <c r="G202" s="11"/>
    </row>
  </sheetData>
  <conditionalFormatting sqref="F30">
    <cfRule type="cellIs" dxfId="0" priority="1" stopIfTrue="1" operator="equal">
      <formula>"&lt;-Error"</formula>
    </cfRule>
  </conditionalFormatting>
  <dataValidations disablePrompts="1" count="15">
    <dataValidation type="list" allowBlank="1" showInputMessage="1" showErrorMessage="1" sqref="IP21 E65559 F12 E22 F983055 F917519 F851983 F786447 F720911 F655375 F589839 F524303 F458767 F393231 F327695 F262159 F196623 F131087 F65551 E983063 E917527 E851991 E786455 E720919 E655383 E589847 E524311 E458775 E393239 E327703 E262167 E196631 E131095 SL21 ACH21 AMD21 AVZ21 BFV21 BPR21 BZN21 CJJ21 CTF21 DDB21 DMX21 DWT21 EGP21 EQL21 FAH21 FKD21 FTZ21 GDV21 GNR21 GXN21 HHJ21 HRF21 IBB21 IKX21 IUT21 JEP21 JOL21 JYH21 KID21 KRZ21 LBV21 LLR21 LVN21 MFJ21 MPF21 MZB21 NIX21 NST21 OCP21 OML21 OWH21 PGD21 PPZ21 PZV21 QJR21 QTN21 RDJ21 RNF21 RXB21 SGX21 SQT21 TAP21 TKL21 TUH21 UED21 UNZ21 UXV21 VHR21 VRN21 WBJ21 WLF21 WVB21 IP65559 SL65559 ACH65559 AMD65559 AVZ65559 BFV65559 BPR65559 BZN65559 CJJ65559 CTF65559 DDB65559 DMX65559 DWT65559 EGP65559 EQL65559 FAH65559 FKD65559 FTZ65559 GDV65559 GNR65559 GXN65559 HHJ65559 HRF65559 IBB65559 IKX65559 IUT65559 JEP65559 JOL65559 JYH65559 KID65559 KRZ65559 LBV65559 LLR65559 LVN65559 MFJ65559 MPF65559 MZB65559 NIX65559 NST65559 OCP65559 OML65559 OWH65559 PGD65559 PPZ65559 PZV65559 QJR65559 QTN65559 RDJ65559 RNF65559 RXB65559 SGX65559 SQT65559 TAP65559 TKL65559 TUH65559 UED65559 UNZ65559 UXV65559 VHR65559 VRN65559 WBJ65559 WLF65559 WVB65559 IP131095 SL131095 ACH131095 AMD131095 AVZ131095 BFV131095 BPR131095 BZN131095 CJJ131095 CTF131095 DDB131095 DMX131095 DWT131095 EGP131095 EQL131095 FAH131095 FKD131095 FTZ131095 GDV131095 GNR131095 GXN131095 HHJ131095 HRF131095 IBB131095 IKX131095 IUT131095 JEP131095 JOL131095 JYH131095 KID131095 KRZ131095 LBV131095 LLR131095 LVN131095 MFJ131095 MPF131095 MZB131095 NIX131095 NST131095 OCP131095 OML131095 OWH131095 PGD131095 PPZ131095 PZV131095 QJR131095 QTN131095 RDJ131095 RNF131095 RXB131095 SGX131095 SQT131095 TAP131095 TKL131095 TUH131095 UED131095 UNZ131095 UXV131095 VHR131095 VRN131095 WBJ131095 WLF131095 WVB131095 IP196631 SL196631 ACH196631 AMD196631 AVZ196631 BFV196631 BPR196631 BZN196631 CJJ196631 CTF196631 DDB196631 DMX196631 DWT196631 EGP196631 EQL196631 FAH196631 FKD196631 FTZ196631 GDV196631 GNR196631 GXN196631 HHJ196631 HRF196631 IBB196631 IKX196631 IUT196631 JEP196631 JOL196631 JYH196631 KID196631 KRZ196631 LBV196631 LLR196631 LVN196631 MFJ196631 MPF196631 MZB196631 NIX196631 NST196631 OCP196631 OML196631 OWH196631 PGD196631 PPZ196631 PZV196631 QJR196631 QTN196631 RDJ196631 RNF196631 RXB196631 SGX196631 SQT196631 TAP196631 TKL196631 TUH196631 UED196631 UNZ196631 UXV196631 VHR196631 VRN196631 WBJ196631 WLF196631 WVB196631 IP262167 SL262167 ACH262167 AMD262167 AVZ262167 BFV262167 BPR262167 BZN262167 CJJ262167 CTF262167 DDB262167 DMX262167 DWT262167 EGP262167 EQL262167 FAH262167 FKD262167 FTZ262167 GDV262167 GNR262167 GXN262167 HHJ262167 HRF262167 IBB262167 IKX262167 IUT262167 JEP262167 JOL262167 JYH262167 KID262167 KRZ262167 LBV262167 LLR262167 LVN262167 MFJ262167 MPF262167 MZB262167 NIX262167 NST262167 OCP262167 OML262167 OWH262167 PGD262167 PPZ262167 PZV262167 QJR262167 QTN262167 RDJ262167 RNF262167 RXB262167 SGX262167 SQT262167 TAP262167 TKL262167 TUH262167 UED262167 UNZ262167 UXV262167 VHR262167 VRN262167 WBJ262167 WLF262167 WVB262167 IP327703 SL327703 ACH327703 AMD327703 AVZ327703 BFV327703 BPR327703 BZN327703 CJJ327703 CTF327703 DDB327703 DMX327703 DWT327703 EGP327703 EQL327703 FAH327703 FKD327703 FTZ327703 GDV327703 GNR327703 GXN327703 HHJ327703 HRF327703 IBB327703 IKX327703 IUT327703 JEP327703 JOL327703 JYH327703 KID327703 KRZ327703 LBV327703 LLR327703 LVN327703 MFJ327703 MPF327703 MZB327703 NIX327703 NST327703 OCP327703 OML327703 OWH327703 PGD327703 PPZ327703 PZV327703 QJR327703 QTN327703 RDJ327703 RNF327703 RXB327703 SGX327703 SQT327703 TAP327703 TKL327703 TUH327703 UED327703 UNZ327703 UXV327703 VHR327703 VRN327703 WBJ327703 WLF327703 WVB327703 IP393239 SL393239 ACH393239 AMD393239 AVZ393239 BFV393239 BPR393239 BZN393239 CJJ393239 CTF393239 DDB393239 DMX393239 DWT393239 EGP393239 EQL393239 FAH393239 FKD393239 FTZ393239 GDV393239 GNR393239 GXN393239 HHJ393239 HRF393239 IBB393239 IKX393239 IUT393239 JEP393239 JOL393239 JYH393239 KID393239 KRZ393239 LBV393239 LLR393239 LVN393239 MFJ393239 MPF393239 MZB393239 NIX393239 NST393239 OCP393239 OML393239 OWH393239 PGD393239 PPZ393239 PZV393239 QJR393239 QTN393239 RDJ393239 RNF393239 RXB393239 SGX393239 SQT393239 TAP393239 TKL393239 TUH393239 UED393239 UNZ393239 UXV393239 VHR393239 VRN393239 WBJ393239 WLF393239 WVB393239 IP458775 SL458775 ACH458775 AMD458775 AVZ458775 BFV458775 BPR458775 BZN458775 CJJ458775 CTF458775 DDB458775 DMX458775 DWT458775 EGP458775 EQL458775 FAH458775 FKD458775 FTZ458775 GDV458775 GNR458775 GXN458775 HHJ458775 HRF458775 IBB458775 IKX458775 IUT458775 JEP458775 JOL458775 JYH458775 KID458775 KRZ458775 LBV458775 LLR458775 LVN458775 MFJ458775 MPF458775 MZB458775 NIX458775 NST458775 OCP458775 OML458775 OWH458775 PGD458775 PPZ458775 PZV458775 QJR458775 QTN458775 RDJ458775 RNF458775 RXB458775 SGX458775 SQT458775 TAP458775 TKL458775 TUH458775 UED458775 UNZ458775 UXV458775 VHR458775 VRN458775 WBJ458775 WLF458775 WVB458775 IP524311 SL524311 ACH524311 AMD524311 AVZ524311 BFV524311 BPR524311 BZN524311 CJJ524311 CTF524311 DDB524311 DMX524311 DWT524311 EGP524311 EQL524311 FAH524311 FKD524311 FTZ524311 GDV524311 GNR524311 GXN524311 HHJ524311 HRF524311 IBB524311 IKX524311 IUT524311 JEP524311 JOL524311 JYH524311 KID524311 KRZ524311 LBV524311 LLR524311 LVN524311 MFJ524311 MPF524311 MZB524311 NIX524311 NST524311 OCP524311 OML524311 OWH524311 PGD524311 PPZ524311 PZV524311 QJR524311 QTN524311 RDJ524311 RNF524311 RXB524311 SGX524311 SQT524311 TAP524311 TKL524311 TUH524311 UED524311 UNZ524311 UXV524311 VHR524311 VRN524311 WBJ524311 WLF524311 WVB524311 IP589847 SL589847 ACH589847 AMD589847 AVZ589847 BFV589847 BPR589847 BZN589847 CJJ589847 CTF589847 DDB589847 DMX589847 DWT589847 EGP589847 EQL589847 FAH589847 FKD589847 FTZ589847 GDV589847 GNR589847 GXN589847 HHJ589847 HRF589847 IBB589847 IKX589847 IUT589847 JEP589847 JOL589847 JYH589847 KID589847 KRZ589847 LBV589847 LLR589847 LVN589847 MFJ589847 MPF589847 MZB589847 NIX589847 NST589847 OCP589847 OML589847 OWH589847 PGD589847 PPZ589847 PZV589847 QJR589847 QTN589847 RDJ589847 RNF589847 RXB589847 SGX589847 SQT589847 TAP589847 TKL589847 TUH589847 UED589847 UNZ589847 UXV589847 VHR589847 VRN589847 WBJ589847 WLF589847 WVB589847 IP655383 SL655383 ACH655383 AMD655383 AVZ655383 BFV655383 BPR655383 BZN655383 CJJ655383 CTF655383 DDB655383 DMX655383 DWT655383 EGP655383 EQL655383 FAH655383 FKD655383 FTZ655383 GDV655383 GNR655383 GXN655383 HHJ655383 HRF655383 IBB655383 IKX655383 IUT655383 JEP655383 JOL655383 JYH655383 KID655383 KRZ655383 LBV655383 LLR655383 LVN655383 MFJ655383 MPF655383 MZB655383 NIX655383 NST655383 OCP655383 OML655383 OWH655383 PGD655383 PPZ655383 PZV655383 QJR655383 QTN655383 RDJ655383 RNF655383 RXB655383 SGX655383 SQT655383 TAP655383 TKL655383 TUH655383 UED655383 UNZ655383 UXV655383 VHR655383 VRN655383 WBJ655383 WLF655383 WVB655383 IP720919 SL720919 ACH720919 AMD720919 AVZ720919 BFV720919 BPR720919 BZN720919 CJJ720919 CTF720919 DDB720919 DMX720919 DWT720919 EGP720919 EQL720919 FAH720919 FKD720919 FTZ720919 GDV720919 GNR720919 GXN720919 HHJ720919 HRF720919 IBB720919 IKX720919 IUT720919 JEP720919 JOL720919 JYH720919 KID720919 KRZ720919 LBV720919 LLR720919 LVN720919 MFJ720919 MPF720919 MZB720919 NIX720919 NST720919 OCP720919 OML720919 OWH720919 PGD720919 PPZ720919 PZV720919 QJR720919 QTN720919 RDJ720919 RNF720919 RXB720919 SGX720919 SQT720919 TAP720919 TKL720919 TUH720919 UED720919 UNZ720919 UXV720919 VHR720919 VRN720919 WBJ720919 WLF720919 WVB720919 IP786455 SL786455 ACH786455 AMD786455 AVZ786455 BFV786455 BPR786455 BZN786455 CJJ786455 CTF786455 DDB786455 DMX786455 DWT786455 EGP786455 EQL786455 FAH786455 FKD786455 FTZ786455 GDV786455 GNR786455 GXN786455 HHJ786455 HRF786455 IBB786455 IKX786455 IUT786455 JEP786455 JOL786455 JYH786455 KID786455 KRZ786455 LBV786455 LLR786455 LVN786455 MFJ786455 MPF786455 MZB786455 NIX786455 NST786455 OCP786455 OML786455 OWH786455 PGD786455 PPZ786455 PZV786455 QJR786455 QTN786455 RDJ786455 RNF786455 RXB786455 SGX786455 SQT786455 TAP786455 TKL786455 TUH786455 UED786455 UNZ786455 UXV786455 VHR786455 VRN786455 WBJ786455 WLF786455 WVB786455 IP851991 SL851991 ACH851991 AMD851991 AVZ851991 BFV851991 BPR851991 BZN851991 CJJ851991 CTF851991 DDB851991 DMX851991 DWT851991 EGP851991 EQL851991 FAH851991 FKD851991 FTZ851991 GDV851991 GNR851991 GXN851991 HHJ851991 HRF851991 IBB851991 IKX851991 IUT851991 JEP851991 JOL851991 JYH851991 KID851991 KRZ851991 LBV851991 LLR851991 LVN851991 MFJ851991 MPF851991 MZB851991 NIX851991 NST851991 OCP851991 OML851991 OWH851991 PGD851991 PPZ851991 PZV851991 QJR851991 QTN851991 RDJ851991 RNF851991 RXB851991 SGX851991 SQT851991 TAP851991 TKL851991 TUH851991 UED851991 UNZ851991 UXV851991 VHR851991 VRN851991 WBJ851991 WLF851991 WVB851991 IP917527 SL917527 ACH917527 AMD917527 AVZ917527 BFV917527 BPR917527 BZN917527 CJJ917527 CTF917527 DDB917527 DMX917527 DWT917527 EGP917527 EQL917527 FAH917527 FKD917527 FTZ917527 GDV917527 GNR917527 GXN917527 HHJ917527 HRF917527 IBB917527 IKX917527 IUT917527 JEP917527 JOL917527 JYH917527 KID917527 KRZ917527 LBV917527 LLR917527 LVN917527 MFJ917527 MPF917527 MZB917527 NIX917527 NST917527 OCP917527 OML917527 OWH917527 PGD917527 PPZ917527 PZV917527 QJR917527 QTN917527 RDJ917527 RNF917527 RXB917527 SGX917527 SQT917527 TAP917527 TKL917527 TUH917527 UED917527 UNZ917527 UXV917527 VHR917527 VRN917527 WBJ917527 WLF917527 WVB917527 IP983063 SL983063 ACH983063 AMD983063 AVZ983063 BFV983063 BPR983063 BZN983063 CJJ983063 CTF983063 DDB983063 DMX983063 DWT983063 EGP983063 EQL983063 FAH983063 FKD983063 FTZ983063 GDV983063 GNR983063 GXN983063 HHJ983063 HRF983063 IBB983063 IKX983063 IUT983063 JEP983063 JOL983063 JYH983063 KID983063 KRZ983063 LBV983063 LLR983063 LVN983063 MFJ983063 MPF983063 MZB983063 NIX983063 NST983063 OCP983063 OML983063 OWH983063 PGD983063 PPZ983063 PZV983063 QJR983063 QTN983063 RDJ983063 RNF983063 RXB983063 SGX983063 SQT983063 TAP983063 TKL983063 TUH983063 UED983063 UNZ983063 UXV983063 VHR983063 VRN983063 WBJ983063 WLF983063 WVB983063 IM21 SI21 ACE21 AMA21 AVW21 BFS21 BPO21 BZK21 CJG21 CTC21 DCY21 DMU21 DWQ21 EGM21 EQI21 FAE21 FKA21 FTW21 GDS21 GNO21 GXK21 HHG21 HRC21 IAY21 IKU21 IUQ21 JEM21 JOI21 JYE21 KIA21 KRW21 LBS21 LLO21 LVK21 MFG21 MPC21 MYY21 NIU21 NSQ21 OCM21 OMI21 OWE21 PGA21 PPW21 PZS21 QJO21 QTK21 RDG21 RNC21 RWY21 SGU21 SQQ21 TAM21 TKI21 TUE21 UEA21 UNW21 UXS21 VHO21 VRK21 WBG21 WLC21 WUY21 IM65559 SI65559 ACE65559 AMA65559 AVW65559 BFS65559 BPO65559 BZK65559 CJG65559 CTC65559 DCY65559 DMU65559 DWQ65559 EGM65559 EQI65559 FAE65559 FKA65559 FTW65559 GDS65559 GNO65559 GXK65559 HHG65559 HRC65559 IAY65559 IKU65559 IUQ65559 JEM65559 JOI65559 JYE65559 KIA65559 KRW65559 LBS65559 LLO65559 LVK65559 MFG65559 MPC65559 MYY65559 NIU65559 NSQ65559 OCM65559 OMI65559 OWE65559 PGA65559 PPW65559 PZS65559 QJO65559 QTK65559 RDG65559 RNC65559 RWY65559 SGU65559 SQQ65559 TAM65559 TKI65559 TUE65559 UEA65559 UNW65559 UXS65559 VHO65559 VRK65559 WBG65559 WLC65559 WUY65559 IM131095 SI131095 ACE131095 AMA131095 AVW131095 BFS131095 BPO131095 BZK131095 CJG131095 CTC131095 DCY131095 DMU131095 DWQ131095 EGM131095 EQI131095 FAE131095 FKA131095 FTW131095 GDS131095 GNO131095 GXK131095 HHG131095 HRC131095 IAY131095 IKU131095 IUQ131095 JEM131095 JOI131095 JYE131095 KIA131095 KRW131095 LBS131095 LLO131095 LVK131095 MFG131095 MPC131095 MYY131095 NIU131095 NSQ131095 OCM131095 OMI131095 OWE131095 PGA131095 PPW131095 PZS131095 QJO131095 QTK131095 RDG131095 RNC131095 RWY131095 SGU131095 SQQ131095 TAM131095 TKI131095 TUE131095 UEA131095 UNW131095 UXS131095 VHO131095 VRK131095 WBG131095 WLC131095 WUY131095 IM196631 SI196631 ACE196631 AMA196631 AVW196631 BFS196631 BPO196631 BZK196631 CJG196631 CTC196631 DCY196631 DMU196631 DWQ196631 EGM196631 EQI196631 FAE196631 FKA196631 FTW196631 GDS196631 GNO196631 GXK196631 HHG196631 HRC196631 IAY196631 IKU196631 IUQ196631 JEM196631 JOI196631 JYE196631 KIA196631 KRW196631 LBS196631 LLO196631 LVK196631 MFG196631 MPC196631 MYY196631 NIU196631 NSQ196631 OCM196631 OMI196631 OWE196631 PGA196631 PPW196631 PZS196631 QJO196631 QTK196631 RDG196631 RNC196631 RWY196631 SGU196631 SQQ196631 TAM196631 TKI196631 TUE196631 UEA196631 UNW196631 UXS196631 VHO196631 VRK196631 WBG196631 WLC196631 WUY196631 IM262167 SI262167 ACE262167 AMA262167 AVW262167 BFS262167 BPO262167 BZK262167 CJG262167 CTC262167 DCY262167 DMU262167 DWQ262167 EGM262167 EQI262167 FAE262167 FKA262167 FTW262167 GDS262167 GNO262167 GXK262167 HHG262167 HRC262167 IAY262167 IKU262167 IUQ262167 JEM262167 JOI262167 JYE262167 KIA262167 KRW262167 LBS262167 LLO262167 LVK262167 MFG262167 MPC262167 MYY262167 NIU262167 NSQ262167 OCM262167 OMI262167 OWE262167 PGA262167 PPW262167 PZS262167 QJO262167 QTK262167 RDG262167 RNC262167 RWY262167 SGU262167 SQQ262167 TAM262167 TKI262167 TUE262167 UEA262167 UNW262167 UXS262167 VHO262167 VRK262167 WBG262167 WLC262167 WUY262167 IM327703 SI327703 ACE327703 AMA327703 AVW327703 BFS327703 BPO327703 BZK327703 CJG327703 CTC327703 DCY327703 DMU327703 DWQ327703 EGM327703 EQI327703 FAE327703 FKA327703 FTW327703 GDS327703 GNO327703 GXK327703 HHG327703 HRC327703 IAY327703 IKU327703 IUQ327703 JEM327703 JOI327703 JYE327703 KIA327703 KRW327703 LBS327703 LLO327703 LVK327703 MFG327703 MPC327703 MYY327703 NIU327703 NSQ327703 OCM327703 OMI327703 OWE327703 PGA327703 PPW327703 PZS327703 QJO327703 QTK327703 RDG327703 RNC327703 RWY327703 SGU327703 SQQ327703 TAM327703 TKI327703 TUE327703 UEA327703 UNW327703 UXS327703 VHO327703 VRK327703 WBG327703 WLC327703 WUY327703 IM393239 SI393239 ACE393239 AMA393239 AVW393239 BFS393239 BPO393239 BZK393239 CJG393239 CTC393239 DCY393239 DMU393239 DWQ393239 EGM393239 EQI393239 FAE393239 FKA393239 FTW393239 GDS393239 GNO393239 GXK393239 HHG393239 HRC393239 IAY393239 IKU393239 IUQ393239 JEM393239 JOI393239 JYE393239 KIA393239 KRW393239 LBS393239 LLO393239 LVK393239 MFG393239 MPC393239 MYY393239 NIU393239 NSQ393239 OCM393239 OMI393239 OWE393239 PGA393239 PPW393239 PZS393239 QJO393239 QTK393239 RDG393239 RNC393239 RWY393239 SGU393239 SQQ393239 TAM393239 TKI393239 TUE393239 UEA393239 UNW393239 UXS393239 VHO393239 VRK393239 WBG393239 WLC393239 WUY393239 IM458775 SI458775 ACE458775 AMA458775 AVW458775 BFS458775 BPO458775 BZK458775 CJG458775 CTC458775 DCY458775 DMU458775 DWQ458775 EGM458775 EQI458775 FAE458775 FKA458775 FTW458775 GDS458775 GNO458775 GXK458775 HHG458775 HRC458775 IAY458775 IKU458775 IUQ458775 JEM458775 JOI458775 JYE458775 KIA458775 KRW458775 LBS458775 LLO458775 LVK458775 MFG458775 MPC458775 MYY458775 NIU458775 NSQ458775 OCM458775 OMI458775 OWE458775 PGA458775 PPW458775 PZS458775 QJO458775 QTK458775 RDG458775 RNC458775 RWY458775 SGU458775 SQQ458775 TAM458775 TKI458775 TUE458775 UEA458775 UNW458775 UXS458775 VHO458775 VRK458775 WBG458775 WLC458775 WUY458775 IM524311 SI524311 ACE524311 AMA524311 AVW524311 BFS524311 BPO524311 BZK524311 CJG524311 CTC524311 DCY524311 DMU524311 DWQ524311 EGM524311 EQI524311 FAE524311 FKA524311 FTW524311 GDS524311 GNO524311 GXK524311 HHG524311 HRC524311 IAY524311 IKU524311 IUQ524311 JEM524311 JOI524311 JYE524311 KIA524311 KRW524311 LBS524311 LLO524311 LVK524311 MFG524311 MPC524311 MYY524311 NIU524311 NSQ524311 OCM524311 OMI524311 OWE524311 PGA524311 PPW524311 PZS524311 QJO524311 QTK524311 RDG524311 RNC524311 RWY524311 SGU524311 SQQ524311 TAM524311 TKI524311 TUE524311 UEA524311 UNW524311 UXS524311 VHO524311 VRK524311 WBG524311 WLC524311 WUY524311 IM589847 SI589847 ACE589847 AMA589847 AVW589847 BFS589847 BPO589847 BZK589847 CJG589847 CTC589847 DCY589847 DMU589847 DWQ589847 EGM589847 EQI589847 FAE589847 FKA589847 FTW589847 GDS589847 GNO589847 GXK589847 HHG589847 HRC589847 IAY589847 IKU589847 IUQ589847 JEM589847 JOI589847 JYE589847 KIA589847 KRW589847 LBS589847 LLO589847 LVK589847 MFG589847 MPC589847 MYY589847 NIU589847 NSQ589847 OCM589847 OMI589847 OWE589847 PGA589847 PPW589847 PZS589847 QJO589847 QTK589847 RDG589847 RNC589847 RWY589847 SGU589847 SQQ589847 TAM589847 TKI589847 TUE589847 UEA589847 UNW589847 UXS589847 VHO589847 VRK589847 WBG589847 WLC589847 WUY589847 IM655383 SI655383 ACE655383 AMA655383 AVW655383 BFS655383 BPO655383 BZK655383 CJG655383 CTC655383 DCY655383 DMU655383 DWQ655383 EGM655383 EQI655383 FAE655383 FKA655383 FTW655383 GDS655383 GNO655383 GXK655383 HHG655383 HRC655383 IAY655383 IKU655383 IUQ655383 JEM655383 JOI655383 JYE655383 KIA655383 KRW655383 LBS655383 LLO655383 LVK655383 MFG655383 MPC655383 MYY655383 NIU655383 NSQ655383 OCM655383 OMI655383 OWE655383 PGA655383 PPW655383 PZS655383 QJO655383 QTK655383 RDG655383 RNC655383 RWY655383 SGU655383 SQQ655383 TAM655383 TKI655383 TUE655383 UEA655383 UNW655383 UXS655383 VHO655383 VRK655383 WBG655383 WLC655383 WUY655383 IM720919 SI720919 ACE720919 AMA720919 AVW720919 BFS720919 BPO720919 BZK720919 CJG720919 CTC720919 DCY720919 DMU720919 DWQ720919 EGM720919 EQI720919 FAE720919 FKA720919 FTW720919 GDS720919 GNO720919 GXK720919 HHG720919 HRC720919 IAY720919 IKU720919 IUQ720919 JEM720919 JOI720919 JYE720919 KIA720919 KRW720919 LBS720919 LLO720919 LVK720919 MFG720919 MPC720919 MYY720919 NIU720919 NSQ720919 OCM720919 OMI720919 OWE720919 PGA720919 PPW720919 PZS720919 QJO720919 QTK720919 RDG720919 RNC720919 RWY720919 SGU720919 SQQ720919 TAM720919 TKI720919 TUE720919 UEA720919 UNW720919 UXS720919 VHO720919 VRK720919 WBG720919 WLC720919 WUY720919 IM786455 SI786455 ACE786455 AMA786455 AVW786455 BFS786455 BPO786455 BZK786455 CJG786455 CTC786455 DCY786455 DMU786455 DWQ786455 EGM786455 EQI786455 FAE786455 FKA786455 FTW786455 GDS786455 GNO786455 GXK786455 HHG786455 HRC786455 IAY786455 IKU786455 IUQ786455 JEM786455 JOI786455 JYE786455 KIA786455 KRW786455 LBS786455 LLO786455 LVK786455 MFG786455 MPC786455 MYY786455 NIU786455 NSQ786455 OCM786455 OMI786455 OWE786455 PGA786455 PPW786455 PZS786455 QJO786455 QTK786455 RDG786455 RNC786455 RWY786455 SGU786455 SQQ786455 TAM786455 TKI786455 TUE786455 UEA786455 UNW786455 UXS786455 VHO786455 VRK786455 WBG786455 WLC786455 WUY786455 IM851991 SI851991 ACE851991 AMA851991 AVW851991 BFS851991 BPO851991 BZK851991 CJG851991 CTC851991 DCY851991 DMU851991 DWQ851991 EGM851991 EQI851991 FAE851991 FKA851991 FTW851991 GDS851991 GNO851991 GXK851991 HHG851991 HRC851991 IAY851991 IKU851991 IUQ851991 JEM851991 JOI851991 JYE851991 KIA851991 KRW851991 LBS851991 LLO851991 LVK851991 MFG851991 MPC851991 MYY851991 NIU851991 NSQ851991 OCM851991 OMI851991 OWE851991 PGA851991 PPW851991 PZS851991 QJO851991 QTK851991 RDG851991 RNC851991 RWY851991 SGU851991 SQQ851991 TAM851991 TKI851991 TUE851991 UEA851991 UNW851991 UXS851991 VHO851991 VRK851991 WBG851991 WLC851991 WUY851991 IM917527 SI917527 ACE917527 AMA917527 AVW917527 BFS917527 BPO917527 BZK917527 CJG917527 CTC917527 DCY917527 DMU917527 DWQ917527 EGM917527 EQI917527 FAE917527 FKA917527 FTW917527 GDS917527 GNO917527 GXK917527 HHG917527 HRC917527 IAY917527 IKU917527 IUQ917527 JEM917527 JOI917527 JYE917527 KIA917527 KRW917527 LBS917527 LLO917527 LVK917527 MFG917527 MPC917527 MYY917527 NIU917527 NSQ917527 OCM917527 OMI917527 OWE917527 PGA917527 PPW917527 PZS917527 QJO917527 QTK917527 RDG917527 RNC917527 RWY917527 SGU917527 SQQ917527 TAM917527 TKI917527 TUE917527 UEA917527 UNW917527 UXS917527 VHO917527 VRK917527 WBG917527 WLC917527 WUY917527 IM983063 SI983063 ACE983063 AMA983063 AVW983063 BFS983063 BPO983063 BZK983063 CJG983063 CTC983063 DCY983063 DMU983063 DWQ983063 EGM983063 EQI983063 FAE983063 FKA983063 FTW983063 GDS983063 GNO983063 GXK983063 HHG983063 HRC983063 IAY983063 IKU983063 IUQ983063 JEM983063 JOI983063 JYE983063 KIA983063 KRW983063 LBS983063 LLO983063 LVK983063 MFG983063 MPC983063 MYY983063 NIU983063 NSQ983063 OCM983063 OMI983063 OWE983063 PGA983063 PPW983063 PZS983063 QJO983063 QTK983063 RDG983063 RNC983063 RWY983063 SGU983063 SQQ983063 TAM983063 TKI983063 TUE983063 UEA983063 UNW983063 UXS983063 VHO983063 VRK983063 WBG983063 WLC983063 WUY983063 IN11 SJ11 ACF11 AMB11 AVX11 BFT11 BPP11 BZL11 CJH11 CTD11 DCZ11 DMV11 DWR11 EGN11 EQJ11 FAF11 FKB11 FTX11 GDT11 GNP11 GXL11 HHH11 HRD11 IAZ11 IKV11 IUR11 JEN11 JOJ11 JYF11 KIB11 KRX11 LBT11 LLP11 LVL11 MFH11 MPD11 MYZ11 NIV11 NSR11 OCN11 OMJ11 OWF11 PGB11 PPX11 PZT11 QJP11 QTL11 RDH11 RND11 RWZ11 SGV11 SQR11 TAN11 TKJ11 TUF11 UEB11 UNX11 UXT11 VHP11 VRL11 WBH11 WLD11 WUZ11 IN65551 SJ65551 ACF65551 AMB65551 AVX65551 BFT65551 BPP65551 BZL65551 CJH65551 CTD65551 DCZ65551 DMV65551 DWR65551 EGN65551 EQJ65551 FAF65551 FKB65551 FTX65551 GDT65551 GNP65551 GXL65551 HHH65551 HRD65551 IAZ65551 IKV65551 IUR65551 JEN65551 JOJ65551 JYF65551 KIB65551 KRX65551 LBT65551 LLP65551 LVL65551 MFH65551 MPD65551 MYZ65551 NIV65551 NSR65551 OCN65551 OMJ65551 OWF65551 PGB65551 PPX65551 PZT65551 QJP65551 QTL65551 RDH65551 RND65551 RWZ65551 SGV65551 SQR65551 TAN65551 TKJ65551 TUF65551 UEB65551 UNX65551 UXT65551 VHP65551 VRL65551 WBH65551 WLD65551 WUZ65551 IN131087 SJ131087 ACF131087 AMB131087 AVX131087 BFT131087 BPP131087 BZL131087 CJH131087 CTD131087 DCZ131087 DMV131087 DWR131087 EGN131087 EQJ131087 FAF131087 FKB131087 FTX131087 GDT131087 GNP131087 GXL131087 HHH131087 HRD131087 IAZ131087 IKV131087 IUR131087 JEN131087 JOJ131087 JYF131087 KIB131087 KRX131087 LBT131087 LLP131087 LVL131087 MFH131087 MPD131087 MYZ131087 NIV131087 NSR131087 OCN131087 OMJ131087 OWF131087 PGB131087 PPX131087 PZT131087 QJP131087 QTL131087 RDH131087 RND131087 RWZ131087 SGV131087 SQR131087 TAN131087 TKJ131087 TUF131087 UEB131087 UNX131087 UXT131087 VHP131087 VRL131087 WBH131087 WLD131087 WUZ131087 IN196623 SJ196623 ACF196623 AMB196623 AVX196623 BFT196623 BPP196623 BZL196623 CJH196623 CTD196623 DCZ196623 DMV196623 DWR196623 EGN196623 EQJ196623 FAF196623 FKB196623 FTX196623 GDT196623 GNP196623 GXL196623 HHH196623 HRD196623 IAZ196623 IKV196623 IUR196623 JEN196623 JOJ196623 JYF196623 KIB196623 KRX196623 LBT196623 LLP196623 LVL196623 MFH196623 MPD196623 MYZ196623 NIV196623 NSR196623 OCN196623 OMJ196623 OWF196623 PGB196623 PPX196623 PZT196623 QJP196623 QTL196623 RDH196623 RND196623 RWZ196623 SGV196623 SQR196623 TAN196623 TKJ196623 TUF196623 UEB196623 UNX196623 UXT196623 VHP196623 VRL196623 WBH196623 WLD196623 WUZ196623 IN262159 SJ262159 ACF262159 AMB262159 AVX262159 BFT262159 BPP262159 BZL262159 CJH262159 CTD262159 DCZ262159 DMV262159 DWR262159 EGN262159 EQJ262159 FAF262159 FKB262159 FTX262159 GDT262159 GNP262159 GXL262159 HHH262159 HRD262159 IAZ262159 IKV262159 IUR262159 JEN262159 JOJ262159 JYF262159 KIB262159 KRX262159 LBT262159 LLP262159 LVL262159 MFH262159 MPD262159 MYZ262159 NIV262159 NSR262159 OCN262159 OMJ262159 OWF262159 PGB262159 PPX262159 PZT262159 QJP262159 QTL262159 RDH262159 RND262159 RWZ262159 SGV262159 SQR262159 TAN262159 TKJ262159 TUF262159 UEB262159 UNX262159 UXT262159 VHP262159 VRL262159 WBH262159 WLD262159 WUZ262159 IN327695 SJ327695 ACF327695 AMB327695 AVX327695 BFT327695 BPP327695 BZL327695 CJH327695 CTD327695 DCZ327695 DMV327695 DWR327695 EGN327695 EQJ327695 FAF327695 FKB327695 FTX327695 GDT327695 GNP327695 GXL327695 HHH327695 HRD327695 IAZ327695 IKV327695 IUR327695 JEN327695 JOJ327695 JYF327695 KIB327695 KRX327695 LBT327695 LLP327695 LVL327695 MFH327695 MPD327695 MYZ327695 NIV327695 NSR327695 OCN327695 OMJ327695 OWF327695 PGB327695 PPX327695 PZT327695 QJP327695 QTL327695 RDH327695 RND327695 RWZ327695 SGV327695 SQR327695 TAN327695 TKJ327695 TUF327695 UEB327695 UNX327695 UXT327695 VHP327695 VRL327695 WBH327695 WLD327695 WUZ327695 IN393231 SJ393231 ACF393231 AMB393231 AVX393231 BFT393231 BPP393231 BZL393231 CJH393231 CTD393231 DCZ393231 DMV393231 DWR393231 EGN393231 EQJ393231 FAF393231 FKB393231 FTX393231 GDT393231 GNP393231 GXL393231 HHH393231 HRD393231 IAZ393231 IKV393231 IUR393231 JEN393231 JOJ393231 JYF393231 KIB393231 KRX393231 LBT393231 LLP393231 LVL393231 MFH393231 MPD393231 MYZ393231 NIV393231 NSR393231 OCN393231 OMJ393231 OWF393231 PGB393231 PPX393231 PZT393231 QJP393231 QTL393231 RDH393231 RND393231 RWZ393231 SGV393231 SQR393231 TAN393231 TKJ393231 TUF393231 UEB393231 UNX393231 UXT393231 VHP393231 VRL393231 WBH393231 WLD393231 WUZ393231 IN458767 SJ458767 ACF458767 AMB458767 AVX458767 BFT458767 BPP458767 BZL458767 CJH458767 CTD458767 DCZ458767 DMV458767 DWR458767 EGN458767 EQJ458767 FAF458767 FKB458767 FTX458767 GDT458767 GNP458767 GXL458767 HHH458767 HRD458767 IAZ458767 IKV458767 IUR458767 JEN458767 JOJ458767 JYF458767 KIB458767 KRX458767 LBT458767 LLP458767 LVL458767 MFH458767 MPD458767 MYZ458767 NIV458767 NSR458767 OCN458767 OMJ458767 OWF458767 PGB458767 PPX458767 PZT458767 QJP458767 QTL458767 RDH458767 RND458767 RWZ458767 SGV458767 SQR458767 TAN458767 TKJ458767 TUF458767 UEB458767 UNX458767 UXT458767 VHP458767 VRL458767 WBH458767 WLD458767 WUZ458767 IN524303 SJ524303 ACF524303 AMB524303 AVX524303 BFT524303 BPP524303 BZL524303 CJH524303 CTD524303 DCZ524303 DMV524303 DWR524303 EGN524303 EQJ524303 FAF524303 FKB524303 FTX524303 GDT524303 GNP524303 GXL524303 HHH524303 HRD524303 IAZ524303 IKV524303 IUR524303 JEN524303 JOJ524303 JYF524303 KIB524303 KRX524303 LBT524303 LLP524303 LVL524303 MFH524303 MPD524303 MYZ524303 NIV524303 NSR524303 OCN524303 OMJ524303 OWF524303 PGB524303 PPX524303 PZT524303 QJP524303 QTL524303 RDH524303 RND524303 RWZ524303 SGV524303 SQR524303 TAN524303 TKJ524303 TUF524303 UEB524303 UNX524303 UXT524303 VHP524303 VRL524303 WBH524303 WLD524303 WUZ524303 IN589839 SJ589839 ACF589839 AMB589839 AVX589839 BFT589839 BPP589839 BZL589839 CJH589839 CTD589839 DCZ589839 DMV589839 DWR589839 EGN589839 EQJ589839 FAF589839 FKB589839 FTX589839 GDT589839 GNP589839 GXL589839 HHH589839 HRD589839 IAZ589839 IKV589839 IUR589839 JEN589839 JOJ589839 JYF589839 KIB589839 KRX589839 LBT589839 LLP589839 LVL589839 MFH589839 MPD589839 MYZ589839 NIV589839 NSR589839 OCN589839 OMJ589839 OWF589839 PGB589839 PPX589839 PZT589839 QJP589839 QTL589839 RDH589839 RND589839 RWZ589839 SGV589839 SQR589839 TAN589839 TKJ589839 TUF589839 UEB589839 UNX589839 UXT589839 VHP589839 VRL589839 WBH589839 WLD589839 WUZ589839 IN655375 SJ655375 ACF655375 AMB655375 AVX655375 BFT655375 BPP655375 BZL655375 CJH655375 CTD655375 DCZ655375 DMV655375 DWR655375 EGN655375 EQJ655375 FAF655375 FKB655375 FTX655375 GDT655375 GNP655375 GXL655375 HHH655375 HRD655375 IAZ655375 IKV655375 IUR655375 JEN655375 JOJ655375 JYF655375 KIB655375 KRX655375 LBT655375 LLP655375 LVL655375 MFH655375 MPD655375 MYZ655375 NIV655375 NSR655375 OCN655375 OMJ655375 OWF655375 PGB655375 PPX655375 PZT655375 QJP655375 QTL655375 RDH655375 RND655375 RWZ655375 SGV655375 SQR655375 TAN655375 TKJ655375 TUF655375 UEB655375 UNX655375 UXT655375 VHP655375 VRL655375 WBH655375 WLD655375 WUZ655375 IN720911 SJ720911 ACF720911 AMB720911 AVX720911 BFT720911 BPP720911 BZL720911 CJH720911 CTD720911 DCZ720911 DMV720911 DWR720911 EGN720911 EQJ720911 FAF720911 FKB720911 FTX720911 GDT720911 GNP720911 GXL720911 HHH720911 HRD720911 IAZ720911 IKV720911 IUR720911 JEN720911 JOJ720911 JYF720911 KIB720911 KRX720911 LBT720911 LLP720911 LVL720911 MFH720911 MPD720911 MYZ720911 NIV720911 NSR720911 OCN720911 OMJ720911 OWF720911 PGB720911 PPX720911 PZT720911 QJP720911 QTL720911 RDH720911 RND720911 RWZ720911 SGV720911 SQR720911 TAN720911 TKJ720911 TUF720911 UEB720911 UNX720911 UXT720911 VHP720911 VRL720911 WBH720911 WLD720911 WUZ720911 IN786447 SJ786447 ACF786447 AMB786447 AVX786447 BFT786447 BPP786447 BZL786447 CJH786447 CTD786447 DCZ786447 DMV786447 DWR786447 EGN786447 EQJ786447 FAF786447 FKB786447 FTX786447 GDT786447 GNP786447 GXL786447 HHH786447 HRD786447 IAZ786447 IKV786447 IUR786447 JEN786447 JOJ786447 JYF786447 KIB786447 KRX786447 LBT786447 LLP786447 LVL786447 MFH786447 MPD786447 MYZ786447 NIV786447 NSR786447 OCN786447 OMJ786447 OWF786447 PGB786447 PPX786447 PZT786447 QJP786447 QTL786447 RDH786447 RND786447 RWZ786447 SGV786447 SQR786447 TAN786447 TKJ786447 TUF786447 UEB786447 UNX786447 UXT786447 VHP786447 VRL786447 WBH786447 WLD786447 WUZ786447 IN851983 SJ851983 ACF851983 AMB851983 AVX851983 BFT851983 BPP851983 BZL851983 CJH851983 CTD851983 DCZ851983 DMV851983 DWR851983 EGN851983 EQJ851983 FAF851983 FKB851983 FTX851983 GDT851983 GNP851983 GXL851983 HHH851983 HRD851983 IAZ851983 IKV851983 IUR851983 JEN851983 JOJ851983 JYF851983 KIB851983 KRX851983 LBT851983 LLP851983 LVL851983 MFH851983 MPD851983 MYZ851983 NIV851983 NSR851983 OCN851983 OMJ851983 OWF851983 PGB851983 PPX851983 PZT851983 QJP851983 QTL851983 RDH851983 RND851983 RWZ851983 SGV851983 SQR851983 TAN851983 TKJ851983 TUF851983 UEB851983 UNX851983 UXT851983 VHP851983 VRL851983 WBH851983 WLD851983 WUZ851983 IN917519 SJ917519 ACF917519 AMB917519 AVX917519 BFT917519 BPP917519 BZL917519 CJH917519 CTD917519 DCZ917519 DMV917519 DWR917519 EGN917519 EQJ917519 FAF917519 FKB917519 FTX917519 GDT917519 GNP917519 GXL917519 HHH917519 HRD917519 IAZ917519 IKV917519 IUR917519 JEN917519 JOJ917519 JYF917519 KIB917519 KRX917519 LBT917519 LLP917519 LVL917519 MFH917519 MPD917519 MYZ917519 NIV917519 NSR917519 OCN917519 OMJ917519 OWF917519 PGB917519 PPX917519 PZT917519 QJP917519 QTL917519 RDH917519 RND917519 RWZ917519 SGV917519 SQR917519 TAN917519 TKJ917519 TUF917519 UEB917519 UNX917519 UXT917519 VHP917519 VRL917519 WBH917519 WLD917519 WUZ917519 IN983055 SJ983055 ACF983055 AMB983055 AVX983055 BFT983055 BPP983055 BZL983055 CJH983055 CTD983055 DCZ983055 DMV983055 DWR983055 EGN983055 EQJ983055 FAF983055 FKB983055 FTX983055 GDT983055 GNP983055 GXL983055 HHH983055 HRD983055 IAZ983055 IKV983055 IUR983055 JEN983055 JOJ983055 JYF983055 KIB983055 KRX983055 LBT983055 LLP983055 LVL983055 MFH983055 MPD983055 MYZ983055 NIV983055 NSR983055 OCN983055 OMJ983055 OWF983055 PGB983055 PPX983055 PZT983055 QJP983055 QTL983055 RDH983055 RND983055 RWZ983055 SGV983055 SQR983055 TAN983055 TKJ983055 TUF983055 UEB983055 UNX983055 UXT983055 VHP983055 VRL983055 WBH983055 WLD983055 WUZ983055 IQ11 SM11 ACI11 AME11 AWA11 BFW11 BPS11 BZO11 CJK11 CTG11 DDC11 DMY11 DWU11 EGQ11 EQM11 FAI11 FKE11 FUA11 GDW11 GNS11 GXO11 HHK11 HRG11 IBC11 IKY11 IUU11 JEQ11 JOM11 JYI11 KIE11 KSA11 LBW11 LLS11 LVO11 MFK11 MPG11 MZC11 NIY11 NSU11 OCQ11 OMM11 OWI11 PGE11 PQA11 PZW11 QJS11 QTO11 RDK11 RNG11 RXC11 SGY11 SQU11 TAQ11 TKM11 TUI11 UEE11 UOA11 UXW11 VHS11 VRO11 WBK11 WLG11 WVC11 IQ65551 SM65551 ACI65551 AME65551 AWA65551 BFW65551 BPS65551 BZO65551 CJK65551 CTG65551 DDC65551 DMY65551 DWU65551 EGQ65551 EQM65551 FAI65551 FKE65551 FUA65551 GDW65551 GNS65551 GXO65551 HHK65551 HRG65551 IBC65551 IKY65551 IUU65551 JEQ65551 JOM65551 JYI65551 KIE65551 KSA65551 LBW65551 LLS65551 LVO65551 MFK65551 MPG65551 MZC65551 NIY65551 NSU65551 OCQ65551 OMM65551 OWI65551 PGE65551 PQA65551 PZW65551 QJS65551 QTO65551 RDK65551 RNG65551 RXC65551 SGY65551 SQU65551 TAQ65551 TKM65551 TUI65551 UEE65551 UOA65551 UXW65551 VHS65551 VRO65551 WBK65551 WLG65551 WVC65551 IQ131087 SM131087 ACI131087 AME131087 AWA131087 BFW131087 BPS131087 BZO131087 CJK131087 CTG131087 DDC131087 DMY131087 DWU131087 EGQ131087 EQM131087 FAI131087 FKE131087 FUA131087 GDW131087 GNS131087 GXO131087 HHK131087 HRG131087 IBC131087 IKY131087 IUU131087 JEQ131087 JOM131087 JYI131087 KIE131087 KSA131087 LBW131087 LLS131087 LVO131087 MFK131087 MPG131087 MZC131087 NIY131087 NSU131087 OCQ131087 OMM131087 OWI131087 PGE131087 PQA131087 PZW131087 QJS131087 QTO131087 RDK131087 RNG131087 RXC131087 SGY131087 SQU131087 TAQ131087 TKM131087 TUI131087 UEE131087 UOA131087 UXW131087 VHS131087 VRO131087 WBK131087 WLG131087 WVC131087 IQ196623 SM196623 ACI196623 AME196623 AWA196623 BFW196623 BPS196623 BZO196623 CJK196623 CTG196623 DDC196623 DMY196623 DWU196623 EGQ196623 EQM196623 FAI196623 FKE196623 FUA196623 GDW196623 GNS196623 GXO196623 HHK196623 HRG196623 IBC196623 IKY196623 IUU196623 JEQ196623 JOM196623 JYI196623 KIE196623 KSA196623 LBW196623 LLS196623 LVO196623 MFK196623 MPG196623 MZC196623 NIY196623 NSU196623 OCQ196623 OMM196623 OWI196623 PGE196623 PQA196623 PZW196623 QJS196623 QTO196623 RDK196623 RNG196623 RXC196623 SGY196623 SQU196623 TAQ196623 TKM196623 TUI196623 UEE196623 UOA196623 UXW196623 VHS196623 VRO196623 WBK196623 WLG196623 WVC196623 IQ262159 SM262159 ACI262159 AME262159 AWA262159 BFW262159 BPS262159 BZO262159 CJK262159 CTG262159 DDC262159 DMY262159 DWU262159 EGQ262159 EQM262159 FAI262159 FKE262159 FUA262159 GDW262159 GNS262159 GXO262159 HHK262159 HRG262159 IBC262159 IKY262159 IUU262159 JEQ262159 JOM262159 JYI262159 KIE262159 KSA262159 LBW262159 LLS262159 LVO262159 MFK262159 MPG262159 MZC262159 NIY262159 NSU262159 OCQ262159 OMM262159 OWI262159 PGE262159 PQA262159 PZW262159 QJS262159 QTO262159 RDK262159 RNG262159 RXC262159 SGY262159 SQU262159 TAQ262159 TKM262159 TUI262159 UEE262159 UOA262159 UXW262159 VHS262159 VRO262159 WBK262159 WLG262159 WVC262159 IQ327695 SM327695 ACI327695 AME327695 AWA327695 BFW327695 BPS327695 BZO327695 CJK327695 CTG327695 DDC327695 DMY327695 DWU327695 EGQ327695 EQM327695 FAI327695 FKE327695 FUA327695 GDW327695 GNS327695 GXO327695 HHK327695 HRG327695 IBC327695 IKY327695 IUU327695 JEQ327695 JOM327695 JYI327695 KIE327695 KSA327695 LBW327695 LLS327695 LVO327695 MFK327695 MPG327695 MZC327695 NIY327695 NSU327695 OCQ327695 OMM327695 OWI327695 PGE327695 PQA327695 PZW327695 QJS327695 QTO327695 RDK327695 RNG327695 RXC327695 SGY327695 SQU327695 TAQ327695 TKM327695 TUI327695 UEE327695 UOA327695 UXW327695 VHS327695 VRO327695 WBK327695 WLG327695 WVC327695 IQ393231 SM393231 ACI393231 AME393231 AWA393231 BFW393231 BPS393231 BZO393231 CJK393231 CTG393231 DDC393231 DMY393231 DWU393231 EGQ393231 EQM393231 FAI393231 FKE393231 FUA393231 GDW393231 GNS393231 GXO393231 HHK393231 HRG393231 IBC393231 IKY393231 IUU393231 JEQ393231 JOM393231 JYI393231 KIE393231 KSA393231 LBW393231 LLS393231 LVO393231 MFK393231 MPG393231 MZC393231 NIY393231 NSU393231 OCQ393231 OMM393231 OWI393231 PGE393231 PQA393231 PZW393231 QJS393231 QTO393231 RDK393231 RNG393231 RXC393231 SGY393231 SQU393231 TAQ393231 TKM393231 TUI393231 UEE393231 UOA393231 UXW393231 VHS393231 VRO393231 WBK393231 WLG393231 WVC393231 IQ458767 SM458767 ACI458767 AME458767 AWA458767 BFW458767 BPS458767 BZO458767 CJK458767 CTG458767 DDC458767 DMY458767 DWU458767 EGQ458767 EQM458767 FAI458767 FKE458767 FUA458767 GDW458767 GNS458767 GXO458767 HHK458767 HRG458767 IBC458767 IKY458767 IUU458767 JEQ458767 JOM458767 JYI458767 KIE458767 KSA458767 LBW458767 LLS458767 LVO458767 MFK458767 MPG458767 MZC458767 NIY458767 NSU458767 OCQ458767 OMM458767 OWI458767 PGE458767 PQA458767 PZW458767 QJS458767 QTO458767 RDK458767 RNG458767 RXC458767 SGY458767 SQU458767 TAQ458767 TKM458767 TUI458767 UEE458767 UOA458767 UXW458767 VHS458767 VRO458767 WBK458767 WLG458767 WVC458767 IQ524303 SM524303 ACI524303 AME524303 AWA524303 BFW524303 BPS524303 BZO524303 CJK524303 CTG524303 DDC524303 DMY524303 DWU524303 EGQ524303 EQM524303 FAI524303 FKE524303 FUA524303 GDW524303 GNS524303 GXO524303 HHK524303 HRG524303 IBC524303 IKY524303 IUU524303 JEQ524303 JOM524303 JYI524303 KIE524303 KSA524303 LBW524303 LLS524303 LVO524303 MFK524303 MPG524303 MZC524303 NIY524303 NSU524303 OCQ524303 OMM524303 OWI524303 PGE524303 PQA524303 PZW524303 QJS524303 QTO524303 RDK524303 RNG524303 RXC524303 SGY524303 SQU524303 TAQ524303 TKM524303 TUI524303 UEE524303 UOA524303 UXW524303 VHS524303 VRO524303 WBK524303 WLG524303 WVC524303 IQ589839 SM589839 ACI589839 AME589839 AWA589839 BFW589839 BPS589839 BZO589839 CJK589839 CTG589839 DDC589839 DMY589839 DWU589839 EGQ589839 EQM589839 FAI589839 FKE589839 FUA589839 GDW589839 GNS589839 GXO589839 HHK589839 HRG589839 IBC589839 IKY589839 IUU589839 JEQ589839 JOM589839 JYI589839 KIE589839 KSA589839 LBW589839 LLS589839 LVO589839 MFK589839 MPG589839 MZC589839 NIY589839 NSU589839 OCQ589839 OMM589839 OWI589839 PGE589839 PQA589839 PZW589839 QJS589839 QTO589839 RDK589839 RNG589839 RXC589839 SGY589839 SQU589839 TAQ589839 TKM589839 TUI589839 UEE589839 UOA589839 UXW589839 VHS589839 VRO589839 WBK589839 WLG589839 WVC589839 IQ655375 SM655375 ACI655375 AME655375 AWA655375 BFW655375 BPS655375 BZO655375 CJK655375 CTG655375 DDC655375 DMY655375 DWU655375 EGQ655375 EQM655375 FAI655375 FKE655375 FUA655375 GDW655375 GNS655375 GXO655375 HHK655375 HRG655375 IBC655375 IKY655375 IUU655375 JEQ655375 JOM655375 JYI655375 KIE655375 KSA655375 LBW655375 LLS655375 LVO655375 MFK655375 MPG655375 MZC655375 NIY655375 NSU655375 OCQ655375 OMM655375 OWI655375 PGE655375 PQA655375 PZW655375 QJS655375 QTO655375 RDK655375 RNG655375 RXC655375 SGY655375 SQU655375 TAQ655375 TKM655375 TUI655375 UEE655375 UOA655375 UXW655375 VHS655375 VRO655375 WBK655375 WLG655375 WVC655375 IQ720911 SM720911 ACI720911 AME720911 AWA720911 BFW720911 BPS720911 BZO720911 CJK720911 CTG720911 DDC720911 DMY720911 DWU720911 EGQ720911 EQM720911 FAI720911 FKE720911 FUA720911 GDW720911 GNS720911 GXO720911 HHK720911 HRG720911 IBC720911 IKY720911 IUU720911 JEQ720911 JOM720911 JYI720911 KIE720911 KSA720911 LBW720911 LLS720911 LVO720911 MFK720911 MPG720911 MZC720911 NIY720911 NSU720911 OCQ720911 OMM720911 OWI720911 PGE720911 PQA720911 PZW720911 QJS720911 QTO720911 RDK720911 RNG720911 RXC720911 SGY720911 SQU720911 TAQ720911 TKM720911 TUI720911 UEE720911 UOA720911 UXW720911 VHS720911 VRO720911 WBK720911 WLG720911 WVC720911 IQ786447 SM786447 ACI786447 AME786447 AWA786447 BFW786447 BPS786447 BZO786447 CJK786447 CTG786447 DDC786447 DMY786447 DWU786447 EGQ786447 EQM786447 FAI786447 FKE786447 FUA786447 GDW786447 GNS786447 GXO786447 HHK786447 HRG786447 IBC786447 IKY786447 IUU786447 JEQ786447 JOM786447 JYI786447 KIE786447 KSA786447 LBW786447 LLS786447 LVO786447 MFK786447 MPG786447 MZC786447 NIY786447 NSU786447 OCQ786447 OMM786447 OWI786447 PGE786447 PQA786447 PZW786447 QJS786447 QTO786447 RDK786447 RNG786447 RXC786447 SGY786447 SQU786447 TAQ786447 TKM786447 TUI786447 UEE786447 UOA786447 UXW786447 VHS786447 VRO786447 WBK786447 WLG786447 WVC786447 IQ851983 SM851983 ACI851983 AME851983 AWA851983 BFW851983 BPS851983 BZO851983 CJK851983 CTG851983 DDC851983 DMY851983 DWU851983 EGQ851983 EQM851983 FAI851983 FKE851983 FUA851983 GDW851983 GNS851983 GXO851983 HHK851983 HRG851983 IBC851983 IKY851983 IUU851983 JEQ851983 JOM851983 JYI851983 KIE851983 KSA851983 LBW851983 LLS851983 LVO851983 MFK851983 MPG851983 MZC851983 NIY851983 NSU851983 OCQ851983 OMM851983 OWI851983 PGE851983 PQA851983 PZW851983 QJS851983 QTO851983 RDK851983 RNG851983 RXC851983 SGY851983 SQU851983 TAQ851983 TKM851983 TUI851983 UEE851983 UOA851983 UXW851983 VHS851983 VRO851983 WBK851983 WLG851983 WVC851983 IQ917519 SM917519 ACI917519 AME917519 AWA917519 BFW917519 BPS917519 BZO917519 CJK917519 CTG917519 DDC917519 DMY917519 DWU917519 EGQ917519 EQM917519 FAI917519 FKE917519 FUA917519 GDW917519 GNS917519 GXO917519 HHK917519 HRG917519 IBC917519 IKY917519 IUU917519 JEQ917519 JOM917519 JYI917519 KIE917519 KSA917519 LBW917519 LLS917519 LVO917519 MFK917519 MPG917519 MZC917519 NIY917519 NSU917519 OCQ917519 OMM917519 OWI917519 PGE917519 PQA917519 PZW917519 QJS917519 QTO917519 RDK917519 RNG917519 RXC917519 SGY917519 SQU917519 TAQ917519 TKM917519 TUI917519 UEE917519 UOA917519 UXW917519 VHS917519 VRO917519 WBK917519 WLG917519 WVC917519 IQ983055 SM983055 ACI983055 AME983055 AWA983055 BFW983055 BPS983055 BZO983055 CJK983055 CTG983055 DDC983055 DMY983055 DWU983055 EGQ983055 EQM983055 FAI983055 FKE983055 FUA983055 GDW983055 GNS983055 GXO983055 HHK983055 HRG983055 IBC983055 IKY983055 IUU983055 JEQ983055 JOM983055 JYI983055 KIE983055 KSA983055 LBW983055 LLS983055 LVO983055 MFK983055 MPG983055 MZC983055 NIY983055 NSU983055 OCQ983055 OMM983055 OWI983055 PGE983055 PQA983055 PZW983055 QJS983055 QTO983055 RDK983055 RNG983055 RXC983055 SGY983055 SQU983055 TAQ983055 TKM983055 TUI983055 UEE983055 UOA983055 UXW983055 VHS983055 VRO983055 WBK983055 WLG983055 WVC983055" xr:uid="{00000000-0002-0000-0400-000000000000}">
      <formula1>Frequency</formula1>
    </dataValidation>
    <dataValidation type="list" allowBlank="1" showInputMessage="1" showErrorMessage="1" sqref="WVC983054 F65550 F11 F983054 F917518 F851982 F786446 F720910 F655374 F589838 F524302 F458766 F393230 F327694 F262158 F196622 F131086 IN9:IN10 SJ9:SJ10 ACF9:ACF10 AMB9:AMB10 AVX9:AVX10 BFT9:BFT10 BPP9:BPP10 BZL9:BZL10 CJH9:CJH10 CTD9:CTD10 DCZ9:DCZ10 DMV9:DMV10 DWR9:DWR10 EGN9:EGN10 EQJ9:EQJ10 FAF9:FAF10 FKB9:FKB10 FTX9:FTX10 GDT9:GDT10 GNP9:GNP10 GXL9:GXL10 HHH9:HHH10 HRD9:HRD10 IAZ9:IAZ10 IKV9:IKV10 IUR9:IUR10 JEN9:JEN10 JOJ9:JOJ10 JYF9:JYF10 KIB9:KIB10 KRX9:KRX10 LBT9:LBT10 LLP9:LLP10 LVL9:LVL10 MFH9:MFH10 MPD9:MPD10 MYZ9:MYZ10 NIV9:NIV10 NSR9:NSR10 OCN9:OCN10 OMJ9:OMJ10 OWF9:OWF10 PGB9:PGB10 PPX9:PPX10 PZT9:PZT10 QJP9:QJP10 QTL9:QTL10 RDH9:RDH10 RND9:RND10 RWZ9:RWZ10 SGV9:SGV10 SQR9:SQR10 TAN9:TAN10 TKJ9:TKJ10 TUF9:TUF10 UEB9:UEB10 UNX9:UNX10 UXT9:UXT10 VHP9:VHP10 VRL9:VRL10 WBH9:WBH10 WLD9:WLD10 WUZ9:WUZ10 IN65550 SJ65550 ACF65550 AMB65550 AVX65550 BFT65550 BPP65550 BZL65550 CJH65550 CTD65550 DCZ65550 DMV65550 DWR65550 EGN65550 EQJ65550 FAF65550 FKB65550 FTX65550 GDT65550 GNP65550 GXL65550 HHH65550 HRD65550 IAZ65550 IKV65550 IUR65550 JEN65550 JOJ65550 JYF65550 KIB65550 KRX65550 LBT65550 LLP65550 LVL65550 MFH65550 MPD65550 MYZ65550 NIV65550 NSR65550 OCN65550 OMJ65550 OWF65550 PGB65550 PPX65550 PZT65550 QJP65550 QTL65550 RDH65550 RND65550 RWZ65550 SGV65550 SQR65550 TAN65550 TKJ65550 TUF65550 UEB65550 UNX65550 UXT65550 VHP65550 VRL65550 WBH65550 WLD65550 WUZ65550 IN131086 SJ131086 ACF131086 AMB131086 AVX131086 BFT131086 BPP131086 BZL131086 CJH131086 CTD131086 DCZ131086 DMV131086 DWR131086 EGN131086 EQJ131086 FAF131086 FKB131086 FTX131086 GDT131086 GNP131086 GXL131086 HHH131086 HRD131086 IAZ131086 IKV131086 IUR131086 JEN131086 JOJ131086 JYF131086 KIB131086 KRX131086 LBT131086 LLP131086 LVL131086 MFH131086 MPD131086 MYZ131086 NIV131086 NSR131086 OCN131086 OMJ131086 OWF131086 PGB131086 PPX131086 PZT131086 QJP131086 QTL131086 RDH131086 RND131086 RWZ131086 SGV131086 SQR131086 TAN131086 TKJ131086 TUF131086 UEB131086 UNX131086 UXT131086 VHP131086 VRL131086 WBH131086 WLD131086 WUZ131086 IN196622 SJ196622 ACF196622 AMB196622 AVX196622 BFT196622 BPP196622 BZL196622 CJH196622 CTD196622 DCZ196622 DMV196622 DWR196622 EGN196622 EQJ196622 FAF196622 FKB196622 FTX196622 GDT196622 GNP196622 GXL196622 HHH196622 HRD196622 IAZ196622 IKV196622 IUR196622 JEN196622 JOJ196622 JYF196622 KIB196622 KRX196622 LBT196622 LLP196622 LVL196622 MFH196622 MPD196622 MYZ196622 NIV196622 NSR196622 OCN196622 OMJ196622 OWF196622 PGB196622 PPX196622 PZT196622 QJP196622 QTL196622 RDH196622 RND196622 RWZ196622 SGV196622 SQR196622 TAN196622 TKJ196622 TUF196622 UEB196622 UNX196622 UXT196622 VHP196622 VRL196622 WBH196622 WLD196622 WUZ196622 IN262158 SJ262158 ACF262158 AMB262158 AVX262158 BFT262158 BPP262158 BZL262158 CJH262158 CTD262158 DCZ262158 DMV262158 DWR262158 EGN262158 EQJ262158 FAF262158 FKB262158 FTX262158 GDT262158 GNP262158 GXL262158 HHH262158 HRD262158 IAZ262158 IKV262158 IUR262158 JEN262158 JOJ262158 JYF262158 KIB262158 KRX262158 LBT262158 LLP262158 LVL262158 MFH262158 MPD262158 MYZ262158 NIV262158 NSR262158 OCN262158 OMJ262158 OWF262158 PGB262158 PPX262158 PZT262158 QJP262158 QTL262158 RDH262158 RND262158 RWZ262158 SGV262158 SQR262158 TAN262158 TKJ262158 TUF262158 UEB262158 UNX262158 UXT262158 VHP262158 VRL262158 WBH262158 WLD262158 WUZ262158 IN327694 SJ327694 ACF327694 AMB327694 AVX327694 BFT327694 BPP327694 BZL327694 CJH327694 CTD327694 DCZ327694 DMV327694 DWR327694 EGN327694 EQJ327694 FAF327694 FKB327694 FTX327694 GDT327694 GNP327694 GXL327694 HHH327694 HRD327694 IAZ327694 IKV327694 IUR327694 JEN327694 JOJ327694 JYF327694 KIB327694 KRX327694 LBT327694 LLP327694 LVL327694 MFH327694 MPD327694 MYZ327694 NIV327694 NSR327694 OCN327694 OMJ327694 OWF327694 PGB327694 PPX327694 PZT327694 QJP327694 QTL327694 RDH327694 RND327694 RWZ327694 SGV327694 SQR327694 TAN327694 TKJ327694 TUF327694 UEB327694 UNX327694 UXT327694 VHP327694 VRL327694 WBH327694 WLD327694 WUZ327694 IN393230 SJ393230 ACF393230 AMB393230 AVX393230 BFT393230 BPP393230 BZL393230 CJH393230 CTD393230 DCZ393230 DMV393230 DWR393230 EGN393230 EQJ393230 FAF393230 FKB393230 FTX393230 GDT393230 GNP393230 GXL393230 HHH393230 HRD393230 IAZ393230 IKV393230 IUR393230 JEN393230 JOJ393230 JYF393230 KIB393230 KRX393230 LBT393230 LLP393230 LVL393230 MFH393230 MPD393230 MYZ393230 NIV393230 NSR393230 OCN393230 OMJ393230 OWF393230 PGB393230 PPX393230 PZT393230 QJP393230 QTL393230 RDH393230 RND393230 RWZ393230 SGV393230 SQR393230 TAN393230 TKJ393230 TUF393230 UEB393230 UNX393230 UXT393230 VHP393230 VRL393230 WBH393230 WLD393230 WUZ393230 IN458766 SJ458766 ACF458766 AMB458766 AVX458766 BFT458766 BPP458766 BZL458766 CJH458766 CTD458766 DCZ458766 DMV458766 DWR458766 EGN458766 EQJ458766 FAF458766 FKB458766 FTX458766 GDT458766 GNP458766 GXL458766 HHH458766 HRD458766 IAZ458766 IKV458766 IUR458766 JEN458766 JOJ458766 JYF458766 KIB458766 KRX458766 LBT458766 LLP458766 LVL458766 MFH458766 MPD458766 MYZ458766 NIV458766 NSR458766 OCN458766 OMJ458766 OWF458766 PGB458766 PPX458766 PZT458766 QJP458766 QTL458766 RDH458766 RND458766 RWZ458766 SGV458766 SQR458766 TAN458766 TKJ458766 TUF458766 UEB458766 UNX458766 UXT458766 VHP458766 VRL458766 WBH458766 WLD458766 WUZ458766 IN524302 SJ524302 ACF524302 AMB524302 AVX524302 BFT524302 BPP524302 BZL524302 CJH524302 CTD524302 DCZ524302 DMV524302 DWR524302 EGN524302 EQJ524302 FAF524302 FKB524302 FTX524302 GDT524302 GNP524302 GXL524302 HHH524302 HRD524302 IAZ524302 IKV524302 IUR524302 JEN524302 JOJ524302 JYF524302 KIB524302 KRX524302 LBT524302 LLP524302 LVL524302 MFH524302 MPD524302 MYZ524302 NIV524302 NSR524302 OCN524302 OMJ524302 OWF524302 PGB524302 PPX524302 PZT524302 QJP524302 QTL524302 RDH524302 RND524302 RWZ524302 SGV524302 SQR524302 TAN524302 TKJ524302 TUF524302 UEB524302 UNX524302 UXT524302 VHP524302 VRL524302 WBH524302 WLD524302 WUZ524302 IN589838 SJ589838 ACF589838 AMB589838 AVX589838 BFT589838 BPP589838 BZL589838 CJH589838 CTD589838 DCZ589838 DMV589838 DWR589838 EGN589838 EQJ589838 FAF589838 FKB589838 FTX589838 GDT589838 GNP589838 GXL589838 HHH589838 HRD589838 IAZ589838 IKV589838 IUR589838 JEN589838 JOJ589838 JYF589838 KIB589838 KRX589838 LBT589838 LLP589838 LVL589838 MFH589838 MPD589838 MYZ589838 NIV589838 NSR589838 OCN589838 OMJ589838 OWF589838 PGB589838 PPX589838 PZT589838 QJP589838 QTL589838 RDH589838 RND589838 RWZ589838 SGV589838 SQR589838 TAN589838 TKJ589838 TUF589838 UEB589838 UNX589838 UXT589838 VHP589838 VRL589838 WBH589838 WLD589838 WUZ589838 IN655374 SJ655374 ACF655374 AMB655374 AVX655374 BFT655374 BPP655374 BZL655374 CJH655374 CTD655374 DCZ655374 DMV655374 DWR655374 EGN655374 EQJ655374 FAF655374 FKB655374 FTX655374 GDT655374 GNP655374 GXL655374 HHH655374 HRD655374 IAZ655374 IKV655374 IUR655374 JEN655374 JOJ655374 JYF655374 KIB655374 KRX655374 LBT655374 LLP655374 LVL655374 MFH655374 MPD655374 MYZ655374 NIV655374 NSR655374 OCN655374 OMJ655374 OWF655374 PGB655374 PPX655374 PZT655374 QJP655374 QTL655374 RDH655374 RND655374 RWZ655374 SGV655374 SQR655374 TAN655374 TKJ655374 TUF655374 UEB655374 UNX655374 UXT655374 VHP655374 VRL655374 WBH655374 WLD655374 WUZ655374 IN720910 SJ720910 ACF720910 AMB720910 AVX720910 BFT720910 BPP720910 BZL720910 CJH720910 CTD720910 DCZ720910 DMV720910 DWR720910 EGN720910 EQJ720910 FAF720910 FKB720910 FTX720910 GDT720910 GNP720910 GXL720910 HHH720910 HRD720910 IAZ720910 IKV720910 IUR720910 JEN720910 JOJ720910 JYF720910 KIB720910 KRX720910 LBT720910 LLP720910 LVL720910 MFH720910 MPD720910 MYZ720910 NIV720910 NSR720910 OCN720910 OMJ720910 OWF720910 PGB720910 PPX720910 PZT720910 QJP720910 QTL720910 RDH720910 RND720910 RWZ720910 SGV720910 SQR720910 TAN720910 TKJ720910 TUF720910 UEB720910 UNX720910 UXT720910 VHP720910 VRL720910 WBH720910 WLD720910 WUZ720910 IN786446 SJ786446 ACF786446 AMB786446 AVX786446 BFT786446 BPP786446 BZL786446 CJH786446 CTD786446 DCZ786446 DMV786446 DWR786446 EGN786446 EQJ786446 FAF786446 FKB786446 FTX786446 GDT786446 GNP786446 GXL786446 HHH786446 HRD786446 IAZ786446 IKV786446 IUR786446 JEN786446 JOJ786446 JYF786446 KIB786446 KRX786446 LBT786446 LLP786446 LVL786446 MFH786446 MPD786446 MYZ786446 NIV786446 NSR786446 OCN786446 OMJ786446 OWF786446 PGB786446 PPX786446 PZT786446 QJP786446 QTL786446 RDH786446 RND786446 RWZ786446 SGV786446 SQR786446 TAN786446 TKJ786446 TUF786446 UEB786446 UNX786446 UXT786446 VHP786446 VRL786446 WBH786446 WLD786446 WUZ786446 IN851982 SJ851982 ACF851982 AMB851982 AVX851982 BFT851982 BPP851982 BZL851982 CJH851982 CTD851982 DCZ851982 DMV851982 DWR851982 EGN851982 EQJ851982 FAF851982 FKB851982 FTX851982 GDT851982 GNP851982 GXL851982 HHH851982 HRD851982 IAZ851982 IKV851982 IUR851982 JEN851982 JOJ851982 JYF851982 KIB851982 KRX851982 LBT851982 LLP851982 LVL851982 MFH851982 MPD851982 MYZ851982 NIV851982 NSR851982 OCN851982 OMJ851982 OWF851982 PGB851982 PPX851982 PZT851982 QJP851982 QTL851982 RDH851982 RND851982 RWZ851982 SGV851982 SQR851982 TAN851982 TKJ851982 TUF851982 UEB851982 UNX851982 UXT851982 VHP851982 VRL851982 WBH851982 WLD851982 WUZ851982 IN917518 SJ917518 ACF917518 AMB917518 AVX917518 BFT917518 BPP917518 BZL917518 CJH917518 CTD917518 DCZ917518 DMV917518 DWR917518 EGN917518 EQJ917518 FAF917518 FKB917518 FTX917518 GDT917518 GNP917518 GXL917518 HHH917518 HRD917518 IAZ917518 IKV917518 IUR917518 JEN917518 JOJ917518 JYF917518 KIB917518 KRX917518 LBT917518 LLP917518 LVL917518 MFH917518 MPD917518 MYZ917518 NIV917518 NSR917518 OCN917518 OMJ917518 OWF917518 PGB917518 PPX917518 PZT917518 QJP917518 QTL917518 RDH917518 RND917518 RWZ917518 SGV917518 SQR917518 TAN917518 TKJ917518 TUF917518 UEB917518 UNX917518 UXT917518 VHP917518 VRL917518 WBH917518 WLD917518 WUZ917518 IN983054 SJ983054 ACF983054 AMB983054 AVX983054 BFT983054 BPP983054 BZL983054 CJH983054 CTD983054 DCZ983054 DMV983054 DWR983054 EGN983054 EQJ983054 FAF983054 FKB983054 FTX983054 GDT983054 GNP983054 GXL983054 HHH983054 HRD983054 IAZ983054 IKV983054 IUR983054 JEN983054 JOJ983054 JYF983054 KIB983054 KRX983054 LBT983054 LLP983054 LVL983054 MFH983054 MPD983054 MYZ983054 NIV983054 NSR983054 OCN983054 OMJ983054 OWF983054 PGB983054 PPX983054 PZT983054 QJP983054 QTL983054 RDH983054 RND983054 RWZ983054 SGV983054 SQR983054 TAN983054 TKJ983054 TUF983054 UEB983054 UNX983054 UXT983054 VHP983054 VRL983054 WBH983054 WLD983054 WUZ983054 IQ9:IQ10 SM9:SM10 ACI9:ACI10 AME9:AME10 AWA9:AWA10 BFW9:BFW10 BPS9:BPS10 BZO9:BZO10 CJK9:CJK10 CTG9:CTG10 DDC9:DDC10 DMY9:DMY10 DWU9:DWU10 EGQ9:EGQ10 EQM9:EQM10 FAI9:FAI10 FKE9:FKE10 FUA9:FUA10 GDW9:GDW10 GNS9:GNS10 GXO9:GXO10 HHK9:HHK10 HRG9:HRG10 IBC9:IBC10 IKY9:IKY10 IUU9:IUU10 JEQ9:JEQ10 JOM9:JOM10 JYI9:JYI10 KIE9:KIE10 KSA9:KSA10 LBW9:LBW10 LLS9:LLS10 LVO9:LVO10 MFK9:MFK10 MPG9:MPG10 MZC9:MZC10 NIY9:NIY10 NSU9:NSU10 OCQ9:OCQ10 OMM9:OMM10 OWI9:OWI10 PGE9:PGE10 PQA9:PQA10 PZW9:PZW10 QJS9:QJS10 QTO9:QTO10 RDK9:RDK10 RNG9:RNG10 RXC9:RXC10 SGY9:SGY10 SQU9:SQU10 TAQ9:TAQ10 TKM9:TKM10 TUI9:TUI10 UEE9:UEE10 UOA9:UOA10 UXW9:UXW10 VHS9:VHS10 VRO9:VRO10 WBK9:WBK10 WLG9:WLG10 WVC9:WVC10 IQ65550 SM65550 ACI65550 AME65550 AWA65550 BFW65550 BPS65550 BZO65550 CJK65550 CTG65550 DDC65550 DMY65550 DWU65550 EGQ65550 EQM65550 FAI65550 FKE65550 FUA65550 GDW65550 GNS65550 GXO65550 HHK65550 HRG65550 IBC65550 IKY65550 IUU65550 JEQ65550 JOM65550 JYI65550 KIE65550 KSA65550 LBW65550 LLS65550 LVO65550 MFK65550 MPG65550 MZC65550 NIY65550 NSU65550 OCQ65550 OMM65550 OWI65550 PGE65550 PQA65550 PZW65550 QJS65550 QTO65550 RDK65550 RNG65550 RXC65550 SGY65550 SQU65550 TAQ65550 TKM65550 TUI65550 UEE65550 UOA65550 UXW65550 VHS65550 VRO65550 WBK65550 WLG65550 WVC65550 IQ131086 SM131086 ACI131086 AME131086 AWA131086 BFW131086 BPS131086 BZO131086 CJK131086 CTG131086 DDC131086 DMY131086 DWU131086 EGQ131086 EQM131086 FAI131086 FKE131086 FUA131086 GDW131086 GNS131086 GXO131086 HHK131086 HRG131086 IBC131086 IKY131086 IUU131086 JEQ131086 JOM131086 JYI131086 KIE131086 KSA131086 LBW131086 LLS131086 LVO131086 MFK131086 MPG131086 MZC131086 NIY131086 NSU131086 OCQ131086 OMM131086 OWI131086 PGE131086 PQA131086 PZW131086 QJS131086 QTO131086 RDK131086 RNG131086 RXC131086 SGY131086 SQU131086 TAQ131086 TKM131086 TUI131086 UEE131086 UOA131086 UXW131086 VHS131086 VRO131086 WBK131086 WLG131086 WVC131086 IQ196622 SM196622 ACI196622 AME196622 AWA196622 BFW196622 BPS196622 BZO196622 CJK196622 CTG196622 DDC196622 DMY196622 DWU196622 EGQ196622 EQM196622 FAI196622 FKE196622 FUA196622 GDW196622 GNS196622 GXO196622 HHK196622 HRG196622 IBC196622 IKY196622 IUU196622 JEQ196622 JOM196622 JYI196622 KIE196622 KSA196622 LBW196622 LLS196622 LVO196622 MFK196622 MPG196622 MZC196622 NIY196622 NSU196622 OCQ196622 OMM196622 OWI196622 PGE196622 PQA196622 PZW196622 QJS196622 QTO196622 RDK196622 RNG196622 RXC196622 SGY196622 SQU196622 TAQ196622 TKM196622 TUI196622 UEE196622 UOA196622 UXW196622 VHS196622 VRO196622 WBK196622 WLG196622 WVC196622 IQ262158 SM262158 ACI262158 AME262158 AWA262158 BFW262158 BPS262158 BZO262158 CJK262158 CTG262158 DDC262158 DMY262158 DWU262158 EGQ262158 EQM262158 FAI262158 FKE262158 FUA262158 GDW262158 GNS262158 GXO262158 HHK262158 HRG262158 IBC262158 IKY262158 IUU262158 JEQ262158 JOM262158 JYI262158 KIE262158 KSA262158 LBW262158 LLS262158 LVO262158 MFK262158 MPG262158 MZC262158 NIY262158 NSU262158 OCQ262158 OMM262158 OWI262158 PGE262158 PQA262158 PZW262158 QJS262158 QTO262158 RDK262158 RNG262158 RXC262158 SGY262158 SQU262158 TAQ262158 TKM262158 TUI262158 UEE262158 UOA262158 UXW262158 VHS262158 VRO262158 WBK262158 WLG262158 WVC262158 IQ327694 SM327694 ACI327694 AME327694 AWA327694 BFW327694 BPS327694 BZO327694 CJK327694 CTG327694 DDC327694 DMY327694 DWU327694 EGQ327694 EQM327694 FAI327694 FKE327694 FUA327694 GDW327694 GNS327694 GXO327694 HHK327694 HRG327694 IBC327694 IKY327694 IUU327694 JEQ327694 JOM327694 JYI327694 KIE327694 KSA327694 LBW327694 LLS327694 LVO327694 MFK327694 MPG327694 MZC327694 NIY327694 NSU327694 OCQ327694 OMM327694 OWI327694 PGE327694 PQA327694 PZW327694 QJS327694 QTO327694 RDK327694 RNG327694 RXC327694 SGY327694 SQU327694 TAQ327694 TKM327694 TUI327694 UEE327694 UOA327694 UXW327694 VHS327694 VRO327694 WBK327694 WLG327694 WVC327694 IQ393230 SM393230 ACI393230 AME393230 AWA393230 BFW393230 BPS393230 BZO393230 CJK393230 CTG393230 DDC393230 DMY393230 DWU393230 EGQ393230 EQM393230 FAI393230 FKE393230 FUA393230 GDW393230 GNS393230 GXO393230 HHK393230 HRG393230 IBC393230 IKY393230 IUU393230 JEQ393230 JOM393230 JYI393230 KIE393230 KSA393230 LBW393230 LLS393230 LVO393230 MFK393230 MPG393230 MZC393230 NIY393230 NSU393230 OCQ393230 OMM393230 OWI393230 PGE393230 PQA393230 PZW393230 QJS393230 QTO393230 RDK393230 RNG393230 RXC393230 SGY393230 SQU393230 TAQ393230 TKM393230 TUI393230 UEE393230 UOA393230 UXW393230 VHS393230 VRO393230 WBK393230 WLG393230 WVC393230 IQ458766 SM458766 ACI458766 AME458766 AWA458766 BFW458766 BPS458766 BZO458766 CJK458766 CTG458766 DDC458766 DMY458766 DWU458766 EGQ458766 EQM458766 FAI458766 FKE458766 FUA458766 GDW458766 GNS458766 GXO458766 HHK458766 HRG458766 IBC458766 IKY458766 IUU458766 JEQ458766 JOM458766 JYI458766 KIE458766 KSA458766 LBW458766 LLS458766 LVO458766 MFK458766 MPG458766 MZC458766 NIY458766 NSU458766 OCQ458766 OMM458766 OWI458766 PGE458766 PQA458766 PZW458766 QJS458766 QTO458766 RDK458766 RNG458766 RXC458766 SGY458766 SQU458766 TAQ458766 TKM458766 TUI458766 UEE458766 UOA458766 UXW458766 VHS458766 VRO458766 WBK458766 WLG458766 WVC458766 IQ524302 SM524302 ACI524302 AME524302 AWA524302 BFW524302 BPS524302 BZO524302 CJK524302 CTG524302 DDC524302 DMY524302 DWU524302 EGQ524302 EQM524302 FAI524302 FKE524302 FUA524302 GDW524302 GNS524302 GXO524302 HHK524302 HRG524302 IBC524302 IKY524302 IUU524302 JEQ524302 JOM524302 JYI524302 KIE524302 KSA524302 LBW524302 LLS524302 LVO524302 MFK524302 MPG524302 MZC524302 NIY524302 NSU524302 OCQ524302 OMM524302 OWI524302 PGE524302 PQA524302 PZW524302 QJS524302 QTO524302 RDK524302 RNG524302 RXC524302 SGY524302 SQU524302 TAQ524302 TKM524302 TUI524302 UEE524302 UOA524302 UXW524302 VHS524302 VRO524302 WBK524302 WLG524302 WVC524302 IQ589838 SM589838 ACI589838 AME589838 AWA589838 BFW589838 BPS589838 BZO589838 CJK589838 CTG589838 DDC589838 DMY589838 DWU589838 EGQ589838 EQM589838 FAI589838 FKE589838 FUA589838 GDW589838 GNS589838 GXO589838 HHK589838 HRG589838 IBC589838 IKY589838 IUU589838 JEQ589838 JOM589838 JYI589838 KIE589838 KSA589838 LBW589838 LLS589838 LVO589838 MFK589838 MPG589838 MZC589838 NIY589838 NSU589838 OCQ589838 OMM589838 OWI589838 PGE589838 PQA589838 PZW589838 QJS589838 QTO589838 RDK589838 RNG589838 RXC589838 SGY589838 SQU589838 TAQ589838 TKM589838 TUI589838 UEE589838 UOA589838 UXW589838 VHS589838 VRO589838 WBK589838 WLG589838 WVC589838 IQ655374 SM655374 ACI655374 AME655374 AWA655374 BFW655374 BPS655374 BZO655374 CJK655374 CTG655374 DDC655374 DMY655374 DWU655374 EGQ655374 EQM655374 FAI655374 FKE655374 FUA655374 GDW655374 GNS655374 GXO655374 HHK655374 HRG655374 IBC655374 IKY655374 IUU655374 JEQ655374 JOM655374 JYI655374 KIE655374 KSA655374 LBW655374 LLS655374 LVO655374 MFK655374 MPG655374 MZC655374 NIY655374 NSU655374 OCQ655374 OMM655374 OWI655374 PGE655374 PQA655374 PZW655374 QJS655374 QTO655374 RDK655374 RNG655374 RXC655374 SGY655374 SQU655374 TAQ655374 TKM655374 TUI655374 UEE655374 UOA655374 UXW655374 VHS655374 VRO655374 WBK655374 WLG655374 WVC655374 IQ720910 SM720910 ACI720910 AME720910 AWA720910 BFW720910 BPS720910 BZO720910 CJK720910 CTG720910 DDC720910 DMY720910 DWU720910 EGQ720910 EQM720910 FAI720910 FKE720910 FUA720910 GDW720910 GNS720910 GXO720910 HHK720910 HRG720910 IBC720910 IKY720910 IUU720910 JEQ720910 JOM720910 JYI720910 KIE720910 KSA720910 LBW720910 LLS720910 LVO720910 MFK720910 MPG720910 MZC720910 NIY720910 NSU720910 OCQ720910 OMM720910 OWI720910 PGE720910 PQA720910 PZW720910 QJS720910 QTO720910 RDK720910 RNG720910 RXC720910 SGY720910 SQU720910 TAQ720910 TKM720910 TUI720910 UEE720910 UOA720910 UXW720910 VHS720910 VRO720910 WBK720910 WLG720910 WVC720910 IQ786446 SM786446 ACI786446 AME786446 AWA786446 BFW786446 BPS786446 BZO786446 CJK786446 CTG786446 DDC786446 DMY786446 DWU786446 EGQ786446 EQM786446 FAI786446 FKE786446 FUA786446 GDW786446 GNS786446 GXO786446 HHK786446 HRG786446 IBC786446 IKY786446 IUU786446 JEQ786446 JOM786446 JYI786446 KIE786446 KSA786446 LBW786446 LLS786446 LVO786446 MFK786446 MPG786446 MZC786446 NIY786446 NSU786446 OCQ786446 OMM786446 OWI786446 PGE786446 PQA786446 PZW786446 QJS786446 QTO786446 RDK786446 RNG786446 RXC786446 SGY786446 SQU786446 TAQ786446 TKM786446 TUI786446 UEE786446 UOA786446 UXW786446 VHS786446 VRO786446 WBK786446 WLG786446 WVC786446 IQ851982 SM851982 ACI851982 AME851982 AWA851982 BFW851982 BPS851982 BZO851982 CJK851982 CTG851982 DDC851982 DMY851982 DWU851982 EGQ851982 EQM851982 FAI851982 FKE851982 FUA851982 GDW851982 GNS851982 GXO851982 HHK851982 HRG851982 IBC851982 IKY851982 IUU851982 JEQ851982 JOM851982 JYI851982 KIE851982 KSA851982 LBW851982 LLS851982 LVO851982 MFK851982 MPG851982 MZC851982 NIY851982 NSU851982 OCQ851982 OMM851982 OWI851982 PGE851982 PQA851982 PZW851982 QJS851982 QTO851982 RDK851982 RNG851982 RXC851982 SGY851982 SQU851982 TAQ851982 TKM851982 TUI851982 UEE851982 UOA851982 UXW851982 VHS851982 VRO851982 WBK851982 WLG851982 WVC851982 IQ917518 SM917518 ACI917518 AME917518 AWA917518 BFW917518 BPS917518 BZO917518 CJK917518 CTG917518 DDC917518 DMY917518 DWU917518 EGQ917518 EQM917518 FAI917518 FKE917518 FUA917518 GDW917518 GNS917518 GXO917518 HHK917518 HRG917518 IBC917518 IKY917518 IUU917518 JEQ917518 JOM917518 JYI917518 KIE917518 KSA917518 LBW917518 LLS917518 LVO917518 MFK917518 MPG917518 MZC917518 NIY917518 NSU917518 OCQ917518 OMM917518 OWI917518 PGE917518 PQA917518 PZW917518 QJS917518 QTO917518 RDK917518 RNG917518 RXC917518 SGY917518 SQU917518 TAQ917518 TKM917518 TUI917518 UEE917518 UOA917518 UXW917518 VHS917518 VRO917518 WBK917518 WLG917518 WVC917518 IQ983054 SM983054 ACI983054 AME983054 AWA983054 BFW983054 BPS983054 BZO983054 CJK983054 CTG983054 DDC983054 DMY983054 DWU983054 EGQ983054 EQM983054 FAI983054 FKE983054 FUA983054 GDW983054 GNS983054 GXO983054 HHK983054 HRG983054 IBC983054 IKY983054 IUU983054 JEQ983054 JOM983054 JYI983054 KIE983054 KSA983054 LBW983054 LLS983054 LVO983054 MFK983054 MPG983054 MZC983054 NIY983054 NSU983054 OCQ983054 OMM983054 OWI983054 PGE983054 PQA983054 PZW983054 QJS983054 QTO983054 RDK983054 RNG983054 RXC983054 SGY983054 SQU983054 TAQ983054 TKM983054 TUI983054 UEE983054 UOA983054 UXW983054 VHS983054 VRO983054 WBK983054 WLG983054" xr:uid="{00000000-0002-0000-0400-000001000000}">
      <formula1>Tenors</formula1>
    </dataValidation>
    <dataValidation type="list" allowBlank="1" showInputMessage="1" showErrorMessage="1" sqref="WVB983058 F65555 E17:F17 E983058 E917522 E851986 E786450 E720914 E655378 E589842 E524306 E458770 E393234 E327698 E262162 E196626 E131090 E65554 F983059 F917523 F851987 F786451 F720915 F655379 F589843 F524307 F458771 F393235 F327699 F262163 F196627 F131091 IN17 SJ17 ACF17 AMB17 AVX17 BFT17 BPP17 BZL17 CJH17 CTD17 DCZ17 DMV17 DWR17 EGN17 EQJ17 FAF17 FKB17 FTX17 GDT17 GNP17 GXL17 HHH17 HRD17 IAZ17 IKV17 IUR17 JEN17 JOJ17 JYF17 KIB17 KRX17 LBT17 LLP17 LVL17 MFH17 MPD17 MYZ17 NIV17 NSR17 OCN17 OMJ17 OWF17 PGB17 PPX17 PZT17 QJP17 QTL17 RDH17 RND17 RWZ17 SGV17 SQR17 TAN17 TKJ17 TUF17 UEB17 UNX17 UXT17 VHP17 VRL17 WBH17 WLD17 WUZ17 IN65555 SJ65555 ACF65555 AMB65555 AVX65555 BFT65555 BPP65555 BZL65555 CJH65555 CTD65555 DCZ65555 DMV65555 DWR65555 EGN65555 EQJ65555 FAF65555 FKB65555 FTX65555 GDT65555 GNP65555 GXL65555 HHH65555 HRD65555 IAZ65555 IKV65555 IUR65555 JEN65555 JOJ65555 JYF65555 KIB65555 KRX65555 LBT65555 LLP65555 LVL65555 MFH65555 MPD65555 MYZ65555 NIV65555 NSR65555 OCN65555 OMJ65555 OWF65555 PGB65555 PPX65555 PZT65555 QJP65555 QTL65555 RDH65555 RND65555 RWZ65555 SGV65555 SQR65555 TAN65555 TKJ65555 TUF65555 UEB65555 UNX65555 UXT65555 VHP65555 VRL65555 WBH65555 WLD65555 WUZ65555 IN131091 SJ131091 ACF131091 AMB131091 AVX131091 BFT131091 BPP131091 BZL131091 CJH131091 CTD131091 DCZ131091 DMV131091 DWR131091 EGN131091 EQJ131091 FAF131091 FKB131091 FTX131091 GDT131091 GNP131091 GXL131091 HHH131091 HRD131091 IAZ131091 IKV131091 IUR131091 JEN131091 JOJ131091 JYF131091 KIB131091 KRX131091 LBT131091 LLP131091 LVL131091 MFH131091 MPD131091 MYZ131091 NIV131091 NSR131091 OCN131091 OMJ131091 OWF131091 PGB131091 PPX131091 PZT131091 QJP131091 QTL131091 RDH131091 RND131091 RWZ131091 SGV131091 SQR131091 TAN131091 TKJ131091 TUF131091 UEB131091 UNX131091 UXT131091 VHP131091 VRL131091 WBH131091 WLD131091 WUZ131091 IN196627 SJ196627 ACF196627 AMB196627 AVX196627 BFT196627 BPP196627 BZL196627 CJH196627 CTD196627 DCZ196627 DMV196627 DWR196627 EGN196627 EQJ196627 FAF196627 FKB196627 FTX196627 GDT196627 GNP196627 GXL196627 HHH196627 HRD196627 IAZ196627 IKV196627 IUR196627 JEN196627 JOJ196627 JYF196627 KIB196627 KRX196627 LBT196627 LLP196627 LVL196627 MFH196627 MPD196627 MYZ196627 NIV196627 NSR196627 OCN196627 OMJ196627 OWF196627 PGB196627 PPX196627 PZT196627 QJP196627 QTL196627 RDH196627 RND196627 RWZ196627 SGV196627 SQR196627 TAN196627 TKJ196627 TUF196627 UEB196627 UNX196627 UXT196627 VHP196627 VRL196627 WBH196627 WLD196627 WUZ196627 IN262163 SJ262163 ACF262163 AMB262163 AVX262163 BFT262163 BPP262163 BZL262163 CJH262163 CTD262163 DCZ262163 DMV262163 DWR262163 EGN262163 EQJ262163 FAF262163 FKB262163 FTX262163 GDT262163 GNP262163 GXL262163 HHH262163 HRD262163 IAZ262163 IKV262163 IUR262163 JEN262163 JOJ262163 JYF262163 KIB262163 KRX262163 LBT262163 LLP262163 LVL262163 MFH262163 MPD262163 MYZ262163 NIV262163 NSR262163 OCN262163 OMJ262163 OWF262163 PGB262163 PPX262163 PZT262163 QJP262163 QTL262163 RDH262163 RND262163 RWZ262163 SGV262163 SQR262163 TAN262163 TKJ262163 TUF262163 UEB262163 UNX262163 UXT262163 VHP262163 VRL262163 WBH262163 WLD262163 WUZ262163 IN327699 SJ327699 ACF327699 AMB327699 AVX327699 BFT327699 BPP327699 BZL327699 CJH327699 CTD327699 DCZ327699 DMV327699 DWR327699 EGN327699 EQJ327699 FAF327699 FKB327699 FTX327699 GDT327699 GNP327699 GXL327699 HHH327699 HRD327699 IAZ327699 IKV327699 IUR327699 JEN327699 JOJ327699 JYF327699 KIB327699 KRX327699 LBT327699 LLP327699 LVL327699 MFH327699 MPD327699 MYZ327699 NIV327699 NSR327699 OCN327699 OMJ327699 OWF327699 PGB327699 PPX327699 PZT327699 QJP327699 QTL327699 RDH327699 RND327699 RWZ327699 SGV327699 SQR327699 TAN327699 TKJ327699 TUF327699 UEB327699 UNX327699 UXT327699 VHP327699 VRL327699 WBH327699 WLD327699 WUZ327699 IN393235 SJ393235 ACF393235 AMB393235 AVX393235 BFT393235 BPP393235 BZL393235 CJH393235 CTD393235 DCZ393235 DMV393235 DWR393235 EGN393235 EQJ393235 FAF393235 FKB393235 FTX393235 GDT393235 GNP393235 GXL393235 HHH393235 HRD393235 IAZ393235 IKV393235 IUR393235 JEN393235 JOJ393235 JYF393235 KIB393235 KRX393235 LBT393235 LLP393235 LVL393235 MFH393235 MPD393235 MYZ393235 NIV393235 NSR393235 OCN393235 OMJ393235 OWF393235 PGB393235 PPX393235 PZT393235 QJP393235 QTL393235 RDH393235 RND393235 RWZ393235 SGV393235 SQR393235 TAN393235 TKJ393235 TUF393235 UEB393235 UNX393235 UXT393235 VHP393235 VRL393235 WBH393235 WLD393235 WUZ393235 IN458771 SJ458771 ACF458771 AMB458771 AVX458771 BFT458771 BPP458771 BZL458771 CJH458771 CTD458771 DCZ458771 DMV458771 DWR458771 EGN458771 EQJ458771 FAF458771 FKB458771 FTX458771 GDT458771 GNP458771 GXL458771 HHH458771 HRD458771 IAZ458771 IKV458771 IUR458771 JEN458771 JOJ458771 JYF458771 KIB458771 KRX458771 LBT458771 LLP458771 LVL458771 MFH458771 MPD458771 MYZ458771 NIV458771 NSR458771 OCN458771 OMJ458771 OWF458771 PGB458771 PPX458771 PZT458771 QJP458771 QTL458771 RDH458771 RND458771 RWZ458771 SGV458771 SQR458771 TAN458771 TKJ458771 TUF458771 UEB458771 UNX458771 UXT458771 VHP458771 VRL458771 WBH458771 WLD458771 WUZ458771 IN524307 SJ524307 ACF524307 AMB524307 AVX524307 BFT524307 BPP524307 BZL524307 CJH524307 CTD524307 DCZ524307 DMV524307 DWR524307 EGN524307 EQJ524307 FAF524307 FKB524307 FTX524307 GDT524307 GNP524307 GXL524307 HHH524307 HRD524307 IAZ524307 IKV524307 IUR524307 JEN524307 JOJ524307 JYF524307 KIB524307 KRX524307 LBT524307 LLP524307 LVL524307 MFH524307 MPD524307 MYZ524307 NIV524307 NSR524307 OCN524307 OMJ524307 OWF524307 PGB524307 PPX524307 PZT524307 QJP524307 QTL524307 RDH524307 RND524307 RWZ524307 SGV524307 SQR524307 TAN524307 TKJ524307 TUF524307 UEB524307 UNX524307 UXT524307 VHP524307 VRL524307 WBH524307 WLD524307 WUZ524307 IN589843 SJ589843 ACF589843 AMB589843 AVX589843 BFT589843 BPP589843 BZL589843 CJH589843 CTD589843 DCZ589843 DMV589843 DWR589843 EGN589843 EQJ589843 FAF589843 FKB589843 FTX589843 GDT589843 GNP589843 GXL589843 HHH589843 HRD589843 IAZ589843 IKV589843 IUR589843 JEN589843 JOJ589843 JYF589843 KIB589843 KRX589843 LBT589843 LLP589843 LVL589843 MFH589843 MPD589843 MYZ589843 NIV589843 NSR589843 OCN589843 OMJ589843 OWF589843 PGB589843 PPX589843 PZT589843 QJP589843 QTL589843 RDH589843 RND589843 RWZ589843 SGV589843 SQR589843 TAN589843 TKJ589843 TUF589843 UEB589843 UNX589843 UXT589843 VHP589843 VRL589843 WBH589843 WLD589843 WUZ589843 IN655379 SJ655379 ACF655379 AMB655379 AVX655379 BFT655379 BPP655379 BZL655379 CJH655379 CTD655379 DCZ655379 DMV655379 DWR655379 EGN655379 EQJ655379 FAF655379 FKB655379 FTX655379 GDT655379 GNP655379 GXL655379 HHH655379 HRD655379 IAZ655379 IKV655379 IUR655379 JEN655379 JOJ655379 JYF655379 KIB655379 KRX655379 LBT655379 LLP655379 LVL655379 MFH655379 MPD655379 MYZ655379 NIV655379 NSR655379 OCN655379 OMJ655379 OWF655379 PGB655379 PPX655379 PZT655379 QJP655379 QTL655379 RDH655379 RND655379 RWZ655379 SGV655379 SQR655379 TAN655379 TKJ655379 TUF655379 UEB655379 UNX655379 UXT655379 VHP655379 VRL655379 WBH655379 WLD655379 WUZ655379 IN720915 SJ720915 ACF720915 AMB720915 AVX720915 BFT720915 BPP720915 BZL720915 CJH720915 CTD720915 DCZ720915 DMV720915 DWR720915 EGN720915 EQJ720915 FAF720915 FKB720915 FTX720915 GDT720915 GNP720915 GXL720915 HHH720915 HRD720915 IAZ720915 IKV720915 IUR720915 JEN720915 JOJ720915 JYF720915 KIB720915 KRX720915 LBT720915 LLP720915 LVL720915 MFH720915 MPD720915 MYZ720915 NIV720915 NSR720915 OCN720915 OMJ720915 OWF720915 PGB720915 PPX720915 PZT720915 QJP720915 QTL720915 RDH720915 RND720915 RWZ720915 SGV720915 SQR720915 TAN720915 TKJ720915 TUF720915 UEB720915 UNX720915 UXT720915 VHP720915 VRL720915 WBH720915 WLD720915 WUZ720915 IN786451 SJ786451 ACF786451 AMB786451 AVX786451 BFT786451 BPP786451 BZL786451 CJH786451 CTD786451 DCZ786451 DMV786451 DWR786451 EGN786451 EQJ786451 FAF786451 FKB786451 FTX786451 GDT786451 GNP786451 GXL786451 HHH786451 HRD786451 IAZ786451 IKV786451 IUR786451 JEN786451 JOJ786451 JYF786451 KIB786451 KRX786451 LBT786451 LLP786451 LVL786451 MFH786451 MPD786451 MYZ786451 NIV786451 NSR786451 OCN786451 OMJ786451 OWF786451 PGB786451 PPX786451 PZT786451 QJP786451 QTL786451 RDH786451 RND786451 RWZ786451 SGV786451 SQR786451 TAN786451 TKJ786451 TUF786451 UEB786451 UNX786451 UXT786451 VHP786451 VRL786451 WBH786451 WLD786451 WUZ786451 IN851987 SJ851987 ACF851987 AMB851987 AVX851987 BFT851987 BPP851987 BZL851987 CJH851987 CTD851987 DCZ851987 DMV851987 DWR851987 EGN851987 EQJ851987 FAF851987 FKB851987 FTX851987 GDT851987 GNP851987 GXL851987 HHH851987 HRD851987 IAZ851987 IKV851987 IUR851987 JEN851987 JOJ851987 JYF851987 KIB851987 KRX851987 LBT851987 LLP851987 LVL851987 MFH851987 MPD851987 MYZ851987 NIV851987 NSR851987 OCN851987 OMJ851987 OWF851987 PGB851987 PPX851987 PZT851987 QJP851987 QTL851987 RDH851987 RND851987 RWZ851987 SGV851987 SQR851987 TAN851987 TKJ851987 TUF851987 UEB851987 UNX851987 UXT851987 VHP851987 VRL851987 WBH851987 WLD851987 WUZ851987 IN917523 SJ917523 ACF917523 AMB917523 AVX917523 BFT917523 BPP917523 BZL917523 CJH917523 CTD917523 DCZ917523 DMV917523 DWR917523 EGN917523 EQJ917523 FAF917523 FKB917523 FTX917523 GDT917523 GNP917523 GXL917523 HHH917523 HRD917523 IAZ917523 IKV917523 IUR917523 JEN917523 JOJ917523 JYF917523 KIB917523 KRX917523 LBT917523 LLP917523 LVL917523 MFH917523 MPD917523 MYZ917523 NIV917523 NSR917523 OCN917523 OMJ917523 OWF917523 PGB917523 PPX917523 PZT917523 QJP917523 QTL917523 RDH917523 RND917523 RWZ917523 SGV917523 SQR917523 TAN917523 TKJ917523 TUF917523 UEB917523 UNX917523 UXT917523 VHP917523 VRL917523 WBH917523 WLD917523 WUZ917523 IN983059 SJ983059 ACF983059 AMB983059 AVX983059 BFT983059 BPP983059 BZL983059 CJH983059 CTD983059 DCZ983059 DMV983059 DWR983059 EGN983059 EQJ983059 FAF983059 FKB983059 FTX983059 GDT983059 GNP983059 GXL983059 HHH983059 HRD983059 IAZ983059 IKV983059 IUR983059 JEN983059 JOJ983059 JYF983059 KIB983059 KRX983059 LBT983059 LLP983059 LVL983059 MFH983059 MPD983059 MYZ983059 NIV983059 NSR983059 OCN983059 OMJ983059 OWF983059 PGB983059 PPX983059 PZT983059 QJP983059 QTL983059 RDH983059 RND983059 RWZ983059 SGV983059 SQR983059 TAN983059 TKJ983059 TUF983059 UEB983059 UNX983059 UXT983059 VHP983059 VRL983059 WBH983059 WLD983059 WUZ983059 IM16 SI16 ACE16 AMA16 AVW16 BFS16 BPO16 BZK16 CJG16 CTC16 DCY16 DMU16 DWQ16 EGM16 EQI16 FAE16 FKA16 FTW16 GDS16 GNO16 GXK16 HHG16 HRC16 IAY16 IKU16 IUQ16 JEM16 JOI16 JYE16 KIA16 KRW16 LBS16 LLO16 LVK16 MFG16 MPC16 MYY16 NIU16 NSQ16 OCM16 OMI16 OWE16 PGA16 PPW16 PZS16 QJO16 QTK16 RDG16 RNC16 RWY16 SGU16 SQQ16 TAM16 TKI16 TUE16 UEA16 UNW16 UXS16 VHO16 VRK16 WBG16 WLC16 WUY16 IM65554 SI65554 ACE65554 AMA65554 AVW65554 BFS65554 BPO65554 BZK65554 CJG65554 CTC65554 DCY65554 DMU65554 DWQ65554 EGM65554 EQI65554 FAE65554 FKA65554 FTW65554 GDS65554 GNO65554 GXK65554 HHG65554 HRC65554 IAY65554 IKU65554 IUQ65554 JEM65554 JOI65554 JYE65554 KIA65554 KRW65554 LBS65554 LLO65554 LVK65554 MFG65554 MPC65554 MYY65554 NIU65554 NSQ65554 OCM65554 OMI65554 OWE65554 PGA65554 PPW65554 PZS65554 QJO65554 QTK65554 RDG65554 RNC65554 RWY65554 SGU65554 SQQ65554 TAM65554 TKI65554 TUE65554 UEA65554 UNW65554 UXS65554 VHO65554 VRK65554 WBG65554 WLC65554 WUY65554 IM131090 SI131090 ACE131090 AMA131090 AVW131090 BFS131090 BPO131090 BZK131090 CJG131090 CTC131090 DCY131090 DMU131090 DWQ131090 EGM131090 EQI131090 FAE131090 FKA131090 FTW131090 GDS131090 GNO131090 GXK131090 HHG131090 HRC131090 IAY131090 IKU131090 IUQ131090 JEM131090 JOI131090 JYE131090 KIA131090 KRW131090 LBS131090 LLO131090 LVK131090 MFG131090 MPC131090 MYY131090 NIU131090 NSQ131090 OCM131090 OMI131090 OWE131090 PGA131090 PPW131090 PZS131090 QJO131090 QTK131090 RDG131090 RNC131090 RWY131090 SGU131090 SQQ131090 TAM131090 TKI131090 TUE131090 UEA131090 UNW131090 UXS131090 VHO131090 VRK131090 WBG131090 WLC131090 WUY131090 IM196626 SI196626 ACE196626 AMA196626 AVW196626 BFS196626 BPO196626 BZK196626 CJG196626 CTC196626 DCY196626 DMU196626 DWQ196626 EGM196626 EQI196626 FAE196626 FKA196626 FTW196626 GDS196626 GNO196626 GXK196626 HHG196626 HRC196626 IAY196626 IKU196626 IUQ196626 JEM196626 JOI196626 JYE196626 KIA196626 KRW196626 LBS196626 LLO196626 LVK196626 MFG196626 MPC196626 MYY196626 NIU196626 NSQ196626 OCM196626 OMI196626 OWE196626 PGA196626 PPW196626 PZS196626 QJO196626 QTK196626 RDG196626 RNC196626 RWY196626 SGU196626 SQQ196626 TAM196626 TKI196626 TUE196626 UEA196626 UNW196626 UXS196626 VHO196626 VRK196626 WBG196626 WLC196626 WUY196626 IM262162 SI262162 ACE262162 AMA262162 AVW262162 BFS262162 BPO262162 BZK262162 CJG262162 CTC262162 DCY262162 DMU262162 DWQ262162 EGM262162 EQI262162 FAE262162 FKA262162 FTW262162 GDS262162 GNO262162 GXK262162 HHG262162 HRC262162 IAY262162 IKU262162 IUQ262162 JEM262162 JOI262162 JYE262162 KIA262162 KRW262162 LBS262162 LLO262162 LVK262162 MFG262162 MPC262162 MYY262162 NIU262162 NSQ262162 OCM262162 OMI262162 OWE262162 PGA262162 PPW262162 PZS262162 QJO262162 QTK262162 RDG262162 RNC262162 RWY262162 SGU262162 SQQ262162 TAM262162 TKI262162 TUE262162 UEA262162 UNW262162 UXS262162 VHO262162 VRK262162 WBG262162 WLC262162 WUY262162 IM327698 SI327698 ACE327698 AMA327698 AVW327698 BFS327698 BPO327698 BZK327698 CJG327698 CTC327698 DCY327698 DMU327698 DWQ327698 EGM327698 EQI327698 FAE327698 FKA327698 FTW327698 GDS327698 GNO327698 GXK327698 HHG327698 HRC327698 IAY327698 IKU327698 IUQ327698 JEM327698 JOI327698 JYE327698 KIA327698 KRW327698 LBS327698 LLO327698 LVK327698 MFG327698 MPC327698 MYY327698 NIU327698 NSQ327698 OCM327698 OMI327698 OWE327698 PGA327698 PPW327698 PZS327698 QJO327698 QTK327698 RDG327698 RNC327698 RWY327698 SGU327698 SQQ327698 TAM327698 TKI327698 TUE327698 UEA327698 UNW327698 UXS327698 VHO327698 VRK327698 WBG327698 WLC327698 WUY327698 IM393234 SI393234 ACE393234 AMA393234 AVW393234 BFS393234 BPO393234 BZK393234 CJG393234 CTC393234 DCY393234 DMU393234 DWQ393234 EGM393234 EQI393234 FAE393234 FKA393234 FTW393234 GDS393234 GNO393234 GXK393234 HHG393234 HRC393234 IAY393234 IKU393234 IUQ393234 JEM393234 JOI393234 JYE393234 KIA393234 KRW393234 LBS393234 LLO393234 LVK393234 MFG393234 MPC393234 MYY393234 NIU393234 NSQ393234 OCM393234 OMI393234 OWE393234 PGA393234 PPW393234 PZS393234 QJO393234 QTK393234 RDG393234 RNC393234 RWY393234 SGU393234 SQQ393234 TAM393234 TKI393234 TUE393234 UEA393234 UNW393234 UXS393234 VHO393234 VRK393234 WBG393234 WLC393234 WUY393234 IM458770 SI458770 ACE458770 AMA458770 AVW458770 BFS458770 BPO458770 BZK458770 CJG458770 CTC458770 DCY458770 DMU458770 DWQ458770 EGM458770 EQI458770 FAE458770 FKA458770 FTW458770 GDS458770 GNO458770 GXK458770 HHG458770 HRC458770 IAY458770 IKU458770 IUQ458770 JEM458770 JOI458770 JYE458770 KIA458770 KRW458770 LBS458770 LLO458770 LVK458770 MFG458770 MPC458770 MYY458770 NIU458770 NSQ458770 OCM458770 OMI458770 OWE458770 PGA458770 PPW458770 PZS458770 QJO458770 QTK458770 RDG458770 RNC458770 RWY458770 SGU458770 SQQ458770 TAM458770 TKI458770 TUE458770 UEA458770 UNW458770 UXS458770 VHO458770 VRK458770 WBG458770 WLC458770 WUY458770 IM524306 SI524306 ACE524306 AMA524306 AVW524306 BFS524306 BPO524306 BZK524306 CJG524306 CTC524306 DCY524306 DMU524306 DWQ524306 EGM524306 EQI524306 FAE524306 FKA524306 FTW524306 GDS524306 GNO524306 GXK524306 HHG524306 HRC524306 IAY524306 IKU524306 IUQ524306 JEM524306 JOI524306 JYE524306 KIA524306 KRW524306 LBS524306 LLO524306 LVK524306 MFG524306 MPC524306 MYY524306 NIU524306 NSQ524306 OCM524306 OMI524306 OWE524306 PGA524306 PPW524306 PZS524306 QJO524306 QTK524306 RDG524306 RNC524306 RWY524306 SGU524306 SQQ524306 TAM524306 TKI524306 TUE524306 UEA524306 UNW524306 UXS524306 VHO524306 VRK524306 WBG524306 WLC524306 WUY524306 IM589842 SI589842 ACE589842 AMA589842 AVW589842 BFS589842 BPO589842 BZK589842 CJG589842 CTC589842 DCY589842 DMU589842 DWQ589842 EGM589842 EQI589842 FAE589842 FKA589842 FTW589842 GDS589842 GNO589842 GXK589842 HHG589842 HRC589842 IAY589842 IKU589842 IUQ589842 JEM589842 JOI589842 JYE589842 KIA589842 KRW589842 LBS589842 LLO589842 LVK589842 MFG589842 MPC589842 MYY589842 NIU589842 NSQ589842 OCM589842 OMI589842 OWE589842 PGA589842 PPW589842 PZS589842 QJO589842 QTK589842 RDG589842 RNC589842 RWY589842 SGU589842 SQQ589842 TAM589842 TKI589842 TUE589842 UEA589842 UNW589842 UXS589842 VHO589842 VRK589842 WBG589842 WLC589842 WUY589842 IM655378 SI655378 ACE655378 AMA655378 AVW655378 BFS655378 BPO655378 BZK655378 CJG655378 CTC655378 DCY655378 DMU655378 DWQ655378 EGM655378 EQI655378 FAE655378 FKA655378 FTW655378 GDS655378 GNO655378 GXK655378 HHG655378 HRC655378 IAY655378 IKU655378 IUQ655378 JEM655378 JOI655378 JYE655378 KIA655378 KRW655378 LBS655378 LLO655378 LVK655378 MFG655378 MPC655378 MYY655378 NIU655378 NSQ655378 OCM655378 OMI655378 OWE655378 PGA655378 PPW655378 PZS655378 QJO655378 QTK655378 RDG655378 RNC655378 RWY655378 SGU655378 SQQ655378 TAM655378 TKI655378 TUE655378 UEA655378 UNW655378 UXS655378 VHO655378 VRK655378 WBG655378 WLC655378 WUY655378 IM720914 SI720914 ACE720914 AMA720914 AVW720914 BFS720914 BPO720914 BZK720914 CJG720914 CTC720914 DCY720914 DMU720914 DWQ720914 EGM720914 EQI720914 FAE720914 FKA720914 FTW720914 GDS720914 GNO720914 GXK720914 HHG720914 HRC720914 IAY720914 IKU720914 IUQ720914 JEM720914 JOI720914 JYE720914 KIA720914 KRW720914 LBS720914 LLO720914 LVK720914 MFG720914 MPC720914 MYY720914 NIU720914 NSQ720914 OCM720914 OMI720914 OWE720914 PGA720914 PPW720914 PZS720914 QJO720914 QTK720914 RDG720914 RNC720914 RWY720914 SGU720914 SQQ720914 TAM720914 TKI720914 TUE720914 UEA720914 UNW720914 UXS720914 VHO720914 VRK720914 WBG720914 WLC720914 WUY720914 IM786450 SI786450 ACE786450 AMA786450 AVW786450 BFS786450 BPO786450 BZK786450 CJG786450 CTC786450 DCY786450 DMU786450 DWQ786450 EGM786450 EQI786450 FAE786450 FKA786450 FTW786450 GDS786450 GNO786450 GXK786450 HHG786450 HRC786450 IAY786450 IKU786450 IUQ786450 JEM786450 JOI786450 JYE786450 KIA786450 KRW786450 LBS786450 LLO786450 LVK786450 MFG786450 MPC786450 MYY786450 NIU786450 NSQ786450 OCM786450 OMI786450 OWE786450 PGA786450 PPW786450 PZS786450 QJO786450 QTK786450 RDG786450 RNC786450 RWY786450 SGU786450 SQQ786450 TAM786450 TKI786450 TUE786450 UEA786450 UNW786450 UXS786450 VHO786450 VRK786450 WBG786450 WLC786450 WUY786450 IM851986 SI851986 ACE851986 AMA851986 AVW851986 BFS851986 BPO851986 BZK851986 CJG851986 CTC851986 DCY851986 DMU851986 DWQ851986 EGM851986 EQI851986 FAE851986 FKA851986 FTW851986 GDS851986 GNO851986 GXK851986 HHG851986 HRC851986 IAY851986 IKU851986 IUQ851986 JEM851986 JOI851986 JYE851986 KIA851986 KRW851986 LBS851986 LLO851986 LVK851986 MFG851986 MPC851986 MYY851986 NIU851986 NSQ851986 OCM851986 OMI851986 OWE851986 PGA851986 PPW851986 PZS851986 QJO851986 QTK851986 RDG851986 RNC851986 RWY851986 SGU851986 SQQ851986 TAM851986 TKI851986 TUE851986 UEA851986 UNW851986 UXS851986 VHO851986 VRK851986 WBG851986 WLC851986 WUY851986 IM917522 SI917522 ACE917522 AMA917522 AVW917522 BFS917522 BPO917522 BZK917522 CJG917522 CTC917522 DCY917522 DMU917522 DWQ917522 EGM917522 EQI917522 FAE917522 FKA917522 FTW917522 GDS917522 GNO917522 GXK917522 HHG917522 HRC917522 IAY917522 IKU917522 IUQ917522 JEM917522 JOI917522 JYE917522 KIA917522 KRW917522 LBS917522 LLO917522 LVK917522 MFG917522 MPC917522 MYY917522 NIU917522 NSQ917522 OCM917522 OMI917522 OWE917522 PGA917522 PPW917522 PZS917522 QJO917522 QTK917522 RDG917522 RNC917522 RWY917522 SGU917522 SQQ917522 TAM917522 TKI917522 TUE917522 UEA917522 UNW917522 UXS917522 VHO917522 VRK917522 WBG917522 WLC917522 WUY917522 IM983058 SI983058 ACE983058 AMA983058 AVW983058 BFS983058 BPO983058 BZK983058 CJG983058 CTC983058 DCY983058 DMU983058 DWQ983058 EGM983058 EQI983058 FAE983058 FKA983058 FTW983058 GDS983058 GNO983058 GXK983058 HHG983058 HRC983058 IAY983058 IKU983058 IUQ983058 JEM983058 JOI983058 JYE983058 KIA983058 KRW983058 LBS983058 LLO983058 LVK983058 MFG983058 MPC983058 MYY983058 NIU983058 NSQ983058 OCM983058 OMI983058 OWE983058 PGA983058 PPW983058 PZS983058 QJO983058 QTK983058 RDG983058 RNC983058 RWY983058 SGU983058 SQQ983058 TAM983058 TKI983058 TUE983058 UEA983058 UNW983058 UXS983058 VHO983058 VRK983058 WBG983058 WLC983058 WUY983058 IQ17 SM17 ACI17 AME17 AWA17 BFW17 BPS17 BZO17 CJK17 CTG17 DDC17 DMY17 DWU17 EGQ17 EQM17 FAI17 FKE17 FUA17 GDW17 GNS17 GXO17 HHK17 HRG17 IBC17 IKY17 IUU17 JEQ17 JOM17 JYI17 KIE17 KSA17 LBW17 LLS17 LVO17 MFK17 MPG17 MZC17 NIY17 NSU17 OCQ17 OMM17 OWI17 PGE17 PQA17 PZW17 QJS17 QTO17 RDK17 RNG17 RXC17 SGY17 SQU17 TAQ17 TKM17 TUI17 UEE17 UOA17 UXW17 VHS17 VRO17 WBK17 WLG17 WVC17 IQ65555 SM65555 ACI65555 AME65555 AWA65555 BFW65555 BPS65555 BZO65555 CJK65555 CTG65555 DDC65555 DMY65555 DWU65555 EGQ65555 EQM65555 FAI65555 FKE65555 FUA65555 GDW65555 GNS65555 GXO65555 HHK65555 HRG65555 IBC65555 IKY65555 IUU65555 JEQ65555 JOM65555 JYI65555 KIE65555 KSA65555 LBW65555 LLS65555 LVO65555 MFK65555 MPG65555 MZC65555 NIY65555 NSU65555 OCQ65555 OMM65555 OWI65555 PGE65555 PQA65555 PZW65555 QJS65555 QTO65555 RDK65555 RNG65555 RXC65555 SGY65555 SQU65555 TAQ65555 TKM65555 TUI65555 UEE65555 UOA65555 UXW65555 VHS65555 VRO65555 WBK65555 WLG65555 WVC65555 IQ131091 SM131091 ACI131091 AME131091 AWA131091 BFW131091 BPS131091 BZO131091 CJK131091 CTG131091 DDC131091 DMY131091 DWU131091 EGQ131091 EQM131091 FAI131091 FKE131091 FUA131091 GDW131091 GNS131091 GXO131091 HHK131091 HRG131091 IBC131091 IKY131091 IUU131091 JEQ131091 JOM131091 JYI131091 KIE131091 KSA131091 LBW131091 LLS131091 LVO131091 MFK131091 MPG131091 MZC131091 NIY131091 NSU131091 OCQ131091 OMM131091 OWI131091 PGE131091 PQA131091 PZW131091 QJS131091 QTO131091 RDK131091 RNG131091 RXC131091 SGY131091 SQU131091 TAQ131091 TKM131091 TUI131091 UEE131091 UOA131091 UXW131091 VHS131091 VRO131091 WBK131091 WLG131091 WVC131091 IQ196627 SM196627 ACI196627 AME196627 AWA196627 BFW196627 BPS196627 BZO196627 CJK196627 CTG196627 DDC196627 DMY196627 DWU196627 EGQ196627 EQM196627 FAI196627 FKE196627 FUA196627 GDW196627 GNS196627 GXO196627 HHK196627 HRG196627 IBC196627 IKY196627 IUU196627 JEQ196627 JOM196627 JYI196627 KIE196627 KSA196627 LBW196627 LLS196627 LVO196627 MFK196627 MPG196627 MZC196627 NIY196627 NSU196627 OCQ196627 OMM196627 OWI196627 PGE196627 PQA196627 PZW196627 QJS196627 QTO196627 RDK196627 RNG196627 RXC196627 SGY196627 SQU196627 TAQ196627 TKM196627 TUI196627 UEE196627 UOA196627 UXW196627 VHS196627 VRO196627 WBK196627 WLG196627 WVC196627 IQ262163 SM262163 ACI262163 AME262163 AWA262163 BFW262163 BPS262163 BZO262163 CJK262163 CTG262163 DDC262163 DMY262163 DWU262163 EGQ262163 EQM262163 FAI262163 FKE262163 FUA262163 GDW262163 GNS262163 GXO262163 HHK262163 HRG262163 IBC262163 IKY262163 IUU262163 JEQ262163 JOM262163 JYI262163 KIE262163 KSA262163 LBW262163 LLS262163 LVO262163 MFK262163 MPG262163 MZC262163 NIY262163 NSU262163 OCQ262163 OMM262163 OWI262163 PGE262163 PQA262163 PZW262163 QJS262163 QTO262163 RDK262163 RNG262163 RXC262163 SGY262163 SQU262163 TAQ262163 TKM262163 TUI262163 UEE262163 UOA262163 UXW262163 VHS262163 VRO262163 WBK262163 WLG262163 WVC262163 IQ327699 SM327699 ACI327699 AME327699 AWA327699 BFW327699 BPS327699 BZO327699 CJK327699 CTG327699 DDC327699 DMY327699 DWU327699 EGQ327699 EQM327699 FAI327699 FKE327699 FUA327699 GDW327699 GNS327699 GXO327699 HHK327699 HRG327699 IBC327699 IKY327699 IUU327699 JEQ327699 JOM327699 JYI327699 KIE327699 KSA327699 LBW327699 LLS327699 LVO327699 MFK327699 MPG327699 MZC327699 NIY327699 NSU327699 OCQ327699 OMM327699 OWI327699 PGE327699 PQA327699 PZW327699 QJS327699 QTO327699 RDK327699 RNG327699 RXC327699 SGY327699 SQU327699 TAQ327699 TKM327699 TUI327699 UEE327699 UOA327699 UXW327699 VHS327699 VRO327699 WBK327699 WLG327699 WVC327699 IQ393235 SM393235 ACI393235 AME393235 AWA393235 BFW393235 BPS393235 BZO393235 CJK393235 CTG393235 DDC393235 DMY393235 DWU393235 EGQ393235 EQM393235 FAI393235 FKE393235 FUA393235 GDW393235 GNS393235 GXO393235 HHK393235 HRG393235 IBC393235 IKY393235 IUU393235 JEQ393235 JOM393235 JYI393235 KIE393235 KSA393235 LBW393235 LLS393235 LVO393235 MFK393235 MPG393235 MZC393235 NIY393235 NSU393235 OCQ393235 OMM393235 OWI393235 PGE393235 PQA393235 PZW393235 QJS393235 QTO393235 RDK393235 RNG393235 RXC393235 SGY393235 SQU393235 TAQ393235 TKM393235 TUI393235 UEE393235 UOA393235 UXW393235 VHS393235 VRO393235 WBK393235 WLG393235 WVC393235 IQ458771 SM458771 ACI458771 AME458771 AWA458771 BFW458771 BPS458771 BZO458771 CJK458771 CTG458771 DDC458771 DMY458771 DWU458771 EGQ458771 EQM458771 FAI458771 FKE458771 FUA458771 GDW458771 GNS458771 GXO458771 HHK458771 HRG458771 IBC458771 IKY458771 IUU458771 JEQ458771 JOM458771 JYI458771 KIE458771 KSA458771 LBW458771 LLS458771 LVO458771 MFK458771 MPG458771 MZC458771 NIY458771 NSU458771 OCQ458771 OMM458771 OWI458771 PGE458771 PQA458771 PZW458771 QJS458771 QTO458771 RDK458771 RNG458771 RXC458771 SGY458771 SQU458771 TAQ458771 TKM458771 TUI458771 UEE458771 UOA458771 UXW458771 VHS458771 VRO458771 WBK458771 WLG458771 WVC458771 IQ524307 SM524307 ACI524307 AME524307 AWA524307 BFW524307 BPS524307 BZO524307 CJK524307 CTG524307 DDC524307 DMY524307 DWU524307 EGQ524307 EQM524307 FAI524307 FKE524307 FUA524307 GDW524307 GNS524307 GXO524307 HHK524307 HRG524307 IBC524307 IKY524307 IUU524307 JEQ524307 JOM524307 JYI524307 KIE524307 KSA524307 LBW524307 LLS524307 LVO524307 MFK524307 MPG524307 MZC524307 NIY524307 NSU524307 OCQ524307 OMM524307 OWI524307 PGE524307 PQA524307 PZW524307 QJS524307 QTO524307 RDK524307 RNG524307 RXC524307 SGY524307 SQU524307 TAQ524307 TKM524307 TUI524307 UEE524307 UOA524307 UXW524307 VHS524307 VRO524307 WBK524307 WLG524307 WVC524307 IQ589843 SM589843 ACI589843 AME589843 AWA589843 BFW589843 BPS589843 BZO589843 CJK589843 CTG589843 DDC589843 DMY589843 DWU589843 EGQ589843 EQM589843 FAI589843 FKE589843 FUA589843 GDW589843 GNS589843 GXO589843 HHK589843 HRG589843 IBC589843 IKY589843 IUU589843 JEQ589843 JOM589843 JYI589843 KIE589843 KSA589843 LBW589843 LLS589843 LVO589843 MFK589843 MPG589843 MZC589843 NIY589843 NSU589843 OCQ589843 OMM589843 OWI589843 PGE589843 PQA589843 PZW589843 QJS589843 QTO589843 RDK589843 RNG589843 RXC589843 SGY589843 SQU589843 TAQ589843 TKM589843 TUI589843 UEE589843 UOA589843 UXW589843 VHS589843 VRO589843 WBK589843 WLG589843 WVC589843 IQ655379 SM655379 ACI655379 AME655379 AWA655379 BFW655379 BPS655379 BZO655379 CJK655379 CTG655379 DDC655379 DMY655379 DWU655379 EGQ655379 EQM655379 FAI655379 FKE655379 FUA655379 GDW655379 GNS655379 GXO655379 HHK655379 HRG655379 IBC655379 IKY655379 IUU655379 JEQ655379 JOM655379 JYI655379 KIE655379 KSA655379 LBW655379 LLS655379 LVO655379 MFK655379 MPG655379 MZC655379 NIY655379 NSU655379 OCQ655379 OMM655379 OWI655379 PGE655379 PQA655379 PZW655379 QJS655379 QTO655379 RDK655379 RNG655379 RXC655379 SGY655379 SQU655379 TAQ655379 TKM655379 TUI655379 UEE655379 UOA655379 UXW655379 VHS655379 VRO655379 WBK655379 WLG655379 WVC655379 IQ720915 SM720915 ACI720915 AME720915 AWA720915 BFW720915 BPS720915 BZO720915 CJK720915 CTG720915 DDC720915 DMY720915 DWU720915 EGQ720915 EQM720915 FAI720915 FKE720915 FUA720915 GDW720915 GNS720915 GXO720915 HHK720915 HRG720915 IBC720915 IKY720915 IUU720915 JEQ720915 JOM720915 JYI720915 KIE720915 KSA720915 LBW720915 LLS720915 LVO720915 MFK720915 MPG720915 MZC720915 NIY720915 NSU720915 OCQ720915 OMM720915 OWI720915 PGE720915 PQA720915 PZW720915 QJS720915 QTO720915 RDK720915 RNG720915 RXC720915 SGY720915 SQU720915 TAQ720915 TKM720915 TUI720915 UEE720915 UOA720915 UXW720915 VHS720915 VRO720915 WBK720915 WLG720915 WVC720915 IQ786451 SM786451 ACI786451 AME786451 AWA786451 BFW786451 BPS786451 BZO786451 CJK786451 CTG786451 DDC786451 DMY786451 DWU786451 EGQ786451 EQM786451 FAI786451 FKE786451 FUA786451 GDW786451 GNS786451 GXO786451 HHK786451 HRG786451 IBC786451 IKY786451 IUU786451 JEQ786451 JOM786451 JYI786451 KIE786451 KSA786451 LBW786451 LLS786451 LVO786451 MFK786451 MPG786451 MZC786451 NIY786451 NSU786451 OCQ786451 OMM786451 OWI786451 PGE786451 PQA786451 PZW786451 QJS786451 QTO786451 RDK786451 RNG786451 RXC786451 SGY786451 SQU786451 TAQ786451 TKM786451 TUI786451 UEE786451 UOA786451 UXW786451 VHS786451 VRO786451 WBK786451 WLG786451 WVC786451 IQ851987 SM851987 ACI851987 AME851987 AWA851987 BFW851987 BPS851987 BZO851987 CJK851987 CTG851987 DDC851987 DMY851987 DWU851987 EGQ851987 EQM851987 FAI851987 FKE851987 FUA851987 GDW851987 GNS851987 GXO851987 HHK851987 HRG851987 IBC851987 IKY851987 IUU851987 JEQ851987 JOM851987 JYI851987 KIE851987 KSA851987 LBW851987 LLS851987 LVO851987 MFK851987 MPG851987 MZC851987 NIY851987 NSU851987 OCQ851987 OMM851987 OWI851987 PGE851987 PQA851987 PZW851987 QJS851987 QTO851987 RDK851987 RNG851987 RXC851987 SGY851987 SQU851987 TAQ851987 TKM851987 TUI851987 UEE851987 UOA851987 UXW851987 VHS851987 VRO851987 WBK851987 WLG851987 WVC851987 IQ917523 SM917523 ACI917523 AME917523 AWA917523 BFW917523 BPS917523 BZO917523 CJK917523 CTG917523 DDC917523 DMY917523 DWU917523 EGQ917523 EQM917523 FAI917523 FKE917523 FUA917523 GDW917523 GNS917523 GXO917523 HHK917523 HRG917523 IBC917523 IKY917523 IUU917523 JEQ917523 JOM917523 JYI917523 KIE917523 KSA917523 LBW917523 LLS917523 LVO917523 MFK917523 MPG917523 MZC917523 NIY917523 NSU917523 OCQ917523 OMM917523 OWI917523 PGE917523 PQA917523 PZW917523 QJS917523 QTO917523 RDK917523 RNG917523 RXC917523 SGY917523 SQU917523 TAQ917523 TKM917523 TUI917523 UEE917523 UOA917523 UXW917523 VHS917523 VRO917523 WBK917523 WLG917523 WVC917523 IQ983059 SM983059 ACI983059 AME983059 AWA983059 BFW983059 BPS983059 BZO983059 CJK983059 CTG983059 DDC983059 DMY983059 DWU983059 EGQ983059 EQM983059 FAI983059 FKE983059 FUA983059 GDW983059 GNS983059 GXO983059 HHK983059 HRG983059 IBC983059 IKY983059 IUU983059 JEQ983059 JOM983059 JYI983059 KIE983059 KSA983059 LBW983059 LLS983059 LVO983059 MFK983059 MPG983059 MZC983059 NIY983059 NSU983059 OCQ983059 OMM983059 OWI983059 PGE983059 PQA983059 PZW983059 QJS983059 QTO983059 RDK983059 RNG983059 RXC983059 SGY983059 SQU983059 TAQ983059 TKM983059 TUI983059 UEE983059 UOA983059 UXW983059 VHS983059 VRO983059 WBK983059 WLG983059 WVC983059 IP16 SL16 ACH16 AMD16 AVZ16 BFV16 BPR16 BZN16 CJJ16 CTF16 DDB16 DMX16 DWT16 EGP16 EQL16 FAH16 FKD16 FTZ16 GDV16 GNR16 GXN16 HHJ16 HRF16 IBB16 IKX16 IUT16 JEP16 JOL16 JYH16 KID16 KRZ16 LBV16 LLR16 LVN16 MFJ16 MPF16 MZB16 NIX16 NST16 OCP16 OML16 OWH16 PGD16 PPZ16 PZV16 QJR16 QTN16 RDJ16 RNF16 RXB16 SGX16 SQT16 TAP16 TKL16 TUH16 UED16 UNZ16 UXV16 VHR16 VRN16 WBJ16 WLF16 WVB16 IP65554 SL65554 ACH65554 AMD65554 AVZ65554 BFV65554 BPR65554 BZN65554 CJJ65554 CTF65554 DDB65554 DMX65554 DWT65554 EGP65554 EQL65554 FAH65554 FKD65554 FTZ65554 GDV65554 GNR65554 GXN65554 HHJ65554 HRF65554 IBB65554 IKX65554 IUT65554 JEP65554 JOL65554 JYH65554 KID65554 KRZ65554 LBV65554 LLR65554 LVN65554 MFJ65554 MPF65554 MZB65554 NIX65554 NST65554 OCP65554 OML65554 OWH65554 PGD65554 PPZ65554 PZV65554 QJR65554 QTN65554 RDJ65554 RNF65554 RXB65554 SGX65554 SQT65554 TAP65554 TKL65554 TUH65554 UED65554 UNZ65554 UXV65554 VHR65554 VRN65554 WBJ65554 WLF65554 WVB65554 IP131090 SL131090 ACH131090 AMD131090 AVZ131090 BFV131090 BPR131090 BZN131090 CJJ131090 CTF131090 DDB131090 DMX131090 DWT131090 EGP131090 EQL131090 FAH131090 FKD131090 FTZ131090 GDV131090 GNR131090 GXN131090 HHJ131090 HRF131090 IBB131090 IKX131090 IUT131090 JEP131090 JOL131090 JYH131090 KID131090 KRZ131090 LBV131090 LLR131090 LVN131090 MFJ131090 MPF131090 MZB131090 NIX131090 NST131090 OCP131090 OML131090 OWH131090 PGD131090 PPZ131090 PZV131090 QJR131090 QTN131090 RDJ131090 RNF131090 RXB131090 SGX131090 SQT131090 TAP131090 TKL131090 TUH131090 UED131090 UNZ131090 UXV131090 VHR131090 VRN131090 WBJ131090 WLF131090 WVB131090 IP196626 SL196626 ACH196626 AMD196626 AVZ196626 BFV196626 BPR196626 BZN196626 CJJ196626 CTF196626 DDB196626 DMX196626 DWT196626 EGP196626 EQL196626 FAH196626 FKD196626 FTZ196626 GDV196626 GNR196626 GXN196626 HHJ196626 HRF196626 IBB196626 IKX196626 IUT196626 JEP196626 JOL196626 JYH196626 KID196626 KRZ196626 LBV196626 LLR196626 LVN196626 MFJ196626 MPF196626 MZB196626 NIX196626 NST196626 OCP196626 OML196626 OWH196626 PGD196626 PPZ196626 PZV196626 QJR196626 QTN196626 RDJ196626 RNF196626 RXB196626 SGX196626 SQT196626 TAP196626 TKL196626 TUH196626 UED196626 UNZ196626 UXV196626 VHR196626 VRN196626 WBJ196626 WLF196626 WVB196626 IP262162 SL262162 ACH262162 AMD262162 AVZ262162 BFV262162 BPR262162 BZN262162 CJJ262162 CTF262162 DDB262162 DMX262162 DWT262162 EGP262162 EQL262162 FAH262162 FKD262162 FTZ262162 GDV262162 GNR262162 GXN262162 HHJ262162 HRF262162 IBB262162 IKX262162 IUT262162 JEP262162 JOL262162 JYH262162 KID262162 KRZ262162 LBV262162 LLR262162 LVN262162 MFJ262162 MPF262162 MZB262162 NIX262162 NST262162 OCP262162 OML262162 OWH262162 PGD262162 PPZ262162 PZV262162 QJR262162 QTN262162 RDJ262162 RNF262162 RXB262162 SGX262162 SQT262162 TAP262162 TKL262162 TUH262162 UED262162 UNZ262162 UXV262162 VHR262162 VRN262162 WBJ262162 WLF262162 WVB262162 IP327698 SL327698 ACH327698 AMD327698 AVZ327698 BFV327698 BPR327698 BZN327698 CJJ327698 CTF327698 DDB327698 DMX327698 DWT327698 EGP327698 EQL327698 FAH327698 FKD327698 FTZ327698 GDV327698 GNR327698 GXN327698 HHJ327698 HRF327698 IBB327698 IKX327698 IUT327698 JEP327698 JOL327698 JYH327698 KID327698 KRZ327698 LBV327698 LLR327698 LVN327698 MFJ327698 MPF327698 MZB327698 NIX327698 NST327698 OCP327698 OML327698 OWH327698 PGD327698 PPZ327698 PZV327698 QJR327698 QTN327698 RDJ327698 RNF327698 RXB327698 SGX327698 SQT327698 TAP327698 TKL327698 TUH327698 UED327698 UNZ327698 UXV327698 VHR327698 VRN327698 WBJ327698 WLF327698 WVB327698 IP393234 SL393234 ACH393234 AMD393234 AVZ393234 BFV393234 BPR393234 BZN393234 CJJ393234 CTF393234 DDB393234 DMX393234 DWT393234 EGP393234 EQL393234 FAH393234 FKD393234 FTZ393234 GDV393234 GNR393234 GXN393234 HHJ393234 HRF393234 IBB393234 IKX393234 IUT393234 JEP393234 JOL393234 JYH393234 KID393234 KRZ393234 LBV393234 LLR393234 LVN393234 MFJ393234 MPF393234 MZB393234 NIX393234 NST393234 OCP393234 OML393234 OWH393234 PGD393234 PPZ393234 PZV393234 QJR393234 QTN393234 RDJ393234 RNF393234 RXB393234 SGX393234 SQT393234 TAP393234 TKL393234 TUH393234 UED393234 UNZ393234 UXV393234 VHR393234 VRN393234 WBJ393234 WLF393234 WVB393234 IP458770 SL458770 ACH458770 AMD458770 AVZ458770 BFV458770 BPR458770 BZN458770 CJJ458770 CTF458770 DDB458770 DMX458770 DWT458770 EGP458770 EQL458770 FAH458770 FKD458770 FTZ458770 GDV458770 GNR458770 GXN458770 HHJ458770 HRF458770 IBB458770 IKX458770 IUT458770 JEP458770 JOL458770 JYH458770 KID458770 KRZ458770 LBV458770 LLR458770 LVN458770 MFJ458770 MPF458770 MZB458770 NIX458770 NST458770 OCP458770 OML458770 OWH458770 PGD458770 PPZ458770 PZV458770 QJR458770 QTN458770 RDJ458770 RNF458770 RXB458770 SGX458770 SQT458770 TAP458770 TKL458770 TUH458770 UED458770 UNZ458770 UXV458770 VHR458770 VRN458770 WBJ458770 WLF458770 WVB458770 IP524306 SL524306 ACH524306 AMD524306 AVZ524306 BFV524306 BPR524306 BZN524306 CJJ524306 CTF524306 DDB524306 DMX524306 DWT524306 EGP524306 EQL524306 FAH524306 FKD524306 FTZ524306 GDV524306 GNR524306 GXN524306 HHJ524306 HRF524306 IBB524306 IKX524306 IUT524306 JEP524306 JOL524306 JYH524306 KID524306 KRZ524306 LBV524306 LLR524306 LVN524306 MFJ524306 MPF524306 MZB524306 NIX524306 NST524306 OCP524306 OML524306 OWH524306 PGD524306 PPZ524306 PZV524306 QJR524306 QTN524306 RDJ524306 RNF524306 RXB524306 SGX524306 SQT524306 TAP524306 TKL524306 TUH524306 UED524306 UNZ524306 UXV524306 VHR524306 VRN524306 WBJ524306 WLF524306 WVB524306 IP589842 SL589842 ACH589842 AMD589842 AVZ589842 BFV589842 BPR589842 BZN589842 CJJ589842 CTF589842 DDB589842 DMX589842 DWT589842 EGP589842 EQL589842 FAH589842 FKD589842 FTZ589842 GDV589842 GNR589842 GXN589842 HHJ589842 HRF589842 IBB589842 IKX589842 IUT589842 JEP589842 JOL589842 JYH589842 KID589842 KRZ589842 LBV589842 LLR589842 LVN589842 MFJ589842 MPF589842 MZB589842 NIX589842 NST589842 OCP589842 OML589842 OWH589842 PGD589842 PPZ589842 PZV589842 QJR589842 QTN589842 RDJ589842 RNF589842 RXB589842 SGX589842 SQT589842 TAP589842 TKL589842 TUH589842 UED589842 UNZ589842 UXV589842 VHR589842 VRN589842 WBJ589842 WLF589842 WVB589842 IP655378 SL655378 ACH655378 AMD655378 AVZ655378 BFV655378 BPR655378 BZN655378 CJJ655378 CTF655378 DDB655378 DMX655378 DWT655378 EGP655378 EQL655378 FAH655378 FKD655378 FTZ655378 GDV655378 GNR655378 GXN655378 HHJ655378 HRF655378 IBB655378 IKX655378 IUT655378 JEP655378 JOL655378 JYH655378 KID655378 KRZ655378 LBV655378 LLR655378 LVN655378 MFJ655378 MPF655378 MZB655378 NIX655378 NST655378 OCP655378 OML655378 OWH655378 PGD655378 PPZ655378 PZV655378 QJR655378 QTN655378 RDJ655378 RNF655378 RXB655378 SGX655378 SQT655378 TAP655378 TKL655378 TUH655378 UED655378 UNZ655378 UXV655378 VHR655378 VRN655378 WBJ655378 WLF655378 WVB655378 IP720914 SL720914 ACH720914 AMD720914 AVZ720914 BFV720914 BPR720914 BZN720914 CJJ720914 CTF720914 DDB720914 DMX720914 DWT720914 EGP720914 EQL720914 FAH720914 FKD720914 FTZ720914 GDV720914 GNR720914 GXN720914 HHJ720914 HRF720914 IBB720914 IKX720914 IUT720914 JEP720914 JOL720914 JYH720914 KID720914 KRZ720914 LBV720914 LLR720914 LVN720914 MFJ720914 MPF720914 MZB720914 NIX720914 NST720914 OCP720914 OML720914 OWH720914 PGD720914 PPZ720914 PZV720914 QJR720914 QTN720914 RDJ720914 RNF720914 RXB720914 SGX720914 SQT720914 TAP720914 TKL720914 TUH720914 UED720914 UNZ720914 UXV720914 VHR720914 VRN720914 WBJ720914 WLF720914 WVB720914 IP786450 SL786450 ACH786450 AMD786450 AVZ786450 BFV786450 BPR786450 BZN786450 CJJ786450 CTF786450 DDB786450 DMX786450 DWT786450 EGP786450 EQL786450 FAH786450 FKD786450 FTZ786450 GDV786450 GNR786450 GXN786450 HHJ786450 HRF786450 IBB786450 IKX786450 IUT786450 JEP786450 JOL786450 JYH786450 KID786450 KRZ786450 LBV786450 LLR786450 LVN786450 MFJ786450 MPF786450 MZB786450 NIX786450 NST786450 OCP786450 OML786450 OWH786450 PGD786450 PPZ786450 PZV786450 QJR786450 QTN786450 RDJ786450 RNF786450 RXB786450 SGX786450 SQT786450 TAP786450 TKL786450 TUH786450 UED786450 UNZ786450 UXV786450 VHR786450 VRN786450 WBJ786450 WLF786450 WVB786450 IP851986 SL851986 ACH851986 AMD851986 AVZ851986 BFV851986 BPR851986 BZN851986 CJJ851986 CTF851986 DDB851986 DMX851986 DWT851986 EGP851986 EQL851986 FAH851986 FKD851986 FTZ851986 GDV851986 GNR851986 GXN851986 HHJ851986 HRF851986 IBB851986 IKX851986 IUT851986 JEP851986 JOL851986 JYH851986 KID851986 KRZ851986 LBV851986 LLR851986 LVN851986 MFJ851986 MPF851986 MZB851986 NIX851986 NST851986 OCP851986 OML851986 OWH851986 PGD851986 PPZ851986 PZV851986 QJR851986 QTN851986 RDJ851986 RNF851986 RXB851986 SGX851986 SQT851986 TAP851986 TKL851986 TUH851986 UED851986 UNZ851986 UXV851986 VHR851986 VRN851986 WBJ851986 WLF851986 WVB851986 IP917522 SL917522 ACH917522 AMD917522 AVZ917522 BFV917522 BPR917522 BZN917522 CJJ917522 CTF917522 DDB917522 DMX917522 DWT917522 EGP917522 EQL917522 FAH917522 FKD917522 FTZ917522 GDV917522 GNR917522 GXN917522 HHJ917522 HRF917522 IBB917522 IKX917522 IUT917522 JEP917522 JOL917522 JYH917522 KID917522 KRZ917522 LBV917522 LLR917522 LVN917522 MFJ917522 MPF917522 MZB917522 NIX917522 NST917522 OCP917522 OML917522 OWH917522 PGD917522 PPZ917522 PZV917522 QJR917522 QTN917522 RDJ917522 RNF917522 RXB917522 SGX917522 SQT917522 TAP917522 TKL917522 TUH917522 UED917522 UNZ917522 UXV917522 VHR917522 VRN917522 WBJ917522 WLF917522 WVB917522 IP983058 SL983058 ACH983058 AMD983058 AVZ983058 BFV983058 BPR983058 BZN983058 CJJ983058 CTF983058 DDB983058 DMX983058 DWT983058 EGP983058 EQL983058 FAH983058 FKD983058 FTZ983058 GDV983058 GNR983058 GXN983058 HHJ983058 HRF983058 IBB983058 IKX983058 IUT983058 JEP983058 JOL983058 JYH983058 KID983058 KRZ983058 LBV983058 LLR983058 LVN983058 MFJ983058 MPF983058 MZB983058 NIX983058 NST983058 OCP983058 OML983058 OWH983058 PGD983058 PPZ983058 PZV983058 QJR983058 QTN983058 RDJ983058 RNF983058 RXB983058 SGX983058 SQT983058 TAP983058 TKL983058 TUH983058 UED983058 UNZ983058 UXV983058 VHR983058 VRN983058 WBJ983058 WLF983058" xr:uid="{00000000-0002-0000-0400-000002000000}">
      <formula1>RollConvention</formula1>
    </dataValidation>
    <dataValidation type="list" allowBlank="1" showInputMessage="1" showErrorMessage="1" sqref="WUZ983050 F65546 F983050 F917514 F851978 F786442 F720906 F655370 F589834 F524298 F458762 F393226 F327690 F262154 F196618 F131082 IN5 SJ5 ACF5 AMB5 AVX5 BFT5 BPP5 BZL5 CJH5 CTD5 DCZ5 DMV5 DWR5 EGN5 EQJ5 FAF5 FKB5 FTX5 GDT5 GNP5 GXL5 HHH5 HRD5 IAZ5 IKV5 IUR5 JEN5 JOJ5 JYF5 KIB5 KRX5 LBT5 LLP5 LVL5 MFH5 MPD5 MYZ5 NIV5 NSR5 OCN5 OMJ5 OWF5 PGB5 PPX5 PZT5 QJP5 QTL5 RDH5 RND5 RWZ5 SGV5 SQR5 TAN5 TKJ5 TUF5 UEB5 UNX5 UXT5 VHP5 VRL5 WBH5 WLD5 WUZ5 IN65546 SJ65546 ACF65546 AMB65546 AVX65546 BFT65546 BPP65546 BZL65546 CJH65546 CTD65546 DCZ65546 DMV65546 DWR65546 EGN65546 EQJ65546 FAF65546 FKB65546 FTX65546 GDT65546 GNP65546 GXL65546 HHH65546 HRD65546 IAZ65546 IKV65546 IUR65546 JEN65546 JOJ65546 JYF65546 KIB65546 KRX65546 LBT65546 LLP65546 LVL65546 MFH65546 MPD65546 MYZ65546 NIV65546 NSR65546 OCN65546 OMJ65546 OWF65546 PGB65546 PPX65546 PZT65546 QJP65546 QTL65546 RDH65546 RND65546 RWZ65546 SGV65546 SQR65546 TAN65546 TKJ65546 TUF65546 UEB65546 UNX65546 UXT65546 VHP65546 VRL65546 WBH65546 WLD65546 WUZ65546 IN131082 SJ131082 ACF131082 AMB131082 AVX131082 BFT131082 BPP131082 BZL131082 CJH131082 CTD131082 DCZ131082 DMV131082 DWR131082 EGN131082 EQJ131082 FAF131082 FKB131082 FTX131082 GDT131082 GNP131082 GXL131082 HHH131082 HRD131082 IAZ131082 IKV131082 IUR131082 JEN131082 JOJ131082 JYF131082 KIB131082 KRX131082 LBT131082 LLP131082 LVL131082 MFH131082 MPD131082 MYZ131082 NIV131082 NSR131082 OCN131082 OMJ131082 OWF131082 PGB131082 PPX131082 PZT131082 QJP131082 QTL131082 RDH131082 RND131082 RWZ131082 SGV131082 SQR131082 TAN131082 TKJ131082 TUF131082 UEB131082 UNX131082 UXT131082 VHP131082 VRL131082 WBH131082 WLD131082 WUZ131082 IN196618 SJ196618 ACF196618 AMB196618 AVX196618 BFT196618 BPP196618 BZL196618 CJH196618 CTD196618 DCZ196618 DMV196618 DWR196618 EGN196618 EQJ196618 FAF196618 FKB196618 FTX196618 GDT196618 GNP196618 GXL196618 HHH196618 HRD196618 IAZ196618 IKV196618 IUR196618 JEN196618 JOJ196618 JYF196618 KIB196618 KRX196618 LBT196618 LLP196618 LVL196618 MFH196618 MPD196618 MYZ196618 NIV196618 NSR196618 OCN196618 OMJ196618 OWF196618 PGB196618 PPX196618 PZT196618 QJP196618 QTL196618 RDH196618 RND196618 RWZ196618 SGV196618 SQR196618 TAN196618 TKJ196618 TUF196618 UEB196618 UNX196618 UXT196618 VHP196618 VRL196618 WBH196618 WLD196618 WUZ196618 IN262154 SJ262154 ACF262154 AMB262154 AVX262154 BFT262154 BPP262154 BZL262154 CJH262154 CTD262154 DCZ262154 DMV262154 DWR262154 EGN262154 EQJ262154 FAF262154 FKB262154 FTX262154 GDT262154 GNP262154 GXL262154 HHH262154 HRD262154 IAZ262154 IKV262154 IUR262154 JEN262154 JOJ262154 JYF262154 KIB262154 KRX262154 LBT262154 LLP262154 LVL262154 MFH262154 MPD262154 MYZ262154 NIV262154 NSR262154 OCN262154 OMJ262154 OWF262154 PGB262154 PPX262154 PZT262154 QJP262154 QTL262154 RDH262154 RND262154 RWZ262154 SGV262154 SQR262154 TAN262154 TKJ262154 TUF262154 UEB262154 UNX262154 UXT262154 VHP262154 VRL262154 WBH262154 WLD262154 WUZ262154 IN327690 SJ327690 ACF327690 AMB327690 AVX327690 BFT327690 BPP327690 BZL327690 CJH327690 CTD327690 DCZ327690 DMV327690 DWR327690 EGN327690 EQJ327690 FAF327690 FKB327690 FTX327690 GDT327690 GNP327690 GXL327690 HHH327690 HRD327690 IAZ327690 IKV327690 IUR327690 JEN327690 JOJ327690 JYF327690 KIB327690 KRX327690 LBT327690 LLP327690 LVL327690 MFH327690 MPD327690 MYZ327690 NIV327690 NSR327690 OCN327690 OMJ327690 OWF327690 PGB327690 PPX327690 PZT327690 QJP327690 QTL327690 RDH327690 RND327690 RWZ327690 SGV327690 SQR327690 TAN327690 TKJ327690 TUF327690 UEB327690 UNX327690 UXT327690 VHP327690 VRL327690 WBH327690 WLD327690 WUZ327690 IN393226 SJ393226 ACF393226 AMB393226 AVX393226 BFT393226 BPP393226 BZL393226 CJH393226 CTD393226 DCZ393226 DMV393226 DWR393226 EGN393226 EQJ393226 FAF393226 FKB393226 FTX393226 GDT393226 GNP393226 GXL393226 HHH393226 HRD393226 IAZ393226 IKV393226 IUR393226 JEN393226 JOJ393226 JYF393226 KIB393226 KRX393226 LBT393226 LLP393226 LVL393226 MFH393226 MPD393226 MYZ393226 NIV393226 NSR393226 OCN393226 OMJ393226 OWF393226 PGB393226 PPX393226 PZT393226 QJP393226 QTL393226 RDH393226 RND393226 RWZ393226 SGV393226 SQR393226 TAN393226 TKJ393226 TUF393226 UEB393226 UNX393226 UXT393226 VHP393226 VRL393226 WBH393226 WLD393226 WUZ393226 IN458762 SJ458762 ACF458762 AMB458762 AVX458762 BFT458762 BPP458762 BZL458762 CJH458762 CTD458762 DCZ458762 DMV458762 DWR458762 EGN458762 EQJ458762 FAF458762 FKB458762 FTX458762 GDT458762 GNP458762 GXL458762 HHH458762 HRD458762 IAZ458762 IKV458762 IUR458762 JEN458762 JOJ458762 JYF458762 KIB458762 KRX458762 LBT458762 LLP458762 LVL458762 MFH458762 MPD458762 MYZ458762 NIV458762 NSR458762 OCN458762 OMJ458762 OWF458762 PGB458762 PPX458762 PZT458762 QJP458762 QTL458762 RDH458762 RND458762 RWZ458762 SGV458762 SQR458762 TAN458762 TKJ458762 TUF458762 UEB458762 UNX458762 UXT458762 VHP458762 VRL458762 WBH458762 WLD458762 WUZ458762 IN524298 SJ524298 ACF524298 AMB524298 AVX524298 BFT524298 BPP524298 BZL524298 CJH524298 CTD524298 DCZ524298 DMV524298 DWR524298 EGN524298 EQJ524298 FAF524298 FKB524298 FTX524298 GDT524298 GNP524298 GXL524298 HHH524298 HRD524298 IAZ524298 IKV524298 IUR524298 JEN524298 JOJ524298 JYF524298 KIB524298 KRX524298 LBT524298 LLP524298 LVL524298 MFH524298 MPD524298 MYZ524298 NIV524298 NSR524298 OCN524298 OMJ524298 OWF524298 PGB524298 PPX524298 PZT524298 QJP524298 QTL524298 RDH524298 RND524298 RWZ524298 SGV524298 SQR524298 TAN524298 TKJ524298 TUF524298 UEB524298 UNX524298 UXT524298 VHP524298 VRL524298 WBH524298 WLD524298 WUZ524298 IN589834 SJ589834 ACF589834 AMB589834 AVX589834 BFT589834 BPP589834 BZL589834 CJH589834 CTD589834 DCZ589834 DMV589834 DWR589834 EGN589834 EQJ589834 FAF589834 FKB589834 FTX589834 GDT589834 GNP589834 GXL589834 HHH589834 HRD589834 IAZ589834 IKV589834 IUR589834 JEN589834 JOJ589834 JYF589834 KIB589834 KRX589834 LBT589834 LLP589834 LVL589834 MFH589834 MPD589834 MYZ589834 NIV589834 NSR589834 OCN589834 OMJ589834 OWF589834 PGB589834 PPX589834 PZT589834 QJP589834 QTL589834 RDH589834 RND589834 RWZ589834 SGV589834 SQR589834 TAN589834 TKJ589834 TUF589834 UEB589834 UNX589834 UXT589834 VHP589834 VRL589834 WBH589834 WLD589834 WUZ589834 IN655370 SJ655370 ACF655370 AMB655370 AVX655370 BFT655370 BPP655370 BZL655370 CJH655370 CTD655370 DCZ655370 DMV655370 DWR655370 EGN655370 EQJ655370 FAF655370 FKB655370 FTX655370 GDT655370 GNP655370 GXL655370 HHH655370 HRD655370 IAZ655370 IKV655370 IUR655370 JEN655370 JOJ655370 JYF655370 KIB655370 KRX655370 LBT655370 LLP655370 LVL655370 MFH655370 MPD655370 MYZ655370 NIV655370 NSR655370 OCN655370 OMJ655370 OWF655370 PGB655370 PPX655370 PZT655370 QJP655370 QTL655370 RDH655370 RND655370 RWZ655370 SGV655370 SQR655370 TAN655370 TKJ655370 TUF655370 UEB655370 UNX655370 UXT655370 VHP655370 VRL655370 WBH655370 WLD655370 WUZ655370 IN720906 SJ720906 ACF720906 AMB720906 AVX720906 BFT720906 BPP720906 BZL720906 CJH720906 CTD720906 DCZ720906 DMV720906 DWR720906 EGN720906 EQJ720906 FAF720906 FKB720906 FTX720906 GDT720906 GNP720906 GXL720906 HHH720906 HRD720906 IAZ720906 IKV720906 IUR720906 JEN720906 JOJ720906 JYF720906 KIB720906 KRX720906 LBT720906 LLP720906 LVL720906 MFH720906 MPD720906 MYZ720906 NIV720906 NSR720906 OCN720906 OMJ720906 OWF720906 PGB720906 PPX720906 PZT720906 QJP720906 QTL720906 RDH720906 RND720906 RWZ720906 SGV720906 SQR720906 TAN720906 TKJ720906 TUF720906 UEB720906 UNX720906 UXT720906 VHP720906 VRL720906 WBH720906 WLD720906 WUZ720906 IN786442 SJ786442 ACF786442 AMB786442 AVX786442 BFT786442 BPP786442 BZL786442 CJH786442 CTD786442 DCZ786442 DMV786442 DWR786442 EGN786442 EQJ786442 FAF786442 FKB786442 FTX786442 GDT786442 GNP786442 GXL786442 HHH786442 HRD786442 IAZ786442 IKV786442 IUR786442 JEN786442 JOJ786442 JYF786442 KIB786442 KRX786442 LBT786442 LLP786442 LVL786442 MFH786442 MPD786442 MYZ786442 NIV786442 NSR786442 OCN786442 OMJ786442 OWF786442 PGB786442 PPX786442 PZT786442 QJP786442 QTL786442 RDH786442 RND786442 RWZ786442 SGV786442 SQR786442 TAN786442 TKJ786442 TUF786442 UEB786442 UNX786442 UXT786442 VHP786442 VRL786442 WBH786442 WLD786442 WUZ786442 IN851978 SJ851978 ACF851978 AMB851978 AVX851978 BFT851978 BPP851978 BZL851978 CJH851978 CTD851978 DCZ851978 DMV851978 DWR851978 EGN851978 EQJ851978 FAF851978 FKB851978 FTX851978 GDT851978 GNP851978 GXL851978 HHH851978 HRD851978 IAZ851978 IKV851978 IUR851978 JEN851978 JOJ851978 JYF851978 KIB851978 KRX851978 LBT851978 LLP851978 LVL851978 MFH851978 MPD851978 MYZ851978 NIV851978 NSR851978 OCN851978 OMJ851978 OWF851978 PGB851978 PPX851978 PZT851978 QJP851978 QTL851978 RDH851978 RND851978 RWZ851978 SGV851978 SQR851978 TAN851978 TKJ851978 TUF851978 UEB851978 UNX851978 UXT851978 VHP851978 VRL851978 WBH851978 WLD851978 WUZ851978 IN917514 SJ917514 ACF917514 AMB917514 AVX917514 BFT917514 BPP917514 BZL917514 CJH917514 CTD917514 DCZ917514 DMV917514 DWR917514 EGN917514 EQJ917514 FAF917514 FKB917514 FTX917514 GDT917514 GNP917514 GXL917514 HHH917514 HRD917514 IAZ917514 IKV917514 IUR917514 JEN917514 JOJ917514 JYF917514 KIB917514 KRX917514 LBT917514 LLP917514 LVL917514 MFH917514 MPD917514 MYZ917514 NIV917514 NSR917514 OCN917514 OMJ917514 OWF917514 PGB917514 PPX917514 PZT917514 QJP917514 QTL917514 RDH917514 RND917514 RWZ917514 SGV917514 SQR917514 TAN917514 TKJ917514 TUF917514 UEB917514 UNX917514 UXT917514 VHP917514 VRL917514 WBH917514 WLD917514 WUZ917514 IN983050 SJ983050 ACF983050 AMB983050 AVX983050 BFT983050 BPP983050 BZL983050 CJH983050 CTD983050 DCZ983050 DMV983050 DWR983050 EGN983050 EQJ983050 FAF983050 FKB983050 FTX983050 GDT983050 GNP983050 GXL983050 HHH983050 HRD983050 IAZ983050 IKV983050 IUR983050 JEN983050 JOJ983050 JYF983050 KIB983050 KRX983050 LBT983050 LLP983050 LVL983050 MFH983050 MPD983050 MYZ983050 NIV983050 NSR983050 OCN983050 OMJ983050 OWF983050 PGB983050 PPX983050 PZT983050 QJP983050 QTL983050 RDH983050 RND983050 RWZ983050 SGV983050 SQR983050 TAN983050 TKJ983050 TUF983050 UEB983050 UNX983050 UXT983050 VHP983050 VRL983050 WBH983050 WLD983050" xr:uid="{00000000-0002-0000-0400-000003000000}">
      <formula1>curve_makers</formula1>
    </dataValidation>
    <dataValidation type="list" allowBlank="1" showInputMessage="1" showErrorMessage="1" sqref="SL24 E65562 E27:E28 E25 E983068 E917532 E851996 E786460 E720924 E655388 E589852 E524316 E458780 E393244 E327708 E262172 E196636 E131100 E65564 E983066 E917530 E851994 E786458 E720922 E655386 E589850 E524314 E458778 E393242 E327706 E262170 E196634 E131098 ACH24 AMD24 AVZ24 BFV24 BPR24 BZN24 CJJ24 CTF24 DDB24 DMX24 DWT24 EGP24 EQL24 FAH24 FKD24 FTZ24 GDV24 GNR24 GXN24 HHJ24 HRF24 IBB24 IKX24 IUT24 JEP24 JOL24 JYH24 KID24 KRZ24 LBV24 LLR24 LVN24 MFJ24 MPF24 MZB24 NIX24 NST24 OCP24 OML24 OWH24 PGD24 PPZ24 PZV24 QJR24 QTN24 RDJ24 RNF24 RXB24 SGX24 SQT24 TAP24 TKL24 TUH24 UED24 UNZ24 UXV24 VHR24 VRN24 WBJ24 WLF24 WVB24 IP65562 SL65562 ACH65562 AMD65562 AVZ65562 BFV65562 BPR65562 BZN65562 CJJ65562 CTF65562 DDB65562 DMX65562 DWT65562 EGP65562 EQL65562 FAH65562 FKD65562 FTZ65562 GDV65562 GNR65562 GXN65562 HHJ65562 HRF65562 IBB65562 IKX65562 IUT65562 JEP65562 JOL65562 JYH65562 KID65562 KRZ65562 LBV65562 LLR65562 LVN65562 MFJ65562 MPF65562 MZB65562 NIX65562 NST65562 OCP65562 OML65562 OWH65562 PGD65562 PPZ65562 PZV65562 QJR65562 QTN65562 RDJ65562 RNF65562 RXB65562 SGX65562 SQT65562 TAP65562 TKL65562 TUH65562 UED65562 UNZ65562 UXV65562 VHR65562 VRN65562 WBJ65562 WLF65562 WVB65562 IP131098 SL131098 ACH131098 AMD131098 AVZ131098 BFV131098 BPR131098 BZN131098 CJJ131098 CTF131098 DDB131098 DMX131098 DWT131098 EGP131098 EQL131098 FAH131098 FKD131098 FTZ131098 GDV131098 GNR131098 GXN131098 HHJ131098 HRF131098 IBB131098 IKX131098 IUT131098 JEP131098 JOL131098 JYH131098 KID131098 KRZ131098 LBV131098 LLR131098 LVN131098 MFJ131098 MPF131098 MZB131098 NIX131098 NST131098 OCP131098 OML131098 OWH131098 PGD131098 PPZ131098 PZV131098 QJR131098 QTN131098 RDJ131098 RNF131098 RXB131098 SGX131098 SQT131098 TAP131098 TKL131098 TUH131098 UED131098 UNZ131098 UXV131098 VHR131098 VRN131098 WBJ131098 WLF131098 WVB131098 IP196634 SL196634 ACH196634 AMD196634 AVZ196634 BFV196634 BPR196634 BZN196634 CJJ196634 CTF196634 DDB196634 DMX196634 DWT196634 EGP196634 EQL196634 FAH196634 FKD196634 FTZ196634 GDV196634 GNR196634 GXN196634 HHJ196634 HRF196634 IBB196634 IKX196634 IUT196634 JEP196634 JOL196634 JYH196634 KID196634 KRZ196634 LBV196634 LLR196634 LVN196634 MFJ196634 MPF196634 MZB196634 NIX196634 NST196634 OCP196634 OML196634 OWH196634 PGD196634 PPZ196634 PZV196634 QJR196634 QTN196634 RDJ196634 RNF196634 RXB196634 SGX196634 SQT196634 TAP196634 TKL196634 TUH196634 UED196634 UNZ196634 UXV196634 VHR196634 VRN196634 WBJ196634 WLF196634 WVB196634 IP262170 SL262170 ACH262170 AMD262170 AVZ262170 BFV262170 BPR262170 BZN262170 CJJ262170 CTF262170 DDB262170 DMX262170 DWT262170 EGP262170 EQL262170 FAH262170 FKD262170 FTZ262170 GDV262170 GNR262170 GXN262170 HHJ262170 HRF262170 IBB262170 IKX262170 IUT262170 JEP262170 JOL262170 JYH262170 KID262170 KRZ262170 LBV262170 LLR262170 LVN262170 MFJ262170 MPF262170 MZB262170 NIX262170 NST262170 OCP262170 OML262170 OWH262170 PGD262170 PPZ262170 PZV262170 QJR262170 QTN262170 RDJ262170 RNF262170 RXB262170 SGX262170 SQT262170 TAP262170 TKL262170 TUH262170 UED262170 UNZ262170 UXV262170 VHR262170 VRN262170 WBJ262170 WLF262170 WVB262170 IP327706 SL327706 ACH327706 AMD327706 AVZ327706 BFV327706 BPR327706 BZN327706 CJJ327706 CTF327706 DDB327706 DMX327706 DWT327706 EGP327706 EQL327706 FAH327706 FKD327706 FTZ327706 GDV327706 GNR327706 GXN327706 HHJ327706 HRF327706 IBB327706 IKX327706 IUT327706 JEP327706 JOL327706 JYH327706 KID327706 KRZ327706 LBV327706 LLR327706 LVN327706 MFJ327706 MPF327706 MZB327706 NIX327706 NST327706 OCP327706 OML327706 OWH327706 PGD327706 PPZ327706 PZV327706 QJR327706 QTN327706 RDJ327706 RNF327706 RXB327706 SGX327706 SQT327706 TAP327706 TKL327706 TUH327706 UED327706 UNZ327706 UXV327706 VHR327706 VRN327706 WBJ327706 WLF327706 WVB327706 IP393242 SL393242 ACH393242 AMD393242 AVZ393242 BFV393242 BPR393242 BZN393242 CJJ393242 CTF393242 DDB393242 DMX393242 DWT393242 EGP393242 EQL393242 FAH393242 FKD393242 FTZ393242 GDV393242 GNR393242 GXN393242 HHJ393242 HRF393242 IBB393242 IKX393242 IUT393242 JEP393242 JOL393242 JYH393242 KID393242 KRZ393242 LBV393242 LLR393242 LVN393242 MFJ393242 MPF393242 MZB393242 NIX393242 NST393242 OCP393242 OML393242 OWH393242 PGD393242 PPZ393242 PZV393242 QJR393242 QTN393242 RDJ393242 RNF393242 RXB393242 SGX393242 SQT393242 TAP393242 TKL393242 TUH393242 UED393242 UNZ393242 UXV393242 VHR393242 VRN393242 WBJ393242 WLF393242 WVB393242 IP458778 SL458778 ACH458778 AMD458778 AVZ458778 BFV458778 BPR458778 BZN458778 CJJ458778 CTF458778 DDB458778 DMX458778 DWT458778 EGP458778 EQL458778 FAH458778 FKD458778 FTZ458778 GDV458778 GNR458778 GXN458778 HHJ458778 HRF458778 IBB458778 IKX458778 IUT458778 JEP458778 JOL458778 JYH458778 KID458778 KRZ458778 LBV458778 LLR458778 LVN458778 MFJ458778 MPF458778 MZB458778 NIX458778 NST458778 OCP458778 OML458778 OWH458778 PGD458778 PPZ458778 PZV458778 QJR458778 QTN458778 RDJ458778 RNF458778 RXB458778 SGX458778 SQT458778 TAP458778 TKL458778 TUH458778 UED458778 UNZ458778 UXV458778 VHR458778 VRN458778 WBJ458778 WLF458778 WVB458778 IP524314 SL524314 ACH524314 AMD524314 AVZ524314 BFV524314 BPR524314 BZN524314 CJJ524314 CTF524314 DDB524314 DMX524314 DWT524314 EGP524314 EQL524314 FAH524314 FKD524314 FTZ524314 GDV524314 GNR524314 GXN524314 HHJ524314 HRF524314 IBB524314 IKX524314 IUT524314 JEP524314 JOL524314 JYH524314 KID524314 KRZ524314 LBV524314 LLR524314 LVN524314 MFJ524314 MPF524314 MZB524314 NIX524314 NST524314 OCP524314 OML524314 OWH524314 PGD524314 PPZ524314 PZV524314 QJR524314 QTN524314 RDJ524314 RNF524314 RXB524314 SGX524314 SQT524314 TAP524314 TKL524314 TUH524314 UED524314 UNZ524314 UXV524314 VHR524314 VRN524314 WBJ524314 WLF524314 WVB524314 IP589850 SL589850 ACH589850 AMD589850 AVZ589850 BFV589850 BPR589850 BZN589850 CJJ589850 CTF589850 DDB589850 DMX589850 DWT589850 EGP589850 EQL589850 FAH589850 FKD589850 FTZ589850 GDV589850 GNR589850 GXN589850 HHJ589850 HRF589850 IBB589850 IKX589850 IUT589850 JEP589850 JOL589850 JYH589850 KID589850 KRZ589850 LBV589850 LLR589850 LVN589850 MFJ589850 MPF589850 MZB589850 NIX589850 NST589850 OCP589850 OML589850 OWH589850 PGD589850 PPZ589850 PZV589850 QJR589850 QTN589850 RDJ589850 RNF589850 RXB589850 SGX589850 SQT589850 TAP589850 TKL589850 TUH589850 UED589850 UNZ589850 UXV589850 VHR589850 VRN589850 WBJ589850 WLF589850 WVB589850 IP655386 SL655386 ACH655386 AMD655386 AVZ655386 BFV655386 BPR655386 BZN655386 CJJ655386 CTF655386 DDB655386 DMX655386 DWT655386 EGP655386 EQL655386 FAH655386 FKD655386 FTZ655386 GDV655386 GNR655386 GXN655386 HHJ655386 HRF655386 IBB655386 IKX655386 IUT655386 JEP655386 JOL655386 JYH655386 KID655386 KRZ655386 LBV655386 LLR655386 LVN655386 MFJ655386 MPF655386 MZB655386 NIX655386 NST655386 OCP655386 OML655386 OWH655386 PGD655386 PPZ655386 PZV655386 QJR655386 QTN655386 RDJ655386 RNF655386 RXB655386 SGX655386 SQT655386 TAP655386 TKL655386 TUH655386 UED655386 UNZ655386 UXV655386 VHR655386 VRN655386 WBJ655386 WLF655386 WVB655386 IP720922 SL720922 ACH720922 AMD720922 AVZ720922 BFV720922 BPR720922 BZN720922 CJJ720922 CTF720922 DDB720922 DMX720922 DWT720922 EGP720922 EQL720922 FAH720922 FKD720922 FTZ720922 GDV720922 GNR720922 GXN720922 HHJ720922 HRF720922 IBB720922 IKX720922 IUT720922 JEP720922 JOL720922 JYH720922 KID720922 KRZ720922 LBV720922 LLR720922 LVN720922 MFJ720922 MPF720922 MZB720922 NIX720922 NST720922 OCP720922 OML720922 OWH720922 PGD720922 PPZ720922 PZV720922 QJR720922 QTN720922 RDJ720922 RNF720922 RXB720922 SGX720922 SQT720922 TAP720922 TKL720922 TUH720922 UED720922 UNZ720922 UXV720922 VHR720922 VRN720922 WBJ720922 WLF720922 WVB720922 IP786458 SL786458 ACH786458 AMD786458 AVZ786458 BFV786458 BPR786458 BZN786458 CJJ786458 CTF786458 DDB786458 DMX786458 DWT786458 EGP786458 EQL786458 FAH786458 FKD786458 FTZ786458 GDV786458 GNR786458 GXN786458 HHJ786458 HRF786458 IBB786458 IKX786458 IUT786458 JEP786458 JOL786458 JYH786458 KID786458 KRZ786458 LBV786458 LLR786458 LVN786458 MFJ786458 MPF786458 MZB786458 NIX786458 NST786458 OCP786458 OML786458 OWH786458 PGD786458 PPZ786458 PZV786458 QJR786458 QTN786458 RDJ786458 RNF786458 RXB786458 SGX786458 SQT786458 TAP786458 TKL786458 TUH786458 UED786458 UNZ786458 UXV786458 VHR786458 VRN786458 WBJ786458 WLF786458 WVB786458 IP851994 SL851994 ACH851994 AMD851994 AVZ851994 BFV851994 BPR851994 BZN851994 CJJ851994 CTF851994 DDB851994 DMX851994 DWT851994 EGP851994 EQL851994 FAH851994 FKD851994 FTZ851994 GDV851994 GNR851994 GXN851994 HHJ851994 HRF851994 IBB851994 IKX851994 IUT851994 JEP851994 JOL851994 JYH851994 KID851994 KRZ851994 LBV851994 LLR851994 LVN851994 MFJ851994 MPF851994 MZB851994 NIX851994 NST851994 OCP851994 OML851994 OWH851994 PGD851994 PPZ851994 PZV851994 QJR851994 QTN851994 RDJ851994 RNF851994 RXB851994 SGX851994 SQT851994 TAP851994 TKL851994 TUH851994 UED851994 UNZ851994 UXV851994 VHR851994 VRN851994 WBJ851994 WLF851994 WVB851994 IP917530 SL917530 ACH917530 AMD917530 AVZ917530 BFV917530 BPR917530 BZN917530 CJJ917530 CTF917530 DDB917530 DMX917530 DWT917530 EGP917530 EQL917530 FAH917530 FKD917530 FTZ917530 GDV917530 GNR917530 GXN917530 HHJ917530 HRF917530 IBB917530 IKX917530 IUT917530 JEP917530 JOL917530 JYH917530 KID917530 KRZ917530 LBV917530 LLR917530 LVN917530 MFJ917530 MPF917530 MZB917530 NIX917530 NST917530 OCP917530 OML917530 OWH917530 PGD917530 PPZ917530 PZV917530 QJR917530 QTN917530 RDJ917530 RNF917530 RXB917530 SGX917530 SQT917530 TAP917530 TKL917530 TUH917530 UED917530 UNZ917530 UXV917530 VHR917530 VRN917530 WBJ917530 WLF917530 WVB917530 IP983066 SL983066 ACH983066 AMD983066 AVZ983066 BFV983066 BPR983066 BZN983066 CJJ983066 CTF983066 DDB983066 DMX983066 DWT983066 EGP983066 EQL983066 FAH983066 FKD983066 FTZ983066 GDV983066 GNR983066 GXN983066 HHJ983066 HRF983066 IBB983066 IKX983066 IUT983066 JEP983066 JOL983066 JYH983066 KID983066 KRZ983066 LBV983066 LLR983066 LVN983066 MFJ983066 MPF983066 MZB983066 NIX983066 NST983066 OCP983066 OML983066 OWH983066 PGD983066 PPZ983066 PZV983066 QJR983066 QTN983066 RDJ983066 RNF983066 RXB983066 SGX983066 SQT983066 TAP983066 TKL983066 TUH983066 UED983066 UNZ983066 UXV983066 VHR983066 VRN983066 WBJ983066 WLF983066 WVB983066 IP24 IP26:IP28 SL26:SL28 ACH26:ACH28 AMD26:AMD28 AVZ26:AVZ28 BFV26:BFV28 BPR26:BPR28 BZN26:BZN28 CJJ26:CJJ28 CTF26:CTF28 DDB26:DDB28 DMX26:DMX28 DWT26:DWT28 EGP26:EGP28 EQL26:EQL28 FAH26:FAH28 FKD26:FKD28 FTZ26:FTZ28 GDV26:GDV28 GNR26:GNR28 GXN26:GXN28 HHJ26:HHJ28 HRF26:HRF28 IBB26:IBB28 IKX26:IKX28 IUT26:IUT28 JEP26:JEP28 JOL26:JOL28 JYH26:JYH28 KID26:KID28 KRZ26:KRZ28 LBV26:LBV28 LLR26:LLR28 LVN26:LVN28 MFJ26:MFJ28 MPF26:MPF28 MZB26:MZB28 NIX26:NIX28 NST26:NST28 OCP26:OCP28 OML26:OML28 OWH26:OWH28 PGD26:PGD28 PPZ26:PPZ28 PZV26:PZV28 QJR26:QJR28 QTN26:QTN28 RDJ26:RDJ28 RNF26:RNF28 RXB26:RXB28 SGX26:SGX28 SQT26:SQT28 TAP26:TAP28 TKL26:TKL28 TUH26:TUH28 UED26:UED28 UNZ26:UNZ28 UXV26:UXV28 VHR26:VHR28 VRN26:VRN28 WBJ26:WBJ28 WLF26:WLF28 WVB26:WVB28 IP65564 SL65564 ACH65564 AMD65564 AVZ65564 BFV65564 BPR65564 BZN65564 CJJ65564 CTF65564 DDB65564 DMX65564 DWT65564 EGP65564 EQL65564 FAH65564 FKD65564 FTZ65564 GDV65564 GNR65564 GXN65564 HHJ65564 HRF65564 IBB65564 IKX65564 IUT65564 JEP65564 JOL65564 JYH65564 KID65564 KRZ65564 LBV65564 LLR65564 LVN65564 MFJ65564 MPF65564 MZB65564 NIX65564 NST65564 OCP65564 OML65564 OWH65564 PGD65564 PPZ65564 PZV65564 QJR65564 QTN65564 RDJ65564 RNF65564 RXB65564 SGX65564 SQT65564 TAP65564 TKL65564 TUH65564 UED65564 UNZ65564 UXV65564 VHR65564 VRN65564 WBJ65564 WLF65564 WVB65564 IP131100 SL131100 ACH131100 AMD131100 AVZ131100 BFV131100 BPR131100 BZN131100 CJJ131100 CTF131100 DDB131100 DMX131100 DWT131100 EGP131100 EQL131100 FAH131100 FKD131100 FTZ131100 GDV131100 GNR131100 GXN131100 HHJ131100 HRF131100 IBB131100 IKX131100 IUT131100 JEP131100 JOL131100 JYH131100 KID131100 KRZ131100 LBV131100 LLR131100 LVN131100 MFJ131100 MPF131100 MZB131100 NIX131100 NST131100 OCP131100 OML131100 OWH131100 PGD131100 PPZ131100 PZV131100 QJR131100 QTN131100 RDJ131100 RNF131100 RXB131100 SGX131100 SQT131100 TAP131100 TKL131100 TUH131100 UED131100 UNZ131100 UXV131100 VHR131100 VRN131100 WBJ131100 WLF131100 WVB131100 IP196636 SL196636 ACH196636 AMD196636 AVZ196636 BFV196636 BPR196636 BZN196636 CJJ196636 CTF196636 DDB196636 DMX196636 DWT196636 EGP196636 EQL196636 FAH196636 FKD196636 FTZ196636 GDV196636 GNR196636 GXN196636 HHJ196636 HRF196636 IBB196636 IKX196636 IUT196636 JEP196636 JOL196636 JYH196636 KID196636 KRZ196636 LBV196636 LLR196636 LVN196636 MFJ196636 MPF196636 MZB196636 NIX196636 NST196636 OCP196636 OML196636 OWH196636 PGD196636 PPZ196636 PZV196636 QJR196636 QTN196636 RDJ196636 RNF196636 RXB196636 SGX196636 SQT196636 TAP196636 TKL196636 TUH196636 UED196636 UNZ196636 UXV196636 VHR196636 VRN196636 WBJ196636 WLF196636 WVB196636 IP262172 SL262172 ACH262172 AMD262172 AVZ262172 BFV262172 BPR262172 BZN262172 CJJ262172 CTF262172 DDB262172 DMX262172 DWT262172 EGP262172 EQL262172 FAH262172 FKD262172 FTZ262172 GDV262172 GNR262172 GXN262172 HHJ262172 HRF262172 IBB262172 IKX262172 IUT262172 JEP262172 JOL262172 JYH262172 KID262172 KRZ262172 LBV262172 LLR262172 LVN262172 MFJ262172 MPF262172 MZB262172 NIX262172 NST262172 OCP262172 OML262172 OWH262172 PGD262172 PPZ262172 PZV262172 QJR262172 QTN262172 RDJ262172 RNF262172 RXB262172 SGX262172 SQT262172 TAP262172 TKL262172 TUH262172 UED262172 UNZ262172 UXV262172 VHR262172 VRN262172 WBJ262172 WLF262172 WVB262172 IP327708 SL327708 ACH327708 AMD327708 AVZ327708 BFV327708 BPR327708 BZN327708 CJJ327708 CTF327708 DDB327708 DMX327708 DWT327708 EGP327708 EQL327708 FAH327708 FKD327708 FTZ327708 GDV327708 GNR327708 GXN327708 HHJ327708 HRF327708 IBB327708 IKX327708 IUT327708 JEP327708 JOL327708 JYH327708 KID327708 KRZ327708 LBV327708 LLR327708 LVN327708 MFJ327708 MPF327708 MZB327708 NIX327708 NST327708 OCP327708 OML327708 OWH327708 PGD327708 PPZ327708 PZV327708 QJR327708 QTN327708 RDJ327708 RNF327708 RXB327708 SGX327708 SQT327708 TAP327708 TKL327708 TUH327708 UED327708 UNZ327708 UXV327708 VHR327708 VRN327708 WBJ327708 WLF327708 WVB327708 IP393244 SL393244 ACH393244 AMD393244 AVZ393244 BFV393244 BPR393244 BZN393244 CJJ393244 CTF393244 DDB393244 DMX393244 DWT393244 EGP393244 EQL393244 FAH393244 FKD393244 FTZ393244 GDV393244 GNR393244 GXN393244 HHJ393244 HRF393244 IBB393244 IKX393244 IUT393244 JEP393244 JOL393244 JYH393244 KID393244 KRZ393244 LBV393244 LLR393244 LVN393244 MFJ393244 MPF393244 MZB393244 NIX393244 NST393244 OCP393244 OML393244 OWH393244 PGD393244 PPZ393244 PZV393244 QJR393244 QTN393244 RDJ393244 RNF393244 RXB393244 SGX393244 SQT393244 TAP393244 TKL393244 TUH393244 UED393244 UNZ393244 UXV393244 VHR393244 VRN393244 WBJ393244 WLF393244 WVB393244 IP458780 SL458780 ACH458780 AMD458780 AVZ458780 BFV458780 BPR458780 BZN458780 CJJ458780 CTF458780 DDB458780 DMX458780 DWT458780 EGP458780 EQL458780 FAH458780 FKD458780 FTZ458780 GDV458780 GNR458780 GXN458780 HHJ458780 HRF458780 IBB458780 IKX458780 IUT458780 JEP458780 JOL458780 JYH458780 KID458780 KRZ458780 LBV458780 LLR458780 LVN458780 MFJ458780 MPF458780 MZB458780 NIX458780 NST458780 OCP458780 OML458780 OWH458780 PGD458780 PPZ458780 PZV458780 QJR458780 QTN458780 RDJ458780 RNF458780 RXB458780 SGX458780 SQT458780 TAP458780 TKL458780 TUH458780 UED458780 UNZ458780 UXV458780 VHR458780 VRN458780 WBJ458780 WLF458780 WVB458780 IP524316 SL524316 ACH524316 AMD524316 AVZ524316 BFV524316 BPR524316 BZN524316 CJJ524316 CTF524316 DDB524316 DMX524316 DWT524316 EGP524316 EQL524316 FAH524316 FKD524316 FTZ524316 GDV524316 GNR524316 GXN524316 HHJ524316 HRF524316 IBB524316 IKX524316 IUT524316 JEP524316 JOL524316 JYH524316 KID524316 KRZ524316 LBV524316 LLR524316 LVN524316 MFJ524316 MPF524316 MZB524316 NIX524316 NST524316 OCP524316 OML524316 OWH524316 PGD524316 PPZ524316 PZV524316 QJR524316 QTN524316 RDJ524316 RNF524316 RXB524316 SGX524316 SQT524316 TAP524316 TKL524316 TUH524316 UED524316 UNZ524316 UXV524316 VHR524316 VRN524316 WBJ524316 WLF524316 WVB524316 IP589852 SL589852 ACH589852 AMD589852 AVZ589852 BFV589852 BPR589852 BZN589852 CJJ589852 CTF589852 DDB589852 DMX589852 DWT589852 EGP589852 EQL589852 FAH589852 FKD589852 FTZ589852 GDV589852 GNR589852 GXN589852 HHJ589852 HRF589852 IBB589852 IKX589852 IUT589852 JEP589852 JOL589852 JYH589852 KID589852 KRZ589852 LBV589852 LLR589852 LVN589852 MFJ589852 MPF589852 MZB589852 NIX589852 NST589852 OCP589852 OML589852 OWH589852 PGD589852 PPZ589852 PZV589852 QJR589852 QTN589852 RDJ589852 RNF589852 RXB589852 SGX589852 SQT589852 TAP589852 TKL589852 TUH589852 UED589852 UNZ589852 UXV589852 VHR589852 VRN589852 WBJ589852 WLF589852 WVB589852 IP655388 SL655388 ACH655388 AMD655388 AVZ655388 BFV655388 BPR655388 BZN655388 CJJ655388 CTF655388 DDB655388 DMX655388 DWT655388 EGP655388 EQL655388 FAH655388 FKD655388 FTZ655388 GDV655388 GNR655388 GXN655388 HHJ655388 HRF655388 IBB655388 IKX655388 IUT655388 JEP655388 JOL655388 JYH655388 KID655388 KRZ655388 LBV655388 LLR655388 LVN655388 MFJ655388 MPF655388 MZB655388 NIX655388 NST655388 OCP655388 OML655388 OWH655388 PGD655388 PPZ655388 PZV655388 QJR655388 QTN655388 RDJ655388 RNF655388 RXB655388 SGX655388 SQT655388 TAP655388 TKL655388 TUH655388 UED655388 UNZ655388 UXV655388 VHR655388 VRN655388 WBJ655388 WLF655388 WVB655388 IP720924 SL720924 ACH720924 AMD720924 AVZ720924 BFV720924 BPR720924 BZN720924 CJJ720924 CTF720924 DDB720924 DMX720924 DWT720924 EGP720924 EQL720924 FAH720924 FKD720924 FTZ720924 GDV720924 GNR720924 GXN720924 HHJ720924 HRF720924 IBB720924 IKX720924 IUT720924 JEP720924 JOL720924 JYH720924 KID720924 KRZ720924 LBV720924 LLR720924 LVN720924 MFJ720924 MPF720924 MZB720924 NIX720924 NST720924 OCP720924 OML720924 OWH720924 PGD720924 PPZ720924 PZV720924 QJR720924 QTN720924 RDJ720924 RNF720924 RXB720924 SGX720924 SQT720924 TAP720924 TKL720924 TUH720924 UED720924 UNZ720924 UXV720924 VHR720924 VRN720924 WBJ720924 WLF720924 WVB720924 IP786460 SL786460 ACH786460 AMD786460 AVZ786460 BFV786460 BPR786460 BZN786460 CJJ786460 CTF786460 DDB786460 DMX786460 DWT786460 EGP786460 EQL786460 FAH786460 FKD786460 FTZ786460 GDV786460 GNR786460 GXN786460 HHJ786460 HRF786460 IBB786460 IKX786460 IUT786460 JEP786460 JOL786460 JYH786460 KID786460 KRZ786460 LBV786460 LLR786460 LVN786460 MFJ786460 MPF786460 MZB786460 NIX786460 NST786460 OCP786460 OML786460 OWH786460 PGD786460 PPZ786460 PZV786460 QJR786460 QTN786460 RDJ786460 RNF786460 RXB786460 SGX786460 SQT786460 TAP786460 TKL786460 TUH786460 UED786460 UNZ786460 UXV786460 VHR786460 VRN786460 WBJ786460 WLF786460 WVB786460 IP851996 SL851996 ACH851996 AMD851996 AVZ851996 BFV851996 BPR851996 BZN851996 CJJ851996 CTF851996 DDB851996 DMX851996 DWT851996 EGP851996 EQL851996 FAH851996 FKD851996 FTZ851996 GDV851996 GNR851996 GXN851996 HHJ851996 HRF851996 IBB851996 IKX851996 IUT851996 JEP851996 JOL851996 JYH851996 KID851996 KRZ851996 LBV851996 LLR851996 LVN851996 MFJ851996 MPF851996 MZB851996 NIX851996 NST851996 OCP851996 OML851996 OWH851996 PGD851996 PPZ851996 PZV851996 QJR851996 QTN851996 RDJ851996 RNF851996 RXB851996 SGX851996 SQT851996 TAP851996 TKL851996 TUH851996 UED851996 UNZ851996 UXV851996 VHR851996 VRN851996 WBJ851996 WLF851996 WVB851996 IP917532 SL917532 ACH917532 AMD917532 AVZ917532 BFV917532 BPR917532 BZN917532 CJJ917532 CTF917532 DDB917532 DMX917532 DWT917532 EGP917532 EQL917532 FAH917532 FKD917532 FTZ917532 GDV917532 GNR917532 GXN917532 HHJ917532 HRF917532 IBB917532 IKX917532 IUT917532 JEP917532 JOL917532 JYH917532 KID917532 KRZ917532 LBV917532 LLR917532 LVN917532 MFJ917532 MPF917532 MZB917532 NIX917532 NST917532 OCP917532 OML917532 OWH917532 PGD917532 PPZ917532 PZV917532 QJR917532 QTN917532 RDJ917532 RNF917532 RXB917532 SGX917532 SQT917532 TAP917532 TKL917532 TUH917532 UED917532 UNZ917532 UXV917532 VHR917532 VRN917532 WBJ917532 WLF917532 WVB917532 IP983068 SL983068 ACH983068 AMD983068 AVZ983068 BFV983068 BPR983068 BZN983068 CJJ983068 CTF983068 DDB983068 DMX983068 DWT983068 EGP983068 EQL983068 FAH983068 FKD983068 FTZ983068 GDV983068 GNR983068 GXN983068 HHJ983068 HRF983068 IBB983068 IKX983068 IUT983068 JEP983068 JOL983068 JYH983068 KID983068 KRZ983068 LBV983068 LLR983068 LVN983068 MFJ983068 MPF983068 MZB983068 NIX983068 NST983068 OCP983068 OML983068 OWH983068 PGD983068 PPZ983068 PZV983068 QJR983068 QTN983068 RDJ983068 RNF983068 RXB983068 SGX983068 SQT983068 TAP983068 TKL983068 TUH983068 UED983068 UNZ983068 UXV983068 VHR983068 VRN983068 WBJ983068 WLF983068 WVB983068 IM24 SI24 ACE24 AMA24 AVW24 BFS24 BPO24 BZK24 CJG24 CTC24 DCY24 DMU24 DWQ24 EGM24 EQI24 FAE24 FKA24 FTW24 GDS24 GNO24 GXK24 HHG24 HRC24 IAY24 IKU24 IUQ24 JEM24 JOI24 JYE24 KIA24 KRW24 LBS24 LLO24 LVK24 MFG24 MPC24 MYY24 NIU24 NSQ24 OCM24 OMI24 OWE24 PGA24 PPW24 PZS24 QJO24 QTK24 RDG24 RNC24 RWY24 SGU24 SQQ24 TAM24 TKI24 TUE24 UEA24 UNW24 UXS24 VHO24 VRK24 WBG24 WLC24 WUY24 IM65562 SI65562 ACE65562 AMA65562 AVW65562 BFS65562 BPO65562 BZK65562 CJG65562 CTC65562 DCY65562 DMU65562 DWQ65562 EGM65562 EQI65562 FAE65562 FKA65562 FTW65562 GDS65562 GNO65562 GXK65562 HHG65562 HRC65562 IAY65562 IKU65562 IUQ65562 JEM65562 JOI65562 JYE65562 KIA65562 KRW65562 LBS65562 LLO65562 LVK65562 MFG65562 MPC65562 MYY65562 NIU65562 NSQ65562 OCM65562 OMI65562 OWE65562 PGA65562 PPW65562 PZS65562 QJO65562 QTK65562 RDG65562 RNC65562 RWY65562 SGU65562 SQQ65562 TAM65562 TKI65562 TUE65562 UEA65562 UNW65562 UXS65562 VHO65562 VRK65562 WBG65562 WLC65562 WUY65562 IM131098 SI131098 ACE131098 AMA131098 AVW131098 BFS131098 BPO131098 BZK131098 CJG131098 CTC131098 DCY131098 DMU131098 DWQ131098 EGM131098 EQI131098 FAE131098 FKA131098 FTW131098 GDS131098 GNO131098 GXK131098 HHG131098 HRC131098 IAY131098 IKU131098 IUQ131098 JEM131098 JOI131098 JYE131098 KIA131098 KRW131098 LBS131098 LLO131098 LVK131098 MFG131098 MPC131098 MYY131098 NIU131098 NSQ131098 OCM131098 OMI131098 OWE131098 PGA131098 PPW131098 PZS131098 QJO131098 QTK131098 RDG131098 RNC131098 RWY131098 SGU131098 SQQ131098 TAM131098 TKI131098 TUE131098 UEA131098 UNW131098 UXS131098 VHO131098 VRK131098 WBG131098 WLC131098 WUY131098 IM196634 SI196634 ACE196634 AMA196634 AVW196634 BFS196634 BPO196634 BZK196634 CJG196634 CTC196634 DCY196634 DMU196634 DWQ196634 EGM196634 EQI196634 FAE196634 FKA196634 FTW196634 GDS196634 GNO196634 GXK196634 HHG196634 HRC196634 IAY196634 IKU196634 IUQ196634 JEM196634 JOI196634 JYE196634 KIA196634 KRW196634 LBS196634 LLO196634 LVK196634 MFG196634 MPC196634 MYY196634 NIU196634 NSQ196634 OCM196634 OMI196634 OWE196634 PGA196634 PPW196634 PZS196634 QJO196634 QTK196634 RDG196634 RNC196634 RWY196634 SGU196634 SQQ196634 TAM196634 TKI196634 TUE196634 UEA196634 UNW196634 UXS196634 VHO196634 VRK196634 WBG196634 WLC196634 WUY196634 IM262170 SI262170 ACE262170 AMA262170 AVW262170 BFS262170 BPO262170 BZK262170 CJG262170 CTC262170 DCY262170 DMU262170 DWQ262170 EGM262170 EQI262170 FAE262170 FKA262170 FTW262170 GDS262170 GNO262170 GXK262170 HHG262170 HRC262170 IAY262170 IKU262170 IUQ262170 JEM262170 JOI262170 JYE262170 KIA262170 KRW262170 LBS262170 LLO262170 LVK262170 MFG262170 MPC262170 MYY262170 NIU262170 NSQ262170 OCM262170 OMI262170 OWE262170 PGA262170 PPW262170 PZS262170 QJO262170 QTK262170 RDG262170 RNC262170 RWY262170 SGU262170 SQQ262170 TAM262170 TKI262170 TUE262170 UEA262170 UNW262170 UXS262170 VHO262170 VRK262170 WBG262170 WLC262170 WUY262170 IM327706 SI327706 ACE327706 AMA327706 AVW327706 BFS327706 BPO327706 BZK327706 CJG327706 CTC327706 DCY327706 DMU327706 DWQ327706 EGM327706 EQI327706 FAE327706 FKA327706 FTW327706 GDS327706 GNO327706 GXK327706 HHG327706 HRC327706 IAY327706 IKU327706 IUQ327706 JEM327706 JOI327706 JYE327706 KIA327706 KRW327706 LBS327706 LLO327706 LVK327706 MFG327706 MPC327706 MYY327706 NIU327706 NSQ327706 OCM327706 OMI327706 OWE327706 PGA327706 PPW327706 PZS327706 QJO327706 QTK327706 RDG327706 RNC327706 RWY327706 SGU327706 SQQ327706 TAM327706 TKI327706 TUE327706 UEA327706 UNW327706 UXS327706 VHO327706 VRK327706 WBG327706 WLC327706 WUY327706 IM393242 SI393242 ACE393242 AMA393242 AVW393242 BFS393242 BPO393242 BZK393242 CJG393242 CTC393242 DCY393242 DMU393242 DWQ393242 EGM393242 EQI393242 FAE393242 FKA393242 FTW393242 GDS393242 GNO393242 GXK393242 HHG393242 HRC393242 IAY393242 IKU393242 IUQ393242 JEM393242 JOI393242 JYE393242 KIA393242 KRW393242 LBS393242 LLO393242 LVK393242 MFG393242 MPC393242 MYY393242 NIU393242 NSQ393242 OCM393242 OMI393242 OWE393242 PGA393242 PPW393242 PZS393242 QJO393242 QTK393242 RDG393242 RNC393242 RWY393242 SGU393242 SQQ393242 TAM393242 TKI393242 TUE393242 UEA393242 UNW393242 UXS393242 VHO393242 VRK393242 WBG393242 WLC393242 WUY393242 IM458778 SI458778 ACE458778 AMA458778 AVW458778 BFS458778 BPO458778 BZK458778 CJG458778 CTC458778 DCY458778 DMU458778 DWQ458778 EGM458778 EQI458778 FAE458778 FKA458778 FTW458778 GDS458778 GNO458778 GXK458778 HHG458778 HRC458778 IAY458778 IKU458778 IUQ458778 JEM458778 JOI458778 JYE458778 KIA458778 KRW458778 LBS458778 LLO458778 LVK458778 MFG458778 MPC458778 MYY458778 NIU458778 NSQ458778 OCM458778 OMI458778 OWE458778 PGA458778 PPW458778 PZS458778 QJO458778 QTK458778 RDG458778 RNC458778 RWY458778 SGU458778 SQQ458778 TAM458778 TKI458778 TUE458778 UEA458778 UNW458778 UXS458778 VHO458778 VRK458778 WBG458778 WLC458778 WUY458778 IM524314 SI524314 ACE524314 AMA524314 AVW524314 BFS524314 BPO524314 BZK524314 CJG524314 CTC524314 DCY524314 DMU524314 DWQ524314 EGM524314 EQI524314 FAE524314 FKA524314 FTW524314 GDS524314 GNO524314 GXK524314 HHG524314 HRC524314 IAY524314 IKU524314 IUQ524314 JEM524314 JOI524314 JYE524314 KIA524314 KRW524314 LBS524314 LLO524314 LVK524314 MFG524314 MPC524314 MYY524314 NIU524314 NSQ524314 OCM524314 OMI524314 OWE524314 PGA524314 PPW524314 PZS524314 QJO524314 QTK524314 RDG524314 RNC524314 RWY524314 SGU524314 SQQ524314 TAM524314 TKI524314 TUE524314 UEA524314 UNW524314 UXS524314 VHO524314 VRK524314 WBG524314 WLC524314 WUY524314 IM589850 SI589850 ACE589850 AMA589850 AVW589850 BFS589850 BPO589850 BZK589850 CJG589850 CTC589850 DCY589850 DMU589850 DWQ589850 EGM589850 EQI589850 FAE589850 FKA589850 FTW589850 GDS589850 GNO589850 GXK589850 HHG589850 HRC589850 IAY589850 IKU589850 IUQ589850 JEM589850 JOI589850 JYE589850 KIA589850 KRW589850 LBS589850 LLO589850 LVK589850 MFG589850 MPC589850 MYY589850 NIU589850 NSQ589850 OCM589850 OMI589850 OWE589850 PGA589850 PPW589850 PZS589850 QJO589850 QTK589850 RDG589850 RNC589850 RWY589850 SGU589850 SQQ589850 TAM589850 TKI589850 TUE589850 UEA589850 UNW589850 UXS589850 VHO589850 VRK589850 WBG589850 WLC589850 WUY589850 IM655386 SI655386 ACE655386 AMA655386 AVW655386 BFS655386 BPO655386 BZK655386 CJG655386 CTC655386 DCY655386 DMU655386 DWQ655386 EGM655386 EQI655386 FAE655386 FKA655386 FTW655386 GDS655386 GNO655386 GXK655386 HHG655386 HRC655386 IAY655386 IKU655386 IUQ655386 JEM655386 JOI655386 JYE655386 KIA655386 KRW655386 LBS655386 LLO655386 LVK655386 MFG655386 MPC655386 MYY655386 NIU655386 NSQ655386 OCM655386 OMI655386 OWE655386 PGA655386 PPW655386 PZS655386 QJO655386 QTK655386 RDG655386 RNC655386 RWY655386 SGU655386 SQQ655386 TAM655386 TKI655386 TUE655386 UEA655386 UNW655386 UXS655386 VHO655386 VRK655386 WBG655386 WLC655386 WUY655386 IM720922 SI720922 ACE720922 AMA720922 AVW720922 BFS720922 BPO720922 BZK720922 CJG720922 CTC720922 DCY720922 DMU720922 DWQ720922 EGM720922 EQI720922 FAE720922 FKA720922 FTW720922 GDS720922 GNO720922 GXK720922 HHG720922 HRC720922 IAY720922 IKU720922 IUQ720922 JEM720922 JOI720922 JYE720922 KIA720922 KRW720922 LBS720922 LLO720922 LVK720922 MFG720922 MPC720922 MYY720922 NIU720922 NSQ720922 OCM720922 OMI720922 OWE720922 PGA720922 PPW720922 PZS720922 QJO720922 QTK720922 RDG720922 RNC720922 RWY720922 SGU720922 SQQ720922 TAM720922 TKI720922 TUE720922 UEA720922 UNW720922 UXS720922 VHO720922 VRK720922 WBG720922 WLC720922 WUY720922 IM786458 SI786458 ACE786458 AMA786458 AVW786458 BFS786458 BPO786458 BZK786458 CJG786458 CTC786458 DCY786458 DMU786458 DWQ786458 EGM786458 EQI786458 FAE786458 FKA786458 FTW786458 GDS786458 GNO786458 GXK786458 HHG786458 HRC786458 IAY786458 IKU786458 IUQ786458 JEM786458 JOI786458 JYE786458 KIA786458 KRW786458 LBS786458 LLO786458 LVK786458 MFG786458 MPC786458 MYY786458 NIU786458 NSQ786458 OCM786458 OMI786458 OWE786458 PGA786458 PPW786458 PZS786458 QJO786458 QTK786458 RDG786458 RNC786458 RWY786458 SGU786458 SQQ786458 TAM786458 TKI786458 TUE786458 UEA786458 UNW786458 UXS786458 VHO786458 VRK786458 WBG786458 WLC786458 WUY786458 IM851994 SI851994 ACE851994 AMA851994 AVW851994 BFS851994 BPO851994 BZK851994 CJG851994 CTC851994 DCY851994 DMU851994 DWQ851994 EGM851994 EQI851994 FAE851994 FKA851994 FTW851994 GDS851994 GNO851994 GXK851994 HHG851994 HRC851994 IAY851994 IKU851994 IUQ851994 JEM851994 JOI851994 JYE851994 KIA851994 KRW851994 LBS851994 LLO851994 LVK851994 MFG851994 MPC851994 MYY851994 NIU851994 NSQ851994 OCM851994 OMI851994 OWE851994 PGA851994 PPW851994 PZS851994 QJO851994 QTK851994 RDG851994 RNC851994 RWY851994 SGU851994 SQQ851994 TAM851994 TKI851994 TUE851994 UEA851994 UNW851994 UXS851994 VHO851994 VRK851994 WBG851994 WLC851994 WUY851994 IM917530 SI917530 ACE917530 AMA917530 AVW917530 BFS917530 BPO917530 BZK917530 CJG917530 CTC917530 DCY917530 DMU917530 DWQ917530 EGM917530 EQI917530 FAE917530 FKA917530 FTW917530 GDS917530 GNO917530 GXK917530 HHG917530 HRC917530 IAY917530 IKU917530 IUQ917530 JEM917530 JOI917530 JYE917530 KIA917530 KRW917530 LBS917530 LLO917530 LVK917530 MFG917530 MPC917530 MYY917530 NIU917530 NSQ917530 OCM917530 OMI917530 OWE917530 PGA917530 PPW917530 PZS917530 QJO917530 QTK917530 RDG917530 RNC917530 RWY917530 SGU917530 SQQ917530 TAM917530 TKI917530 TUE917530 UEA917530 UNW917530 UXS917530 VHO917530 VRK917530 WBG917530 WLC917530 WUY917530 IM983066 SI983066 ACE983066 AMA983066 AVW983066 BFS983066 BPO983066 BZK983066 CJG983066 CTC983066 DCY983066 DMU983066 DWQ983066 EGM983066 EQI983066 FAE983066 FKA983066 FTW983066 GDS983066 GNO983066 GXK983066 HHG983066 HRC983066 IAY983066 IKU983066 IUQ983066 JEM983066 JOI983066 JYE983066 KIA983066 KRW983066 LBS983066 LLO983066 LVK983066 MFG983066 MPC983066 MYY983066 NIU983066 NSQ983066 OCM983066 OMI983066 OWE983066 PGA983066 PPW983066 PZS983066 QJO983066 QTK983066 RDG983066 RNC983066 RWY983066 SGU983066 SQQ983066 TAM983066 TKI983066 TUE983066 UEA983066 UNW983066 UXS983066 VHO983066 VRK983066 WBG983066 WLC983066 WUY983066 IM26:IM28 SI26:SI28 ACE26:ACE28 AMA26:AMA28 AVW26:AVW28 BFS26:BFS28 BPO26:BPO28 BZK26:BZK28 CJG26:CJG28 CTC26:CTC28 DCY26:DCY28 DMU26:DMU28 DWQ26:DWQ28 EGM26:EGM28 EQI26:EQI28 FAE26:FAE28 FKA26:FKA28 FTW26:FTW28 GDS26:GDS28 GNO26:GNO28 GXK26:GXK28 HHG26:HHG28 HRC26:HRC28 IAY26:IAY28 IKU26:IKU28 IUQ26:IUQ28 JEM26:JEM28 JOI26:JOI28 JYE26:JYE28 KIA26:KIA28 KRW26:KRW28 LBS26:LBS28 LLO26:LLO28 LVK26:LVK28 MFG26:MFG28 MPC26:MPC28 MYY26:MYY28 NIU26:NIU28 NSQ26:NSQ28 OCM26:OCM28 OMI26:OMI28 OWE26:OWE28 PGA26:PGA28 PPW26:PPW28 PZS26:PZS28 QJO26:QJO28 QTK26:QTK28 RDG26:RDG28 RNC26:RNC28 RWY26:RWY28 SGU26:SGU28 SQQ26:SQQ28 TAM26:TAM28 TKI26:TKI28 TUE26:TUE28 UEA26:UEA28 UNW26:UNW28 UXS26:UXS28 VHO26:VHO28 VRK26:VRK28 WBG26:WBG28 WLC26:WLC28 WUY26:WUY28 IM65564 SI65564 ACE65564 AMA65564 AVW65564 BFS65564 BPO65564 BZK65564 CJG65564 CTC65564 DCY65564 DMU65564 DWQ65564 EGM65564 EQI65564 FAE65564 FKA65564 FTW65564 GDS65564 GNO65564 GXK65564 HHG65564 HRC65564 IAY65564 IKU65564 IUQ65564 JEM65564 JOI65564 JYE65564 KIA65564 KRW65564 LBS65564 LLO65564 LVK65564 MFG65564 MPC65564 MYY65564 NIU65564 NSQ65564 OCM65564 OMI65564 OWE65564 PGA65564 PPW65564 PZS65564 QJO65564 QTK65564 RDG65564 RNC65564 RWY65564 SGU65564 SQQ65564 TAM65564 TKI65564 TUE65564 UEA65564 UNW65564 UXS65564 VHO65564 VRK65564 WBG65564 WLC65564 WUY65564 IM131100 SI131100 ACE131100 AMA131100 AVW131100 BFS131100 BPO131100 BZK131100 CJG131100 CTC131100 DCY131100 DMU131100 DWQ131100 EGM131100 EQI131100 FAE131100 FKA131100 FTW131100 GDS131100 GNO131100 GXK131100 HHG131100 HRC131100 IAY131100 IKU131100 IUQ131100 JEM131100 JOI131100 JYE131100 KIA131100 KRW131100 LBS131100 LLO131100 LVK131100 MFG131100 MPC131100 MYY131100 NIU131100 NSQ131100 OCM131100 OMI131100 OWE131100 PGA131100 PPW131100 PZS131100 QJO131100 QTK131100 RDG131100 RNC131100 RWY131100 SGU131100 SQQ131100 TAM131100 TKI131100 TUE131100 UEA131100 UNW131100 UXS131100 VHO131100 VRK131100 WBG131100 WLC131100 WUY131100 IM196636 SI196636 ACE196636 AMA196636 AVW196636 BFS196636 BPO196636 BZK196636 CJG196636 CTC196636 DCY196636 DMU196636 DWQ196636 EGM196636 EQI196636 FAE196636 FKA196636 FTW196636 GDS196636 GNO196636 GXK196636 HHG196636 HRC196636 IAY196636 IKU196636 IUQ196636 JEM196636 JOI196636 JYE196636 KIA196636 KRW196636 LBS196636 LLO196636 LVK196636 MFG196636 MPC196636 MYY196636 NIU196636 NSQ196636 OCM196636 OMI196636 OWE196636 PGA196636 PPW196636 PZS196636 QJO196636 QTK196636 RDG196636 RNC196636 RWY196636 SGU196636 SQQ196636 TAM196636 TKI196636 TUE196636 UEA196636 UNW196636 UXS196636 VHO196636 VRK196636 WBG196636 WLC196636 WUY196636 IM262172 SI262172 ACE262172 AMA262172 AVW262172 BFS262172 BPO262172 BZK262172 CJG262172 CTC262172 DCY262172 DMU262172 DWQ262172 EGM262172 EQI262172 FAE262172 FKA262172 FTW262172 GDS262172 GNO262172 GXK262172 HHG262172 HRC262172 IAY262172 IKU262172 IUQ262172 JEM262172 JOI262172 JYE262172 KIA262172 KRW262172 LBS262172 LLO262172 LVK262172 MFG262172 MPC262172 MYY262172 NIU262172 NSQ262172 OCM262172 OMI262172 OWE262172 PGA262172 PPW262172 PZS262172 QJO262172 QTK262172 RDG262172 RNC262172 RWY262172 SGU262172 SQQ262172 TAM262172 TKI262172 TUE262172 UEA262172 UNW262172 UXS262172 VHO262172 VRK262172 WBG262172 WLC262172 WUY262172 IM327708 SI327708 ACE327708 AMA327708 AVW327708 BFS327708 BPO327708 BZK327708 CJG327708 CTC327708 DCY327708 DMU327708 DWQ327708 EGM327708 EQI327708 FAE327708 FKA327708 FTW327708 GDS327708 GNO327708 GXK327708 HHG327708 HRC327708 IAY327708 IKU327708 IUQ327708 JEM327708 JOI327708 JYE327708 KIA327708 KRW327708 LBS327708 LLO327708 LVK327708 MFG327708 MPC327708 MYY327708 NIU327708 NSQ327708 OCM327708 OMI327708 OWE327708 PGA327708 PPW327708 PZS327708 QJO327708 QTK327708 RDG327708 RNC327708 RWY327708 SGU327708 SQQ327708 TAM327708 TKI327708 TUE327708 UEA327708 UNW327708 UXS327708 VHO327708 VRK327708 WBG327708 WLC327708 WUY327708 IM393244 SI393244 ACE393244 AMA393244 AVW393244 BFS393244 BPO393244 BZK393244 CJG393244 CTC393244 DCY393244 DMU393244 DWQ393244 EGM393244 EQI393244 FAE393244 FKA393244 FTW393244 GDS393244 GNO393244 GXK393244 HHG393244 HRC393244 IAY393244 IKU393244 IUQ393244 JEM393244 JOI393244 JYE393244 KIA393244 KRW393244 LBS393244 LLO393244 LVK393244 MFG393244 MPC393244 MYY393244 NIU393244 NSQ393244 OCM393244 OMI393244 OWE393244 PGA393244 PPW393244 PZS393244 QJO393244 QTK393244 RDG393244 RNC393244 RWY393244 SGU393244 SQQ393244 TAM393244 TKI393244 TUE393244 UEA393244 UNW393244 UXS393244 VHO393244 VRK393244 WBG393244 WLC393244 WUY393244 IM458780 SI458780 ACE458780 AMA458780 AVW458780 BFS458780 BPO458780 BZK458780 CJG458780 CTC458780 DCY458780 DMU458780 DWQ458780 EGM458780 EQI458780 FAE458780 FKA458780 FTW458780 GDS458780 GNO458780 GXK458780 HHG458780 HRC458780 IAY458780 IKU458780 IUQ458780 JEM458780 JOI458780 JYE458780 KIA458780 KRW458780 LBS458780 LLO458780 LVK458780 MFG458780 MPC458780 MYY458780 NIU458780 NSQ458780 OCM458780 OMI458780 OWE458780 PGA458780 PPW458780 PZS458780 QJO458780 QTK458780 RDG458780 RNC458780 RWY458780 SGU458780 SQQ458780 TAM458780 TKI458780 TUE458780 UEA458780 UNW458780 UXS458780 VHO458780 VRK458780 WBG458780 WLC458780 WUY458780 IM524316 SI524316 ACE524316 AMA524316 AVW524316 BFS524316 BPO524316 BZK524316 CJG524316 CTC524316 DCY524316 DMU524316 DWQ524316 EGM524316 EQI524316 FAE524316 FKA524316 FTW524316 GDS524316 GNO524316 GXK524316 HHG524316 HRC524316 IAY524316 IKU524316 IUQ524316 JEM524316 JOI524316 JYE524316 KIA524316 KRW524316 LBS524316 LLO524316 LVK524316 MFG524316 MPC524316 MYY524316 NIU524316 NSQ524316 OCM524316 OMI524316 OWE524316 PGA524316 PPW524316 PZS524316 QJO524316 QTK524316 RDG524316 RNC524316 RWY524316 SGU524316 SQQ524316 TAM524316 TKI524316 TUE524316 UEA524316 UNW524316 UXS524316 VHO524316 VRK524316 WBG524316 WLC524316 WUY524316 IM589852 SI589852 ACE589852 AMA589852 AVW589852 BFS589852 BPO589852 BZK589852 CJG589852 CTC589852 DCY589852 DMU589852 DWQ589852 EGM589852 EQI589852 FAE589852 FKA589852 FTW589852 GDS589852 GNO589852 GXK589852 HHG589852 HRC589852 IAY589852 IKU589852 IUQ589852 JEM589852 JOI589852 JYE589852 KIA589852 KRW589852 LBS589852 LLO589852 LVK589852 MFG589852 MPC589852 MYY589852 NIU589852 NSQ589852 OCM589852 OMI589852 OWE589852 PGA589852 PPW589852 PZS589852 QJO589852 QTK589852 RDG589852 RNC589852 RWY589852 SGU589852 SQQ589852 TAM589852 TKI589852 TUE589852 UEA589852 UNW589852 UXS589852 VHO589852 VRK589852 WBG589852 WLC589852 WUY589852 IM655388 SI655388 ACE655388 AMA655388 AVW655388 BFS655388 BPO655388 BZK655388 CJG655388 CTC655388 DCY655388 DMU655388 DWQ655388 EGM655388 EQI655388 FAE655388 FKA655388 FTW655388 GDS655388 GNO655388 GXK655388 HHG655388 HRC655388 IAY655388 IKU655388 IUQ655388 JEM655388 JOI655388 JYE655388 KIA655388 KRW655388 LBS655388 LLO655388 LVK655388 MFG655388 MPC655388 MYY655388 NIU655388 NSQ655388 OCM655388 OMI655388 OWE655388 PGA655388 PPW655388 PZS655388 QJO655388 QTK655388 RDG655388 RNC655388 RWY655388 SGU655388 SQQ655388 TAM655388 TKI655388 TUE655388 UEA655388 UNW655388 UXS655388 VHO655388 VRK655388 WBG655388 WLC655388 WUY655388 IM720924 SI720924 ACE720924 AMA720924 AVW720924 BFS720924 BPO720924 BZK720924 CJG720924 CTC720924 DCY720924 DMU720924 DWQ720924 EGM720924 EQI720924 FAE720924 FKA720924 FTW720924 GDS720924 GNO720924 GXK720924 HHG720924 HRC720924 IAY720924 IKU720924 IUQ720924 JEM720924 JOI720924 JYE720924 KIA720924 KRW720924 LBS720924 LLO720924 LVK720924 MFG720924 MPC720924 MYY720924 NIU720924 NSQ720924 OCM720924 OMI720924 OWE720924 PGA720924 PPW720924 PZS720924 QJO720924 QTK720924 RDG720924 RNC720924 RWY720924 SGU720924 SQQ720924 TAM720924 TKI720924 TUE720924 UEA720924 UNW720924 UXS720924 VHO720924 VRK720924 WBG720924 WLC720924 WUY720924 IM786460 SI786460 ACE786460 AMA786460 AVW786460 BFS786460 BPO786460 BZK786460 CJG786460 CTC786460 DCY786460 DMU786460 DWQ786460 EGM786460 EQI786460 FAE786460 FKA786460 FTW786460 GDS786460 GNO786460 GXK786460 HHG786460 HRC786460 IAY786460 IKU786460 IUQ786460 JEM786460 JOI786460 JYE786460 KIA786460 KRW786460 LBS786460 LLO786460 LVK786460 MFG786460 MPC786460 MYY786460 NIU786460 NSQ786460 OCM786460 OMI786460 OWE786460 PGA786460 PPW786460 PZS786460 QJO786460 QTK786460 RDG786460 RNC786460 RWY786460 SGU786460 SQQ786460 TAM786460 TKI786460 TUE786460 UEA786460 UNW786460 UXS786460 VHO786460 VRK786460 WBG786460 WLC786460 WUY786460 IM851996 SI851996 ACE851996 AMA851996 AVW851996 BFS851996 BPO851996 BZK851996 CJG851996 CTC851996 DCY851996 DMU851996 DWQ851996 EGM851996 EQI851996 FAE851996 FKA851996 FTW851996 GDS851996 GNO851996 GXK851996 HHG851996 HRC851996 IAY851996 IKU851996 IUQ851996 JEM851996 JOI851996 JYE851996 KIA851996 KRW851996 LBS851996 LLO851996 LVK851996 MFG851996 MPC851996 MYY851996 NIU851996 NSQ851996 OCM851996 OMI851996 OWE851996 PGA851996 PPW851996 PZS851996 QJO851996 QTK851996 RDG851996 RNC851996 RWY851996 SGU851996 SQQ851996 TAM851996 TKI851996 TUE851996 UEA851996 UNW851996 UXS851996 VHO851996 VRK851996 WBG851996 WLC851996 WUY851996 IM917532 SI917532 ACE917532 AMA917532 AVW917532 BFS917532 BPO917532 BZK917532 CJG917532 CTC917532 DCY917532 DMU917532 DWQ917532 EGM917532 EQI917532 FAE917532 FKA917532 FTW917532 GDS917532 GNO917532 GXK917532 HHG917532 HRC917532 IAY917532 IKU917532 IUQ917532 JEM917532 JOI917532 JYE917532 KIA917532 KRW917532 LBS917532 LLO917532 LVK917532 MFG917532 MPC917532 MYY917532 NIU917532 NSQ917532 OCM917532 OMI917532 OWE917532 PGA917532 PPW917532 PZS917532 QJO917532 QTK917532 RDG917532 RNC917532 RWY917532 SGU917532 SQQ917532 TAM917532 TKI917532 TUE917532 UEA917532 UNW917532 UXS917532 VHO917532 VRK917532 WBG917532 WLC917532 WUY917532 IM983068 SI983068 ACE983068 AMA983068 AVW983068 BFS983068 BPO983068 BZK983068 CJG983068 CTC983068 DCY983068 DMU983068 DWQ983068 EGM983068 EQI983068 FAE983068 FKA983068 FTW983068 GDS983068 GNO983068 GXK983068 HHG983068 HRC983068 IAY983068 IKU983068 IUQ983068 JEM983068 JOI983068 JYE983068 KIA983068 KRW983068 LBS983068 LLO983068 LVK983068 MFG983068 MPC983068 MYY983068 NIU983068 NSQ983068 OCM983068 OMI983068 OWE983068 PGA983068 PPW983068 PZS983068 QJO983068 QTK983068 RDG983068 RNC983068 RWY983068 SGU983068 SQQ983068 TAM983068 TKI983068 TUE983068 UEA983068 UNW983068 UXS983068 VHO983068 VRK983068 WBG983068 WLC983068 WUY983068" xr:uid="{00000000-0002-0000-0400-000004000000}">
      <formula1>BusDayConvValues</formula1>
    </dataValidation>
    <dataValidation type="list" allowBlank="1" showInputMessage="1" showErrorMessage="1" sqref="IP23 E26 E65561 E24 E983067 E917531 E851995 E786459 E720923 E655387 E589851 E524315 E458779 E393243 E327707 E262171 E196635 E131099 E65563 E983065 E917529 E851993 E786457 E720921 E655385 E589849 E524313 E458777 E393241 E327705 E262169 E196633 E131097 SL23 ACH23 AMD23 AVZ23 BFV23 BPR23 BZN23 CJJ23 CTF23 DDB23 DMX23 DWT23 EGP23 EQL23 FAH23 FKD23 FTZ23 GDV23 GNR23 GXN23 HHJ23 HRF23 IBB23 IKX23 IUT23 JEP23 JOL23 JYH23 KID23 KRZ23 LBV23 LLR23 LVN23 MFJ23 MPF23 MZB23 NIX23 NST23 OCP23 OML23 OWH23 PGD23 PPZ23 PZV23 QJR23 QTN23 RDJ23 RNF23 RXB23 SGX23 SQT23 TAP23 TKL23 TUH23 UED23 UNZ23 UXV23 VHR23 VRN23 WBJ23 WLF23 WVB23 IP65561 SL65561 ACH65561 AMD65561 AVZ65561 BFV65561 BPR65561 BZN65561 CJJ65561 CTF65561 DDB65561 DMX65561 DWT65561 EGP65561 EQL65561 FAH65561 FKD65561 FTZ65561 GDV65561 GNR65561 GXN65561 HHJ65561 HRF65561 IBB65561 IKX65561 IUT65561 JEP65561 JOL65561 JYH65561 KID65561 KRZ65561 LBV65561 LLR65561 LVN65561 MFJ65561 MPF65561 MZB65561 NIX65561 NST65561 OCP65561 OML65561 OWH65561 PGD65561 PPZ65561 PZV65561 QJR65561 QTN65561 RDJ65561 RNF65561 RXB65561 SGX65561 SQT65561 TAP65561 TKL65561 TUH65561 UED65561 UNZ65561 UXV65561 VHR65561 VRN65561 WBJ65561 WLF65561 WVB65561 IP131097 SL131097 ACH131097 AMD131097 AVZ131097 BFV131097 BPR131097 BZN131097 CJJ131097 CTF131097 DDB131097 DMX131097 DWT131097 EGP131097 EQL131097 FAH131097 FKD131097 FTZ131097 GDV131097 GNR131097 GXN131097 HHJ131097 HRF131097 IBB131097 IKX131097 IUT131097 JEP131097 JOL131097 JYH131097 KID131097 KRZ131097 LBV131097 LLR131097 LVN131097 MFJ131097 MPF131097 MZB131097 NIX131097 NST131097 OCP131097 OML131097 OWH131097 PGD131097 PPZ131097 PZV131097 QJR131097 QTN131097 RDJ131097 RNF131097 RXB131097 SGX131097 SQT131097 TAP131097 TKL131097 TUH131097 UED131097 UNZ131097 UXV131097 VHR131097 VRN131097 WBJ131097 WLF131097 WVB131097 IP196633 SL196633 ACH196633 AMD196633 AVZ196633 BFV196633 BPR196633 BZN196633 CJJ196633 CTF196633 DDB196633 DMX196633 DWT196633 EGP196633 EQL196633 FAH196633 FKD196633 FTZ196633 GDV196633 GNR196633 GXN196633 HHJ196633 HRF196633 IBB196633 IKX196633 IUT196633 JEP196633 JOL196633 JYH196633 KID196633 KRZ196633 LBV196633 LLR196633 LVN196633 MFJ196633 MPF196633 MZB196633 NIX196633 NST196633 OCP196633 OML196633 OWH196633 PGD196633 PPZ196633 PZV196633 QJR196633 QTN196633 RDJ196633 RNF196633 RXB196633 SGX196633 SQT196633 TAP196633 TKL196633 TUH196633 UED196633 UNZ196633 UXV196633 VHR196633 VRN196633 WBJ196633 WLF196633 WVB196633 IP262169 SL262169 ACH262169 AMD262169 AVZ262169 BFV262169 BPR262169 BZN262169 CJJ262169 CTF262169 DDB262169 DMX262169 DWT262169 EGP262169 EQL262169 FAH262169 FKD262169 FTZ262169 GDV262169 GNR262169 GXN262169 HHJ262169 HRF262169 IBB262169 IKX262169 IUT262169 JEP262169 JOL262169 JYH262169 KID262169 KRZ262169 LBV262169 LLR262169 LVN262169 MFJ262169 MPF262169 MZB262169 NIX262169 NST262169 OCP262169 OML262169 OWH262169 PGD262169 PPZ262169 PZV262169 QJR262169 QTN262169 RDJ262169 RNF262169 RXB262169 SGX262169 SQT262169 TAP262169 TKL262169 TUH262169 UED262169 UNZ262169 UXV262169 VHR262169 VRN262169 WBJ262169 WLF262169 WVB262169 IP327705 SL327705 ACH327705 AMD327705 AVZ327705 BFV327705 BPR327705 BZN327705 CJJ327705 CTF327705 DDB327705 DMX327705 DWT327705 EGP327705 EQL327705 FAH327705 FKD327705 FTZ327705 GDV327705 GNR327705 GXN327705 HHJ327705 HRF327705 IBB327705 IKX327705 IUT327705 JEP327705 JOL327705 JYH327705 KID327705 KRZ327705 LBV327705 LLR327705 LVN327705 MFJ327705 MPF327705 MZB327705 NIX327705 NST327705 OCP327705 OML327705 OWH327705 PGD327705 PPZ327705 PZV327705 QJR327705 QTN327705 RDJ327705 RNF327705 RXB327705 SGX327705 SQT327705 TAP327705 TKL327705 TUH327705 UED327705 UNZ327705 UXV327705 VHR327705 VRN327705 WBJ327705 WLF327705 WVB327705 IP393241 SL393241 ACH393241 AMD393241 AVZ393241 BFV393241 BPR393241 BZN393241 CJJ393241 CTF393241 DDB393241 DMX393241 DWT393241 EGP393241 EQL393241 FAH393241 FKD393241 FTZ393241 GDV393241 GNR393241 GXN393241 HHJ393241 HRF393241 IBB393241 IKX393241 IUT393241 JEP393241 JOL393241 JYH393241 KID393241 KRZ393241 LBV393241 LLR393241 LVN393241 MFJ393241 MPF393241 MZB393241 NIX393241 NST393241 OCP393241 OML393241 OWH393241 PGD393241 PPZ393241 PZV393241 QJR393241 QTN393241 RDJ393241 RNF393241 RXB393241 SGX393241 SQT393241 TAP393241 TKL393241 TUH393241 UED393241 UNZ393241 UXV393241 VHR393241 VRN393241 WBJ393241 WLF393241 WVB393241 IP458777 SL458777 ACH458777 AMD458777 AVZ458777 BFV458777 BPR458777 BZN458777 CJJ458777 CTF458777 DDB458777 DMX458777 DWT458777 EGP458777 EQL458777 FAH458777 FKD458777 FTZ458777 GDV458777 GNR458777 GXN458777 HHJ458777 HRF458777 IBB458777 IKX458777 IUT458777 JEP458777 JOL458777 JYH458777 KID458777 KRZ458777 LBV458777 LLR458777 LVN458777 MFJ458777 MPF458777 MZB458777 NIX458777 NST458777 OCP458777 OML458777 OWH458777 PGD458777 PPZ458777 PZV458777 QJR458777 QTN458777 RDJ458777 RNF458777 RXB458777 SGX458777 SQT458777 TAP458777 TKL458777 TUH458777 UED458777 UNZ458777 UXV458777 VHR458777 VRN458777 WBJ458777 WLF458777 WVB458777 IP524313 SL524313 ACH524313 AMD524313 AVZ524313 BFV524313 BPR524313 BZN524313 CJJ524313 CTF524313 DDB524313 DMX524313 DWT524313 EGP524313 EQL524313 FAH524313 FKD524313 FTZ524313 GDV524313 GNR524313 GXN524313 HHJ524313 HRF524313 IBB524313 IKX524313 IUT524313 JEP524313 JOL524313 JYH524313 KID524313 KRZ524313 LBV524313 LLR524313 LVN524313 MFJ524313 MPF524313 MZB524313 NIX524313 NST524313 OCP524313 OML524313 OWH524313 PGD524313 PPZ524313 PZV524313 QJR524313 QTN524313 RDJ524313 RNF524313 RXB524313 SGX524313 SQT524313 TAP524313 TKL524313 TUH524313 UED524313 UNZ524313 UXV524313 VHR524313 VRN524313 WBJ524313 WLF524313 WVB524313 IP589849 SL589849 ACH589849 AMD589849 AVZ589849 BFV589849 BPR589849 BZN589849 CJJ589849 CTF589849 DDB589849 DMX589849 DWT589849 EGP589849 EQL589849 FAH589849 FKD589849 FTZ589849 GDV589849 GNR589849 GXN589849 HHJ589849 HRF589849 IBB589849 IKX589849 IUT589849 JEP589849 JOL589849 JYH589849 KID589849 KRZ589849 LBV589849 LLR589849 LVN589849 MFJ589849 MPF589849 MZB589849 NIX589849 NST589849 OCP589849 OML589849 OWH589849 PGD589849 PPZ589849 PZV589849 QJR589849 QTN589849 RDJ589849 RNF589849 RXB589849 SGX589849 SQT589849 TAP589849 TKL589849 TUH589849 UED589849 UNZ589849 UXV589849 VHR589849 VRN589849 WBJ589849 WLF589849 WVB589849 IP655385 SL655385 ACH655385 AMD655385 AVZ655385 BFV655385 BPR655385 BZN655385 CJJ655385 CTF655385 DDB655385 DMX655385 DWT655385 EGP655385 EQL655385 FAH655385 FKD655385 FTZ655385 GDV655385 GNR655385 GXN655385 HHJ655385 HRF655385 IBB655385 IKX655385 IUT655385 JEP655385 JOL655385 JYH655385 KID655385 KRZ655385 LBV655385 LLR655385 LVN655385 MFJ655385 MPF655385 MZB655385 NIX655385 NST655385 OCP655385 OML655385 OWH655385 PGD655385 PPZ655385 PZV655385 QJR655385 QTN655385 RDJ655385 RNF655385 RXB655385 SGX655385 SQT655385 TAP655385 TKL655385 TUH655385 UED655385 UNZ655385 UXV655385 VHR655385 VRN655385 WBJ655385 WLF655385 WVB655385 IP720921 SL720921 ACH720921 AMD720921 AVZ720921 BFV720921 BPR720921 BZN720921 CJJ720921 CTF720921 DDB720921 DMX720921 DWT720921 EGP720921 EQL720921 FAH720921 FKD720921 FTZ720921 GDV720921 GNR720921 GXN720921 HHJ720921 HRF720921 IBB720921 IKX720921 IUT720921 JEP720921 JOL720921 JYH720921 KID720921 KRZ720921 LBV720921 LLR720921 LVN720921 MFJ720921 MPF720921 MZB720921 NIX720921 NST720921 OCP720921 OML720921 OWH720921 PGD720921 PPZ720921 PZV720921 QJR720921 QTN720921 RDJ720921 RNF720921 RXB720921 SGX720921 SQT720921 TAP720921 TKL720921 TUH720921 UED720921 UNZ720921 UXV720921 VHR720921 VRN720921 WBJ720921 WLF720921 WVB720921 IP786457 SL786457 ACH786457 AMD786457 AVZ786457 BFV786457 BPR786457 BZN786457 CJJ786457 CTF786457 DDB786457 DMX786457 DWT786457 EGP786457 EQL786457 FAH786457 FKD786457 FTZ786457 GDV786457 GNR786457 GXN786457 HHJ786457 HRF786457 IBB786457 IKX786457 IUT786457 JEP786457 JOL786457 JYH786457 KID786457 KRZ786457 LBV786457 LLR786457 LVN786457 MFJ786457 MPF786457 MZB786457 NIX786457 NST786457 OCP786457 OML786457 OWH786457 PGD786457 PPZ786457 PZV786457 QJR786457 QTN786457 RDJ786457 RNF786457 RXB786457 SGX786457 SQT786457 TAP786457 TKL786457 TUH786457 UED786457 UNZ786457 UXV786457 VHR786457 VRN786457 WBJ786457 WLF786457 WVB786457 IP851993 SL851993 ACH851993 AMD851993 AVZ851993 BFV851993 BPR851993 BZN851993 CJJ851993 CTF851993 DDB851993 DMX851993 DWT851993 EGP851993 EQL851993 FAH851993 FKD851993 FTZ851993 GDV851993 GNR851993 GXN851993 HHJ851993 HRF851993 IBB851993 IKX851993 IUT851993 JEP851993 JOL851993 JYH851993 KID851993 KRZ851993 LBV851993 LLR851993 LVN851993 MFJ851993 MPF851993 MZB851993 NIX851993 NST851993 OCP851993 OML851993 OWH851993 PGD851993 PPZ851993 PZV851993 QJR851993 QTN851993 RDJ851993 RNF851993 RXB851993 SGX851993 SQT851993 TAP851993 TKL851993 TUH851993 UED851993 UNZ851993 UXV851993 VHR851993 VRN851993 WBJ851993 WLF851993 WVB851993 IP917529 SL917529 ACH917529 AMD917529 AVZ917529 BFV917529 BPR917529 BZN917529 CJJ917529 CTF917529 DDB917529 DMX917529 DWT917529 EGP917529 EQL917529 FAH917529 FKD917529 FTZ917529 GDV917529 GNR917529 GXN917529 HHJ917529 HRF917529 IBB917529 IKX917529 IUT917529 JEP917529 JOL917529 JYH917529 KID917529 KRZ917529 LBV917529 LLR917529 LVN917529 MFJ917529 MPF917529 MZB917529 NIX917529 NST917529 OCP917529 OML917529 OWH917529 PGD917529 PPZ917529 PZV917529 QJR917529 QTN917529 RDJ917529 RNF917529 RXB917529 SGX917529 SQT917529 TAP917529 TKL917529 TUH917529 UED917529 UNZ917529 UXV917529 VHR917529 VRN917529 WBJ917529 WLF917529 WVB917529 IP983065 SL983065 ACH983065 AMD983065 AVZ983065 BFV983065 BPR983065 BZN983065 CJJ983065 CTF983065 DDB983065 DMX983065 DWT983065 EGP983065 EQL983065 FAH983065 FKD983065 FTZ983065 GDV983065 GNR983065 GXN983065 HHJ983065 HRF983065 IBB983065 IKX983065 IUT983065 JEP983065 JOL983065 JYH983065 KID983065 KRZ983065 LBV983065 LLR983065 LVN983065 MFJ983065 MPF983065 MZB983065 NIX983065 NST983065 OCP983065 OML983065 OWH983065 PGD983065 PPZ983065 PZV983065 QJR983065 QTN983065 RDJ983065 RNF983065 RXB983065 SGX983065 SQT983065 TAP983065 TKL983065 TUH983065 UED983065 UNZ983065 UXV983065 VHR983065 VRN983065 WBJ983065 WLF983065 WVB983065 IP25 SL25 ACH25 AMD25 AVZ25 BFV25 BPR25 BZN25 CJJ25 CTF25 DDB25 DMX25 DWT25 EGP25 EQL25 FAH25 FKD25 FTZ25 GDV25 GNR25 GXN25 HHJ25 HRF25 IBB25 IKX25 IUT25 JEP25 JOL25 JYH25 KID25 KRZ25 LBV25 LLR25 LVN25 MFJ25 MPF25 MZB25 NIX25 NST25 OCP25 OML25 OWH25 PGD25 PPZ25 PZV25 QJR25 QTN25 RDJ25 RNF25 RXB25 SGX25 SQT25 TAP25 TKL25 TUH25 UED25 UNZ25 UXV25 VHR25 VRN25 WBJ25 WLF25 WVB25 IP65563 SL65563 ACH65563 AMD65563 AVZ65563 BFV65563 BPR65563 BZN65563 CJJ65563 CTF65563 DDB65563 DMX65563 DWT65563 EGP65563 EQL65563 FAH65563 FKD65563 FTZ65563 GDV65563 GNR65563 GXN65563 HHJ65563 HRF65563 IBB65563 IKX65563 IUT65563 JEP65563 JOL65563 JYH65563 KID65563 KRZ65563 LBV65563 LLR65563 LVN65563 MFJ65563 MPF65563 MZB65563 NIX65563 NST65563 OCP65563 OML65563 OWH65563 PGD65563 PPZ65563 PZV65563 QJR65563 QTN65563 RDJ65563 RNF65563 RXB65563 SGX65563 SQT65563 TAP65563 TKL65563 TUH65563 UED65563 UNZ65563 UXV65563 VHR65563 VRN65563 WBJ65563 WLF65563 WVB65563 IP131099 SL131099 ACH131099 AMD131099 AVZ131099 BFV131099 BPR131099 BZN131099 CJJ131099 CTF131099 DDB131099 DMX131099 DWT131099 EGP131099 EQL131099 FAH131099 FKD131099 FTZ131099 GDV131099 GNR131099 GXN131099 HHJ131099 HRF131099 IBB131099 IKX131099 IUT131099 JEP131099 JOL131099 JYH131099 KID131099 KRZ131099 LBV131099 LLR131099 LVN131099 MFJ131099 MPF131099 MZB131099 NIX131099 NST131099 OCP131099 OML131099 OWH131099 PGD131099 PPZ131099 PZV131099 QJR131099 QTN131099 RDJ131099 RNF131099 RXB131099 SGX131099 SQT131099 TAP131099 TKL131099 TUH131099 UED131099 UNZ131099 UXV131099 VHR131099 VRN131099 WBJ131099 WLF131099 WVB131099 IP196635 SL196635 ACH196635 AMD196635 AVZ196635 BFV196635 BPR196635 BZN196635 CJJ196635 CTF196635 DDB196635 DMX196635 DWT196635 EGP196635 EQL196635 FAH196635 FKD196635 FTZ196635 GDV196635 GNR196635 GXN196635 HHJ196635 HRF196635 IBB196635 IKX196635 IUT196635 JEP196635 JOL196635 JYH196635 KID196635 KRZ196635 LBV196635 LLR196635 LVN196635 MFJ196635 MPF196635 MZB196635 NIX196635 NST196635 OCP196635 OML196635 OWH196635 PGD196635 PPZ196635 PZV196635 QJR196635 QTN196635 RDJ196635 RNF196635 RXB196635 SGX196635 SQT196635 TAP196635 TKL196635 TUH196635 UED196635 UNZ196635 UXV196635 VHR196635 VRN196635 WBJ196635 WLF196635 WVB196635 IP262171 SL262171 ACH262171 AMD262171 AVZ262171 BFV262171 BPR262171 BZN262171 CJJ262171 CTF262171 DDB262171 DMX262171 DWT262171 EGP262171 EQL262171 FAH262171 FKD262171 FTZ262171 GDV262171 GNR262171 GXN262171 HHJ262171 HRF262171 IBB262171 IKX262171 IUT262171 JEP262171 JOL262171 JYH262171 KID262171 KRZ262171 LBV262171 LLR262171 LVN262171 MFJ262171 MPF262171 MZB262171 NIX262171 NST262171 OCP262171 OML262171 OWH262171 PGD262171 PPZ262171 PZV262171 QJR262171 QTN262171 RDJ262171 RNF262171 RXB262171 SGX262171 SQT262171 TAP262171 TKL262171 TUH262171 UED262171 UNZ262171 UXV262171 VHR262171 VRN262171 WBJ262171 WLF262171 WVB262171 IP327707 SL327707 ACH327707 AMD327707 AVZ327707 BFV327707 BPR327707 BZN327707 CJJ327707 CTF327707 DDB327707 DMX327707 DWT327707 EGP327707 EQL327707 FAH327707 FKD327707 FTZ327707 GDV327707 GNR327707 GXN327707 HHJ327707 HRF327707 IBB327707 IKX327707 IUT327707 JEP327707 JOL327707 JYH327707 KID327707 KRZ327707 LBV327707 LLR327707 LVN327707 MFJ327707 MPF327707 MZB327707 NIX327707 NST327707 OCP327707 OML327707 OWH327707 PGD327707 PPZ327707 PZV327707 QJR327707 QTN327707 RDJ327707 RNF327707 RXB327707 SGX327707 SQT327707 TAP327707 TKL327707 TUH327707 UED327707 UNZ327707 UXV327707 VHR327707 VRN327707 WBJ327707 WLF327707 WVB327707 IP393243 SL393243 ACH393243 AMD393243 AVZ393243 BFV393243 BPR393243 BZN393243 CJJ393243 CTF393243 DDB393243 DMX393243 DWT393243 EGP393243 EQL393243 FAH393243 FKD393243 FTZ393243 GDV393243 GNR393243 GXN393243 HHJ393243 HRF393243 IBB393243 IKX393243 IUT393243 JEP393243 JOL393243 JYH393243 KID393243 KRZ393243 LBV393243 LLR393243 LVN393243 MFJ393243 MPF393243 MZB393243 NIX393243 NST393243 OCP393243 OML393243 OWH393243 PGD393243 PPZ393243 PZV393243 QJR393243 QTN393243 RDJ393243 RNF393243 RXB393243 SGX393243 SQT393243 TAP393243 TKL393243 TUH393243 UED393243 UNZ393243 UXV393243 VHR393243 VRN393243 WBJ393243 WLF393243 WVB393243 IP458779 SL458779 ACH458779 AMD458779 AVZ458779 BFV458779 BPR458779 BZN458779 CJJ458779 CTF458779 DDB458779 DMX458779 DWT458779 EGP458779 EQL458779 FAH458779 FKD458779 FTZ458779 GDV458779 GNR458779 GXN458779 HHJ458779 HRF458779 IBB458779 IKX458779 IUT458779 JEP458779 JOL458779 JYH458779 KID458779 KRZ458779 LBV458779 LLR458779 LVN458779 MFJ458779 MPF458779 MZB458779 NIX458779 NST458779 OCP458779 OML458779 OWH458779 PGD458779 PPZ458779 PZV458779 QJR458779 QTN458779 RDJ458779 RNF458779 RXB458779 SGX458779 SQT458779 TAP458779 TKL458779 TUH458779 UED458779 UNZ458779 UXV458779 VHR458779 VRN458779 WBJ458779 WLF458779 WVB458779 IP524315 SL524315 ACH524315 AMD524315 AVZ524315 BFV524315 BPR524315 BZN524315 CJJ524315 CTF524315 DDB524315 DMX524315 DWT524315 EGP524315 EQL524315 FAH524315 FKD524315 FTZ524315 GDV524315 GNR524315 GXN524315 HHJ524315 HRF524315 IBB524315 IKX524315 IUT524315 JEP524315 JOL524315 JYH524315 KID524315 KRZ524315 LBV524315 LLR524315 LVN524315 MFJ524315 MPF524315 MZB524315 NIX524315 NST524315 OCP524315 OML524315 OWH524315 PGD524315 PPZ524315 PZV524315 QJR524315 QTN524315 RDJ524315 RNF524315 RXB524315 SGX524315 SQT524315 TAP524315 TKL524315 TUH524315 UED524315 UNZ524315 UXV524315 VHR524315 VRN524315 WBJ524315 WLF524315 WVB524315 IP589851 SL589851 ACH589851 AMD589851 AVZ589851 BFV589851 BPR589851 BZN589851 CJJ589851 CTF589851 DDB589851 DMX589851 DWT589851 EGP589851 EQL589851 FAH589851 FKD589851 FTZ589851 GDV589851 GNR589851 GXN589851 HHJ589851 HRF589851 IBB589851 IKX589851 IUT589851 JEP589851 JOL589851 JYH589851 KID589851 KRZ589851 LBV589851 LLR589851 LVN589851 MFJ589851 MPF589851 MZB589851 NIX589851 NST589851 OCP589851 OML589851 OWH589851 PGD589851 PPZ589851 PZV589851 QJR589851 QTN589851 RDJ589851 RNF589851 RXB589851 SGX589851 SQT589851 TAP589851 TKL589851 TUH589851 UED589851 UNZ589851 UXV589851 VHR589851 VRN589851 WBJ589851 WLF589851 WVB589851 IP655387 SL655387 ACH655387 AMD655387 AVZ655387 BFV655387 BPR655387 BZN655387 CJJ655387 CTF655387 DDB655387 DMX655387 DWT655387 EGP655387 EQL655387 FAH655387 FKD655387 FTZ655387 GDV655387 GNR655387 GXN655387 HHJ655387 HRF655387 IBB655387 IKX655387 IUT655387 JEP655387 JOL655387 JYH655387 KID655387 KRZ655387 LBV655387 LLR655387 LVN655387 MFJ655387 MPF655387 MZB655387 NIX655387 NST655387 OCP655387 OML655387 OWH655387 PGD655387 PPZ655387 PZV655387 QJR655387 QTN655387 RDJ655387 RNF655387 RXB655387 SGX655387 SQT655387 TAP655387 TKL655387 TUH655387 UED655387 UNZ655387 UXV655387 VHR655387 VRN655387 WBJ655387 WLF655387 WVB655387 IP720923 SL720923 ACH720923 AMD720923 AVZ720923 BFV720923 BPR720923 BZN720923 CJJ720923 CTF720923 DDB720923 DMX720923 DWT720923 EGP720923 EQL720923 FAH720923 FKD720923 FTZ720923 GDV720923 GNR720923 GXN720923 HHJ720923 HRF720923 IBB720923 IKX720923 IUT720923 JEP720923 JOL720923 JYH720923 KID720923 KRZ720923 LBV720923 LLR720923 LVN720923 MFJ720923 MPF720923 MZB720923 NIX720923 NST720923 OCP720923 OML720923 OWH720923 PGD720923 PPZ720923 PZV720923 QJR720923 QTN720923 RDJ720923 RNF720923 RXB720923 SGX720923 SQT720923 TAP720923 TKL720923 TUH720923 UED720923 UNZ720923 UXV720923 VHR720923 VRN720923 WBJ720923 WLF720923 WVB720923 IP786459 SL786459 ACH786459 AMD786459 AVZ786459 BFV786459 BPR786459 BZN786459 CJJ786459 CTF786459 DDB786459 DMX786459 DWT786459 EGP786459 EQL786459 FAH786459 FKD786459 FTZ786459 GDV786459 GNR786459 GXN786459 HHJ786459 HRF786459 IBB786459 IKX786459 IUT786459 JEP786459 JOL786459 JYH786459 KID786459 KRZ786459 LBV786459 LLR786459 LVN786459 MFJ786459 MPF786459 MZB786459 NIX786459 NST786459 OCP786459 OML786459 OWH786459 PGD786459 PPZ786459 PZV786459 QJR786459 QTN786459 RDJ786459 RNF786459 RXB786459 SGX786459 SQT786459 TAP786459 TKL786459 TUH786459 UED786459 UNZ786459 UXV786459 VHR786459 VRN786459 WBJ786459 WLF786459 WVB786459 IP851995 SL851995 ACH851995 AMD851995 AVZ851995 BFV851995 BPR851995 BZN851995 CJJ851995 CTF851995 DDB851995 DMX851995 DWT851995 EGP851995 EQL851995 FAH851995 FKD851995 FTZ851995 GDV851995 GNR851995 GXN851995 HHJ851995 HRF851995 IBB851995 IKX851995 IUT851995 JEP851995 JOL851995 JYH851995 KID851995 KRZ851995 LBV851995 LLR851995 LVN851995 MFJ851995 MPF851995 MZB851995 NIX851995 NST851995 OCP851995 OML851995 OWH851995 PGD851995 PPZ851995 PZV851995 QJR851995 QTN851995 RDJ851995 RNF851995 RXB851995 SGX851995 SQT851995 TAP851995 TKL851995 TUH851995 UED851995 UNZ851995 UXV851995 VHR851995 VRN851995 WBJ851995 WLF851995 WVB851995 IP917531 SL917531 ACH917531 AMD917531 AVZ917531 BFV917531 BPR917531 BZN917531 CJJ917531 CTF917531 DDB917531 DMX917531 DWT917531 EGP917531 EQL917531 FAH917531 FKD917531 FTZ917531 GDV917531 GNR917531 GXN917531 HHJ917531 HRF917531 IBB917531 IKX917531 IUT917531 JEP917531 JOL917531 JYH917531 KID917531 KRZ917531 LBV917531 LLR917531 LVN917531 MFJ917531 MPF917531 MZB917531 NIX917531 NST917531 OCP917531 OML917531 OWH917531 PGD917531 PPZ917531 PZV917531 QJR917531 QTN917531 RDJ917531 RNF917531 RXB917531 SGX917531 SQT917531 TAP917531 TKL917531 TUH917531 UED917531 UNZ917531 UXV917531 VHR917531 VRN917531 WBJ917531 WLF917531 WVB917531 IP983067 SL983067 ACH983067 AMD983067 AVZ983067 BFV983067 BPR983067 BZN983067 CJJ983067 CTF983067 DDB983067 DMX983067 DWT983067 EGP983067 EQL983067 FAH983067 FKD983067 FTZ983067 GDV983067 GNR983067 GXN983067 HHJ983067 HRF983067 IBB983067 IKX983067 IUT983067 JEP983067 JOL983067 JYH983067 KID983067 KRZ983067 LBV983067 LLR983067 LVN983067 MFJ983067 MPF983067 MZB983067 NIX983067 NST983067 OCP983067 OML983067 OWH983067 PGD983067 PPZ983067 PZV983067 QJR983067 QTN983067 RDJ983067 RNF983067 RXB983067 SGX983067 SQT983067 TAP983067 TKL983067 TUH983067 UED983067 UNZ983067 UXV983067 VHR983067 VRN983067 WBJ983067 WLF983067 WVB983067 IM23 SI23 ACE23 AMA23 AVW23 BFS23 BPO23 BZK23 CJG23 CTC23 DCY23 DMU23 DWQ23 EGM23 EQI23 FAE23 FKA23 FTW23 GDS23 GNO23 GXK23 HHG23 HRC23 IAY23 IKU23 IUQ23 JEM23 JOI23 JYE23 KIA23 KRW23 LBS23 LLO23 LVK23 MFG23 MPC23 MYY23 NIU23 NSQ23 OCM23 OMI23 OWE23 PGA23 PPW23 PZS23 QJO23 QTK23 RDG23 RNC23 RWY23 SGU23 SQQ23 TAM23 TKI23 TUE23 UEA23 UNW23 UXS23 VHO23 VRK23 WBG23 WLC23 WUY23 IM65561 SI65561 ACE65561 AMA65561 AVW65561 BFS65561 BPO65561 BZK65561 CJG65561 CTC65561 DCY65561 DMU65561 DWQ65561 EGM65561 EQI65561 FAE65561 FKA65561 FTW65561 GDS65561 GNO65561 GXK65561 HHG65561 HRC65561 IAY65561 IKU65561 IUQ65561 JEM65561 JOI65561 JYE65561 KIA65561 KRW65561 LBS65561 LLO65561 LVK65561 MFG65561 MPC65561 MYY65561 NIU65561 NSQ65561 OCM65561 OMI65561 OWE65561 PGA65561 PPW65561 PZS65561 QJO65561 QTK65561 RDG65561 RNC65561 RWY65561 SGU65561 SQQ65561 TAM65561 TKI65561 TUE65561 UEA65561 UNW65561 UXS65561 VHO65561 VRK65561 WBG65561 WLC65561 WUY65561 IM131097 SI131097 ACE131097 AMA131097 AVW131097 BFS131097 BPO131097 BZK131097 CJG131097 CTC131097 DCY131097 DMU131097 DWQ131097 EGM131097 EQI131097 FAE131097 FKA131097 FTW131097 GDS131097 GNO131097 GXK131097 HHG131097 HRC131097 IAY131097 IKU131097 IUQ131097 JEM131097 JOI131097 JYE131097 KIA131097 KRW131097 LBS131097 LLO131097 LVK131097 MFG131097 MPC131097 MYY131097 NIU131097 NSQ131097 OCM131097 OMI131097 OWE131097 PGA131097 PPW131097 PZS131097 QJO131097 QTK131097 RDG131097 RNC131097 RWY131097 SGU131097 SQQ131097 TAM131097 TKI131097 TUE131097 UEA131097 UNW131097 UXS131097 VHO131097 VRK131097 WBG131097 WLC131097 WUY131097 IM196633 SI196633 ACE196633 AMA196633 AVW196633 BFS196633 BPO196633 BZK196633 CJG196633 CTC196633 DCY196633 DMU196633 DWQ196633 EGM196633 EQI196633 FAE196633 FKA196633 FTW196633 GDS196633 GNO196633 GXK196633 HHG196633 HRC196633 IAY196633 IKU196633 IUQ196633 JEM196633 JOI196633 JYE196633 KIA196633 KRW196633 LBS196633 LLO196633 LVK196633 MFG196633 MPC196633 MYY196633 NIU196633 NSQ196633 OCM196633 OMI196633 OWE196633 PGA196633 PPW196633 PZS196633 QJO196633 QTK196633 RDG196633 RNC196633 RWY196633 SGU196633 SQQ196633 TAM196633 TKI196633 TUE196633 UEA196633 UNW196633 UXS196633 VHO196633 VRK196633 WBG196633 WLC196633 WUY196633 IM262169 SI262169 ACE262169 AMA262169 AVW262169 BFS262169 BPO262169 BZK262169 CJG262169 CTC262169 DCY262169 DMU262169 DWQ262169 EGM262169 EQI262169 FAE262169 FKA262169 FTW262169 GDS262169 GNO262169 GXK262169 HHG262169 HRC262169 IAY262169 IKU262169 IUQ262169 JEM262169 JOI262169 JYE262169 KIA262169 KRW262169 LBS262169 LLO262169 LVK262169 MFG262169 MPC262169 MYY262169 NIU262169 NSQ262169 OCM262169 OMI262169 OWE262169 PGA262169 PPW262169 PZS262169 QJO262169 QTK262169 RDG262169 RNC262169 RWY262169 SGU262169 SQQ262169 TAM262169 TKI262169 TUE262169 UEA262169 UNW262169 UXS262169 VHO262169 VRK262169 WBG262169 WLC262169 WUY262169 IM327705 SI327705 ACE327705 AMA327705 AVW327705 BFS327705 BPO327705 BZK327705 CJG327705 CTC327705 DCY327705 DMU327705 DWQ327705 EGM327705 EQI327705 FAE327705 FKA327705 FTW327705 GDS327705 GNO327705 GXK327705 HHG327705 HRC327705 IAY327705 IKU327705 IUQ327705 JEM327705 JOI327705 JYE327705 KIA327705 KRW327705 LBS327705 LLO327705 LVK327705 MFG327705 MPC327705 MYY327705 NIU327705 NSQ327705 OCM327705 OMI327705 OWE327705 PGA327705 PPW327705 PZS327705 QJO327705 QTK327705 RDG327705 RNC327705 RWY327705 SGU327705 SQQ327705 TAM327705 TKI327705 TUE327705 UEA327705 UNW327705 UXS327705 VHO327705 VRK327705 WBG327705 WLC327705 WUY327705 IM393241 SI393241 ACE393241 AMA393241 AVW393241 BFS393241 BPO393241 BZK393241 CJG393241 CTC393241 DCY393241 DMU393241 DWQ393241 EGM393241 EQI393241 FAE393241 FKA393241 FTW393241 GDS393241 GNO393241 GXK393241 HHG393241 HRC393241 IAY393241 IKU393241 IUQ393241 JEM393241 JOI393241 JYE393241 KIA393241 KRW393241 LBS393241 LLO393241 LVK393241 MFG393241 MPC393241 MYY393241 NIU393241 NSQ393241 OCM393241 OMI393241 OWE393241 PGA393241 PPW393241 PZS393241 QJO393241 QTK393241 RDG393241 RNC393241 RWY393241 SGU393241 SQQ393241 TAM393241 TKI393241 TUE393241 UEA393241 UNW393241 UXS393241 VHO393241 VRK393241 WBG393241 WLC393241 WUY393241 IM458777 SI458777 ACE458777 AMA458777 AVW458777 BFS458777 BPO458777 BZK458777 CJG458777 CTC458777 DCY458777 DMU458777 DWQ458777 EGM458777 EQI458777 FAE458777 FKA458777 FTW458777 GDS458777 GNO458777 GXK458777 HHG458777 HRC458777 IAY458777 IKU458777 IUQ458777 JEM458777 JOI458777 JYE458777 KIA458777 KRW458777 LBS458777 LLO458777 LVK458777 MFG458777 MPC458777 MYY458777 NIU458777 NSQ458777 OCM458777 OMI458777 OWE458777 PGA458777 PPW458777 PZS458777 QJO458777 QTK458777 RDG458777 RNC458777 RWY458777 SGU458777 SQQ458777 TAM458777 TKI458777 TUE458777 UEA458777 UNW458777 UXS458777 VHO458777 VRK458777 WBG458777 WLC458777 WUY458777 IM524313 SI524313 ACE524313 AMA524313 AVW524313 BFS524313 BPO524313 BZK524313 CJG524313 CTC524313 DCY524313 DMU524313 DWQ524313 EGM524313 EQI524313 FAE524313 FKA524313 FTW524313 GDS524313 GNO524313 GXK524313 HHG524313 HRC524313 IAY524313 IKU524313 IUQ524313 JEM524313 JOI524313 JYE524313 KIA524313 KRW524313 LBS524313 LLO524313 LVK524313 MFG524313 MPC524313 MYY524313 NIU524313 NSQ524313 OCM524313 OMI524313 OWE524313 PGA524313 PPW524313 PZS524313 QJO524313 QTK524313 RDG524313 RNC524313 RWY524313 SGU524313 SQQ524313 TAM524313 TKI524313 TUE524313 UEA524313 UNW524313 UXS524313 VHO524313 VRK524313 WBG524313 WLC524313 WUY524313 IM589849 SI589849 ACE589849 AMA589849 AVW589849 BFS589849 BPO589849 BZK589849 CJG589849 CTC589849 DCY589849 DMU589849 DWQ589849 EGM589849 EQI589849 FAE589849 FKA589849 FTW589849 GDS589849 GNO589849 GXK589849 HHG589849 HRC589849 IAY589849 IKU589849 IUQ589849 JEM589849 JOI589849 JYE589849 KIA589849 KRW589849 LBS589849 LLO589849 LVK589849 MFG589849 MPC589849 MYY589849 NIU589849 NSQ589849 OCM589849 OMI589849 OWE589849 PGA589849 PPW589849 PZS589849 QJO589849 QTK589849 RDG589849 RNC589849 RWY589849 SGU589849 SQQ589849 TAM589849 TKI589849 TUE589849 UEA589849 UNW589849 UXS589849 VHO589849 VRK589849 WBG589849 WLC589849 WUY589849 IM655385 SI655385 ACE655385 AMA655385 AVW655385 BFS655385 BPO655385 BZK655385 CJG655385 CTC655385 DCY655385 DMU655385 DWQ655385 EGM655385 EQI655385 FAE655385 FKA655385 FTW655385 GDS655385 GNO655385 GXK655385 HHG655385 HRC655385 IAY655385 IKU655385 IUQ655385 JEM655385 JOI655385 JYE655385 KIA655385 KRW655385 LBS655385 LLO655385 LVK655385 MFG655385 MPC655385 MYY655385 NIU655385 NSQ655385 OCM655385 OMI655385 OWE655385 PGA655385 PPW655385 PZS655385 QJO655385 QTK655385 RDG655385 RNC655385 RWY655385 SGU655385 SQQ655385 TAM655385 TKI655385 TUE655385 UEA655385 UNW655385 UXS655385 VHO655385 VRK655385 WBG655385 WLC655385 WUY655385 IM720921 SI720921 ACE720921 AMA720921 AVW720921 BFS720921 BPO720921 BZK720921 CJG720921 CTC720921 DCY720921 DMU720921 DWQ720921 EGM720921 EQI720921 FAE720921 FKA720921 FTW720921 GDS720921 GNO720921 GXK720921 HHG720921 HRC720921 IAY720921 IKU720921 IUQ720921 JEM720921 JOI720921 JYE720921 KIA720921 KRW720921 LBS720921 LLO720921 LVK720921 MFG720921 MPC720921 MYY720921 NIU720921 NSQ720921 OCM720921 OMI720921 OWE720921 PGA720921 PPW720921 PZS720921 QJO720921 QTK720921 RDG720921 RNC720921 RWY720921 SGU720921 SQQ720921 TAM720921 TKI720921 TUE720921 UEA720921 UNW720921 UXS720921 VHO720921 VRK720921 WBG720921 WLC720921 WUY720921 IM786457 SI786457 ACE786457 AMA786457 AVW786457 BFS786457 BPO786457 BZK786457 CJG786457 CTC786457 DCY786457 DMU786457 DWQ786457 EGM786457 EQI786457 FAE786457 FKA786457 FTW786457 GDS786457 GNO786457 GXK786457 HHG786457 HRC786457 IAY786457 IKU786457 IUQ786457 JEM786457 JOI786457 JYE786457 KIA786457 KRW786457 LBS786457 LLO786457 LVK786457 MFG786457 MPC786457 MYY786457 NIU786457 NSQ786457 OCM786457 OMI786457 OWE786457 PGA786457 PPW786457 PZS786457 QJO786457 QTK786457 RDG786457 RNC786457 RWY786457 SGU786457 SQQ786457 TAM786457 TKI786457 TUE786457 UEA786457 UNW786457 UXS786457 VHO786457 VRK786457 WBG786457 WLC786457 WUY786457 IM851993 SI851993 ACE851993 AMA851993 AVW851993 BFS851993 BPO851993 BZK851993 CJG851993 CTC851993 DCY851993 DMU851993 DWQ851993 EGM851993 EQI851993 FAE851993 FKA851993 FTW851993 GDS851993 GNO851993 GXK851993 HHG851993 HRC851993 IAY851993 IKU851993 IUQ851993 JEM851993 JOI851993 JYE851993 KIA851993 KRW851993 LBS851993 LLO851993 LVK851993 MFG851993 MPC851993 MYY851993 NIU851993 NSQ851993 OCM851993 OMI851993 OWE851993 PGA851993 PPW851993 PZS851993 QJO851993 QTK851993 RDG851993 RNC851993 RWY851993 SGU851993 SQQ851993 TAM851993 TKI851993 TUE851993 UEA851993 UNW851993 UXS851993 VHO851993 VRK851993 WBG851993 WLC851993 WUY851993 IM917529 SI917529 ACE917529 AMA917529 AVW917529 BFS917529 BPO917529 BZK917529 CJG917529 CTC917529 DCY917529 DMU917529 DWQ917529 EGM917529 EQI917529 FAE917529 FKA917529 FTW917529 GDS917529 GNO917529 GXK917529 HHG917529 HRC917529 IAY917529 IKU917529 IUQ917529 JEM917529 JOI917529 JYE917529 KIA917529 KRW917529 LBS917529 LLO917529 LVK917529 MFG917529 MPC917529 MYY917529 NIU917529 NSQ917529 OCM917529 OMI917529 OWE917529 PGA917529 PPW917529 PZS917529 QJO917529 QTK917529 RDG917529 RNC917529 RWY917529 SGU917529 SQQ917529 TAM917529 TKI917529 TUE917529 UEA917529 UNW917529 UXS917529 VHO917529 VRK917529 WBG917529 WLC917529 WUY917529 IM983065 SI983065 ACE983065 AMA983065 AVW983065 BFS983065 BPO983065 BZK983065 CJG983065 CTC983065 DCY983065 DMU983065 DWQ983065 EGM983065 EQI983065 FAE983065 FKA983065 FTW983065 GDS983065 GNO983065 GXK983065 HHG983065 HRC983065 IAY983065 IKU983065 IUQ983065 JEM983065 JOI983065 JYE983065 KIA983065 KRW983065 LBS983065 LLO983065 LVK983065 MFG983065 MPC983065 MYY983065 NIU983065 NSQ983065 OCM983065 OMI983065 OWE983065 PGA983065 PPW983065 PZS983065 QJO983065 QTK983065 RDG983065 RNC983065 RWY983065 SGU983065 SQQ983065 TAM983065 TKI983065 TUE983065 UEA983065 UNW983065 UXS983065 VHO983065 VRK983065 WBG983065 WLC983065 WUY983065 IM25 SI25 ACE25 AMA25 AVW25 BFS25 BPO25 BZK25 CJG25 CTC25 DCY25 DMU25 DWQ25 EGM25 EQI25 FAE25 FKA25 FTW25 GDS25 GNO25 GXK25 HHG25 HRC25 IAY25 IKU25 IUQ25 JEM25 JOI25 JYE25 KIA25 KRW25 LBS25 LLO25 LVK25 MFG25 MPC25 MYY25 NIU25 NSQ25 OCM25 OMI25 OWE25 PGA25 PPW25 PZS25 QJO25 QTK25 RDG25 RNC25 RWY25 SGU25 SQQ25 TAM25 TKI25 TUE25 UEA25 UNW25 UXS25 VHO25 VRK25 WBG25 WLC25 WUY25 IM65563 SI65563 ACE65563 AMA65563 AVW65563 BFS65563 BPO65563 BZK65563 CJG65563 CTC65563 DCY65563 DMU65563 DWQ65563 EGM65563 EQI65563 FAE65563 FKA65563 FTW65563 GDS65563 GNO65563 GXK65563 HHG65563 HRC65563 IAY65563 IKU65563 IUQ65563 JEM65563 JOI65563 JYE65563 KIA65563 KRW65563 LBS65563 LLO65563 LVK65563 MFG65563 MPC65563 MYY65563 NIU65563 NSQ65563 OCM65563 OMI65563 OWE65563 PGA65563 PPW65563 PZS65563 QJO65563 QTK65563 RDG65563 RNC65563 RWY65563 SGU65563 SQQ65563 TAM65563 TKI65563 TUE65563 UEA65563 UNW65563 UXS65563 VHO65563 VRK65563 WBG65563 WLC65563 WUY65563 IM131099 SI131099 ACE131099 AMA131099 AVW131099 BFS131099 BPO131099 BZK131099 CJG131099 CTC131099 DCY131099 DMU131099 DWQ131099 EGM131099 EQI131099 FAE131099 FKA131099 FTW131099 GDS131099 GNO131099 GXK131099 HHG131099 HRC131099 IAY131099 IKU131099 IUQ131099 JEM131099 JOI131099 JYE131099 KIA131099 KRW131099 LBS131099 LLO131099 LVK131099 MFG131099 MPC131099 MYY131099 NIU131099 NSQ131099 OCM131099 OMI131099 OWE131099 PGA131099 PPW131099 PZS131099 QJO131099 QTK131099 RDG131099 RNC131099 RWY131099 SGU131099 SQQ131099 TAM131099 TKI131099 TUE131099 UEA131099 UNW131099 UXS131099 VHO131099 VRK131099 WBG131099 WLC131099 WUY131099 IM196635 SI196635 ACE196635 AMA196635 AVW196635 BFS196635 BPO196635 BZK196635 CJG196635 CTC196635 DCY196635 DMU196635 DWQ196635 EGM196635 EQI196635 FAE196635 FKA196635 FTW196635 GDS196635 GNO196635 GXK196635 HHG196635 HRC196635 IAY196635 IKU196635 IUQ196635 JEM196635 JOI196635 JYE196635 KIA196635 KRW196635 LBS196635 LLO196635 LVK196635 MFG196635 MPC196635 MYY196635 NIU196635 NSQ196635 OCM196635 OMI196635 OWE196635 PGA196635 PPW196635 PZS196635 QJO196635 QTK196635 RDG196635 RNC196635 RWY196635 SGU196635 SQQ196635 TAM196635 TKI196635 TUE196635 UEA196635 UNW196635 UXS196635 VHO196635 VRK196635 WBG196635 WLC196635 WUY196635 IM262171 SI262171 ACE262171 AMA262171 AVW262171 BFS262171 BPO262171 BZK262171 CJG262171 CTC262171 DCY262171 DMU262171 DWQ262171 EGM262171 EQI262171 FAE262171 FKA262171 FTW262171 GDS262171 GNO262171 GXK262171 HHG262171 HRC262171 IAY262171 IKU262171 IUQ262171 JEM262171 JOI262171 JYE262171 KIA262171 KRW262171 LBS262171 LLO262171 LVK262171 MFG262171 MPC262171 MYY262171 NIU262171 NSQ262171 OCM262171 OMI262171 OWE262171 PGA262171 PPW262171 PZS262171 QJO262171 QTK262171 RDG262171 RNC262171 RWY262171 SGU262171 SQQ262171 TAM262171 TKI262171 TUE262171 UEA262171 UNW262171 UXS262171 VHO262171 VRK262171 WBG262171 WLC262171 WUY262171 IM327707 SI327707 ACE327707 AMA327707 AVW327707 BFS327707 BPO327707 BZK327707 CJG327707 CTC327707 DCY327707 DMU327707 DWQ327707 EGM327707 EQI327707 FAE327707 FKA327707 FTW327707 GDS327707 GNO327707 GXK327707 HHG327707 HRC327707 IAY327707 IKU327707 IUQ327707 JEM327707 JOI327707 JYE327707 KIA327707 KRW327707 LBS327707 LLO327707 LVK327707 MFG327707 MPC327707 MYY327707 NIU327707 NSQ327707 OCM327707 OMI327707 OWE327707 PGA327707 PPW327707 PZS327707 QJO327707 QTK327707 RDG327707 RNC327707 RWY327707 SGU327707 SQQ327707 TAM327707 TKI327707 TUE327707 UEA327707 UNW327707 UXS327707 VHO327707 VRK327707 WBG327707 WLC327707 WUY327707 IM393243 SI393243 ACE393243 AMA393243 AVW393243 BFS393243 BPO393243 BZK393243 CJG393243 CTC393243 DCY393243 DMU393243 DWQ393243 EGM393243 EQI393243 FAE393243 FKA393243 FTW393243 GDS393243 GNO393243 GXK393243 HHG393243 HRC393243 IAY393243 IKU393243 IUQ393243 JEM393243 JOI393243 JYE393243 KIA393243 KRW393243 LBS393243 LLO393243 LVK393243 MFG393243 MPC393243 MYY393243 NIU393243 NSQ393243 OCM393243 OMI393243 OWE393243 PGA393243 PPW393243 PZS393243 QJO393243 QTK393243 RDG393243 RNC393243 RWY393243 SGU393243 SQQ393243 TAM393243 TKI393243 TUE393243 UEA393243 UNW393243 UXS393243 VHO393243 VRK393243 WBG393243 WLC393243 WUY393243 IM458779 SI458779 ACE458779 AMA458779 AVW458779 BFS458779 BPO458779 BZK458779 CJG458779 CTC458779 DCY458779 DMU458779 DWQ458779 EGM458779 EQI458779 FAE458779 FKA458779 FTW458779 GDS458779 GNO458779 GXK458779 HHG458779 HRC458779 IAY458779 IKU458779 IUQ458779 JEM458779 JOI458779 JYE458779 KIA458779 KRW458779 LBS458779 LLO458779 LVK458779 MFG458779 MPC458779 MYY458779 NIU458779 NSQ458779 OCM458779 OMI458779 OWE458779 PGA458779 PPW458779 PZS458779 QJO458779 QTK458779 RDG458779 RNC458779 RWY458779 SGU458779 SQQ458779 TAM458779 TKI458779 TUE458779 UEA458779 UNW458779 UXS458779 VHO458779 VRK458779 WBG458779 WLC458779 WUY458779 IM524315 SI524315 ACE524315 AMA524315 AVW524315 BFS524315 BPO524315 BZK524315 CJG524315 CTC524315 DCY524315 DMU524315 DWQ524315 EGM524315 EQI524315 FAE524315 FKA524315 FTW524315 GDS524315 GNO524315 GXK524315 HHG524315 HRC524315 IAY524315 IKU524315 IUQ524315 JEM524315 JOI524315 JYE524315 KIA524315 KRW524315 LBS524315 LLO524315 LVK524315 MFG524315 MPC524315 MYY524315 NIU524315 NSQ524315 OCM524315 OMI524315 OWE524315 PGA524315 PPW524315 PZS524315 QJO524315 QTK524315 RDG524315 RNC524315 RWY524315 SGU524315 SQQ524315 TAM524315 TKI524315 TUE524315 UEA524315 UNW524315 UXS524315 VHO524315 VRK524315 WBG524315 WLC524315 WUY524315 IM589851 SI589851 ACE589851 AMA589851 AVW589851 BFS589851 BPO589851 BZK589851 CJG589851 CTC589851 DCY589851 DMU589851 DWQ589851 EGM589851 EQI589851 FAE589851 FKA589851 FTW589851 GDS589851 GNO589851 GXK589851 HHG589851 HRC589851 IAY589851 IKU589851 IUQ589851 JEM589851 JOI589851 JYE589851 KIA589851 KRW589851 LBS589851 LLO589851 LVK589851 MFG589851 MPC589851 MYY589851 NIU589851 NSQ589851 OCM589851 OMI589851 OWE589851 PGA589851 PPW589851 PZS589851 QJO589851 QTK589851 RDG589851 RNC589851 RWY589851 SGU589851 SQQ589851 TAM589851 TKI589851 TUE589851 UEA589851 UNW589851 UXS589851 VHO589851 VRK589851 WBG589851 WLC589851 WUY589851 IM655387 SI655387 ACE655387 AMA655387 AVW655387 BFS655387 BPO655387 BZK655387 CJG655387 CTC655387 DCY655387 DMU655387 DWQ655387 EGM655387 EQI655387 FAE655387 FKA655387 FTW655387 GDS655387 GNO655387 GXK655387 HHG655387 HRC655387 IAY655387 IKU655387 IUQ655387 JEM655387 JOI655387 JYE655387 KIA655387 KRW655387 LBS655387 LLO655387 LVK655387 MFG655387 MPC655387 MYY655387 NIU655387 NSQ655387 OCM655387 OMI655387 OWE655387 PGA655387 PPW655387 PZS655387 QJO655387 QTK655387 RDG655387 RNC655387 RWY655387 SGU655387 SQQ655387 TAM655387 TKI655387 TUE655387 UEA655387 UNW655387 UXS655387 VHO655387 VRK655387 WBG655387 WLC655387 WUY655387 IM720923 SI720923 ACE720923 AMA720923 AVW720923 BFS720923 BPO720923 BZK720923 CJG720923 CTC720923 DCY720923 DMU720923 DWQ720923 EGM720923 EQI720923 FAE720923 FKA720923 FTW720923 GDS720923 GNO720923 GXK720923 HHG720923 HRC720923 IAY720923 IKU720923 IUQ720923 JEM720923 JOI720923 JYE720923 KIA720923 KRW720923 LBS720923 LLO720923 LVK720923 MFG720923 MPC720923 MYY720923 NIU720923 NSQ720923 OCM720923 OMI720923 OWE720923 PGA720923 PPW720923 PZS720923 QJO720923 QTK720923 RDG720923 RNC720923 RWY720923 SGU720923 SQQ720923 TAM720923 TKI720923 TUE720923 UEA720923 UNW720923 UXS720923 VHO720923 VRK720923 WBG720923 WLC720923 WUY720923 IM786459 SI786459 ACE786459 AMA786459 AVW786459 BFS786459 BPO786459 BZK786459 CJG786459 CTC786459 DCY786459 DMU786459 DWQ786459 EGM786459 EQI786459 FAE786459 FKA786459 FTW786459 GDS786459 GNO786459 GXK786459 HHG786459 HRC786459 IAY786459 IKU786459 IUQ786459 JEM786459 JOI786459 JYE786459 KIA786459 KRW786459 LBS786459 LLO786459 LVK786459 MFG786459 MPC786459 MYY786459 NIU786459 NSQ786459 OCM786459 OMI786459 OWE786459 PGA786459 PPW786459 PZS786459 QJO786459 QTK786459 RDG786459 RNC786459 RWY786459 SGU786459 SQQ786459 TAM786459 TKI786459 TUE786459 UEA786459 UNW786459 UXS786459 VHO786459 VRK786459 WBG786459 WLC786459 WUY786459 IM851995 SI851995 ACE851995 AMA851995 AVW851995 BFS851995 BPO851995 BZK851995 CJG851995 CTC851995 DCY851995 DMU851995 DWQ851995 EGM851995 EQI851995 FAE851995 FKA851995 FTW851995 GDS851995 GNO851995 GXK851995 HHG851995 HRC851995 IAY851995 IKU851995 IUQ851995 JEM851995 JOI851995 JYE851995 KIA851995 KRW851995 LBS851995 LLO851995 LVK851995 MFG851995 MPC851995 MYY851995 NIU851995 NSQ851995 OCM851995 OMI851995 OWE851995 PGA851995 PPW851995 PZS851995 QJO851995 QTK851995 RDG851995 RNC851995 RWY851995 SGU851995 SQQ851995 TAM851995 TKI851995 TUE851995 UEA851995 UNW851995 UXS851995 VHO851995 VRK851995 WBG851995 WLC851995 WUY851995 IM917531 SI917531 ACE917531 AMA917531 AVW917531 BFS917531 BPO917531 BZK917531 CJG917531 CTC917531 DCY917531 DMU917531 DWQ917531 EGM917531 EQI917531 FAE917531 FKA917531 FTW917531 GDS917531 GNO917531 GXK917531 HHG917531 HRC917531 IAY917531 IKU917531 IUQ917531 JEM917531 JOI917531 JYE917531 KIA917531 KRW917531 LBS917531 LLO917531 LVK917531 MFG917531 MPC917531 MYY917531 NIU917531 NSQ917531 OCM917531 OMI917531 OWE917531 PGA917531 PPW917531 PZS917531 QJO917531 QTK917531 RDG917531 RNC917531 RWY917531 SGU917531 SQQ917531 TAM917531 TKI917531 TUE917531 UEA917531 UNW917531 UXS917531 VHO917531 VRK917531 WBG917531 WLC917531 WUY917531 IM983067 SI983067 ACE983067 AMA983067 AVW983067 BFS983067 BPO983067 BZK983067 CJG983067 CTC983067 DCY983067 DMU983067 DWQ983067 EGM983067 EQI983067 FAE983067 FKA983067 FTW983067 GDS983067 GNO983067 GXK983067 HHG983067 HRC983067 IAY983067 IKU983067 IUQ983067 JEM983067 JOI983067 JYE983067 KIA983067 KRW983067 LBS983067 LLO983067 LVK983067 MFG983067 MPC983067 MYY983067 NIU983067 NSQ983067 OCM983067 OMI983067 OWE983067 PGA983067 PPW983067 PZS983067 QJO983067 QTK983067 RDG983067 RNC983067 RWY983067 SGU983067 SQQ983067 TAM983067 TKI983067 TUE983067 UEA983067 UNW983067 UXS983067 VHO983067 VRK983067 WBG983067 WLC983067 WUY983067" xr:uid="{00000000-0002-0000-0400-000005000000}">
      <formula1>Calendars</formula1>
    </dataValidation>
    <dataValidation type="list" allowBlank="1" showInputMessage="1" showErrorMessage="1" sqref="IP22 E65560 E23 E983064 E917528 E851992 E786456 E720920 E655384 E589848 E524312 E458776 E393240 E327704 E262168 E196632 E131096 SL22 ACH22 AMD22 AVZ22 BFV22 BPR22 BZN22 CJJ22 CTF22 DDB22 DMX22 DWT22 EGP22 EQL22 FAH22 FKD22 FTZ22 GDV22 GNR22 GXN22 HHJ22 HRF22 IBB22 IKX22 IUT22 JEP22 JOL22 JYH22 KID22 KRZ22 LBV22 LLR22 LVN22 MFJ22 MPF22 MZB22 NIX22 NST22 OCP22 OML22 OWH22 PGD22 PPZ22 PZV22 QJR22 QTN22 RDJ22 RNF22 RXB22 SGX22 SQT22 TAP22 TKL22 TUH22 UED22 UNZ22 UXV22 VHR22 VRN22 WBJ22 WLF22 WVB22 IP65560 SL65560 ACH65560 AMD65560 AVZ65560 BFV65560 BPR65560 BZN65560 CJJ65560 CTF65560 DDB65560 DMX65560 DWT65560 EGP65560 EQL65560 FAH65560 FKD65560 FTZ65560 GDV65560 GNR65560 GXN65560 HHJ65560 HRF65560 IBB65560 IKX65560 IUT65560 JEP65560 JOL65560 JYH65560 KID65560 KRZ65560 LBV65560 LLR65560 LVN65560 MFJ65560 MPF65560 MZB65560 NIX65560 NST65560 OCP65560 OML65560 OWH65560 PGD65560 PPZ65560 PZV65560 QJR65560 QTN65560 RDJ65560 RNF65560 RXB65560 SGX65560 SQT65560 TAP65560 TKL65560 TUH65560 UED65560 UNZ65560 UXV65560 VHR65560 VRN65560 WBJ65560 WLF65560 WVB65560 IP131096 SL131096 ACH131096 AMD131096 AVZ131096 BFV131096 BPR131096 BZN131096 CJJ131096 CTF131096 DDB131096 DMX131096 DWT131096 EGP131096 EQL131096 FAH131096 FKD131096 FTZ131096 GDV131096 GNR131096 GXN131096 HHJ131096 HRF131096 IBB131096 IKX131096 IUT131096 JEP131096 JOL131096 JYH131096 KID131096 KRZ131096 LBV131096 LLR131096 LVN131096 MFJ131096 MPF131096 MZB131096 NIX131096 NST131096 OCP131096 OML131096 OWH131096 PGD131096 PPZ131096 PZV131096 QJR131096 QTN131096 RDJ131096 RNF131096 RXB131096 SGX131096 SQT131096 TAP131096 TKL131096 TUH131096 UED131096 UNZ131096 UXV131096 VHR131096 VRN131096 WBJ131096 WLF131096 WVB131096 IP196632 SL196632 ACH196632 AMD196632 AVZ196632 BFV196632 BPR196632 BZN196632 CJJ196632 CTF196632 DDB196632 DMX196632 DWT196632 EGP196632 EQL196632 FAH196632 FKD196632 FTZ196632 GDV196632 GNR196632 GXN196632 HHJ196632 HRF196632 IBB196632 IKX196632 IUT196632 JEP196632 JOL196632 JYH196632 KID196632 KRZ196632 LBV196632 LLR196632 LVN196632 MFJ196632 MPF196632 MZB196632 NIX196632 NST196632 OCP196632 OML196632 OWH196632 PGD196632 PPZ196632 PZV196632 QJR196632 QTN196632 RDJ196632 RNF196632 RXB196632 SGX196632 SQT196632 TAP196632 TKL196632 TUH196632 UED196632 UNZ196632 UXV196632 VHR196632 VRN196632 WBJ196632 WLF196632 WVB196632 IP262168 SL262168 ACH262168 AMD262168 AVZ262168 BFV262168 BPR262168 BZN262168 CJJ262168 CTF262168 DDB262168 DMX262168 DWT262168 EGP262168 EQL262168 FAH262168 FKD262168 FTZ262168 GDV262168 GNR262168 GXN262168 HHJ262168 HRF262168 IBB262168 IKX262168 IUT262168 JEP262168 JOL262168 JYH262168 KID262168 KRZ262168 LBV262168 LLR262168 LVN262168 MFJ262168 MPF262168 MZB262168 NIX262168 NST262168 OCP262168 OML262168 OWH262168 PGD262168 PPZ262168 PZV262168 QJR262168 QTN262168 RDJ262168 RNF262168 RXB262168 SGX262168 SQT262168 TAP262168 TKL262168 TUH262168 UED262168 UNZ262168 UXV262168 VHR262168 VRN262168 WBJ262168 WLF262168 WVB262168 IP327704 SL327704 ACH327704 AMD327704 AVZ327704 BFV327704 BPR327704 BZN327704 CJJ327704 CTF327704 DDB327704 DMX327704 DWT327704 EGP327704 EQL327704 FAH327704 FKD327704 FTZ327704 GDV327704 GNR327704 GXN327704 HHJ327704 HRF327704 IBB327704 IKX327704 IUT327704 JEP327704 JOL327704 JYH327704 KID327704 KRZ327704 LBV327704 LLR327704 LVN327704 MFJ327704 MPF327704 MZB327704 NIX327704 NST327704 OCP327704 OML327704 OWH327704 PGD327704 PPZ327704 PZV327704 QJR327704 QTN327704 RDJ327704 RNF327704 RXB327704 SGX327704 SQT327704 TAP327704 TKL327704 TUH327704 UED327704 UNZ327704 UXV327704 VHR327704 VRN327704 WBJ327704 WLF327704 WVB327704 IP393240 SL393240 ACH393240 AMD393240 AVZ393240 BFV393240 BPR393240 BZN393240 CJJ393240 CTF393240 DDB393240 DMX393240 DWT393240 EGP393240 EQL393240 FAH393240 FKD393240 FTZ393240 GDV393240 GNR393240 GXN393240 HHJ393240 HRF393240 IBB393240 IKX393240 IUT393240 JEP393240 JOL393240 JYH393240 KID393240 KRZ393240 LBV393240 LLR393240 LVN393240 MFJ393240 MPF393240 MZB393240 NIX393240 NST393240 OCP393240 OML393240 OWH393240 PGD393240 PPZ393240 PZV393240 QJR393240 QTN393240 RDJ393240 RNF393240 RXB393240 SGX393240 SQT393240 TAP393240 TKL393240 TUH393240 UED393240 UNZ393240 UXV393240 VHR393240 VRN393240 WBJ393240 WLF393240 WVB393240 IP458776 SL458776 ACH458776 AMD458776 AVZ458776 BFV458776 BPR458776 BZN458776 CJJ458776 CTF458776 DDB458776 DMX458776 DWT458776 EGP458776 EQL458776 FAH458776 FKD458776 FTZ458776 GDV458776 GNR458776 GXN458776 HHJ458776 HRF458776 IBB458776 IKX458776 IUT458776 JEP458776 JOL458776 JYH458776 KID458776 KRZ458776 LBV458776 LLR458776 LVN458776 MFJ458776 MPF458776 MZB458776 NIX458776 NST458776 OCP458776 OML458776 OWH458776 PGD458776 PPZ458776 PZV458776 QJR458776 QTN458776 RDJ458776 RNF458776 RXB458776 SGX458776 SQT458776 TAP458776 TKL458776 TUH458776 UED458776 UNZ458776 UXV458776 VHR458776 VRN458776 WBJ458776 WLF458776 WVB458776 IP524312 SL524312 ACH524312 AMD524312 AVZ524312 BFV524312 BPR524312 BZN524312 CJJ524312 CTF524312 DDB524312 DMX524312 DWT524312 EGP524312 EQL524312 FAH524312 FKD524312 FTZ524312 GDV524312 GNR524312 GXN524312 HHJ524312 HRF524312 IBB524312 IKX524312 IUT524312 JEP524312 JOL524312 JYH524312 KID524312 KRZ524312 LBV524312 LLR524312 LVN524312 MFJ524312 MPF524312 MZB524312 NIX524312 NST524312 OCP524312 OML524312 OWH524312 PGD524312 PPZ524312 PZV524312 QJR524312 QTN524312 RDJ524312 RNF524312 RXB524312 SGX524312 SQT524312 TAP524312 TKL524312 TUH524312 UED524312 UNZ524312 UXV524312 VHR524312 VRN524312 WBJ524312 WLF524312 WVB524312 IP589848 SL589848 ACH589848 AMD589848 AVZ589848 BFV589848 BPR589848 BZN589848 CJJ589848 CTF589848 DDB589848 DMX589848 DWT589848 EGP589848 EQL589848 FAH589848 FKD589848 FTZ589848 GDV589848 GNR589848 GXN589848 HHJ589848 HRF589848 IBB589848 IKX589848 IUT589848 JEP589848 JOL589848 JYH589848 KID589848 KRZ589848 LBV589848 LLR589848 LVN589848 MFJ589848 MPF589848 MZB589848 NIX589848 NST589848 OCP589848 OML589848 OWH589848 PGD589848 PPZ589848 PZV589848 QJR589848 QTN589848 RDJ589848 RNF589848 RXB589848 SGX589848 SQT589848 TAP589848 TKL589848 TUH589848 UED589848 UNZ589848 UXV589848 VHR589848 VRN589848 WBJ589848 WLF589848 WVB589848 IP655384 SL655384 ACH655384 AMD655384 AVZ655384 BFV655384 BPR655384 BZN655384 CJJ655384 CTF655384 DDB655384 DMX655384 DWT655384 EGP655384 EQL655384 FAH655384 FKD655384 FTZ655384 GDV655384 GNR655384 GXN655384 HHJ655384 HRF655384 IBB655384 IKX655384 IUT655384 JEP655384 JOL655384 JYH655384 KID655384 KRZ655384 LBV655384 LLR655384 LVN655384 MFJ655384 MPF655384 MZB655384 NIX655384 NST655384 OCP655384 OML655384 OWH655384 PGD655384 PPZ655384 PZV655384 QJR655384 QTN655384 RDJ655384 RNF655384 RXB655384 SGX655384 SQT655384 TAP655384 TKL655384 TUH655384 UED655384 UNZ655384 UXV655384 VHR655384 VRN655384 WBJ655384 WLF655384 WVB655384 IP720920 SL720920 ACH720920 AMD720920 AVZ720920 BFV720920 BPR720920 BZN720920 CJJ720920 CTF720920 DDB720920 DMX720920 DWT720920 EGP720920 EQL720920 FAH720920 FKD720920 FTZ720920 GDV720920 GNR720920 GXN720920 HHJ720920 HRF720920 IBB720920 IKX720920 IUT720920 JEP720920 JOL720920 JYH720920 KID720920 KRZ720920 LBV720920 LLR720920 LVN720920 MFJ720920 MPF720920 MZB720920 NIX720920 NST720920 OCP720920 OML720920 OWH720920 PGD720920 PPZ720920 PZV720920 QJR720920 QTN720920 RDJ720920 RNF720920 RXB720920 SGX720920 SQT720920 TAP720920 TKL720920 TUH720920 UED720920 UNZ720920 UXV720920 VHR720920 VRN720920 WBJ720920 WLF720920 WVB720920 IP786456 SL786456 ACH786456 AMD786456 AVZ786456 BFV786456 BPR786456 BZN786456 CJJ786456 CTF786456 DDB786456 DMX786456 DWT786456 EGP786456 EQL786456 FAH786456 FKD786456 FTZ786456 GDV786456 GNR786456 GXN786456 HHJ786456 HRF786456 IBB786456 IKX786456 IUT786456 JEP786456 JOL786456 JYH786456 KID786456 KRZ786456 LBV786456 LLR786456 LVN786456 MFJ786456 MPF786456 MZB786456 NIX786456 NST786456 OCP786456 OML786456 OWH786456 PGD786456 PPZ786456 PZV786456 QJR786456 QTN786456 RDJ786456 RNF786456 RXB786456 SGX786456 SQT786456 TAP786456 TKL786456 TUH786456 UED786456 UNZ786456 UXV786456 VHR786456 VRN786456 WBJ786456 WLF786456 WVB786456 IP851992 SL851992 ACH851992 AMD851992 AVZ851992 BFV851992 BPR851992 BZN851992 CJJ851992 CTF851992 DDB851992 DMX851992 DWT851992 EGP851992 EQL851992 FAH851992 FKD851992 FTZ851992 GDV851992 GNR851992 GXN851992 HHJ851992 HRF851992 IBB851992 IKX851992 IUT851992 JEP851992 JOL851992 JYH851992 KID851992 KRZ851992 LBV851992 LLR851992 LVN851992 MFJ851992 MPF851992 MZB851992 NIX851992 NST851992 OCP851992 OML851992 OWH851992 PGD851992 PPZ851992 PZV851992 QJR851992 QTN851992 RDJ851992 RNF851992 RXB851992 SGX851992 SQT851992 TAP851992 TKL851992 TUH851992 UED851992 UNZ851992 UXV851992 VHR851992 VRN851992 WBJ851992 WLF851992 WVB851992 IP917528 SL917528 ACH917528 AMD917528 AVZ917528 BFV917528 BPR917528 BZN917528 CJJ917528 CTF917528 DDB917528 DMX917528 DWT917528 EGP917528 EQL917528 FAH917528 FKD917528 FTZ917528 GDV917528 GNR917528 GXN917528 HHJ917528 HRF917528 IBB917528 IKX917528 IUT917528 JEP917528 JOL917528 JYH917528 KID917528 KRZ917528 LBV917528 LLR917528 LVN917528 MFJ917528 MPF917528 MZB917528 NIX917528 NST917528 OCP917528 OML917528 OWH917528 PGD917528 PPZ917528 PZV917528 QJR917528 QTN917528 RDJ917528 RNF917528 RXB917528 SGX917528 SQT917528 TAP917528 TKL917528 TUH917528 UED917528 UNZ917528 UXV917528 VHR917528 VRN917528 WBJ917528 WLF917528 WVB917528 IP983064 SL983064 ACH983064 AMD983064 AVZ983064 BFV983064 BPR983064 BZN983064 CJJ983064 CTF983064 DDB983064 DMX983064 DWT983064 EGP983064 EQL983064 FAH983064 FKD983064 FTZ983064 GDV983064 GNR983064 GXN983064 HHJ983064 HRF983064 IBB983064 IKX983064 IUT983064 JEP983064 JOL983064 JYH983064 KID983064 KRZ983064 LBV983064 LLR983064 LVN983064 MFJ983064 MPF983064 MZB983064 NIX983064 NST983064 OCP983064 OML983064 OWH983064 PGD983064 PPZ983064 PZV983064 QJR983064 QTN983064 RDJ983064 RNF983064 RXB983064 SGX983064 SQT983064 TAP983064 TKL983064 TUH983064 UED983064 UNZ983064 UXV983064 VHR983064 VRN983064 WBJ983064 WLF983064 WVB983064 IM22 SI22 ACE22 AMA22 AVW22 BFS22 BPO22 BZK22 CJG22 CTC22 DCY22 DMU22 DWQ22 EGM22 EQI22 FAE22 FKA22 FTW22 GDS22 GNO22 GXK22 HHG22 HRC22 IAY22 IKU22 IUQ22 JEM22 JOI22 JYE22 KIA22 KRW22 LBS22 LLO22 LVK22 MFG22 MPC22 MYY22 NIU22 NSQ22 OCM22 OMI22 OWE22 PGA22 PPW22 PZS22 QJO22 QTK22 RDG22 RNC22 RWY22 SGU22 SQQ22 TAM22 TKI22 TUE22 UEA22 UNW22 UXS22 VHO22 VRK22 WBG22 WLC22 WUY22 IM65560 SI65560 ACE65560 AMA65560 AVW65560 BFS65560 BPO65560 BZK65560 CJG65560 CTC65560 DCY65560 DMU65560 DWQ65560 EGM65560 EQI65560 FAE65560 FKA65560 FTW65560 GDS65560 GNO65560 GXK65560 HHG65560 HRC65560 IAY65560 IKU65560 IUQ65560 JEM65560 JOI65560 JYE65560 KIA65560 KRW65560 LBS65560 LLO65560 LVK65560 MFG65560 MPC65560 MYY65560 NIU65560 NSQ65560 OCM65560 OMI65560 OWE65560 PGA65560 PPW65560 PZS65560 QJO65560 QTK65560 RDG65560 RNC65560 RWY65560 SGU65560 SQQ65560 TAM65560 TKI65560 TUE65560 UEA65560 UNW65560 UXS65560 VHO65560 VRK65560 WBG65560 WLC65560 WUY65560 IM131096 SI131096 ACE131096 AMA131096 AVW131096 BFS131096 BPO131096 BZK131096 CJG131096 CTC131096 DCY131096 DMU131096 DWQ131096 EGM131096 EQI131096 FAE131096 FKA131096 FTW131096 GDS131096 GNO131096 GXK131096 HHG131096 HRC131096 IAY131096 IKU131096 IUQ131096 JEM131096 JOI131096 JYE131096 KIA131096 KRW131096 LBS131096 LLO131096 LVK131096 MFG131096 MPC131096 MYY131096 NIU131096 NSQ131096 OCM131096 OMI131096 OWE131096 PGA131096 PPW131096 PZS131096 QJO131096 QTK131096 RDG131096 RNC131096 RWY131096 SGU131096 SQQ131096 TAM131096 TKI131096 TUE131096 UEA131096 UNW131096 UXS131096 VHO131096 VRK131096 WBG131096 WLC131096 WUY131096 IM196632 SI196632 ACE196632 AMA196632 AVW196632 BFS196632 BPO196632 BZK196632 CJG196632 CTC196632 DCY196632 DMU196632 DWQ196632 EGM196632 EQI196632 FAE196632 FKA196632 FTW196632 GDS196632 GNO196632 GXK196632 HHG196632 HRC196632 IAY196632 IKU196632 IUQ196632 JEM196632 JOI196632 JYE196632 KIA196632 KRW196632 LBS196632 LLO196632 LVK196632 MFG196632 MPC196632 MYY196632 NIU196632 NSQ196632 OCM196632 OMI196632 OWE196632 PGA196632 PPW196632 PZS196632 QJO196632 QTK196632 RDG196632 RNC196632 RWY196632 SGU196632 SQQ196632 TAM196632 TKI196632 TUE196632 UEA196632 UNW196632 UXS196632 VHO196632 VRK196632 WBG196632 WLC196632 WUY196632 IM262168 SI262168 ACE262168 AMA262168 AVW262168 BFS262168 BPO262168 BZK262168 CJG262168 CTC262168 DCY262168 DMU262168 DWQ262168 EGM262168 EQI262168 FAE262168 FKA262168 FTW262168 GDS262168 GNO262168 GXK262168 HHG262168 HRC262168 IAY262168 IKU262168 IUQ262168 JEM262168 JOI262168 JYE262168 KIA262168 KRW262168 LBS262168 LLO262168 LVK262168 MFG262168 MPC262168 MYY262168 NIU262168 NSQ262168 OCM262168 OMI262168 OWE262168 PGA262168 PPW262168 PZS262168 QJO262168 QTK262168 RDG262168 RNC262168 RWY262168 SGU262168 SQQ262168 TAM262168 TKI262168 TUE262168 UEA262168 UNW262168 UXS262168 VHO262168 VRK262168 WBG262168 WLC262168 WUY262168 IM327704 SI327704 ACE327704 AMA327704 AVW327704 BFS327704 BPO327704 BZK327704 CJG327704 CTC327704 DCY327704 DMU327704 DWQ327704 EGM327704 EQI327704 FAE327704 FKA327704 FTW327704 GDS327704 GNO327704 GXK327704 HHG327704 HRC327704 IAY327704 IKU327704 IUQ327704 JEM327704 JOI327704 JYE327704 KIA327704 KRW327704 LBS327704 LLO327704 LVK327704 MFG327704 MPC327704 MYY327704 NIU327704 NSQ327704 OCM327704 OMI327704 OWE327704 PGA327704 PPW327704 PZS327704 QJO327704 QTK327704 RDG327704 RNC327704 RWY327704 SGU327704 SQQ327704 TAM327704 TKI327704 TUE327704 UEA327704 UNW327704 UXS327704 VHO327704 VRK327704 WBG327704 WLC327704 WUY327704 IM393240 SI393240 ACE393240 AMA393240 AVW393240 BFS393240 BPO393240 BZK393240 CJG393240 CTC393240 DCY393240 DMU393240 DWQ393240 EGM393240 EQI393240 FAE393240 FKA393240 FTW393240 GDS393240 GNO393240 GXK393240 HHG393240 HRC393240 IAY393240 IKU393240 IUQ393240 JEM393240 JOI393240 JYE393240 KIA393240 KRW393240 LBS393240 LLO393240 LVK393240 MFG393240 MPC393240 MYY393240 NIU393240 NSQ393240 OCM393240 OMI393240 OWE393240 PGA393240 PPW393240 PZS393240 QJO393240 QTK393240 RDG393240 RNC393240 RWY393240 SGU393240 SQQ393240 TAM393240 TKI393240 TUE393240 UEA393240 UNW393240 UXS393240 VHO393240 VRK393240 WBG393240 WLC393240 WUY393240 IM458776 SI458776 ACE458776 AMA458776 AVW458776 BFS458776 BPO458776 BZK458776 CJG458776 CTC458776 DCY458776 DMU458776 DWQ458776 EGM458776 EQI458776 FAE458776 FKA458776 FTW458776 GDS458776 GNO458776 GXK458776 HHG458776 HRC458776 IAY458776 IKU458776 IUQ458776 JEM458776 JOI458776 JYE458776 KIA458776 KRW458776 LBS458776 LLO458776 LVK458776 MFG458776 MPC458776 MYY458776 NIU458776 NSQ458776 OCM458776 OMI458776 OWE458776 PGA458776 PPW458776 PZS458776 QJO458776 QTK458776 RDG458776 RNC458776 RWY458776 SGU458776 SQQ458776 TAM458776 TKI458776 TUE458776 UEA458776 UNW458776 UXS458776 VHO458776 VRK458776 WBG458776 WLC458776 WUY458776 IM524312 SI524312 ACE524312 AMA524312 AVW524312 BFS524312 BPO524312 BZK524312 CJG524312 CTC524312 DCY524312 DMU524312 DWQ524312 EGM524312 EQI524312 FAE524312 FKA524312 FTW524312 GDS524312 GNO524312 GXK524312 HHG524312 HRC524312 IAY524312 IKU524312 IUQ524312 JEM524312 JOI524312 JYE524312 KIA524312 KRW524312 LBS524312 LLO524312 LVK524312 MFG524312 MPC524312 MYY524312 NIU524312 NSQ524312 OCM524312 OMI524312 OWE524312 PGA524312 PPW524312 PZS524312 QJO524312 QTK524312 RDG524312 RNC524312 RWY524312 SGU524312 SQQ524312 TAM524312 TKI524312 TUE524312 UEA524312 UNW524312 UXS524312 VHO524312 VRK524312 WBG524312 WLC524312 WUY524312 IM589848 SI589848 ACE589848 AMA589848 AVW589848 BFS589848 BPO589848 BZK589848 CJG589848 CTC589848 DCY589848 DMU589848 DWQ589848 EGM589848 EQI589848 FAE589848 FKA589848 FTW589848 GDS589848 GNO589848 GXK589848 HHG589848 HRC589848 IAY589848 IKU589848 IUQ589848 JEM589848 JOI589848 JYE589848 KIA589848 KRW589848 LBS589848 LLO589848 LVK589848 MFG589848 MPC589848 MYY589848 NIU589848 NSQ589848 OCM589848 OMI589848 OWE589848 PGA589848 PPW589848 PZS589848 QJO589848 QTK589848 RDG589848 RNC589848 RWY589848 SGU589848 SQQ589848 TAM589848 TKI589848 TUE589848 UEA589848 UNW589848 UXS589848 VHO589848 VRK589848 WBG589848 WLC589848 WUY589848 IM655384 SI655384 ACE655384 AMA655384 AVW655384 BFS655384 BPO655384 BZK655384 CJG655384 CTC655384 DCY655384 DMU655384 DWQ655384 EGM655384 EQI655384 FAE655384 FKA655384 FTW655384 GDS655384 GNO655384 GXK655384 HHG655384 HRC655384 IAY655384 IKU655384 IUQ655384 JEM655384 JOI655384 JYE655384 KIA655384 KRW655384 LBS655384 LLO655384 LVK655384 MFG655384 MPC655384 MYY655384 NIU655384 NSQ655384 OCM655384 OMI655384 OWE655384 PGA655384 PPW655384 PZS655384 QJO655384 QTK655384 RDG655384 RNC655384 RWY655384 SGU655384 SQQ655384 TAM655384 TKI655384 TUE655384 UEA655384 UNW655384 UXS655384 VHO655384 VRK655384 WBG655384 WLC655384 WUY655384 IM720920 SI720920 ACE720920 AMA720920 AVW720920 BFS720920 BPO720920 BZK720920 CJG720920 CTC720920 DCY720920 DMU720920 DWQ720920 EGM720920 EQI720920 FAE720920 FKA720920 FTW720920 GDS720920 GNO720920 GXK720920 HHG720920 HRC720920 IAY720920 IKU720920 IUQ720920 JEM720920 JOI720920 JYE720920 KIA720920 KRW720920 LBS720920 LLO720920 LVK720920 MFG720920 MPC720920 MYY720920 NIU720920 NSQ720920 OCM720920 OMI720920 OWE720920 PGA720920 PPW720920 PZS720920 QJO720920 QTK720920 RDG720920 RNC720920 RWY720920 SGU720920 SQQ720920 TAM720920 TKI720920 TUE720920 UEA720920 UNW720920 UXS720920 VHO720920 VRK720920 WBG720920 WLC720920 WUY720920 IM786456 SI786456 ACE786456 AMA786456 AVW786456 BFS786456 BPO786456 BZK786456 CJG786456 CTC786456 DCY786456 DMU786456 DWQ786456 EGM786456 EQI786456 FAE786456 FKA786456 FTW786456 GDS786456 GNO786456 GXK786456 HHG786456 HRC786456 IAY786456 IKU786456 IUQ786456 JEM786456 JOI786456 JYE786456 KIA786456 KRW786456 LBS786456 LLO786456 LVK786456 MFG786456 MPC786456 MYY786456 NIU786456 NSQ786456 OCM786456 OMI786456 OWE786456 PGA786456 PPW786456 PZS786456 QJO786456 QTK786456 RDG786456 RNC786456 RWY786456 SGU786456 SQQ786456 TAM786456 TKI786456 TUE786456 UEA786456 UNW786456 UXS786456 VHO786456 VRK786456 WBG786456 WLC786456 WUY786456 IM851992 SI851992 ACE851992 AMA851992 AVW851992 BFS851992 BPO851992 BZK851992 CJG851992 CTC851992 DCY851992 DMU851992 DWQ851992 EGM851992 EQI851992 FAE851992 FKA851992 FTW851992 GDS851992 GNO851992 GXK851992 HHG851992 HRC851992 IAY851992 IKU851992 IUQ851992 JEM851992 JOI851992 JYE851992 KIA851992 KRW851992 LBS851992 LLO851992 LVK851992 MFG851992 MPC851992 MYY851992 NIU851992 NSQ851992 OCM851992 OMI851992 OWE851992 PGA851992 PPW851992 PZS851992 QJO851992 QTK851992 RDG851992 RNC851992 RWY851992 SGU851992 SQQ851992 TAM851992 TKI851992 TUE851992 UEA851992 UNW851992 UXS851992 VHO851992 VRK851992 WBG851992 WLC851992 WUY851992 IM917528 SI917528 ACE917528 AMA917528 AVW917528 BFS917528 BPO917528 BZK917528 CJG917528 CTC917528 DCY917528 DMU917528 DWQ917528 EGM917528 EQI917528 FAE917528 FKA917528 FTW917528 GDS917528 GNO917528 GXK917528 HHG917528 HRC917528 IAY917528 IKU917528 IUQ917528 JEM917528 JOI917528 JYE917528 KIA917528 KRW917528 LBS917528 LLO917528 LVK917528 MFG917528 MPC917528 MYY917528 NIU917528 NSQ917528 OCM917528 OMI917528 OWE917528 PGA917528 PPW917528 PZS917528 QJO917528 QTK917528 RDG917528 RNC917528 RWY917528 SGU917528 SQQ917528 TAM917528 TKI917528 TUE917528 UEA917528 UNW917528 UXS917528 VHO917528 VRK917528 WBG917528 WLC917528 WUY917528 IM983064 SI983064 ACE983064 AMA983064 AVW983064 BFS983064 BPO983064 BZK983064 CJG983064 CTC983064 DCY983064 DMU983064 DWQ983064 EGM983064 EQI983064 FAE983064 FKA983064 FTW983064 GDS983064 GNO983064 GXK983064 HHG983064 HRC983064 IAY983064 IKU983064 IUQ983064 JEM983064 JOI983064 JYE983064 KIA983064 KRW983064 LBS983064 LLO983064 LVK983064 MFG983064 MPC983064 MYY983064 NIU983064 NSQ983064 OCM983064 OMI983064 OWE983064 PGA983064 PPW983064 PZS983064 QJO983064 QTK983064 RDG983064 RNC983064 RWY983064 SGU983064 SQQ983064 TAM983064 TKI983064 TUE983064 UEA983064 UNW983064 UXS983064 VHO983064 VRK983064 WBG983064 WLC983064 WUY983064" xr:uid="{00000000-0002-0000-0400-000006000000}">
      <formula1>DayCountConventions</formula1>
    </dataValidation>
    <dataValidation type="list" allowBlank="1" showInputMessage="1" showErrorMessage="1" sqref="IP17 E65555 E18 E983059 E917523 E851987 E786451 E720915 E655379 E589843 E524307 E458771 E393235 E327699 E262163 E196627 E131091 SL17 ACH17 AMD17 AVZ17 BFV17 BPR17 BZN17 CJJ17 CTF17 DDB17 DMX17 DWT17 EGP17 EQL17 FAH17 FKD17 FTZ17 GDV17 GNR17 GXN17 HHJ17 HRF17 IBB17 IKX17 IUT17 JEP17 JOL17 JYH17 KID17 KRZ17 LBV17 LLR17 LVN17 MFJ17 MPF17 MZB17 NIX17 NST17 OCP17 OML17 OWH17 PGD17 PPZ17 PZV17 QJR17 QTN17 RDJ17 RNF17 RXB17 SGX17 SQT17 TAP17 TKL17 TUH17 UED17 UNZ17 UXV17 VHR17 VRN17 WBJ17 WLF17 WVB17 IP65555 SL65555 ACH65555 AMD65555 AVZ65555 BFV65555 BPR65555 BZN65555 CJJ65555 CTF65555 DDB65555 DMX65555 DWT65555 EGP65555 EQL65555 FAH65555 FKD65555 FTZ65555 GDV65555 GNR65555 GXN65555 HHJ65555 HRF65555 IBB65555 IKX65555 IUT65555 JEP65555 JOL65555 JYH65555 KID65555 KRZ65555 LBV65555 LLR65555 LVN65555 MFJ65555 MPF65555 MZB65555 NIX65555 NST65555 OCP65555 OML65555 OWH65555 PGD65555 PPZ65555 PZV65555 QJR65555 QTN65555 RDJ65555 RNF65555 RXB65555 SGX65555 SQT65555 TAP65555 TKL65555 TUH65555 UED65555 UNZ65555 UXV65555 VHR65555 VRN65555 WBJ65555 WLF65555 WVB65555 IP131091 SL131091 ACH131091 AMD131091 AVZ131091 BFV131091 BPR131091 BZN131091 CJJ131091 CTF131091 DDB131091 DMX131091 DWT131091 EGP131091 EQL131091 FAH131091 FKD131091 FTZ131091 GDV131091 GNR131091 GXN131091 HHJ131091 HRF131091 IBB131091 IKX131091 IUT131091 JEP131091 JOL131091 JYH131091 KID131091 KRZ131091 LBV131091 LLR131091 LVN131091 MFJ131091 MPF131091 MZB131091 NIX131091 NST131091 OCP131091 OML131091 OWH131091 PGD131091 PPZ131091 PZV131091 QJR131091 QTN131091 RDJ131091 RNF131091 RXB131091 SGX131091 SQT131091 TAP131091 TKL131091 TUH131091 UED131091 UNZ131091 UXV131091 VHR131091 VRN131091 WBJ131091 WLF131091 WVB131091 IP196627 SL196627 ACH196627 AMD196627 AVZ196627 BFV196627 BPR196627 BZN196627 CJJ196627 CTF196627 DDB196627 DMX196627 DWT196627 EGP196627 EQL196627 FAH196627 FKD196627 FTZ196627 GDV196627 GNR196627 GXN196627 HHJ196627 HRF196627 IBB196627 IKX196627 IUT196627 JEP196627 JOL196627 JYH196627 KID196627 KRZ196627 LBV196627 LLR196627 LVN196627 MFJ196627 MPF196627 MZB196627 NIX196627 NST196627 OCP196627 OML196627 OWH196627 PGD196627 PPZ196627 PZV196627 QJR196627 QTN196627 RDJ196627 RNF196627 RXB196627 SGX196627 SQT196627 TAP196627 TKL196627 TUH196627 UED196627 UNZ196627 UXV196627 VHR196627 VRN196627 WBJ196627 WLF196627 WVB196627 IP262163 SL262163 ACH262163 AMD262163 AVZ262163 BFV262163 BPR262163 BZN262163 CJJ262163 CTF262163 DDB262163 DMX262163 DWT262163 EGP262163 EQL262163 FAH262163 FKD262163 FTZ262163 GDV262163 GNR262163 GXN262163 HHJ262163 HRF262163 IBB262163 IKX262163 IUT262163 JEP262163 JOL262163 JYH262163 KID262163 KRZ262163 LBV262163 LLR262163 LVN262163 MFJ262163 MPF262163 MZB262163 NIX262163 NST262163 OCP262163 OML262163 OWH262163 PGD262163 PPZ262163 PZV262163 QJR262163 QTN262163 RDJ262163 RNF262163 RXB262163 SGX262163 SQT262163 TAP262163 TKL262163 TUH262163 UED262163 UNZ262163 UXV262163 VHR262163 VRN262163 WBJ262163 WLF262163 WVB262163 IP327699 SL327699 ACH327699 AMD327699 AVZ327699 BFV327699 BPR327699 BZN327699 CJJ327699 CTF327699 DDB327699 DMX327699 DWT327699 EGP327699 EQL327699 FAH327699 FKD327699 FTZ327699 GDV327699 GNR327699 GXN327699 HHJ327699 HRF327699 IBB327699 IKX327699 IUT327699 JEP327699 JOL327699 JYH327699 KID327699 KRZ327699 LBV327699 LLR327699 LVN327699 MFJ327699 MPF327699 MZB327699 NIX327699 NST327699 OCP327699 OML327699 OWH327699 PGD327699 PPZ327699 PZV327699 QJR327699 QTN327699 RDJ327699 RNF327699 RXB327699 SGX327699 SQT327699 TAP327699 TKL327699 TUH327699 UED327699 UNZ327699 UXV327699 VHR327699 VRN327699 WBJ327699 WLF327699 WVB327699 IP393235 SL393235 ACH393235 AMD393235 AVZ393235 BFV393235 BPR393235 BZN393235 CJJ393235 CTF393235 DDB393235 DMX393235 DWT393235 EGP393235 EQL393235 FAH393235 FKD393235 FTZ393235 GDV393235 GNR393235 GXN393235 HHJ393235 HRF393235 IBB393235 IKX393235 IUT393235 JEP393235 JOL393235 JYH393235 KID393235 KRZ393235 LBV393235 LLR393235 LVN393235 MFJ393235 MPF393235 MZB393235 NIX393235 NST393235 OCP393235 OML393235 OWH393235 PGD393235 PPZ393235 PZV393235 QJR393235 QTN393235 RDJ393235 RNF393235 RXB393235 SGX393235 SQT393235 TAP393235 TKL393235 TUH393235 UED393235 UNZ393235 UXV393235 VHR393235 VRN393235 WBJ393235 WLF393235 WVB393235 IP458771 SL458771 ACH458771 AMD458771 AVZ458771 BFV458771 BPR458771 BZN458771 CJJ458771 CTF458771 DDB458771 DMX458771 DWT458771 EGP458771 EQL458771 FAH458771 FKD458771 FTZ458771 GDV458771 GNR458771 GXN458771 HHJ458771 HRF458771 IBB458771 IKX458771 IUT458771 JEP458771 JOL458771 JYH458771 KID458771 KRZ458771 LBV458771 LLR458771 LVN458771 MFJ458771 MPF458771 MZB458771 NIX458771 NST458771 OCP458771 OML458771 OWH458771 PGD458771 PPZ458771 PZV458771 QJR458771 QTN458771 RDJ458771 RNF458771 RXB458771 SGX458771 SQT458771 TAP458771 TKL458771 TUH458771 UED458771 UNZ458771 UXV458771 VHR458771 VRN458771 WBJ458771 WLF458771 WVB458771 IP524307 SL524307 ACH524307 AMD524307 AVZ524307 BFV524307 BPR524307 BZN524307 CJJ524307 CTF524307 DDB524307 DMX524307 DWT524307 EGP524307 EQL524307 FAH524307 FKD524307 FTZ524307 GDV524307 GNR524307 GXN524307 HHJ524307 HRF524307 IBB524307 IKX524307 IUT524307 JEP524307 JOL524307 JYH524307 KID524307 KRZ524307 LBV524307 LLR524307 LVN524307 MFJ524307 MPF524307 MZB524307 NIX524307 NST524307 OCP524307 OML524307 OWH524307 PGD524307 PPZ524307 PZV524307 QJR524307 QTN524307 RDJ524307 RNF524307 RXB524307 SGX524307 SQT524307 TAP524307 TKL524307 TUH524307 UED524307 UNZ524307 UXV524307 VHR524307 VRN524307 WBJ524307 WLF524307 WVB524307 IP589843 SL589843 ACH589843 AMD589843 AVZ589843 BFV589843 BPR589843 BZN589843 CJJ589843 CTF589843 DDB589843 DMX589843 DWT589843 EGP589843 EQL589843 FAH589843 FKD589843 FTZ589843 GDV589843 GNR589843 GXN589843 HHJ589843 HRF589843 IBB589843 IKX589843 IUT589843 JEP589843 JOL589843 JYH589843 KID589843 KRZ589843 LBV589843 LLR589843 LVN589843 MFJ589843 MPF589843 MZB589843 NIX589843 NST589843 OCP589843 OML589843 OWH589843 PGD589843 PPZ589843 PZV589843 QJR589843 QTN589843 RDJ589843 RNF589843 RXB589843 SGX589843 SQT589843 TAP589843 TKL589843 TUH589843 UED589843 UNZ589843 UXV589843 VHR589843 VRN589843 WBJ589843 WLF589843 WVB589843 IP655379 SL655379 ACH655379 AMD655379 AVZ655379 BFV655379 BPR655379 BZN655379 CJJ655379 CTF655379 DDB655379 DMX655379 DWT655379 EGP655379 EQL655379 FAH655379 FKD655379 FTZ655379 GDV655379 GNR655379 GXN655379 HHJ655379 HRF655379 IBB655379 IKX655379 IUT655379 JEP655379 JOL655379 JYH655379 KID655379 KRZ655379 LBV655379 LLR655379 LVN655379 MFJ655379 MPF655379 MZB655379 NIX655379 NST655379 OCP655379 OML655379 OWH655379 PGD655379 PPZ655379 PZV655379 QJR655379 QTN655379 RDJ655379 RNF655379 RXB655379 SGX655379 SQT655379 TAP655379 TKL655379 TUH655379 UED655379 UNZ655379 UXV655379 VHR655379 VRN655379 WBJ655379 WLF655379 WVB655379 IP720915 SL720915 ACH720915 AMD720915 AVZ720915 BFV720915 BPR720915 BZN720915 CJJ720915 CTF720915 DDB720915 DMX720915 DWT720915 EGP720915 EQL720915 FAH720915 FKD720915 FTZ720915 GDV720915 GNR720915 GXN720915 HHJ720915 HRF720915 IBB720915 IKX720915 IUT720915 JEP720915 JOL720915 JYH720915 KID720915 KRZ720915 LBV720915 LLR720915 LVN720915 MFJ720915 MPF720915 MZB720915 NIX720915 NST720915 OCP720915 OML720915 OWH720915 PGD720915 PPZ720915 PZV720915 QJR720915 QTN720915 RDJ720915 RNF720915 RXB720915 SGX720915 SQT720915 TAP720915 TKL720915 TUH720915 UED720915 UNZ720915 UXV720915 VHR720915 VRN720915 WBJ720915 WLF720915 WVB720915 IP786451 SL786451 ACH786451 AMD786451 AVZ786451 BFV786451 BPR786451 BZN786451 CJJ786451 CTF786451 DDB786451 DMX786451 DWT786451 EGP786451 EQL786451 FAH786451 FKD786451 FTZ786451 GDV786451 GNR786451 GXN786451 HHJ786451 HRF786451 IBB786451 IKX786451 IUT786451 JEP786451 JOL786451 JYH786451 KID786451 KRZ786451 LBV786451 LLR786451 LVN786451 MFJ786451 MPF786451 MZB786451 NIX786451 NST786451 OCP786451 OML786451 OWH786451 PGD786451 PPZ786451 PZV786451 QJR786451 QTN786451 RDJ786451 RNF786451 RXB786451 SGX786451 SQT786451 TAP786451 TKL786451 TUH786451 UED786451 UNZ786451 UXV786451 VHR786451 VRN786451 WBJ786451 WLF786451 WVB786451 IP851987 SL851987 ACH851987 AMD851987 AVZ851987 BFV851987 BPR851987 BZN851987 CJJ851987 CTF851987 DDB851987 DMX851987 DWT851987 EGP851987 EQL851987 FAH851987 FKD851987 FTZ851987 GDV851987 GNR851987 GXN851987 HHJ851987 HRF851987 IBB851987 IKX851987 IUT851987 JEP851987 JOL851987 JYH851987 KID851987 KRZ851987 LBV851987 LLR851987 LVN851987 MFJ851987 MPF851987 MZB851987 NIX851987 NST851987 OCP851987 OML851987 OWH851987 PGD851987 PPZ851987 PZV851987 QJR851987 QTN851987 RDJ851987 RNF851987 RXB851987 SGX851987 SQT851987 TAP851987 TKL851987 TUH851987 UED851987 UNZ851987 UXV851987 VHR851987 VRN851987 WBJ851987 WLF851987 WVB851987 IP917523 SL917523 ACH917523 AMD917523 AVZ917523 BFV917523 BPR917523 BZN917523 CJJ917523 CTF917523 DDB917523 DMX917523 DWT917523 EGP917523 EQL917523 FAH917523 FKD917523 FTZ917523 GDV917523 GNR917523 GXN917523 HHJ917523 HRF917523 IBB917523 IKX917523 IUT917523 JEP917523 JOL917523 JYH917523 KID917523 KRZ917523 LBV917523 LLR917523 LVN917523 MFJ917523 MPF917523 MZB917523 NIX917523 NST917523 OCP917523 OML917523 OWH917523 PGD917523 PPZ917523 PZV917523 QJR917523 QTN917523 RDJ917523 RNF917523 RXB917523 SGX917523 SQT917523 TAP917523 TKL917523 TUH917523 UED917523 UNZ917523 UXV917523 VHR917523 VRN917523 WBJ917523 WLF917523 WVB917523 IP983059 SL983059 ACH983059 AMD983059 AVZ983059 BFV983059 BPR983059 BZN983059 CJJ983059 CTF983059 DDB983059 DMX983059 DWT983059 EGP983059 EQL983059 FAH983059 FKD983059 FTZ983059 GDV983059 GNR983059 GXN983059 HHJ983059 HRF983059 IBB983059 IKX983059 IUT983059 JEP983059 JOL983059 JYH983059 KID983059 KRZ983059 LBV983059 LLR983059 LVN983059 MFJ983059 MPF983059 MZB983059 NIX983059 NST983059 OCP983059 OML983059 OWH983059 PGD983059 PPZ983059 PZV983059 QJR983059 QTN983059 RDJ983059 RNF983059 RXB983059 SGX983059 SQT983059 TAP983059 TKL983059 TUH983059 UED983059 UNZ983059 UXV983059 VHR983059 VRN983059 WBJ983059 WLF983059 WVB983059 IM17 SI17 ACE17 AMA17 AVW17 BFS17 BPO17 BZK17 CJG17 CTC17 DCY17 DMU17 DWQ17 EGM17 EQI17 FAE17 FKA17 FTW17 GDS17 GNO17 GXK17 HHG17 HRC17 IAY17 IKU17 IUQ17 JEM17 JOI17 JYE17 KIA17 KRW17 LBS17 LLO17 LVK17 MFG17 MPC17 MYY17 NIU17 NSQ17 OCM17 OMI17 OWE17 PGA17 PPW17 PZS17 QJO17 QTK17 RDG17 RNC17 RWY17 SGU17 SQQ17 TAM17 TKI17 TUE17 UEA17 UNW17 UXS17 VHO17 VRK17 WBG17 WLC17 WUY17 IM65555 SI65555 ACE65555 AMA65555 AVW65555 BFS65555 BPO65555 BZK65555 CJG65555 CTC65555 DCY65555 DMU65555 DWQ65555 EGM65555 EQI65555 FAE65555 FKA65555 FTW65555 GDS65555 GNO65555 GXK65555 HHG65555 HRC65555 IAY65555 IKU65555 IUQ65555 JEM65555 JOI65555 JYE65555 KIA65555 KRW65555 LBS65555 LLO65555 LVK65555 MFG65555 MPC65555 MYY65555 NIU65555 NSQ65555 OCM65555 OMI65555 OWE65555 PGA65555 PPW65555 PZS65555 QJO65555 QTK65555 RDG65555 RNC65555 RWY65555 SGU65555 SQQ65555 TAM65555 TKI65555 TUE65555 UEA65555 UNW65555 UXS65555 VHO65555 VRK65555 WBG65555 WLC65555 WUY65555 IM131091 SI131091 ACE131091 AMA131091 AVW131091 BFS131091 BPO131091 BZK131091 CJG131091 CTC131091 DCY131091 DMU131091 DWQ131091 EGM131091 EQI131091 FAE131091 FKA131091 FTW131091 GDS131091 GNO131091 GXK131091 HHG131091 HRC131091 IAY131091 IKU131091 IUQ131091 JEM131091 JOI131091 JYE131091 KIA131091 KRW131091 LBS131091 LLO131091 LVK131091 MFG131091 MPC131091 MYY131091 NIU131091 NSQ131091 OCM131091 OMI131091 OWE131091 PGA131091 PPW131091 PZS131091 QJO131091 QTK131091 RDG131091 RNC131091 RWY131091 SGU131091 SQQ131091 TAM131091 TKI131091 TUE131091 UEA131091 UNW131091 UXS131091 VHO131091 VRK131091 WBG131091 WLC131091 WUY131091 IM196627 SI196627 ACE196627 AMA196627 AVW196627 BFS196627 BPO196627 BZK196627 CJG196627 CTC196627 DCY196627 DMU196627 DWQ196627 EGM196627 EQI196627 FAE196627 FKA196627 FTW196627 GDS196627 GNO196627 GXK196627 HHG196627 HRC196627 IAY196627 IKU196627 IUQ196627 JEM196627 JOI196627 JYE196627 KIA196627 KRW196627 LBS196627 LLO196627 LVK196627 MFG196627 MPC196627 MYY196627 NIU196627 NSQ196627 OCM196627 OMI196627 OWE196627 PGA196627 PPW196627 PZS196627 QJO196627 QTK196627 RDG196627 RNC196627 RWY196627 SGU196627 SQQ196627 TAM196627 TKI196627 TUE196627 UEA196627 UNW196627 UXS196627 VHO196627 VRK196627 WBG196627 WLC196627 WUY196627 IM262163 SI262163 ACE262163 AMA262163 AVW262163 BFS262163 BPO262163 BZK262163 CJG262163 CTC262163 DCY262163 DMU262163 DWQ262163 EGM262163 EQI262163 FAE262163 FKA262163 FTW262163 GDS262163 GNO262163 GXK262163 HHG262163 HRC262163 IAY262163 IKU262163 IUQ262163 JEM262163 JOI262163 JYE262163 KIA262163 KRW262163 LBS262163 LLO262163 LVK262163 MFG262163 MPC262163 MYY262163 NIU262163 NSQ262163 OCM262163 OMI262163 OWE262163 PGA262163 PPW262163 PZS262163 QJO262163 QTK262163 RDG262163 RNC262163 RWY262163 SGU262163 SQQ262163 TAM262163 TKI262163 TUE262163 UEA262163 UNW262163 UXS262163 VHO262163 VRK262163 WBG262163 WLC262163 WUY262163 IM327699 SI327699 ACE327699 AMA327699 AVW327699 BFS327699 BPO327699 BZK327699 CJG327699 CTC327699 DCY327699 DMU327699 DWQ327699 EGM327699 EQI327699 FAE327699 FKA327699 FTW327699 GDS327699 GNO327699 GXK327699 HHG327699 HRC327699 IAY327699 IKU327699 IUQ327699 JEM327699 JOI327699 JYE327699 KIA327699 KRW327699 LBS327699 LLO327699 LVK327699 MFG327699 MPC327699 MYY327699 NIU327699 NSQ327699 OCM327699 OMI327699 OWE327699 PGA327699 PPW327699 PZS327699 QJO327699 QTK327699 RDG327699 RNC327699 RWY327699 SGU327699 SQQ327699 TAM327699 TKI327699 TUE327699 UEA327699 UNW327699 UXS327699 VHO327699 VRK327699 WBG327699 WLC327699 WUY327699 IM393235 SI393235 ACE393235 AMA393235 AVW393235 BFS393235 BPO393235 BZK393235 CJG393235 CTC393235 DCY393235 DMU393235 DWQ393235 EGM393235 EQI393235 FAE393235 FKA393235 FTW393235 GDS393235 GNO393235 GXK393235 HHG393235 HRC393235 IAY393235 IKU393235 IUQ393235 JEM393235 JOI393235 JYE393235 KIA393235 KRW393235 LBS393235 LLO393235 LVK393235 MFG393235 MPC393235 MYY393235 NIU393235 NSQ393235 OCM393235 OMI393235 OWE393235 PGA393235 PPW393235 PZS393235 QJO393235 QTK393235 RDG393235 RNC393235 RWY393235 SGU393235 SQQ393235 TAM393235 TKI393235 TUE393235 UEA393235 UNW393235 UXS393235 VHO393235 VRK393235 WBG393235 WLC393235 WUY393235 IM458771 SI458771 ACE458771 AMA458771 AVW458771 BFS458771 BPO458771 BZK458771 CJG458771 CTC458771 DCY458771 DMU458771 DWQ458771 EGM458771 EQI458771 FAE458771 FKA458771 FTW458771 GDS458771 GNO458771 GXK458771 HHG458771 HRC458771 IAY458771 IKU458771 IUQ458771 JEM458771 JOI458771 JYE458771 KIA458771 KRW458771 LBS458771 LLO458771 LVK458771 MFG458771 MPC458771 MYY458771 NIU458771 NSQ458771 OCM458771 OMI458771 OWE458771 PGA458771 PPW458771 PZS458771 QJO458771 QTK458771 RDG458771 RNC458771 RWY458771 SGU458771 SQQ458771 TAM458771 TKI458771 TUE458771 UEA458771 UNW458771 UXS458771 VHO458771 VRK458771 WBG458771 WLC458771 WUY458771 IM524307 SI524307 ACE524307 AMA524307 AVW524307 BFS524307 BPO524307 BZK524307 CJG524307 CTC524307 DCY524307 DMU524307 DWQ524307 EGM524307 EQI524307 FAE524307 FKA524307 FTW524307 GDS524307 GNO524307 GXK524307 HHG524307 HRC524307 IAY524307 IKU524307 IUQ524307 JEM524307 JOI524307 JYE524307 KIA524307 KRW524307 LBS524307 LLO524307 LVK524307 MFG524307 MPC524307 MYY524307 NIU524307 NSQ524307 OCM524307 OMI524307 OWE524307 PGA524307 PPW524307 PZS524307 QJO524307 QTK524307 RDG524307 RNC524307 RWY524307 SGU524307 SQQ524307 TAM524307 TKI524307 TUE524307 UEA524307 UNW524307 UXS524307 VHO524307 VRK524307 WBG524307 WLC524307 WUY524307 IM589843 SI589843 ACE589843 AMA589843 AVW589843 BFS589843 BPO589843 BZK589843 CJG589843 CTC589843 DCY589843 DMU589843 DWQ589843 EGM589843 EQI589843 FAE589843 FKA589843 FTW589843 GDS589843 GNO589843 GXK589843 HHG589843 HRC589843 IAY589843 IKU589843 IUQ589843 JEM589843 JOI589843 JYE589843 KIA589843 KRW589843 LBS589843 LLO589843 LVK589843 MFG589843 MPC589843 MYY589843 NIU589843 NSQ589843 OCM589843 OMI589843 OWE589843 PGA589843 PPW589843 PZS589843 QJO589843 QTK589843 RDG589843 RNC589843 RWY589843 SGU589843 SQQ589843 TAM589843 TKI589843 TUE589843 UEA589843 UNW589843 UXS589843 VHO589843 VRK589843 WBG589843 WLC589843 WUY589843 IM655379 SI655379 ACE655379 AMA655379 AVW655379 BFS655379 BPO655379 BZK655379 CJG655379 CTC655379 DCY655379 DMU655379 DWQ655379 EGM655379 EQI655379 FAE655379 FKA655379 FTW655379 GDS655379 GNO655379 GXK655379 HHG655379 HRC655379 IAY655379 IKU655379 IUQ655379 JEM655379 JOI655379 JYE655379 KIA655379 KRW655379 LBS655379 LLO655379 LVK655379 MFG655379 MPC655379 MYY655379 NIU655379 NSQ655379 OCM655379 OMI655379 OWE655379 PGA655379 PPW655379 PZS655379 QJO655379 QTK655379 RDG655379 RNC655379 RWY655379 SGU655379 SQQ655379 TAM655379 TKI655379 TUE655379 UEA655379 UNW655379 UXS655379 VHO655379 VRK655379 WBG655379 WLC655379 WUY655379 IM720915 SI720915 ACE720915 AMA720915 AVW720915 BFS720915 BPO720915 BZK720915 CJG720915 CTC720915 DCY720915 DMU720915 DWQ720915 EGM720915 EQI720915 FAE720915 FKA720915 FTW720915 GDS720915 GNO720915 GXK720915 HHG720915 HRC720915 IAY720915 IKU720915 IUQ720915 JEM720915 JOI720915 JYE720915 KIA720915 KRW720915 LBS720915 LLO720915 LVK720915 MFG720915 MPC720915 MYY720915 NIU720915 NSQ720915 OCM720915 OMI720915 OWE720915 PGA720915 PPW720915 PZS720915 QJO720915 QTK720915 RDG720915 RNC720915 RWY720915 SGU720915 SQQ720915 TAM720915 TKI720915 TUE720915 UEA720915 UNW720915 UXS720915 VHO720915 VRK720915 WBG720915 WLC720915 WUY720915 IM786451 SI786451 ACE786451 AMA786451 AVW786451 BFS786451 BPO786451 BZK786451 CJG786451 CTC786451 DCY786451 DMU786451 DWQ786451 EGM786451 EQI786451 FAE786451 FKA786451 FTW786451 GDS786451 GNO786451 GXK786451 HHG786451 HRC786451 IAY786451 IKU786451 IUQ786451 JEM786451 JOI786451 JYE786451 KIA786451 KRW786451 LBS786451 LLO786451 LVK786451 MFG786451 MPC786451 MYY786451 NIU786451 NSQ786451 OCM786451 OMI786451 OWE786451 PGA786451 PPW786451 PZS786451 QJO786451 QTK786451 RDG786451 RNC786451 RWY786451 SGU786451 SQQ786451 TAM786451 TKI786451 TUE786451 UEA786451 UNW786451 UXS786451 VHO786451 VRK786451 WBG786451 WLC786451 WUY786451 IM851987 SI851987 ACE851987 AMA851987 AVW851987 BFS851987 BPO851987 BZK851987 CJG851987 CTC851987 DCY851987 DMU851987 DWQ851987 EGM851987 EQI851987 FAE851987 FKA851987 FTW851987 GDS851987 GNO851987 GXK851987 HHG851987 HRC851987 IAY851987 IKU851987 IUQ851987 JEM851987 JOI851987 JYE851987 KIA851987 KRW851987 LBS851987 LLO851987 LVK851987 MFG851987 MPC851987 MYY851987 NIU851987 NSQ851987 OCM851987 OMI851987 OWE851987 PGA851987 PPW851987 PZS851987 QJO851987 QTK851987 RDG851987 RNC851987 RWY851987 SGU851987 SQQ851987 TAM851987 TKI851987 TUE851987 UEA851987 UNW851987 UXS851987 VHO851987 VRK851987 WBG851987 WLC851987 WUY851987 IM917523 SI917523 ACE917523 AMA917523 AVW917523 BFS917523 BPO917523 BZK917523 CJG917523 CTC917523 DCY917523 DMU917523 DWQ917523 EGM917523 EQI917523 FAE917523 FKA917523 FTW917523 GDS917523 GNO917523 GXK917523 HHG917523 HRC917523 IAY917523 IKU917523 IUQ917523 JEM917523 JOI917523 JYE917523 KIA917523 KRW917523 LBS917523 LLO917523 LVK917523 MFG917523 MPC917523 MYY917523 NIU917523 NSQ917523 OCM917523 OMI917523 OWE917523 PGA917523 PPW917523 PZS917523 QJO917523 QTK917523 RDG917523 RNC917523 RWY917523 SGU917523 SQQ917523 TAM917523 TKI917523 TUE917523 UEA917523 UNW917523 UXS917523 VHO917523 VRK917523 WBG917523 WLC917523 WUY917523 IM983059 SI983059 ACE983059 AMA983059 AVW983059 BFS983059 BPO983059 BZK983059 CJG983059 CTC983059 DCY983059 DMU983059 DWQ983059 EGM983059 EQI983059 FAE983059 FKA983059 FTW983059 GDS983059 GNO983059 GXK983059 HHG983059 HRC983059 IAY983059 IKU983059 IUQ983059 JEM983059 JOI983059 JYE983059 KIA983059 KRW983059 LBS983059 LLO983059 LVK983059 MFG983059 MPC983059 MYY983059 NIU983059 NSQ983059 OCM983059 OMI983059 OWE983059 PGA983059 PPW983059 PZS983059 QJO983059 QTK983059 RDG983059 RNC983059 RWY983059 SGU983059 SQQ983059 TAM983059 TKI983059 TUE983059 UEA983059 UNW983059 UXS983059 VHO983059 VRK983059 WBG983059 WLC983059 WUY983059" xr:uid="{00000000-0002-0000-0400-000007000000}">
      <formula1>LegType</formula1>
    </dataValidation>
    <dataValidation type="list" allowBlank="1" showInputMessage="1" showErrorMessage="1" sqref="IP11 E65551 E14 E983055 E917519 E851983 E786447 E720911 E655375 E589839 E524303 E458767 E393231 E327695 E262159 E196623 E131087 SL11 ACH11 AMD11 AVZ11 BFV11 BPR11 BZN11 CJJ11 CTF11 DDB11 DMX11 DWT11 EGP11 EQL11 FAH11 FKD11 FTZ11 GDV11 GNR11 GXN11 HHJ11 HRF11 IBB11 IKX11 IUT11 JEP11 JOL11 JYH11 KID11 KRZ11 LBV11 LLR11 LVN11 MFJ11 MPF11 MZB11 NIX11 NST11 OCP11 OML11 OWH11 PGD11 PPZ11 PZV11 QJR11 QTN11 RDJ11 RNF11 RXB11 SGX11 SQT11 TAP11 TKL11 TUH11 UED11 UNZ11 UXV11 VHR11 VRN11 WBJ11 WLF11 WVB11 IP65551 SL65551 ACH65551 AMD65551 AVZ65551 BFV65551 BPR65551 BZN65551 CJJ65551 CTF65551 DDB65551 DMX65551 DWT65551 EGP65551 EQL65551 FAH65551 FKD65551 FTZ65551 GDV65551 GNR65551 GXN65551 HHJ65551 HRF65551 IBB65551 IKX65551 IUT65551 JEP65551 JOL65551 JYH65551 KID65551 KRZ65551 LBV65551 LLR65551 LVN65551 MFJ65551 MPF65551 MZB65551 NIX65551 NST65551 OCP65551 OML65551 OWH65551 PGD65551 PPZ65551 PZV65551 QJR65551 QTN65551 RDJ65551 RNF65551 RXB65551 SGX65551 SQT65551 TAP65551 TKL65551 TUH65551 UED65551 UNZ65551 UXV65551 VHR65551 VRN65551 WBJ65551 WLF65551 WVB65551 IP131087 SL131087 ACH131087 AMD131087 AVZ131087 BFV131087 BPR131087 BZN131087 CJJ131087 CTF131087 DDB131087 DMX131087 DWT131087 EGP131087 EQL131087 FAH131087 FKD131087 FTZ131087 GDV131087 GNR131087 GXN131087 HHJ131087 HRF131087 IBB131087 IKX131087 IUT131087 JEP131087 JOL131087 JYH131087 KID131087 KRZ131087 LBV131087 LLR131087 LVN131087 MFJ131087 MPF131087 MZB131087 NIX131087 NST131087 OCP131087 OML131087 OWH131087 PGD131087 PPZ131087 PZV131087 QJR131087 QTN131087 RDJ131087 RNF131087 RXB131087 SGX131087 SQT131087 TAP131087 TKL131087 TUH131087 UED131087 UNZ131087 UXV131087 VHR131087 VRN131087 WBJ131087 WLF131087 WVB131087 IP196623 SL196623 ACH196623 AMD196623 AVZ196623 BFV196623 BPR196623 BZN196623 CJJ196623 CTF196623 DDB196623 DMX196623 DWT196623 EGP196623 EQL196623 FAH196623 FKD196623 FTZ196623 GDV196623 GNR196623 GXN196623 HHJ196623 HRF196623 IBB196623 IKX196623 IUT196623 JEP196623 JOL196623 JYH196623 KID196623 KRZ196623 LBV196623 LLR196623 LVN196623 MFJ196623 MPF196623 MZB196623 NIX196623 NST196623 OCP196623 OML196623 OWH196623 PGD196623 PPZ196623 PZV196623 QJR196623 QTN196623 RDJ196623 RNF196623 RXB196623 SGX196623 SQT196623 TAP196623 TKL196623 TUH196623 UED196623 UNZ196623 UXV196623 VHR196623 VRN196623 WBJ196623 WLF196623 WVB196623 IP262159 SL262159 ACH262159 AMD262159 AVZ262159 BFV262159 BPR262159 BZN262159 CJJ262159 CTF262159 DDB262159 DMX262159 DWT262159 EGP262159 EQL262159 FAH262159 FKD262159 FTZ262159 GDV262159 GNR262159 GXN262159 HHJ262159 HRF262159 IBB262159 IKX262159 IUT262159 JEP262159 JOL262159 JYH262159 KID262159 KRZ262159 LBV262159 LLR262159 LVN262159 MFJ262159 MPF262159 MZB262159 NIX262159 NST262159 OCP262159 OML262159 OWH262159 PGD262159 PPZ262159 PZV262159 QJR262159 QTN262159 RDJ262159 RNF262159 RXB262159 SGX262159 SQT262159 TAP262159 TKL262159 TUH262159 UED262159 UNZ262159 UXV262159 VHR262159 VRN262159 WBJ262159 WLF262159 WVB262159 IP327695 SL327695 ACH327695 AMD327695 AVZ327695 BFV327695 BPR327695 BZN327695 CJJ327695 CTF327695 DDB327695 DMX327695 DWT327695 EGP327695 EQL327695 FAH327695 FKD327695 FTZ327695 GDV327695 GNR327695 GXN327695 HHJ327695 HRF327695 IBB327695 IKX327695 IUT327695 JEP327695 JOL327695 JYH327695 KID327695 KRZ327695 LBV327695 LLR327695 LVN327695 MFJ327695 MPF327695 MZB327695 NIX327695 NST327695 OCP327695 OML327695 OWH327695 PGD327695 PPZ327695 PZV327695 QJR327695 QTN327695 RDJ327695 RNF327695 RXB327695 SGX327695 SQT327695 TAP327695 TKL327695 TUH327695 UED327695 UNZ327695 UXV327695 VHR327695 VRN327695 WBJ327695 WLF327695 WVB327695 IP393231 SL393231 ACH393231 AMD393231 AVZ393231 BFV393231 BPR393231 BZN393231 CJJ393231 CTF393231 DDB393231 DMX393231 DWT393231 EGP393231 EQL393231 FAH393231 FKD393231 FTZ393231 GDV393231 GNR393231 GXN393231 HHJ393231 HRF393231 IBB393231 IKX393231 IUT393231 JEP393231 JOL393231 JYH393231 KID393231 KRZ393231 LBV393231 LLR393231 LVN393231 MFJ393231 MPF393231 MZB393231 NIX393231 NST393231 OCP393231 OML393231 OWH393231 PGD393231 PPZ393231 PZV393231 QJR393231 QTN393231 RDJ393231 RNF393231 RXB393231 SGX393231 SQT393231 TAP393231 TKL393231 TUH393231 UED393231 UNZ393231 UXV393231 VHR393231 VRN393231 WBJ393231 WLF393231 WVB393231 IP458767 SL458767 ACH458767 AMD458767 AVZ458767 BFV458767 BPR458767 BZN458767 CJJ458767 CTF458767 DDB458767 DMX458767 DWT458767 EGP458767 EQL458767 FAH458767 FKD458767 FTZ458767 GDV458767 GNR458767 GXN458767 HHJ458767 HRF458767 IBB458767 IKX458767 IUT458767 JEP458767 JOL458767 JYH458767 KID458767 KRZ458767 LBV458767 LLR458767 LVN458767 MFJ458767 MPF458767 MZB458767 NIX458767 NST458767 OCP458767 OML458767 OWH458767 PGD458767 PPZ458767 PZV458767 QJR458767 QTN458767 RDJ458767 RNF458767 RXB458767 SGX458767 SQT458767 TAP458767 TKL458767 TUH458767 UED458767 UNZ458767 UXV458767 VHR458767 VRN458767 WBJ458767 WLF458767 WVB458767 IP524303 SL524303 ACH524303 AMD524303 AVZ524303 BFV524303 BPR524303 BZN524303 CJJ524303 CTF524303 DDB524303 DMX524303 DWT524303 EGP524303 EQL524303 FAH524303 FKD524303 FTZ524303 GDV524303 GNR524303 GXN524303 HHJ524303 HRF524303 IBB524303 IKX524303 IUT524303 JEP524303 JOL524303 JYH524303 KID524303 KRZ524303 LBV524303 LLR524303 LVN524303 MFJ524303 MPF524303 MZB524303 NIX524303 NST524303 OCP524303 OML524303 OWH524303 PGD524303 PPZ524303 PZV524303 QJR524303 QTN524303 RDJ524303 RNF524303 RXB524303 SGX524303 SQT524303 TAP524303 TKL524303 TUH524303 UED524303 UNZ524303 UXV524303 VHR524303 VRN524303 WBJ524303 WLF524303 WVB524303 IP589839 SL589839 ACH589839 AMD589839 AVZ589839 BFV589839 BPR589839 BZN589839 CJJ589839 CTF589839 DDB589839 DMX589839 DWT589839 EGP589839 EQL589839 FAH589839 FKD589839 FTZ589839 GDV589839 GNR589839 GXN589839 HHJ589839 HRF589839 IBB589839 IKX589839 IUT589839 JEP589839 JOL589839 JYH589839 KID589839 KRZ589839 LBV589839 LLR589839 LVN589839 MFJ589839 MPF589839 MZB589839 NIX589839 NST589839 OCP589839 OML589839 OWH589839 PGD589839 PPZ589839 PZV589839 QJR589839 QTN589839 RDJ589839 RNF589839 RXB589839 SGX589839 SQT589839 TAP589839 TKL589839 TUH589839 UED589839 UNZ589839 UXV589839 VHR589839 VRN589839 WBJ589839 WLF589839 WVB589839 IP655375 SL655375 ACH655375 AMD655375 AVZ655375 BFV655375 BPR655375 BZN655375 CJJ655375 CTF655375 DDB655375 DMX655375 DWT655375 EGP655375 EQL655375 FAH655375 FKD655375 FTZ655375 GDV655375 GNR655375 GXN655375 HHJ655375 HRF655375 IBB655375 IKX655375 IUT655375 JEP655375 JOL655375 JYH655375 KID655375 KRZ655375 LBV655375 LLR655375 LVN655375 MFJ655375 MPF655375 MZB655375 NIX655375 NST655375 OCP655375 OML655375 OWH655375 PGD655375 PPZ655375 PZV655375 QJR655375 QTN655375 RDJ655375 RNF655375 RXB655375 SGX655375 SQT655375 TAP655375 TKL655375 TUH655375 UED655375 UNZ655375 UXV655375 VHR655375 VRN655375 WBJ655375 WLF655375 WVB655375 IP720911 SL720911 ACH720911 AMD720911 AVZ720911 BFV720911 BPR720911 BZN720911 CJJ720911 CTF720911 DDB720911 DMX720911 DWT720911 EGP720911 EQL720911 FAH720911 FKD720911 FTZ720911 GDV720911 GNR720911 GXN720911 HHJ720911 HRF720911 IBB720911 IKX720911 IUT720911 JEP720911 JOL720911 JYH720911 KID720911 KRZ720911 LBV720911 LLR720911 LVN720911 MFJ720911 MPF720911 MZB720911 NIX720911 NST720911 OCP720911 OML720911 OWH720911 PGD720911 PPZ720911 PZV720911 QJR720911 QTN720911 RDJ720911 RNF720911 RXB720911 SGX720911 SQT720911 TAP720911 TKL720911 TUH720911 UED720911 UNZ720911 UXV720911 VHR720911 VRN720911 WBJ720911 WLF720911 WVB720911 IP786447 SL786447 ACH786447 AMD786447 AVZ786447 BFV786447 BPR786447 BZN786447 CJJ786447 CTF786447 DDB786447 DMX786447 DWT786447 EGP786447 EQL786447 FAH786447 FKD786447 FTZ786447 GDV786447 GNR786447 GXN786447 HHJ786447 HRF786447 IBB786447 IKX786447 IUT786447 JEP786447 JOL786447 JYH786447 KID786447 KRZ786447 LBV786447 LLR786447 LVN786447 MFJ786447 MPF786447 MZB786447 NIX786447 NST786447 OCP786447 OML786447 OWH786447 PGD786447 PPZ786447 PZV786447 QJR786447 QTN786447 RDJ786447 RNF786447 RXB786447 SGX786447 SQT786447 TAP786447 TKL786447 TUH786447 UED786447 UNZ786447 UXV786447 VHR786447 VRN786447 WBJ786447 WLF786447 WVB786447 IP851983 SL851983 ACH851983 AMD851983 AVZ851983 BFV851983 BPR851983 BZN851983 CJJ851983 CTF851983 DDB851983 DMX851983 DWT851983 EGP851983 EQL851983 FAH851983 FKD851983 FTZ851983 GDV851983 GNR851983 GXN851983 HHJ851983 HRF851983 IBB851983 IKX851983 IUT851983 JEP851983 JOL851983 JYH851983 KID851983 KRZ851983 LBV851983 LLR851983 LVN851983 MFJ851983 MPF851983 MZB851983 NIX851983 NST851983 OCP851983 OML851983 OWH851983 PGD851983 PPZ851983 PZV851983 QJR851983 QTN851983 RDJ851983 RNF851983 RXB851983 SGX851983 SQT851983 TAP851983 TKL851983 TUH851983 UED851983 UNZ851983 UXV851983 VHR851983 VRN851983 WBJ851983 WLF851983 WVB851983 IP917519 SL917519 ACH917519 AMD917519 AVZ917519 BFV917519 BPR917519 BZN917519 CJJ917519 CTF917519 DDB917519 DMX917519 DWT917519 EGP917519 EQL917519 FAH917519 FKD917519 FTZ917519 GDV917519 GNR917519 GXN917519 HHJ917519 HRF917519 IBB917519 IKX917519 IUT917519 JEP917519 JOL917519 JYH917519 KID917519 KRZ917519 LBV917519 LLR917519 LVN917519 MFJ917519 MPF917519 MZB917519 NIX917519 NST917519 OCP917519 OML917519 OWH917519 PGD917519 PPZ917519 PZV917519 QJR917519 QTN917519 RDJ917519 RNF917519 RXB917519 SGX917519 SQT917519 TAP917519 TKL917519 TUH917519 UED917519 UNZ917519 UXV917519 VHR917519 VRN917519 WBJ917519 WLF917519 WVB917519 IP983055 SL983055 ACH983055 AMD983055 AVZ983055 BFV983055 BPR983055 BZN983055 CJJ983055 CTF983055 DDB983055 DMX983055 DWT983055 EGP983055 EQL983055 FAH983055 FKD983055 FTZ983055 GDV983055 GNR983055 GXN983055 HHJ983055 HRF983055 IBB983055 IKX983055 IUT983055 JEP983055 JOL983055 JYH983055 KID983055 KRZ983055 LBV983055 LLR983055 LVN983055 MFJ983055 MPF983055 MZB983055 NIX983055 NST983055 OCP983055 OML983055 OWH983055 PGD983055 PPZ983055 PZV983055 QJR983055 QTN983055 RDJ983055 RNF983055 RXB983055 SGX983055 SQT983055 TAP983055 TKL983055 TUH983055 UED983055 UNZ983055 UXV983055 VHR983055 VRN983055 WBJ983055 WLF983055 WVB983055 IM11 SI11 ACE11 AMA11 AVW11 BFS11 BPO11 BZK11 CJG11 CTC11 DCY11 DMU11 DWQ11 EGM11 EQI11 FAE11 FKA11 FTW11 GDS11 GNO11 GXK11 HHG11 HRC11 IAY11 IKU11 IUQ11 JEM11 JOI11 JYE11 KIA11 KRW11 LBS11 LLO11 LVK11 MFG11 MPC11 MYY11 NIU11 NSQ11 OCM11 OMI11 OWE11 PGA11 PPW11 PZS11 QJO11 QTK11 RDG11 RNC11 RWY11 SGU11 SQQ11 TAM11 TKI11 TUE11 UEA11 UNW11 UXS11 VHO11 VRK11 WBG11 WLC11 WUY11 IM65551 SI65551 ACE65551 AMA65551 AVW65551 BFS65551 BPO65551 BZK65551 CJG65551 CTC65551 DCY65551 DMU65551 DWQ65551 EGM65551 EQI65551 FAE65551 FKA65551 FTW65551 GDS65551 GNO65551 GXK65551 HHG65551 HRC65551 IAY65551 IKU65551 IUQ65551 JEM65551 JOI65551 JYE65551 KIA65551 KRW65551 LBS65551 LLO65551 LVK65551 MFG65551 MPC65551 MYY65551 NIU65551 NSQ65551 OCM65551 OMI65551 OWE65551 PGA65551 PPW65551 PZS65551 QJO65551 QTK65551 RDG65551 RNC65551 RWY65551 SGU65551 SQQ65551 TAM65551 TKI65551 TUE65551 UEA65551 UNW65551 UXS65551 VHO65551 VRK65551 WBG65551 WLC65551 WUY65551 IM131087 SI131087 ACE131087 AMA131087 AVW131087 BFS131087 BPO131087 BZK131087 CJG131087 CTC131087 DCY131087 DMU131087 DWQ131087 EGM131087 EQI131087 FAE131087 FKA131087 FTW131087 GDS131087 GNO131087 GXK131087 HHG131087 HRC131087 IAY131087 IKU131087 IUQ131087 JEM131087 JOI131087 JYE131087 KIA131087 KRW131087 LBS131087 LLO131087 LVK131087 MFG131087 MPC131087 MYY131087 NIU131087 NSQ131087 OCM131087 OMI131087 OWE131087 PGA131087 PPW131087 PZS131087 QJO131087 QTK131087 RDG131087 RNC131087 RWY131087 SGU131087 SQQ131087 TAM131087 TKI131087 TUE131087 UEA131087 UNW131087 UXS131087 VHO131087 VRK131087 WBG131087 WLC131087 WUY131087 IM196623 SI196623 ACE196623 AMA196623 AVW196623 BFS196623 BPO196623 BZK196623 CJG196623 CTC196623 DCY196623 DMU196623 DWQ196623 EGM196623 EQI196623 FAE196623 FKA196623 FTW196623 GDS196623 GNO196623 GXK196623 HHG196623 HRC196623 IAY196623 IKU196623 IUQ196623 JEM196623 JOI196623 JYE196623 KIA196623 KRW196623 LBS196623 LLO196623 LVK196623 MFG196623 MPC196623 MYY196623 NIU196623 NSQ196623 OCM196623 OMI196623 OWE196623 PGA196623 PPW196623 PZS196623 QJO196623 QTK196623 RDG196623 RNC196623 RWY196623 SGU196623 SQQ196623 TAM196623 TKI196623 TUE196623 UEA196623 UNW196623 UXS196623 VHO196623 VRK196623 WBG196623 WLC196623 WUY196623 IM262159 SI262159 ACE262159 AMA262159 AVW262159 BFS262159 BPO262159 BZK262159 CJG262159 CTC262159 DCY262159 DMU262159 DWQ262159 EGM262159 EQI262159 FAE262159 FKA262159 FTW262159 GDS262159 GNO262159 GXK262159 HHG262159 HRC262159 IAY262159 IKU262159 IUQ262159 JEM262159 JOI262159 JYE262159 KIA262159 KRW262159 LBS262159 LLO262159 LVK262159 MFG262159 MPC262159 MYY262159 NIU262159 NSQ262159 OCM262159 OMI262159 OWE262159 PGA262159 PPW262159 PZS262159 QJO262159 QTK262159 RDG262159 RNC262159 RWY262159 SGU262159 SQQ262159 TAM262159 TKI262159 TUE262159 UEA262159 UNW262159 UXS262159 VHO262159 VRK262159 WBG262159 WLC262159 WUY262159 IM327695 SI327695 ACE327695 AMA327695 AVW327695 BFS327695 BPO327695 BZK327695 CJG327695 CTC327695 DCY327695 DMU327695 DWQ327695 EGM327695 EQI327695 FAE327695 FKA327695 FTW327695 GDS327695 GNO327695 GXK327695 HHG327695 HRC327695 IAY327695 IKU327695 IUQ327695 JEM327695 JOI327695 JYE327695 KIA327695 KRW327695 LBS327695 LLO327695 LVK327695 MFG327695 MPC327695 MYY327695 NIU327695 NSQ327695 OCM327695 OMI327695 OWE327695 PGA327695 PPW327695 PZS327695 QJO327695 QTK327695 RDG327695 RNC327695 RWY327695 SGU327695 SQQ327695 TAM327695 TKI327695 TUE327695 UEA327695 UNW327695 UXS327695 VHO327695 VRK327695 WBG327695 WLC327695 WUY327695 IM393231 SI393231 ACE393231 AMA393231 AVW393231 BFS393231 BPO393231 BZK393231 CJG393231 CTC393231 DCY393231 DMU393231 DWQ393231 EGM393231 EQI393231 FAE393231 FKA393231 FTW393231 GDS393231 GNO393231 GXK393231 HHG393231 HRC393231 IAY393231 IKU393231 IUQ393231 JEM393231 JOI393231 JYE393231 KIA393231 KRW393231 LBS393231 LLO393231 LVK393231 MFG393231 MPC393231 MYY393231 NIU393231 NSQ393231 OCM393231 OMI393231 OWE393231 PGA393231 PPW393231 PZS393231 QJO393231 QTK393231 RDG393231 RNC393231 RWY393231 SGU393231 SQQ393231 TAM393231 TKI393231 TUE393231 UEA393231 UNW393231 UXS393231 VHO393231 VRK393231 WBG393231 WLC393231 WUY393231 IM458767 SI458767 ACE458767 AMA458767 AVW458767 BFS458767 BPO458767 BZK458767 CJG458767 CTC458767 DCY458767 DMU458767 DWQ458767 EGM458767 EQI458767 FAE458767 FKA458767 FTW458767 GDS458767 GNO458767 GXK458767 HHG458767 HRC458767 IAY458767 IKU458767 IUQ458767 JEM458767 JOI458767 JYE458767 KIA458767 KRW458767 LBS458767 LLO458767 LVK458767 MFG458767 MPC458767 MYY458767 NIU458767 NSQ458767 OCM458767 OMI458767 OWE458767 PGA458767 PPW458767 PZS458767 QJO458767 QTK458767 RDG458767 RNC458767 RWY458767 SGU458767 SQQ458767 TAM458767 TKI458767 TUE458767 UEA458767 UNW458767 UXS458767 VHO458767 VRK458767 WBG458767 WLC458767 WUY458767 IM524303 SI524303 ACE524303 AMA524303 AVW524303 BFS524303 BPO524303 BZK524303 CJG524303 CTC524303 DCY524303 DMU524303 DWQ524303 EGM524303 EQI524303 FAE524303 FKA524303 FTW524303 GDS524303 GNO524303 GXK524303 HHG524303 HRC524303 IAY524303 IKU524303 IUQ524303 JEM524303 JOI524303 JYE524303 KIA524303 KRW524303 LBS524303 LLO524303 LVK524303 MFG524303 MPC524303 MYY524303 NIU524303 NSQ524303 OCM524303 OMI524303 OWE524303 PGA524303 PPW524303 PZS524303 QJO524303 QTK524303 RDG524303 RNC524303 RWY524303 SGU524303 SQQ524303 TAM524303 TKI524303 TUE524303 UEA524303 UNW524303 UXS524303 VHO524303 VRK524303 WBG524303 WLC524303 WUY524303 IM589839 SI589839 ACE589839 AMA589839 AVW589839 BFS589839 BPO589839 BZK589839 CJG589839 CTC589839 DCY589839 DMU589839 DWQ589839 EGM589839 EQI589839 FAE589839 FKA589839 FTW589839 GDS589839 GNO589839 GXK589839 HHG589839 HRC589839 IAY589839 IKU589839 IUQ589839 JEM589839 JOI589839 JYE589839 KIA589839 KRW589839 LBS589839 LLO589839 LVK589839 MFG589839 MPC589839 MYY589839 NIU589839 NSQ589839 OCM589839 OMI589839 OWE589839 PGA589839 PPW589839 PZS589839 QJO589839 QTK589839 RDG589839 RNC589839 RWY589839 SGU589839 SQQ589839 TAM589839 TKI589839 TUE589839 UEA589839 UNW589839 UXS589839 VHO589839 VRK589839 WBG589839 WLC589839 WUY589839 IM655375 SI655375 ACE655375 AMA655375 AVW655375 BFS655375 BPO655375 BZK655375 CJG655375 CTC655375 DCY655375 DMU655375 DWQ655375 EGM655375 EQI655375 FAE655375 FKA655375 FTW655375 GDS655375 GNO655375 GXK655375 HHG655375 HRC655375 IAY655375 IKU655375 IUQ655375 JEM655375 JOI655375 JYE655375 KIA655375 KRW655375 LBS655375 LLO655375 LVK655375 MFG655375 MPC655375 MYY655375 NIU655375 NSQ655375 OCM655375 OMI655375 OWE655375 PGA655375 PPW655375 PZS655375 QJO655375 QTK655375 RDG655375 RNC655375 RWY655375 SGU655375 SQQ655375 TAM655375 TKI655375 TUE655375 UEA655375 UNW655375 UXS655375 VHO655375 VRK655375 WBG655375 WLC655375 WUY655375 IM720911 SI720911 ACE720911 AMA720911 AVW720911 BFS720911 BPO720911 BZK720911 CJG720911 CTC720911 DCY720911 DMU720911 DWQ720911 EGM720911 EQI720911 FAE720911 FKA720911 FTW720911 GDS720911 GNO720911 GXK720911 HHG720911 HRC720911 IAY720911 IKU720911 IUQ720911 JEM720911 JOI720911 JYE720911 KIA720911 KRW720911 LBS720911 LLO720911 LVK720911 MFG720911 MPC720911 MYY720911 NIU720911 NSQ720911 OCM720911 OMI720911 OWE720911 PGA720911 PPW720911 PZS720911 QJO720911 QTK720911 RDG720911 RNC720911 RWY720911 SGU720911 SQQ720911 TAM720911 TKI720911 TUE720911 UEA720911 UNW720911 UXS720911 VHO720911 VRK720911 WBG720911 WLC720911 WUY720911 IM786447 SI786447 ACE786447 AMA786447 AVW786447 BFS786447 BPO786447 BZK786447 CJG786447 CTC786447 DCY786447 DMU786447 DWQ786447 EGM786447 EQI786447 FAE786447 FKA786447 FTW786447 GDS786447 GNO786447 GXK786447 HHG786447 HRC786447 IAY786447 IKU786447 IUQ786447 JEM786447 JOI786447 JYE786447 KIA786447 KRW786447 LBS786447 LLO786447 LVK786447 MFG786447 MPC786447 MYY786447 NIU786447 NSQ786447 OCM786447 OMI786447 OWE786447 PGA786447 PPW786447 PZS786447 QJO786447 QTK786447 RDG786447 RNC786447 RWY786447 SGU786447 SQQ786447 TAM786447 TKI786447 TUE786447 UEA786447 UNW786447 UXS786447 VHO786447 VRK786447 WBG786447 WLC786447 WUY786447 IM851983 SI851983 ACE851983 AMA851983 AVW851983 BFS851983 BPO851983 BZK851983 CJG851983 CTC851983 DCY851983 DMU851983 DWQ851983 EGM851983 EQI851983 FAE851983 FKA851983 FTW851983 GDS851983 GNO851983 GXK851983 HHG851983 HRC851983 IAY851983 IKU851983 IUQ851983 JEM851983 JOI851983 JYE851983 KIA851983 KRW851983 LBS851983 LLO851983 LVK851983 MFG851983 MPC851983 MYY851983 NIU851983 NSQ851983 OCM851983 OMI851983 OWE851983 PGA851983 PPW851983 PZS851983 QJO851983 QTK851983 RDG851983 RNC851983 RWY851983 SGU851983 SQQ851983 TAM851983 TKI851983 TUE851983 UEA851983 UNW851983 UXS851983 VHO851983 VRK851983 WBG851983 WLC851983 WUY851983 IM917519 SI917519 ACE917519 AMA917519 AVW917519 BFS917519 BPO917519 BZK917519 CJG917519 CTC917519 DCY917519 DMU917519 DWQ917519 EGM917519 EQI917519 FAE917519 FKA917519 FTW917519 GDS917519 GNO917519 GXK917519 HHG917519 HRC917519 IAY917519 IKU917519 IUQ917519 JEM917519 JOI917519 JYE917519 KIA917519 KRW917519 LBS917519 LLO917519 LVK917519 MFG917519 MPC917519 MYY917519 NIU917519 NSQ917519 OCM917519 OMI917519 OWE917519 PGA917519 PPW917519 PZS917519 QJO917519 QTK917519 RDG917519 RNC917519 RWY917519 SGU917519 SQQ917519 TAM917519 TKI917519 TUE917519 UEA917519 UNW917519 UXS917519 VHO917519 VRK917519 WBG917519 WLC917519 WUY917519 IM983055 SI983055 ACE983055 AMA983055 AVW983055 BFS983055 BPO983055 BZK983055 CJG983055 CTC983055 DCY983055 DMU983055 DWQ983055 EGM983055 EQI983055 FAE983055 FKA983055 FTW983055 GDS983055 GNO983055 GXK983055 HHG983055 HRC983055 IAY983055 IKU983055 IUQ983055 JEM983055 JOI983055 JYE983055 KIA983055 KRW983055 LBS983055 LLO983055 LVK983055 MFG983055 MPC983055 MYY983055 NIU983055 NSQ983055 OCM983055 OMI983055 OWE983055 PGA983055 PPW983055 PZS983055 QJO983055 QTK983055 RDG983055 RNC983055 RWY983055 SGU983055 SQQ983055 TAM983055 TKI983055 TUE983055 UEA983055 UNW983055 UXS983055 VHO983055 VRK983055 WBG983055 WLC983055 WUY983055" xr:uid="{00000000-0002-0000-0400-000008000000}">
      <formula1>SwapType</formula1>
    </dataValidation>
    <dataValidation type="list" allowBlank="1" showInputMessage="1" showErrorMessage="1" sqref="IP15 E65553 E983057 E917521 E851985 E786449 E720913 E655377 E589841 E524305 E458769 E393233 E327697 E262161 E196625 E131089 SL15 ACH15 AMD15 AVZ15 BFV15 BPR15 BZN15 CJJ15 CTF15 DDB15 DMX15 DWT15 EGP15 EQL15 FAH15 FKD15 FTZ15 GDV15 GNR15 GXN15 HHJ15 HRF15 IBB15 IKX15 IUT15 JEP15 JOL15 JYH15 KID15 KRZ15 LBV15 LLR15 LVN15 MFJ15 MPF15 MZB15 NIX15 NST15 OCP15 OML15 OWH15 PGD15 PPZ15 PZV15 QJR15 QTN15 RDJ15 RNF15 RXB15 SGX15 SQT15 TAP15 TKL15 TUH15 UED15 UNZ15 UXV15 VHR15 VRN15 WBJ15 WLF15 WVB15 IP65553 SL65553 ACH65553 AMD65553 AVZ65553 BFV65553 BPR65553 BZN65553 CJJ65553 CTF65553 DDB65553 DMX65553 DWT65553 EGP65553 EQL65553 FAH65553 FKD65553 FTZ65553 GDV65553 GNR65553 GXN65553 HHJ65553 HRF65553 IBB65553 IKX65553 IUT65553 JEP65553 JOL65553 JYH65553 KID65553 KRZ65553 LBV65553 LLR65553 LVN65553 MFJ65553 MPF65553 MZB65553 NIX65553 NST65553 OCP65553 OML65553 OWH65553 PGD65553 PPZ65553 PZV65553 QJR65553 QTN65553 RDJ65553 RNF65553 RXB65553 SGX65553 SQT65553 TAP65553 TKL65553 TUH65553 UED65553 UNZ65553 UXV65553 VHR65553 VRN65553 WBJ65553 WLF65553 WVB65553 IP131089 SL131089 ACH131089 AMD131089 AVZ131089 BFV131089 BPR131089 BZN131089 CJJ131089 CTF131089 DDB131089 DMX131089 DWT131089 EGP131089 EQL131089 FAH131089 FKD131089 FTZ131089 GDV131089 GNR131089 GXN131089 HHJ131089 HRF131089 IBB131089 IKX131089 IUT131089 JEP131089 JOL131089 JYH131089 KID131089 KRZ131089 LBV131089 LLR131089 LVN131089 MFJ131089 MPF131089 MZB131089 NIX131089 NST131089 OCP131089 OML131089 OWH131089 PGD131089 PPZ131089 PZV131089 QJR131089 QTN131089 RDJ131089 RNF131089 RXB131089 SGX131089 SQT131089 TAP131089 TKL131089 TUH131089 UED131089 UNZ131089 UXV131089 VHR131089 VRN131089 WBJ131089 WLF131089 WVB131089 IP196625 SL196625 ACH196625 AMD196625 AVZ196625 BFV196625 BPR196625 BZN196625 CJJ196625 CTF196625 DDB196625 DMX196625 DWT196625 EGP196625 EQL196625 FAH196625 FKD196625 FTZ196625 GDV196625 GNR196625 GXN196625 HHJ196625 HRF196625 IBB196625 IKX196625 IUT196625 JEP196625 JOL196625 JYH196625 KID196625 KRZ196625 LBV196625 LLR196625 LVN196625 MFJ196625 MPF196625 MZB196625 NIX196625 NST196625 OCP196625 OML196625 OWH196625 PGD196625 PPZ196625 PZV196625 QJR196625 QTN196625 RDJ196625 RNF196625 RXB196625 SGX196625 SQT196625 TAP196625 TKL196625 TUH196625 UED196625 UNZ196625 UXV196625 VHR196625 VRN196625 WBJ196625 WLF196625 WVB196625 IP262161 SL262161 ACH262161 AMD262161 AVZ262161 BFV262161 BPR262161 BZN262161 CJJ262161 CTF262161 DDB262161 DMX262161 DWT262161 EGP262161 EQL262161 FAH262161 FKD262161 FTZ262161 GDV262161 GNR262161 GXN262161 HHJ262161 HRF262161 IBB262161 IKX262161 IUT262161 JEP262161 JOL262161 JYH262161 KID262161 KRZ262161 LBV262161 LLR262161 LVN262161 MFJ262161 MPF262161 MZB262161 NIX262161 NST262161 OCP262161 OML262161 OWH262161 PGD262161 PPZ262161 PZV262161 QJR262161 QTN262161 RDJ262161 RNF262161 RXB262161 SGX262161 SQT262161 TAP262161 TKL262161 TUH262161 UED262161 UNZ262161 UXV262161 VHR262161 VRN262161 WBJ262161 WLF262161 WVB262161 IP327697 SL327697 ACH327697 AMD327697 AVZ327697 BFV327697 BPR327697 BZN327697 CJJ327697 CTF327697 DDB327697 DMX327697 DWT327697 EGP327697 EQL327697 FAH327697 FKD327697 FTZ327697 GDV327697 GNR327697 GXN327697 HHJ327697 HRF327697 IBB327697 IKX327697 IUT327697 JEP327697 JOL327697 JYH327697 KID327697 KRZ327697 LBV327697 LLR327697 LVN327697 MFJ327697 MPF327697 MZB327697 NIX327697 NST327697 OCP327697 OML327697 OWH327697 PGD327697 PPZ327697 PZV327697 QJR327697 QTN327697 RDJ327697 RNF327697 RXB327697 SGX327697 SQT327697 TAP327697 TKL327697 TUH327697 UED327697 UNZ327697 UXV327697 VHR327697 VRN327697 WBJ327697 WLF327697 WVB327697 IP393233 SL393233 ACH393233 AMD393233 AVZ393233 BFV393233 BPR393233 BZN393233 CJJ393233 CTF393233 DDB393233 DMX393233 DWT393233 EGP393233 EQL393233 FAH393233 FKD393233 FTZ393233 GDV393233 GNR393233 GXN393233 HHJ393233 HRF393233 IBB393233 IKX393233 IUT393233 JEP393233 JOL393233 JYH393233 KID393233 KRZ393233 LBV393233 LLR393233 LVN393233 MFJ393233 MPF393233 MZB393233 NIX393233 NST393233 OCP393233 OML393233 OWH393233 PGD393233 PPZ393233 PZV393233 QJR393233 QTN393233 RDJ393233 RNF393233 RXB393233 SGX393233 SQT393233 TAP393233 TKL393233 TUH393233 UED393233 UNZ393233 UXV393233 VHR393233 VRN393233 WBJ393233 WLF393233 WVB393233 IP458769 SL458769 ACH458769 AMD458769 AVZ458769 BFV458769 BPR458769 BZN458769 CJJ458769 CTF458769 DDB458769 DMX458769 DWT458769 EGP458769 EQL458769 FAH458769 FKD458769 FTZ458769 GDV458769 GNR458769 GXN458769 HHJ458769 HRF458769 IBB458769 IKX458769 IUT458769 JEP458769 JOL458769 JYH458769 KID458769 KRZ458769 LBV458769 LLR458769 LVN458769 MFJ458769 MPF458769 MZB458769 NIX458769 NST458769 OCP458769 OML458769 OWH458769 PGD458769 PPZ458769 PZV458769 QJR458769 QTN458769 RDJ458769 RNF458769 RXB458769 SGX458769 SQT458769 TAP458769 TKL458769 TUH458769 UED458769 UNZ458769 UXV458769 VHR458769 VRN458769 WBJ458769 WLF458769 WVB458769 IP524305 SL524305 ACH524305 AMD524305 AVZ524305 BFV524305 BPR524305 BZN524305 CJJ524305 CTF524305 DDB524305 DMX524305 DWT524305 EGP524305 EQL524305 FAH524305 FKD524305 FTZ524305 GDV524305 GNR524305 GXN524305 HHJ524305 HRF524305 IBB524305 IKX524305 IUT524305 JEP524305 JOL524305 JYH524305 KID524305 KRZ524305 LBV524305 LLR524305 LVN524305 MFJ524305 MPF524305 MZB524305 NIX524305 NST524305 OCP524305 OML524305 OWH524305 PGD524305 PPZ524305 PZV524305 QJR524305 QTN524305 RDJ524305 RNF524305 RXB524305 SGX524305 SQT524305 TAP524305 TKL524305 TUH524305 UED524305 UNZ524305 UXV524305 VHR524305 VRN524305 WBJ524305 WLF524305 WVB524305 IP589841 SL589841 ACH589841 AMD589841 AVZ589841 BFV589841 BPR589841 BZN589841 CJJ589841 CTF589841 DDB589841 DMX589841 DWT589841 EGP589841 EQL589841 FAH589841 FKD589841 FTZ589841 GDV589841 GNR589841 GXN589841 HHJ589841 HRF589841 IBB589841 IKX589841 IUT589841 JEP589841 JOL589841 JYH589841 KID589841 KRZ589841 LBV589841 LLR589841 LVN589841 MFJ589841 MPF589841 MZB589841 NIX589841 NST589841 OCP589841 OML589841 OWH589841 PGD589841 PPZ589841 PZV589841 QJR589841 QTN589841 RDJ589841 RNF589841 RXB589841 SGX589841 SQT589841 TAP589841 TKL589841 TUH589841 UED589841 UNZ589841 UXV589841 VHR589841 VRN589841 WBJ589841 WLF589841 WVB589841 IP655377 SL655377 ACH655377 AMD655377 AVZ655377 BFV655377 BPR655377 BZN655377 CJJ655377 CTF655377 DDB655377 DMX655377 DWT655377 EGP655377 EQL655377 FAH655377 FKD655377 FTZ655377 GDV655377 GNR655377 GXN655377 HHJ655377 HRF655377 IBB655377 IKX655377 IUT655377 JEP655377 JOL655377 JYH655377 KID655377 KRZ655377 LBV655377 LLR655377 LVN655377 MFJ655377 MPF655377 MZB655377 NIX655377 NST655377 OCP655377 OML655377 OWH655377 PGD655377 PPZ655377 PZV655377 QJR655377 QTN655377 RDJ655377 RNF655377 RXB655377 SGX655377 SQT655377 TAP655377 TKL655377 TUH655377 UED655377 UNZ655377 UXV655377 VHR655377 VRN655377 WBJ655377 WLF655377 WVB655377 IP720913 SL720913 ACH720913 AMD720913 AVZ720913 BFV720913 BPR720913 BZN720913 CJJ720913 CTF720913 DDB720913 DMX720913 DWT720913 EGP720913 EQL720913 FAH720913 FKD720913 FTZ720913 GDV720913 GNR720913 GXN720913 HHJ720913 HRF720913 IBB720913 IKX720913 IUT720913 JEP720913 JOL720913 JYH720913 KID720913 KRZ720913 LBV720913 LLR720913 LVN720913 MFJ720913 MPF720913 MZB720913 NIX720913 NST720913 OCP720913 OML720913 OWH720913 PGD720913 PPZ720913 PZV720913 QJR720913 QTN720913 RDJ720913 RNF720913 RXB720913 SGX720913 SQT720913 TAP720913 TKL720913 TUH720913 UED720913 UNZ720913 UXV720913 VHR720913 VRN720913 WBJ720913 WLF720913 WVB720913 IP786449 SL786449 ACH786449 AMD786449 AVZ786449 BFV786449 BPR786449 BZN786449 CJJ786449 CTF786449 DDB786449 DMX786449 DWT786449 EGP786449 EQL786449 FAH786449 FKD786449 FTZ786449 GDV786449 GNR786449 GXN786449 HHJ786449 HRF786449 IBB786449 IKX786449 IUT786449 JEP786449 JOL786449 JYH786449 KID786449 KRZ786449 LBV786449 LLR786449 LVN786449 MFJ786449 MPF786449 MZB786449 NIX786449 NST786449 OCP786449 OML786449 OWH786449 PGD786449 PPZ786449 PZV786449 QJR786449 QTN786449 RDJ786449 RNF786449 RXB786449 SGX786449 SQT786449 TAP786449 TKL786449 TUH786449 UED786449 UNZ786449 UXV786449 VHR786449 VRN786449 WBJ786449 WLF786449 WVB786449 IP851985 SL851985 ACH851985 AMD851985 AVZ851985 BFV851985 BPR851985 BZN851985 CJJ851985 CTF851985 DDB851985 DMX851985 DWT851985 EGP851985 EQL851985 FAH851985 FKD851985 FTZ851985 GDV851985 GNR851985 GXN851985 HHJ851985 HRF851985 IBB851985 IKX851985 IUT851985 JEP851985 JOL851985 JYH851985 KID851985 KRZ851985 LBV851985 LLR851985 LVN851985 MFJ851985 MPF851985 MZB851985 NIX851985 NST851985 OCP851985 OML851985 OWH851985 PGD851985 PPZ851985 PZV851985 QJR851985 QTN851985 RDJ851985 RNF851985 RXB851985 SGX851985 SQT851985 TAP851985 TKL851985 TUH851985 UED851985 UNZ851985 UXV851985 VHR851985 VRN851985 WBJ851985 WLF851985 WVB851985 IP917521 SL917521 ACH917521 AMD917521 AVZ917521 BFV917521 BPR917521 BZN917521 CJJ917521 CTF917521 DDB917521 DMX917521 DWT917521 EGP917521 EQL917521 FAH917521 FKD917521 FTZ917521 GDV917521 GNR917521 GXN917521 HHJ917521 HRF917521 IBB917521 IKX917521 IUT917521 JEP917521 JOL917521 JYH917521 KID917521 KRZ917521 LBV917521 LLR917521 LVN917521 MFJ917521 MPF917521 MZB917521 NIX917521 NST917521 OCP917521 OML917521 OWH917521 PGD917521 PPZ917521 PZV917521 QJR917521 QTN917521 RDJ917521 RNF917521 RXB917521 SGX917521 SQT917521 TAP917521 TKL917521 TUH917521 UED917521 UNZ917521 UXV917521 VHR917521 VRN917521 WBJ917521 WLF917521 WVB917521 IP983057 SL983057 ACH983057 AMD983057 AVZ983057 BFV983057 BPR983057 BZN983057 CJJ983057 CTF983057 DDB983057 DMX983057 DWT983057 EGP983057 EQL983057 FAH983057 FKD983057 FTZ983057 GDV983057 GNR983057 GXN983057 HHJ983057 HRF983057 IBB983057 IKX983057 IUT983057 JEP983057 JOL983057 JYH983057 KID983057 KRZ983057 LBV983057 LLR983057 LVN983057 MFJ983057 MPF983057 MZB983057 NIX983057 NST983057 OCP983057 OML983057 OWH983057 PGD983057 PPZ983057 PZV983057 QJR983057 QTN983057 RDJ983057 RNF983057 RXB983057 SGX983057 SQT983057 TAP983057 TKL983057 TUH983057 UED983057 UNZ983057 UXV983057 VHR983057 VRN983057 WBJ983057 WLF983057 WVB983057 IM15 SI15 ACE15 AMA15 AVW15 BFS15 BPO15 BZK15 CJG15 CTC15 DCY15 DMU15 DWQ15 EGM15 EQI15 FAE15 FKA15 FTW15 GDS15 GNO15 GXK15 HHG15 HRC15 IAY15 IKU15 IUQ15 JEM15 JOI15 JYE15 KIA15 KRW15 LBS15 LLO15 LVK15 MFG15 MPC15 MYY15 NIU15 NSQ15 OCM15 OMI15 OWE15 PGA15 PPW15 PZS15 QJO15 QTK15 RDG15 RNC15 RWY15 SGU15 SQQ15 TAM15 TKI15 TUE15 UEA15 UNW15 UXS15 VHO15 VRK15 WBG15 WLC15 WUY15 IM65553 SI65553 ACE65553 AMA65553 AVW65553 BFS65553 BPO65553 BZK65553 CJG65553 CTC65553 DCY65553 DMU65553 DWQ65553 EGM65553 EQI65553 FAE65553 FKA65553 FTW65553 GDS65553 GNO65553 GXK65553 HHG65553 HRC65553 IAY65553 IKU65553 IUQ65553 JEM65553 JOI65553 JYE65553 KIA65553 KRW65553 LBS65553 LLO65553 LVK65553 MFG65553 MPC65553 MYY65553 NIU65553 NSQ65553 OCM65553 OMI65553 OWE65553 PGA65553 PPW65553 PZS65553 QJO65553 QTK65553 RDG65553 RNC65553 RWY65553 SGU65553 SQQ65553 TAM65553 TKI65553 TUE65553 UEA65553 UNW65553 UXS65553 VHO65553 VRK65553 WBG65553 WLC65553 WUY65553 IM131089 SI131089 ACE131089 AMA131089 AVW131089 BFS131089 BPO131089 BZK131089 CJG131089 CTC131089 DCY131089 DMU131089 DWQ131089 EGM131089 EQI131089 FAE131089 FKA131089 FTW131089 GDS131089 GNO131089 GXK131089 HHG131089 HRC131089 IAY131089 IKU131089 IUQ131089 JEM131089 JOI131089 JYE131089 KIA131089 KRW131089 LBS131089 LLO131089 LVK131089 MFG131089 MPC131089 MYY131089 NIU131089 NSQ131089 OCM131089 OMI131089 OWE131089 PGA131089 PPW131089 PZS131089 QJO131089 QTK131089 RDG131089 RNC131089 RWY131089 SGU131089 SQQ131089 TAM131089 TKI131089 TUE131089 UEA131089 UNW131089 UXS131089 VHO131089 VRK131089 WBG131089 WLC131089 WUY131089 IM196625 SI196625 ACE196625 AMA196625 AVW196625 BFS196625 BPO196625 BZK196625 CJG196625 CTC196625 DCY196625 DMU196625 DWQ196625 EGM196625 EQI196625 FAE196625 FKA196625 FTW196625 GDS196625 GNO196625 GXK196625 HHG196625 HRC196625 IAY196625 IKU196625 IUQ196625 JEM196625 JOI196625 JYE196625 KIA196625 KRW196625 LBS196625 LLO196625 LVK196625 MFG196625 MPC196625 MYY196625 NIU196625 NSQ196625 OCM196625 OMI196625 OWE196625 PGA196625 PPW196625 PZS196625 QJO196625 QTK196625 RDG196625 RNC196625 RWY196625 SGU196625 SQQ196625 TAM196625 TKI196625 TUE196625 UEA196625 UNW196625 UXS196625 VHO196625 VRK196625 WBG196625 WLC196625 WUY196625 IM262161 SI262161 ACE262161 AMA262161 AVW262161 BFS262161 BPO262161 BZK262161 CJG262161 CTC262161 DCY262161 DMU262161 DWQ262161 EGM262161 EQI262161 FAE262161 FKA262161 FTW262161 GDS262161 GNO262161 GXK262161 HHG262161 HRC262161 IAY262161 IKU262161 IUQ262161 JEM262161 JOI262161 JYE262161 KIA262161 KRW262161 LBS262161 LLO262161 LVK262161 MFG262161 MPC262161 MYY262161 NIU262161 NSQ262161 OCM262161 OMI262161 OWE262161 PGA262161 PPW262161 PZS262161 QJO262161 QTK262161 RDG262161 RNC262161 RWY262161 SGU262161 SQQ262161 TAM262161 TKI262161 TUE262161 UEA262161 UNW262161 UXS262161 VHO262161 VRK262161 WBG262161 WLC262161 WUY262161 IM327697 SI327697 ACE327697 AMA327697 AVW327697 BFS327697 BPO327697 BZK327697 CJG327697 CTC327697 DCY327697 DMU327697 DWQ327697 EGM327697 EQI327697 FAE327697 FKA327697 FTW327697 GDS327697 GNO327697 GXK327697 HHG327697 HRC327697 IAY327697 IKU327697 IUQ327697 JEM327697 JOI327697 JYE327697 KIA327697 KRW327697 LBS327697 LLO327697 LVK327697 MFG327697 MPC327697 MYY327697 NIU327697 NSQ327697 OCM327697 OMI327697 OWE327697 PGA327697 PPW327697 PZS327697 QJO327697 QTK327697 RDG327697 RNC327697 RWY327697 SGU327697 SQQ327697 TAM327697 TKI327697 TUE327697 UEA327697 UNW327697 UXS327697 VHO327697 VRK327697 WBG327697 WLC327697 WUY327697 IM393233 SI393233 ACE393233 AMA393233 AVW393233 BFS393233 BPO393233 BZK393233 CJG393233 CTC393233 DCY393233 DMU393233 DWQ393233 EGM393233 EQI393233 FAE393233 FKA393233 FTW393233 GDS393233 GNO393233 GXK393233 HHG393233 HRC393233 IAY393233 IKU393233 IUQ393233 JEM393233 JOI393233 JYE393233 KIA393233 KRW393233 LBS393233 LLO393233 LVK393233 MFG393233 MPC393233 MYY393233 NIU393233 NSQ393233 OCM393233 OMI393233 OWE393233 PGA393233 PPW393233 PZS393233 QJO393233 QTK393233 RDG393233 RNC393233 RWY393233 SGU393233 SQQ393233 TAM393233 TKI393233 TUE393233 UEA393233 UNW393233 UXS393233 VHO393233 VRK393233 WBG393233 WLC393233 WUY393233 IM458769 SI458769 ACE458769 AMA458769 AVW458769 BFS458769 BPO458769 BZK458769 CJG458769 CTC458769 DCY458769 DMU458769 DWQ458769 EGM458769 EQI458769 FAE458769 FKA458769 FTW458769 GDS458769 GNO458769 GXK458769 HHG458769 HRC458769 IAY458769 IKU458769 IUQ458769 JEM458769 JOI458769 JYE458769 KIA458769 KRW458769 LBS458769 LLO458769 LVK458769 MFG458769 MPC458769 MYY458769 NIU458769 NSQ458769 OCM458769 OMI458769 OWE458769 PGA458769 PPW458769 PZS458769 QJO458769 QTK458769 RDG458769 RNC458769 RWY458769 SGU458769 SQQ458769 TAM458769 TKI458769 TUE458769 UEA458769 UNW458769 UXS458769 VHO458769 VRK458769 WBG458769 WLC458769 WUY458769 IM524305 SI524305 ACE524305 AMA524305 AVW524305 BFS524305 BPO524305 BZK524305 CJG524305 CTC524305 DCY524305 DMU524305 DWQ524305 EGM524305 EQI524305 FAE524305 FKA524305 FTW524305 GDS524305 GNO524305 GXK524305 HHG524305 HRC524305 IAY524305 IKU524305 IUQ524305 JEM524305 JOI524305 JYE524305 KIA524305 KRW524305 LBS524305 LLO524305 LVK524305 MFG524305 MPC524305 MYY524305 NIU524305 NSQ524305 OCM524305 OMI524305 OWE524305 PGA524305 PPW524305 PZS524305 QJO524305 QTK524305 RDG524305 RNC524305 RWY524305 SGU524305 SQQ524305 TAM524305 TKI524305 TUE524305 UEA524305 UNW524305 UXS524305 VHO524305 VRK524305 WBG524305 WLC524305 WUY524305 IM589841 SI589841 ACE589841 AMA589841 AVW589841 BFS589841 BPO589841 BZK589841 CJG589841 CTC589841 DCY589841 DMU589841 DWQ589841 EGM589841 EQI589841 FAE589841 FKA589841 FTW589841 GDS589841 GNO589841 GXK589841 HHG589841 HRC589841 IAY589841 IKU589841 IUQ589841 JEM589841 JOI589841 JYE589841 KIA589841 KRW589841 LBS589841 LLO589841 LVK589841 MFG589841 MPC589841 MYY589841 NIU589841 NSQ589841 OCM589841 OMI589841 OWE589841 PGA589841 PPW589841 PZS589841 QJO589841 QTK589841 RDG589841 RNC589841 RWY589841 SGU589841 SQQ589841 TAM589841 TKI589841 TUE589841 UEA589841 UNW589841 UXS589841 VHO589841 VRK589841 WBG589841 WLC589841 WUY589841 IM655377 SI655377 ACE655377 AMA655377 AVW655377 BFS655377 BPO655377 BZK655377 CJG655377 CTC655377 DCY655377 DMU655377 DWQ655377 EGM655377 EQI655377 FAE655377 FKA655377 FTW655377 GDS655377 GNO655377 GXK655377 HHG655377 HRC655377 IAY655377 IKU655377 IUQ655377 JEM655377 JOI655377 JYE655377 KIA655377 KRW655377 LBS655377 LLO655377 LVK655377 MFG655377 MPC655377 MYY655377 NIU655377 NSQ655377 OCM655377 OMI655377 OWE655377 PGA655377 PPW655377 PZS655377 QJO655377 QTK655377 RDG655377 RNC655377 RWY655377 SGU655377 SQQ655377 TAM655377 TKI655377 TUE655377 UEA655377 UNW655377 UXS655377 VHO655377 VRK655377 WBG655377 WLC655377 WUY655377 IM720913 SI720913 ACE720913 AMA720913 AVW720913 BFS720913 BPO720913 BZK720913 CJG720913 CTC720913 DCY720913 DMU720913 DWQ720913 EGM720913 EQI720913 FAE720913 FKA720913 FTW720913 GDS720913 GNO720913 GXK720913 HHG720913 HRC720913 IAY720913 IKU720913 IUQ720913 JEM720913 JOI720913 JYE720913 KIA720913 KRW720913 LBS720913 LLO720913 LVK720913 MFG720913 MPC720913 MYY720913 NIU720913 NSQ720913 OCM720913 OMI720913 OWE720913 PGA720913 PPW720913 PZS720913 QJO720913 QTK720913 RDG720913 RNC720913 RWY720913 SGU720913 SQQ720913 TAM720913 TKI720913 TUE720913 UEA720913 UNW720913 UXS720913 VHO720913 VRK720913 WBG720913 WLC720913 WUY720913 IM786449 SI786449 ACE786449 AMA786449 AVW786449 BFS786449 BPO786449 BZK786449 CJG786449 CTC786449 DCY786449 DMU786449 DWQ786449 EGM786449 EQI786449 FAE786449 FKA786449 FTW786449 GDS786449 GNO786449 GXK786449 HHG786449 HRC786449 IAY786449 IKU786449 IUQ786449 JEM786449 JOI786449 JYE786449 KIA786449 KRW786449 LBS786449 LLO786449 LVK786449 MFG786449 MPC786449 MYY786449 NIU786449 NSQ786449 OCM786449 OMI786449 OWE786449 PGA786449 PPW786449 PZS786449 QJO786449 QTK786449 RDG786449 RNC786449 RWY786449 SGU786449 SQQ786449 TAM786449 TKI786449 TUE786449 UEA786449 UNW786449 UXS786449 VHO786449 VRK786449 WBG786449 WLC786449 WUY786449 IM851985 SI851985 ACE851985 AMA851985 AVW851985 BFS851985 BPO851985 BZK851985 CJG851985 CTC851985 DCY851985 DMU851985 DWQ851985 EGM851985 EQI851985 FAE851985 FKA851985 FTW851985 GDS851985 GNO851985 GXK851985 HHG851985 HRC851985 IAY851985 IKU851985 IUQ851985 JEM851985 JOI851985 JYE851985 KIA851985 KRW851985 LBS851985 LLO851985 LVK851985 MFG851985 MPC851985 MYY851985 NIU851985 NSQ851985 OCM851985 OMI851985 OWE851985 PGA851985 PPW851985 PZS851985 QJO851985 QTK851985 RDG851985 RNC851985 RWY851985 SGU851985 SQQ851985 TAM851985 TKI851985 TUE851985 UEA851985 UNW851985 UXS851985 VHO851985 VRK851985 WBG851985 WLC851985 WUY851985 IM917521 SI917521 ACE917521 AMA917521 AVW917521 BFS917521 BPO917521 BZK917521 CJG917521 CTC917521 DCY917521 DMU917521 DWQ917521 EGM917521 EQI917521 FAE917521 FKA917521 FTW917521 GDS917521 GNO917521 GXK917521 HHG917521 HRC917521 IAY917521 IKU917521 IUQ917521 JEM917521 JOI917521 JYE917521 KIA917521 KRW917521 LBS917521 LLO917521 LVK917521 MFG917521 MPC917521 MYY917521 NIU917521 NSQ917521 OCM917521 OMI917521 OWE917521 PGA917521 PPW917521 PZS917521 QJO917521 QTK917521 RDG917521 RNC917521 RWY917521 SGU917521 SQQ917521 TAM917521 TKI917521 TUE917521 UEA917521 UNW917521 UXS917521 VHO917521 VRK917521 WBG917521 WLC917521 WUY917521 IM983057 SI983057 ACE983057 AMA983057 AVW983057 BFS983057 BPO983057 BZK983057 CJG983057 CTC983057 DCY983057 DMU983057 DWQ983057 EGM983057 EQI983057 FAE983057 FKA983057 FTW983057 GDS983057 GNO983057 GXK983057 HHG983057 HRC983057 IAY983057 IKU983057 IUQ983057 JEM983057 JOI983057 JYE983057 KIA983057 KRW983057 LBS983057 LLO983057 LVK983057 MFG983057 MPC983057 MYY983057 NIU983057 NSQ983057 OCM983057 OMI983057 OWE983057 PGA983057 PPW983057 PZS983057 QJO983057 QTK983057 RDG983057 RNC983057 RWY983057 SGU983057 SQQ983057 TAM983057 TKI983057 TUE983057 UEA983057 UNW983057 UXS983057 VHO983057 VRK983057 WBG983057 WLC983057 WUY983057" xr:uid="{00000000-0002-0000-0400-000009000000}">
      <formula1>FinalStub</formula1>
    </dataValidation>
    <dataValidation type="list" allowBlank="1" showInputMessage="1" showErrorMessage="1" sqref="IP12:IP14 E65552 E16 E983056 E917520 E851984 E786448 E720912 E655376 E589840 E524304 E458768 E393232 E327696 E262160 E196624 E131088 SL12:SL14 ACH12:ACH14 AMD12:AMD14 AVZ12:AVZ14 BFV12:BFV14 BPR12:BPR14 BZN12:BZN14 CJJ12:CJJ14 CTF12:CTF14 DDB12:DDB14 DMX12:DMX14 DWT12:DWT14 EGP12:EGP14 EQL12:EQL14 FAH12:FAH14 FKD12:FKD14 FTZ12:FTZ14 GDV12:GDV14 GNR12:GNR14 GXN12:GXN14 HHJ12:HHJ14 HRF12:HRF14 IBB12:IBB14 IKX12:IKX14 IUT12:IUT14 JEP12:JEP14 JOL12:JOL14 JYH12:JYH14 KID12:KID14 KRZ12:KRZ14 LBV12:LBV14 LLR12:LLR14 LVN12:LVN14 MFJ12:MFJ14 MPF12:MPF14 MZB12:MZB14 NIX12:NIX14 NST12:NST14 OCP12:OCP14 OML12:OML14 OWH12:OWH14 PGD12:PGD14 PPZ12:PPZ14 PZV12:PZV14 QJR12:QJR14 QTN12:QTN14 RDJ12:RDJ14 RNF12:RNF14 RXB12:RXB14 SGX12:SGX14 SQT12:SQT14 TAP12:TAP14 TKL12:TKL14 TUH12:TUH14 UED12:UED14 UNZ12:UNZ14 UXV12:UXV14 VHR12:VHR14 VRN12:VRN14 WBJ12:WBJ14 WLF12:WLF14 WVB12:WVB14 IP65552 SL65552 ACH65552 AMD65552 AVZ65552 BFV65552 BPR65552 BZN65552 CJJ65552 CTF65552 DDB65552 DMX65552 DWT65552 EGP65552 EQL65552 FAH65552 FKD65552 FTZ65552 GDV65552 GNR65552 GXN65552 HHJ65552 HRF65552 IBB65552 IKX65552 IUT65552 JEP65552 JOL65552 JYH65552 KID65552 KRZ65552 LBV65552 LLR65552 LVN65552 MFJ65552 MPF65552 MZB65552 NIX65552 NST65552 OCP65552 OML65552 OWH65552 PGD65552 PPZ65552 PZV65552 QJR65552 QTN65552 RDJ65552 RNF65552 RXB65552 SGX65552 SQT65552 TAP65552 TKL65552 TUH65552 UED65552 UNZ65552 UXV65552 VHR65552 VRN65552 WBJ65552 WLF65552 WVB65552 IP131088 SL131088 ACH131088 AMD131088 AVZ131088 BFV131088 BPR131088 BZN131088 CJJ131088 CTF131088 DDB131088 DMX131088 DWT131088 EGP131088 EQL131088 FAH131088 FKD131088 FTZ131088 GDV131088 GNR131088 GXN131088 HHJ131088 HRF131088 IBB131088 IKX131088 IUT131088 JEP131088 JOL131088 JYH131088 KID131088 KRZ131088 LBV131088 LLR131088 LVN131088 MFJ131088 MPF131088 MZB131088 NIX131088 NST131088 OCP131088 OML131088 OWH131088 PGD131088 PPZ131088 PZV131088 QJR131088 QTN131088 RDJ131088 RNF131088 RXB131088 SGX131088 SQT131088 TAP131088 TKL131088 TUH131088 UED131088 UNZ131088 UXV131088 VHR131088 VRN131088 WBJ131088 WLF131088 WVB131088 IP196624 SL196624 ACH196624 AMD196624 AVZ196624 BFV196624 BPR196624 BZN196624 CJJ196624 CTF196624 DDB196624 DMX196624 DWT196624 EGP196624 EQL196624 FAH196624 FKD196624 FTZ196624 GDV196624 GNR196624 GXN196624 HHJ196624 HRF196624 IBB196624 IKX196624 IUT196624 JEP196624 JOL196624 JYH196624 KID196624 KRZ196624 LBV196624 LLR196624 LVN196624 MFJ196624 MPF196624 MZB196624 NIX196624 NST196624 OCP196624 OML196624 OWH196624 PGD196624 PPZ196624 PZV196624 QJR196624 QTN196624 RDJ196624 RNF196624 RXB196624 SGX196624 SQT196624 TAP196624 TKL196624 TUH196624 UED196624 UNZ196624 UXV196624 VHR196624 VRN196624 WBJ196624 WLF196624 WVB196624 IP262160 SL262160 ACH262160 AMD262160 AVZ262160 BFV262160 BPR262160 BZN262160 CJJ262160 CTF262160 DDB262160 DMX262160 DWT262160 EGP262160 EQL262160 FAH262160 FKD262160 FTZ262160 GDV262160 GNR262160 GXN262160 HHJ262160 HRF262160 IBB262160 IKX262160 IUT262160 JEP262160 JOL262160 JYH262160 KID262160 KRZ262160 LBV262160 LLR262160 LVN262160 MFJ262160 MPF262160 MZB262160 NIX262160 NST262160 OCP262160 OML262160 OWH262160 PGD262160 PPZ262160 PZV262160 QJR262160 QTN262160 RDJ262160 RNF262160 RXB262160 SGX262160 SQT262160 TAP262160 TKL262160 TUH262160 UED262160 UNZ262160 UXV262160 VHR262160 VRN262160 WBJ262160 WLF262160 WVB262160 IP327696 SL327696 ACH327696 AMD327696 AVZ327696 BFV327696 BPR327696 BZN327696 CJJ327696 CTF327696 DDB327696 DMX327696 DWT327696 EGP327696 EQL327696 FAH327696 FKD327696 FTZ327696 GDV327696 GNR327696 GXN327696 HHJ327696 HRF327696 IBB327696 IKX327696 IUT327696 JEP327696 JOL327696 JYH327696 KID327696 KRZ327696 LBV327696 LLR327696 LVN327696 MFJ327696 MPF327696 MZB327696 NIX327696 NST327696 OCP327696 OML327696 OWH327696 PGD327696 PPZ327696 PZV327696 QJR327696 QTN327696 RDJ327696 RNF327696 RXB327696 SGX327696 SQT327696 TAP327696 TKL327696 TUH327696 UED327696 UNZ327696 UXV327696 VHR327696 VRN327696 WBJ327696 WLF327696 WVB327696 IP393232 SL393232 ACH393232 AMD393232 AVZ393232 BFV393232 BPR393232 BZN393232 CJJ393232 CTF393232 DDB393232 DMX393232 DWT393232 EGP393232 EQL393232 FAH393232 FKD393232 FTZ393232 GDV393232 GNR393232 GXN393232 HHJ393232 HRF393232 IBB393232 IKX393232 IUT393232 JEP393232 JOL393232 JYH393232 KID393232 KRZ393232 LBV393232 LLR393232 LVN393232 MFJ393232 MPF393232 MZB393232 NIX393232 NST393232 OCP393232 OML393232 OWH393232 PGD393232 PPZ393232 PZV393232 QJR393232 QTN393232 RDJ393232 RNF393232 RXB393232 SGX393232 SQT393232 TAP393232 TKL393232 TUH393232 UED393232 UNZ393232 UXV393232 VHR393232 VRN393232 WBJ393232 WLF393232 WVB393232 IP458768 SL458768 ACH458768 AMD458768 AVZ458768 BFV458768 BPR458768 BZN458768 CJJ458768 CTF458768 DDB458768 DMX458768 DWT458768 EGP458768 EQL458768 FAH458768 FKD458768 FTZ458768 GDV458768 GNR458768 GXN458768 HHJ458768 HRF458768 IBB458768 IKX458768 IUT458768 JEP458768 JOL458768 JYH458768 KID458768 KRZ458768 LBV458768 LLR458768 LVN458768 MFJ458768 MPF458768 MZB458768 NIX458768 NST458768 OCP458768 OML458768 OWH458768 PGD458768 PPZ458768 PZV458768 QJR458768 QTN458768 RDJ458768 RNF458768 RXB458768 SGX458768 SQT458768 TAP458768 TKL458768 TUH458768 UED458768 UNZ458768 UXV458768 VHR458768 VRN458768 WBJ458768 WLF458768 WVB458768 IP524304 SL524304 ACH524304 AMD524304 AVZ524304 BFV524304 BPR524304 BZN524304 CJJ524304 CTF524304 DDB524304 DMX524304 DWT524304 EGP524304 EQL524304 FAH524304 FKD524304 FTZ524304 GDV524304 GNR524304 GXN524304 HHJ524304 HRF524304 IBB524304 IKX524304 IUT524304 JEP524304 JOL524304 JYH524304 KID524304 KRZ524304 LBV524304 LLR524304 LVN524304 MFJ524304 MPF524304 MZB524304 NIX524304 NST524304 OCP524304 OML524304 OWH524304 PGD524304 PPZ524304 PZV524304 QJR524304 QTN524304 RDJ524304 RNF524304 RXB524304 SGX524304 SQT524304 TAP524304 TKL524304 TUH524304 UED524304 UNZ524304 UXV524304 VHR524304 VRN524304 WBJ524304 WLF524304 WVB524304 IP589840 SL589840 ACH589840 AMD589840 AVZ589840 BFV589840 BPR589840 BZN589840 CJJ589840 CTF589840 DDB589840 DMX589840 DWT589840 EGP589840 EQL589840 FAH589840 FKD589840 FTZ589840 GDV589840 GNR589840 GXN589840 HHJ589840 HRF589840 IBB589840 IKX589840 IUT589840 JEP589840 JOL589840 JYH589840 KID589840 KRZ589840 LBV589840 LLR589840 LVN589840 MFJ589840 MPF589840 MZB589840 NIX589840 NST589840 OCP589840 OML589840 OWH589840 PGD589840 PPZ589840 PZV589840 QJR589840 QTN589840 RDJ589840 RNF589840 RXB589840 SGX589840 SQT589840 TAP589840 TKL589840 TUH589840 UED589840 UNZ589840 UXV589840 VHR589840 VRN589840 WBJ589840 WLF589840 WVB589840 IP655376 SL655376 ACH655376 AMD655376 AVZ655376 BFV655376 BPR655376 BZN655376 CJJ655376 CTF655376 DDB655376 DMX655376 DWT655376 EGP655376 EQL655376 FAH655376 FKD655376 FTZ655376 GDV655376 GNR655376 GXN655376 HHJ655376 HRF655376 IBB655376 IKX655376 IUT655376 JEP655376 JOL655376 JYH655376 KID655376 KRZ655376 LBV655376 LLR655376 LVN655376 MFJ655376 MPF655376 MZB655376 NIX655376 NST655376 OCP655376 OML655376 OWH655376 PGD655376 PPZ655376 PZV655376 QJR655376 QTN655376 RDJ655376 RNF655376 RXB655376 SGX655376 SQT655376 TAP655376 TKL655376 TUH655376 UED655376 UNZ655376 UXV655376 VHR655376 VRN655376 WBJ655376 WLF655376 WVB655376 IP720912 SL720912 ACH720912 AMD720912 AVZ720912 BFV720912 BPR720912 BZN720912 CJJ720912 CTF720912 DDB720912 DMX720912 DWT720912 EGP720912 EQL720912 FAH720912 FKD720912 FTZ720912 GDV720912 GNR720912 GXN720912 HHJ720912 HRF720912 IBB720912 IKX720912 IUT720912 JEP720912 JOL720912 JYH720912 KID720912 KRZ720912 LBV720912 LLR720912 LVN720912 MFJ720912 MPF720912 MZB720912 NIX720912 NST720912 OCP720912 OML720912 OWH720912 PGD720912 PPZ720912 PZV720912 QJR720912 QTN720912 RDJ720912 RNF720912 RXB720912 SGX720912 SQT720912 TAP720912 TKL720912 TUH720912 UED720912 UNZ720912 UXV720912 VHR720912 VRN720912 WBJ720912 WLF720912 WVB720912 IP786448 SL786448 ACH786448 AMD786448 AVZ786448 BFV786448 BPR786448 BZN786448 CJJ786448 CTF786448 DDB786448 DMX786448 DWT786448 EGP786448 EQL786448 FAH786448 FKD786448 FTZ786448 GDV786448 GNR786448 GXN786448 HHJ786448 HRF786448 IBB786448 IKX786448 IUT786448 JEP786448 JOL786448 JYH786448 KID786448 KRZ786448 LBV786448 LLR786448 LVN786448 MFJ786448 MPF786448 MZB786448 NIX786448 NST786448 OCP786448 OML786448 OWH786448 PGD786448 PPZ786448 PZV786448 QJR786448 QTN786448 RDJ786448 RNF786448 RXB786448 SGX786448 SQT786448 TAP786448 TKL786448 TUH786448 UED786448 UNZ786448 UXV786448 VHR786448 VRN786448 WBJ786448 WLF786448 WVB786448 IP851984 SL851984 ACH851984 AMD851984 AVZ851984 BFV851984 BPR851984 BZN851984 CJJ851984 CTF851984 DDB851984 DMX851984 DWT851984 EGP851984 EQL851984 FAH851984 FKD851984 FTZ851984 GDV851984 GNR851984 GXN851984 HHJ851984 HRF851984 IBB851984 IKX851984 IUT851984 JEP851984 JOL851984 JYH851984 KID851984 KRZ851984 LBV851984 LLR851984 LVN851984 MFJ851984 MPF851984 MZB851984 NIX851984 NST851984 OCP851984 OML851984 OWH851984 PGD851984 PPZ851984 PZV851984 QJR851984 QTN851984 RDJ851984 RNF851984 RXB851984 SGX851984 SQT851984 TAP851984 TKL851984 TUH851984 UED851984 UNZ851984 UXV851984 VHR851984 VRN851984 WBJ851984 WLF851984 WVB851984 IP917520 SL917520 ACH917520 AMD917520 AVZ917520 BFV917520 BPR917520 BZN917520 CJJ917520 CTF917520 DDB917520 DMX917520 DWT917520 EGP917520 EQL917520 FAH917520 FKD917520 FTZ917520 GDV917520 GNR917520 GXN917520 HHJ917520 HRF917520 IBB917520 IKX917520 IUT917520 JEP917520 JOL917520 JYH917520 KID917520 KRZ917520 LBV917520 LLR917520 LVN917520 MFJ917520 MPF917520 MZB917520 NIX917520 NST917520 OCP917520 OML917520 OWH917520 PGD917520 PPZ917520 PZV917520 QJR917520 QTN917520 RDJ917520 RNF917520 RXB917520 SGX917520 SQT917520 TAP917520 TKL917520 TUH917520 UED917520 UNZ917520 UXV917520 VHR917520 VRN917520 WBJ917520 WLF917520 WVB917520 IP983056 SL983056 ACH983056 AMD983056 AVZ983056 BFV983056 BPR983056 BZN983056 CJJ983056 CTF983056 DDB983056 DMX983056 DWT983056 EGP983056 EQL983056 FAH983056 FKD983056 FTZ983056 GDV983056 GNR983056 GXN983056 HHJ983056 HRF983056 IBB983056 IKX983056 IUT983056 JEP983056 JOL983056 JYH983056 KID983056 KRZ983056 LBV983056 LLR983056 LVN983056 MFJ983056 MPF983056 MZB983056 NIX983056 NST983056 OCP983056 OML983056 OWH983056 PGD983056 PPZ983056 PZV983056 QJR983056 QTN983056 RDJ983056 RNF983056 RXB983056 SGX983056 SQT983056 TAP983056 TKL983056 TUH983056 UED983056 UNZ983056 UXV983056 VHR983056 VRN983056 WBJ983056 WLF983056 WVB983056 IM12:IM14 SI12:SI14 ACE12:ACE14 AMA12:AMA14 AVW12:AVW14 BFS12:BFS14 BPO12:BPO14 BZK12:BZK14 CJG12:CJG14 CTC12:CTC14 DCY12:DCY14 DMU12:DMU14 DWQ12:DWQ14 EGM12:EGM14 EQI12:EQI14 FAE12:FAE14 FKA12:FKA14 FTW12:FTW14 GDS12:GDS14 GNO12:GNO14 GXK12:GXK14 HHG12:HHG14 HRC12:HRC14 IAY12:IAY14 IKU12:IKU14 IUQ12:IUQ14 JEM12:JEM14 JOI12:JOI14 JYE12:JYE14 KIA12:KIA14 KRW12:KRW14 LBS12:LBS14 LLO12:LLO14 LVK12:LVK14 MFG12:MFG14 MPC12:MPC14 MYY12:MYY14 NIU12:NIU14 NSQ12:NSQ14 OCM12:OCM14 OMI12:OMI14 OWE12:OWE14 PGA12:PGA14 PPW12:PPW14 PZS12:PZS14 QJO12:QJO14 QTK12:QTK14 RDG12:RDG14 RNC12:RNC14 RWY12:RWY14 SGU12:SGU14 SQQ12:SQQ14 TAM12:TAM14 TKI12:TKI14 TUE12:TUE14 UEA12:UEA14 UNW12:UNW14 UXS12:UXS14 VHO12:VHO14 VRK12:VRK14 WBG12:WBG14 WLC12:WLC14 WUY12:WUY14 IM65552 SI65552 ACE65552 AMA65552 AVW65552 BFS65552 BPO65552 BZK65552 CJG65552 CTC65552 DCY65552 DMU65552 DWQ65552 EGM65552 EQI65552 FAE65552 FKA65552 FTW65552 GDS65552 GNO65552 GXK65552 HHG65552 HRC65552 IAY65552 IKU65552 IUQ65552 JEM65552 JOI65552 JYE65552 KIA65552 KRW65552 LBS65552 LLO65552 LVK65552 MFG65552 MPC65552 MYY65552 NIU65552 NSQ65552 OCM65552 OMI65552 OWE65552 PGA65552 PPW65552 PZS65552 QJO65552 QTK65552 RDG65552 RNC65552 RWY65552 SGU65552 SQQ65552 TAM65552 TKI65552 TUE65552 UEA65552 UNW65552 UXS65552 VHO65552 VRK65552 WBG65552 WLC65552 WUY65552 IM131088 SI131088 ACE131088 AMA131088 AVW131088 BFS131088 BPO131088 BZK131088 CJG131088 CTC131088 DCY131088 DMU131088 DWQ131088 EGM131088 EQI131088 FAE131088 FKA131088 FTW131088 GDS131088 GNO131088 GXK131088 HHG131088 HRC131088 IAY131088 IKU131088 IUQ131088 JEM131088 JOI131088 JYE131088 KIA131088 KRW131088 LBS131088 LLO131088 LVK131088 MFG131088 MPC131088 MYY131088 NIU131088 NSQ131088 OCM131088 OMI131088 OWE131088 PGA131088 PPW131088 PZS131088 QJO131088 QTK131088 RDG131088 RNC131088 RWY131088 SGU131088 SQQ131088 TAM131088 TKI131088 TUE131088 UEA131088 UNW131088 UXS131088 VHO131088 VRK131088 WBG131088 WLC131088 WUY131088 IM196624 SI196624 ACE196624 AMA196624 AVW196624 BFS196624 BPO196624 BZK196624 CJG196624 CTC196624 DCY196624 DMU196624 DWQ196624 EGM196624 EQI196624 FAE196624 FKA196624 FTW196624 GDS196624 GNO196624 GXK196624 HHG196624 HRC196624 IAY196624 IKU196624 IUQ196624 JEM196624 JOI196624 JYE196624 KIA196624 KRW196624 LBS196624 LLO196624 LVK196624 MFG196624 MPC196624 MYY196624 NIU196624 NSQ196624 OCM196624 OMI196624 OWE196624 PGA196624 PPW196624 PZS196624 QJO196624 QTK196624 RDG196624 RNC196624 RWY196624 SGU196624 SQQ196624 TAM196624 TKI196624 TUE196624 UEA196624 UNW196624 UXS196624 VHO196624 VRK196624 WBG196624 WLC196624 WUY196624 IM262160 SI262160 ACE262160 AMA262160 AVW262160 BFS262160 BPO262160 BZK262160 CJG262160 CTC262160 DCY262160 DMU262160 DWQ262160 EGM262160 EQI262160 FAE262160 FKA262160 FTW262160 GDS262160 GNO262160 GXK262160 HHG262160 HRC262160 IAY262160 IKU262160 IUQ262160 JEM262160 JOI262160 JYE262160 KIA262160 KRW262160 LBS262160 LLO262160 LVK262160 MFG262160 MPC262160 MYY262160 NIU262160 NSQ262160 OCM262160 OMI262160 OWE262160 PGA262160 PPW262160 PZS262160 QJO262160 QTK262160 RDG262160 RNC262160 RWY262160 SGU262160 SQQ262160 TAM262160 TKI262160 TUE262160 UEA262160 UNW262160 UXS262160 VHO262160 VRK262160 WBG262160 WLC262160 WUY262160 IM327696 SI327696 ACE327696 AMA327696 AVW327696 BFS327696 BPO327696 BZK327696 CJG327696 CTC327696 DCY327696 DMU327696 DWQ327696 EGM327696 EQI327696 FAE327696 FKA327696 FTW327696 GDS327696 GNO327696 GXK327696 HHG327696 HRC327696 IAY327696 IKU327696 IUQ327696 JEM327696 JOI327696 JYE327696 KIA327696 KRW327696 LBS327696 LLO327696 LVK327696 MFG327696 MPC327696 MYY327696 NIU327696 NSQ327696 OCM327696 OMI327696 OWE327696 PGA327696 PPW327696 PZS327696 QJO327696 QTK327696 RDG327696 RNC327696 RWY327696 SGU327696 SQQ327696 TAM327696 TKI327696 TUE327696 UEA327696 UNW327696 UXS327696 VHO327696 VRK327696 WBG327696 WLC327696 WUY327696 IM393232 SI393232 ACE393232 AMA393232 AVW393232 BFS393232 BPO393232 BZK393232 CJG393232 CTC393232 DCY393232 DMU393232 DWQ393232 EGM393232 EQI393232 FAE393232 FKA393232 FTW393232 GDS393232 GNO393232 GXK393232 HHG393232 HRC393232 IAY393232 IKU393232 IUQ393232 JEM393232 JOI393232 JYE393232 KIA393232 KRW393232 LBS393232 LLO393232 LVK393232 MFG393232 MPC393232 MYY393232 NIU393232 NSQ393232 OCM393232 OMI393232 OWE393232 PGA393232 PPW393232 PZS393232 QJO393232 QTK393232 RDG393232 RNC393232 RWY393232 SGU393232 SQQ393232 TAM393232 TKI393232 TUE393232 UEA393232 UNW393232 UXS393232 VHO393232 VRK393232 WBG393232 WLC393232 WUY393232 IM458768 SI458768 ACE458768 AMA458768 AVW458768 BFS458768 BPO458768 BZK458768 CJG458768 CTC458768 DCY458768 DMU458768 DWQ458768 EGM458768 EQI458768 FAE458768 FKA458768 FTW458768 GDS458768 GNO458768 GXK458768 HHG458768 HRC458768 IAY458768 IKU458768 IUQ458768 JEM458768 JOI458768 JYE458768 KIA458768 KRW458768 LBS458768 LLO458768 LVK458768 MFG458768 MPC458768 MYY458768 NIU458768 NSQ458768 OCM458768 OMI458768 OWE458768 PGA458768 PPW458768 PZS458768 QJO458768 QTK458768 RDG458768 RNC458768 RWY458768 SGU458768 SQQ458768 TAM458768 TKI458768 TUE458768 UEA458768 UNW458768 UXS458768 VHO458768 VRK458768 WBG458768 WLC458768 WUY458768 IM524304 SI524304 ACE524304 AMA524304 AVW524304 BFS524304 BPO524304 BZK524304 CJG524304 CTC524304 DCY524304 DMU524304 DWQ524304 EGM524304 EQI524304 FAE524304 FKA524304 FTW524304 GDS524304 GNO524304 GXK524304 HHG524304 HRC524304 IAY524304 IKU524304 IUQ524304 JEM524304 JOI524304 JYE524304 KIA524304 KRW524304 LBS524304 LLO524304 LVK524304 MFG524304 MPC524304 MYY524304 NIU524304 NSQ524304 OCM524304 OMI524304 OWE524304 PGA524304 PPW524304 PZS524304 QJO524304 QTK524304 RDG524304 RNC524304 RWY524304 SGU524304 SQQ524304 TAM524304 TKI524304 TUE524304 UEA524304 UNW524304 UXS524304 VHO524304 VRK524304 WBG524304 WLC524304 WUY524304 IM589840 SI589840 ACE589840 AMA589840 AVW589840 BFS589840 BPO589840 BZK589840 CJG589840 CTC589840 DCY589840 DMU589840 DWQ589840 EGM589840 EQI589840 FAE589840 FKA589840 FTW589840 GDS589840 GNO589840 GXK589840 HHG589840 HRC589840 IAY589840 IKU589840 IUQ589840 JEM589840 JOI589840 JYE589840 KIA589840 KRW589840 LBS589840 LLO589840 LVK589840 MFG589840 MPC589840 MYY589840 NIU589840 NSQ589840 OCM589840 OMI589840 OWE589840 PGA589840 PPW589840 PZS589840 QJO589840 QTK589840 RDG589840 RNC589840 RWY589840 SGU589840 SQQ589840 TAM589840 TKI589840 TUE589840 UEA589840 UNW589840 UXS589840 VHO589840 VRK589840 WBG589840 WLC589840 WUY589840 IM655376 SI655376 ACE655376 AMA655376 AVW655376 BFS655376 BPO655376 BZK655376 CJG655376 CTC655376 DCY655376 DMU655376 DWQ655376 EGM655376 EQI655376 FAE655376 FKA655376 FTW655376 GDS655376 GNO655376 GXK655376 HHG655376 HRC655376 IAY655376 IKU655376 IUQ655376 JEM655376 JOI655376 JYE655376 KIA655376 KRW655376 LBS655376 LLO655376 LVK655376 MFG655376 MPC655376 MYY655376 NIU655376 NSQ655376 OCM655376 OMI655376 OWE655376 PGA655376 PPW655376 PZS655376 QJO655376 QTK655376 RDG655376 RNC655376 RWY655376 SGU655376 SQQ655376 TAM655376 TKI655376 TUE655376 UEA655376 UNW655376 UXS655376 VHO655376 VRK655376 WBG655376 WLC655376 WUY655376 IM720912 SI720912 ACE720912 AMA720912 AVW720912 BFS720912 BPO720912 BZK720912 CJG720912 CTC720912 DCY720912 DMU720912 DWQ720912 EGM720912 EQI720912 FAE720912 FKA720912 FTW720912 GDS720912 GNO720912 GXK720912 HHG720912 HRC720912 IAY720912 IKU720912 IUQ720912 JEM720912 JOI720912 JYE720912 KIA720912 KRW720912 LBS720912 LLO720912 LVK720912 MFG720912 MPC720912 MYY720912 NIU720912 NSQ720912 OCM720912 OMI720912 OWE720912 PGA720912 PPW720912 PZS720912 QJO720912 QTK720912 RDG720912 RNC720912 RWY720912 SGU720912 SQQ720912 TAM720912 TKI720912 TUE720912 UEA720912 UNW720912 UXS720912 VHO720912 VRK720912 WBG720912 WLC720912 WUY720912 IM786448 SI786448 ACE786448 AMA786448 AVW786448 BFS786448 BPO786448 BZK786448 CJG786448 CTC786448 DCY786448 DMU786448 DWQ786448 EGM786448 EQI786448 FAE786448 FKA786448 FTW786448 GDS786448 GNO786448 GXK786448 HHG786448 HRC786448 IAY786448 IKU786448 IUQ786448 JEM786448 JOI786448 JYE786448 KIA786448 KRW786448 LBS786448 LLO786448 LVK786448 MFG786448 MPC786448 MYY786448 NIU786448 NSQ786448 OCM786448 OMI786448 OWE786448 PGA786448 PPW786448 PZS786448 QJO786448 QTK786448 RDG786448 RNC786448 RWY786448 SGU786448 SQQ786448 TAM786448 TKI786448 TUE786448 UEA786448 UNW786448 UXS786448 VHO786448 VRK786448 WBG786448 WLC786448 WUY786448 IM851984 SI851984 ACE851984 AMA851984 AVW851984 BFS851984 BPO851984 BZK851984 CJG851984 CTC851984 DCY851984 DMU851984 DWQ851984 EGM851984 EQI851984 FAE851984 FKA851984 FTW851984 GDS851984 GNO851984 GXK851984 HHG851984 HRC851984 IAY851984 IKU851984 IUQ851984 JEM851984 JOI851984 JYE851984 KIA851984 KRW851984 LBS851984 LLO851984 LVK851984 MFG851984 MPC851984 MYY851984 NIU851984 NSQ851984 OCM851984 OMI851984 OWE851984 PGA851984 PPW851984 PZS851984 QJO851984 QTK851984 RDG851984 RNC851984 RWY851984 SGU851984 SQQ851984 TAM851984 TKI851984 TUE851984 UEA851984 UNW851984 UXS851984 VHO851984 VRK851984 WBG851984 WLC851984 WUY851984 IM917520 SI917520 ACE917520 AMA917520 AVW917520 BFS917520 BPO917520 BZK917520 CJG917520 CTC917520 DCY917520 DMU917520 DWQ917520 EGM917520 EQI917520 FAE917520 FKA917520 FTW917520 GDS917520 GNO917520 GXK917520 HHG917520 HRC917520 IAY917520 IKU917520 IUQ917520 JEM917520 JOI917520 JYE917520 KIA917520 KRW917520 LBS917520 LLO917520 LVK917520 MFG917520 MPC917520 MYY917520 NIU917520 NSQ917520 OCM917520 OMI917520 OWE917520 PGA917520 PPW917520 PZS917520 QJO917520 QTK917520 RDG917520 RNC917520 RWY917520 SGU917520 SQQ917520 TAM917520 TKI917520 TUE917520 UEA917520 UNW917520 UXS917520 VHO917520 VRK917520 WBG917520 WLC917520 WUY917520 IM983056 SI983056 ACE983056 AMA983056 AVW983056 BFS983056 BPO983056 BZK983056 CJG983056 CTC983056 DCY983056 DMU983056 DWQ983056 EGM983056 EQI983056 FAE983056 FKA983056 FTW983056 GDS983056 GNO983056 GXK983056 HHG983056 HRC983056 IAY983056 IKU983056 IUQ983056 JEM983056 JOI983056 JYE983056 KIA983056 KRW983056 LBS983056 LLO983056 LVK983056 MFG983056 MPC983056 MYY983056 NIU983056 NSQ983056 OCM983056 OMI983056 OWE983056 PGA983056 PPW983056 PZS983056 QJO983056 QTK983056 RDG983056 RNC983056 RWY983056 SGU983056 SQQ983056 TAM983056 TKI983056 TUE983056 UEA983056 UNW983056 UXS983056 VHO983056 VRK983056 WBG983056 WLC983056 WUY983056" xr:uid="{00000000-0002-0000-0400-00000A000000}">
      <formula1>StubPeriods</formula1>
    </dataValidation>
    <dataValidation type="list" allowBlank="1" showInputMessage="1" showErrorMessage="1" sqref="E15" xr:uid="{00000000-0002-0000-0400-00000B000000}">
      <formula1>FirstCouponType</formula1>
    </dataValidation>
    <dataValidation type="list" allowBlank="1" showInputMessage="1" showErrorMessage="1" sqref="E31" xr:uid="{00000000-0002-0000-0400-00000C000000}">
      <formula1>DiscountingType</formula1>
    </dataValidation>
    <dataValidation type="list" allowBlank="1" showInputMessage="1" showErrorMessage="1" sqref="E6 E29:E30" xr:uid="{00000000-0002-0000-0400-00000D000000}">
      <formula1>CurveList</formula1>
    </dataValidation>
    <dataValidation type="list" allowBlank="1" showInputMessage="1" showErrorMessage="1" sqref="E4" xr:uid="{00000000-0002-0000-0400-00000E000000}">
      <formula1>CapOrFloor</formula1>
    </dataValidation>
  </dataValidations>
  <pageMargins left="0.75" right="0.75" top="1" bottom="1" header="0.5" footer="0.5"/>
  <pageSetup scale="18" orientation="landscape" r:id="rId1"/>
  <headerFooter alignWithMargins="0"/>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Q37"/>
  <sheetViews>
    <sheetView workbookViewId="0">
      <selection activeCell="N33" sqref="N33"/>
    </sheetView>
  </sheetViews>
  <sheetFormatPr defaultRowHeight="12.75"/>
  <cols>
    <col min="1" max="1" width="5.42578125" customWidth="1"/>
    <col min="2" max="2" width="12.85546875" customWidth="1"/>
    <col min="3" max="4" width="11.28515625" customWidth="1"/>
    <col min="5" max="5" width="12.5703125" bestFit="1" customWidth="1"/>
    <col min="6" max="6" width="11.7109375" style="40" bestFit="1" customWidth="1"/>
    <col min="7" max="7" width="7.5703125" bestFit="1" customWidth="1"/>
    <col min="8" max="8" width="9.5703125" bestFit="1" customWidth="1"/>
    <col min="9" max="9" width="16.5703125" customWidth="1"/>
    <col min="12" max="12" width="3.5703125" customWidth="1"/>
    <col min="13" max="13" width="12.5703125" bestFit="1" customWidth="1"/>
    <col min="14" max="14" width="10.5703125" bestFit="1" customWidth="1"/>
    <col min="15" max="15" width="14.28515625" bestFit="1" customWidth="1"/>
  </cols>
  <sheetData>
    <row r="1" spans="1:15" ht="13.5" thickBot="1"/>
    <row r="2" spans="1:15" ht="13.5" thickBot="1">
      <c r="A2" s="151" t="s">
        <v>142</v>
      </c>
      <c r="B2" s="152"/>
      <c r="C2" s="152"/>
      <c r="D2" s="152"/>
      <c r="E2" s="152"/>
      <c r="F2" s="152"/>
      <c r="G2" s="152"/>
      <c r="H2" s="152"/>
      <c r="I2" s="152"/>
      <c r="J2" s="152"/>
      <c r="K2" s="153"/>
    </row>
    <row r="3" spans="1:15" ht="14.25" customHeight="1" thickBot="1">
      <c r="A3" s="116" t="s">
        <v>143</v>
      </c>
      <c r="B3" s="116" t="s">
        <v>155</v>
      </c>
      <c r="C3" s="116" t="s">
        <v>145</v>
      </c>
      <c r="D3" s="116" t="s">
        <v>146</v>
      </c>
      <c r="E3" s="117" t="s">
        <v>144</v>
      </c>
      <c r="F3" s="141" t="s">
        <v>73</v>
      </c>
      <c r="G3" s="116" t="s">
        <v>100</v>
      </c>
      <c r="H3" s="116" t="s">
        <v>74</v>
      </c>
      <c r="I3" s="116" t="s">
        <v>75</v>
      </c>
      <c r="J3" s="116" t="s">
        <v>76</v>
      </c>
      <c r="K3" s="116"/>
      <c r="M3" s="117" t="s">
        <v>144</v>
      </c>
      <c r="N3" s="116" t="s">
        <v>38</v>
      </c>
      <c r="O3" s="116" t="s">
        <v>73</v>
      </c>
    </row>
    <row r="4" spans="1:15">
      <c r="A4" s="118">
        <v>1</v>
      </c>
      <c r="B4" s="119">
        <f>C4-2</f>
        <v>39760</v>
      </c>
      <c r="C4" s="117">
        <v>39762</v>
      </c>
      <c r="D4" s="117">
        <v>39813</v>
      </c>
      <c r="E4" s="119">
        <v>39813</v>
      </c>
      <c r="F4" s="142">
        <v>100000000</v>
      </c>
      <c r="G4" s="139" t="s">
        <v>129</v>
      </c>
      <c r="H4" s="145">
        <v>6.5500000000000003E-2</v>
      </c>
      <c r="I4" s="147">
        <v>0</v>
      </c>
      <c r="J4" s="137">
        <v>0.05</v>
      </c>
      <c r="K4" s="117" t="e">
        <v>#N/A</v>
      </c>
      <c r="M4" s="119">
        <v>39813</v>
      </c>
      <c r="N4" s="121" t="s">
        <v>39</v>
      </c>
      <c r="O4" s="121">
        <v>100000000</v>
      </c>
    </row>
    <row r="5" spans="1:15">
      <c r="A5" s="122">
        <v>2</v>
      </c>
      <c r="B5" s="123">
        <f>C5-2</f>
        <v>39811</v>
      </c>
      <c r="C5" s="124">
        <v>39813</v>
      </c>
      <c r="D5" s="124">
        <v>39903</v>
      </c>
      <c r="E5" s="123">
        <v>39903</v>
      </c>
      <c r="F5" s="143">
        <f>F4-5000000</f>
        <v>95000000</v>
      </c>
      <c r="G5" s="127" t="s">
        <v>129</v>
      </c>
      <c r="H5" s="146">
        <v>6.5500000000000003E-2</v>
      </c>
      <c r="I5" s="148">
        <v>0</v>
      </c>
      <c r="J5" s="138">
        <v>0.05</v>
      </c>
      <c r="K5" s="124" t="e">
        <v>#N/A</v>
      </c>
      <c r="M5" s="123">
        <v>39903</v>
      </c>
      <c r="N5" s="126" t="s">
        <v>39</v>
      </c>
      <c r="O5" s="126">
        <v>5000000</v>
      </c>
    </row>
    <row r="6" spans="1:15">
      <c r="A6" s="122">
        <v>3</v>
      </c>
      <c r="B6" s="123">
        <f t="shared" ref="B6:B20" si="0">C6-2</f>
        <v>39901</v>
      </c>
      <c r="C6" s="124">
        <v>39903</v>
      </c>
      <c r="D6" s="124">
        <v>39994</v>
      </c>
      <c r="E6" s="123">
        <v>39994</v>
      </c>
      <c r="F6" s="143">
        <f t="shared" ref="F6:F20" si="1">F5-5000000</f>
        <v>90000000</v>
      </c>
      <c r="G6" s="127" t="s">
        <v>129</v>
      </c>
      <c r="H6" s="146">
        <v>6.5500000000000003E-2</v>
      </c>
      <c r="I6" s="148">
        <v>0</v>
      </c>
      <c r="J6" s="138">
        <v>0.05</v>
      </c>
      <c r="K6" s="124" t="e">
        <v>#N/A</v>
      </c>
      <c r="M6" s="123">
        <v>39994</v>
      </c>
      <c r="N6" s="126" t="s">
        <v>39</v>
      </c>
      <c r="O6" s="126">
        <v>5000000</v>
      </c>
    </row>
    <row r="7" spans="1:15">
      <c r="A7" s="122">
        <v>4</v>
      </c>
      <c r="B7" s="123">
        <f t="shared" si="0"/>
        <v>39992</v>
      </c>
      <c r="C7" s="124">
        <v>39994</v>
      </c>
      <c r="D7" s="124">
        <v>40086</v>
      </c>
      <c r="E7" s="123">
        <v>40086</v>
      </c>
      <c r="F7" s="143">
        <f t="shared" si="1"/>
        <v>85000000</v>
      </c>
      <c r="G7" s="127" t="s">
        <v>129</v>
      </c>
      <c r="H7" s="146">
        <v>6.5500000000000003E-2</v>
      </c>
      <c r="I7" s="148">
        <v>0</v>
      </c>
      <c r="J7" s="138">
        <v>0.05</v>
      </c>
      <c r="K7" s="124" t="e">
        <v>#N/A</v>
      </c>
      <c r="M7" s="123">
        <v>40086</v>
      </c>
      <c r="N7" s="126" t="s">
        <v>39</v>
      </c>
      <c r="O7" s="126">
        <v>5000000</v>
      </c>
    </row>
    <row r="8" spans="1:15">
      <c r="A8" s="122">
        <v>5</v>
      </c>
      <c r="B8" s="123">
        <f t="shared" si="0"/>
        <v>40084</v>
      </c>
      <c r="C8" s="124">
        <v>40086</v>
      </c>
      <c r="D8" s="124">
        <v>40178</v>
      </c>
      <c r="E8" s="123">
        <v>40178</v>
      </c>
      <c r="F8" s="143">
        <f t="shared" si="1"/>
        <v>80000000</v>
      </c>
      <c r="G8" s="127" t="s">
        <v>129</v>
      </c>
      <c r="H8" s="146">
        <v>6.5500000000000003E-2</v>
      </c>
      <c r="I8" s="148">
        <v>0</v>
      </c>
      <c r="J8" s="138">
        <v>0.05</v>
      </c>
      <c r="K8" s="124" t="e">
        <v>#N/A</v>
      </c>
      <c r="M8" s="123">
        <v>40178</v>
      </c>
      <c r="N8" s="126" t="s">
        <v>39</v>
      </c>
      <c r="O8" s="126">
        <v>5000000</v>
      </c>
    </row>
    <row r="9" spans="1:15">
      <c r="A9" s="122">
        <v>6</v>
      </c>
      <c r="B9" s="123">
        <f t="shared" si="0"/>
        <v>40176</v>
      </c>
      <c r="C9" s="124">
        <v>40178</v>
      </c>
      <c r="D9" s="124">
        <v>40268</v>
      </c>
      <c r="E9" s="123">
        <v>40268</v>
      </c>
      <c r="F9" s="143">
        <f t="shared" si="1"/>
        <v>75000000</v>
      </c>
      <c r="G9" s="127" t="s">
        <v>129</v>
      </c>
      <c r="H9" s="146">
        <v>6.5500000000000003E-2</v>
      </c>
      <c r="I9" s="148">
        <v>0</v>
      </c>
      <c r="J9" s="138">
        <v>0.05</v>
      </c>
      <c r="K9" s="124" t="e">
        <v>#N/A</v>
      </c>
      <c r="M9" s="123">
        <v>40268</v>
      </c>
      <c r="N9" s="126" t="s">
        <v>39</v>
      </c>
      <c r="O9" s="126">
        <v>5000000</v>
      </c>
    </row>
    <row r="10" spans="1:15">
      <c r="A10" s="122">
        <v>7</v>
      </c>
      <c r="B10" s="123">
        <f t="shared" si="0"/>
        <v>40266</v>
      </c>
      <c r="C10" s="124">
        <v>40268</v>
      </c>
      <c r="D10" s="124">
        <v>40359</v>
      </c>
      <c r="E10" s="123">
        <v>40359</v>
      </c>
      <c r="F10" s="143">
        <f t="shared" si="1"/>
        <v>70000000</v>
      </c>
      <c r="G10" s="127" t="s">
        <v>129</v>
      </c>
      <c r="H10" s="146">
        <v>6.5500000000000003E-2</v>
      </c>
      <c r="I10" s="148">
        <v>0</v>
      </c>
      <c r="J10" s="138">
        <v>0.05</v>
      </c>
      <c r="K10" s="124" t="e">
        <v>#N/A</v>
      </c>
      <c r="M10" s="123">
        <v>40359</v>
      </c>
      <c r="N10" s="126" t="s">
        <v>39</v>
      </c>
      <c r="O10" s="126">
        <v>5000000</v>
      </c>
    </row>
    <row r="11" spans="1:15">
      <c r="A11" s="122">
        <v>8</v>
      </c>
      <c r="B11" s="123">
        <f t="shared" si="0"/>
        <v>40357</v>
      </c>
      <c r="C11" s="124">
        <v>40359</v>
      </c>
      <c r="D11" s="124">
        <v>40451</v>
      </c>
      <c r="E11" s="123">
        <v>40451</v>
      </c>
      <c r="F11" s="143">
        <f t="shared" si="1"/>
        <v>65000000</v>
      </c>
      <c r="G11" s="127" t="s">
        <v>129</v>
      </c>
      <c r="H11" s="146">
        <v>6.5500000000000003E-2</v>
      </c>
      <c r="I11" s="148">
        <v>0</v>
      </c>
      <c r="J11" s="138">
        <v>0.05</v>
      </c>
      <c r="K11" s="124" t="e">
        <v>#N/A</v>
      </c>
      <c r="M11" s="123">
        <v>40451</v>
      </c>
      <c r="N11" s="126" t="s">
        <v>39</v>
      </c>
      <c r="O11" s="126">
        <v>5000000</v>
      </c>
    </row>
    <row r="12" spans="1:15">
      <c r="A12" s="122">
        <v>9</v>
      </c>
      <c r="B12" s="123">
        <f t="shared" si="0"/>
        <v>40449</v>
      </c>
      <c r="C12" s="124">
        <v>40451</v>
      </c>
      <c r="D12" s="124">
        <v>40543</v>
      </c>
      <c r="E12" s="123">
        <v>40543</v>
      </c>
      <c r="F12" s="143">
        <f t="shared" si="1"/>
        <v>60000000</v>
      </c>
      <c r="G12" s="127" t="s">
        <v>129</v>
      </c>
      <c r="H12" s="146">
        <v>6.5500000000000003E-2</v>
      </c>
      <c r="I12" s="148">
        <v>0</v>
      </c>
      <c r="J12" s="138">
        <v>0.05</v>
      </c>
      <c r="K12" s="124" t="e">
        <v>#N/A</v>
      </c>
      <c r="M12" s="123">
        <v>40543</v>
      </c>
      <c r="N12" s="126" t="s">
        <v>39</v>
      </c>
      <c r="O12" s="126">
        <v>5000000</v>
      </c>
    </row>
    <row r="13" spans="1:15">
      <c r="A13" s="122">
        <v>10</v>
      </c>
      <c r="B13" s="123">
        <f t="shared" si="0"/>
        <v>40541</v>
      </c>
      <c r="C13" s="124">
        <v>40543</v>
      </c>
      <c r="D13" s="124">
        <v>40633</v>
      </c>
      <c r="E13" s="123">
        <v>40633</v>
      </c>
      <c r="F13" s="143">
        <f t="shared" si="1"/>
        <v>55000000</v>
      </c>
      <c r="G13" s="127" t="s">
        <v>129</v>
      </c>
      <c r="H13" s="146">
        <v>6.5500000000000003E-2</v>
      </c>
      <c r="I13" s="148">
        <v>0</v>
      </c>
      <c r="J13" s="138">
        <v>0.05</v>
      </c>
      <c r="K13" s="124" t="e">
        <v>#N/A</v>
      </c>
      <c r="M13" s="123">
        <v>40633</v>
      </c>
      <c r="N13" s="126" t="s">
        <v>39</v>
      </c>
      <c r="O13" s="126">
        <v>5000000</v>
      </c>
    </row>
    <row r="14" spans="1:15">
      <c r="A14" s="122">
        <v>11</v>
      </c>
      <c r="B14" s="123">
        <f t="shared" si="0"/>
        <v>40631</v>
      </c>
      <c r="C14" s="124">
        <v>40633</v>
      </c>
      <c r="D14" s="124">
        <v>40724</v>
      </c>
      <c r="E14" s="123">
        <v>40724</v>
      </c>
      <c r="F14" s="143">
        <f t="shared" si="1"/>
        <v>50000000</v>
      </c>
      <c r="G14" s="127" t="s">
        <v>129</v>
      </c>
      <c r="H14" s="146">
        <v>6.5500000000000003E-2</v>
      </c>
      <c r="I14" s="148">
        <v>0</v>
      </c>
      <c r="J14" s="138">
        <v>0.05</v>
      </c>
      <c r="K14" s="130" t="e">
        <v>#N/A</v>
      </c>
      <c r="M14" s="123">
        <v>40724</v>
      </c>
      <c r="N14" s="126" t="s">
        <v>39</v>
      </c>
      <c r="O14" s="126">
        <v>5000000</v>
      </c>
    </row>
    <row r="15" spans="1:15">
      <c r="A15" s="122">
        <v>12</v>
      </c>
      <c r="B15" s="123">
        <f t="shared" si="0"/>
        <v>40722</v>
      </c>
      <c r="C15" s="124">
        <v>40724</v>
      </c>
      <c r="D15" s="124">
        <v>40816</v>
      </c>
      <c r="E15" s="123">
        <v>40816</v>
      </c>
      <c r="F15" s="143">
        <f t="shared" si="1"/>
        <v>45000000</v>
      </c>
      <c r="G15" s="127" t="s">
        <v>129</v>
      </c>
      <c r="H15" s="146">
        <v>6.5500000000000003E-2</v>
      </c>
      <c r="I15" s="148">
        <v>0</v>
      </c>
      <c r="J15" s="138">
        <v>0.05</v>
      </c>
      <c r="K15" s="124" t="e">
        <v>#N/A</v>
      </c>
      <c r="M15" s="123">
        <v>40816</v>
      </c>
      <c r="N15" s="126" t="s">
        <v>39</v>
      </c>
      <c r="O15" s="126">
        <v>5000000</v>
      </c>
    </row>
    <row r="16" spans="1:15">
      <c r="A16" s="122">
        <v>13</v>
      </c>
      <c r="B16" s="123">
        <f t="shared" si="0"/>
        <v>40814</v>
      </c>
      <c r="C16" s="124">
        <v>40816</v>
      </c>
      <c r="D16" s="124">
        <v>40908</v>
      </c>
      <c r="E16" s="123">
        <v>40911</v>
      </c>
      <c r="F16" s="143">
        <f t="shared" si="1"/>
        <v>40000000</v>
      </c>
      <c r="G16" s="127" t="s">
        <v>129</v>
      </c>
      <c r="H16" s="146">
        <v>6.5500000000000003E-2</v>
      </c>
      <c r="I16" s="148">
        <v>0</v>
      </c>
      <c r="J16" s="138">
        <v>0.05</v>
      </c>
      <c r="K16" s="124" t="e">
        <v>#N/A</v>
      </c>
      <c r="M16" s="123">
        <v>40911</v>
      </c>
      <c r="N16" s="126" t="s">
        <v>39</v>
      </c>
      <c r="O16" s="126">
        <v>5000000</v>
      </c>
    </row>
    <row r="17" spans="1:15">
      <c r="A17" s="122">
        <v>14</v>
      </c>
      <c r="B17" s="123">
        <f t="shared" si="0"/>
        <v>40906</v>
      </c>
      <c r="C17" s="124">
        <v>40908</v>
      </c>
      <c r="D17" s="124">
        <v>40999</v>
      </c>
      <c r="E17" s="123">
        <v>41001</v>
      </c>
      <c r="F17" s="143">
        <f t="shared" si="1"/>
        <v>35000000</v>
      </c>
      <c r="G17" s="127" t="s">
        <v>129</v>
      </c>
      <c r="H17" s="146">
        <v>6.5500000000000003E-2</v>
      </c>
      <c r="I17" s="148">
        <v>0</v>
      </c>
      <c r="J17" s="138">
        <v>0.05</v>
      </c>
      <c r="K17" s="124" t="e">
        <v>#N/A</v>
      </c>
      <c r="M17" s="123">
        <v>41001</v>
      </c>
      <c r="N17" s="126" t="s">
        <v>39</v>
      </c>
      <c r="O17" s="126">
        <v>5000000</v>
      </c>
    </row>
    <row r="18" spans="1:15">
      <c r="A18" s="122">
        <v>15</v>
      </c>
      <c r="B18" s="123">
        <f t="shared" si="0"/>
        <v>40997</v>
      </c>
      <c r="C18" s="124">
        <v>40999</v>
      </c>
      <c r="D18" s="124">
        <v>41090</v>
      </c>
      <c r="E18" s="123">
        <v>41092</v>
      </c>
      <c r="F18" s="143">
        <f t="shared" si="1"/>
        <v>30000000</v>
      </c>
      <c r="G18" s="127" t="s">
        <v>129</v>
      </c>
      <c r="H18" s="146">
        <v>6.5500000000000003E-2</v>
      </c>
      <c r="I18" s="148">
        <v>0</v>
      </c>
      <c r="J18" s="138">
        <v>0.05</v>
      </c>
      <c r="K18" s="124" t="e">
        <v>#N/A</v>
      </c>
      <c r="M18" s="123">
        <v>41092</v>
      </c>
      <c r="N18" s="126" t="s">
        <v>39</v>
      </c>
      <c r="O18" s="126">
        <v>5000000</v>
      </c>
    </row>
    <row r="19" spans="1:15">
      <c r="A19" s="122">
        <v>16</v>
      </c>
      <c r="B19" s="123">
        <f t="shared" si="0"/>
        <v>41088</v>
      </c>
      <c r="C19" s="124">
        <v>41090</v>
      </c>
      <c r="D19" s="124">
        <v>41182</v>
      </c>
      <c r="E19" s="123">
        <v>41183</v>
      </c>
      <c r="F19" s="143">
        <f t="shared" si="1"/>
        <v>25000000</v>
      </c>
      <c r="G19" s="127" t="s">
        <v>129</v>
      </c>
      <c r="H19" s="146">
        <v>6.5500000000000003E-2</v>
      </c>
      <c r="I19" s="148">
        <v>0</v>
      </c>
      <c r="J19" s="138">
        <v>0.05</v>
      </c>
      <c r="K19" s="124" t="e">
        <v>#N/A</v>
      </c>
      <c r="M19" s="123">
        <v>41183</v>
      </c>
      <c r="N19" s="126" t="s">
        <v>39</v>
      </c>
      <c r="O19" s="126">
        <v>5000000</v>
      </c>
    </row>
    <row r="20" spans="1:15">
      <c r="A20" s="122">
        <v>17</v>
      </c>
      <c r="B20" s="123">
        <f t="shared" si="0"/>
        <v>41180</v>
      </c>
      <c r="C20" s="124">
        <v>41182</v>
      </c>
      <c r="D20" s="124">
        <v>41225</v>
      </c>
      <c r="E20" s="123">
        <v>41225</v>
      </c>
      <c r="F20" s="143">
        <f t="shared" si="1"/>
        <v>20000000</v>
      </c>
      <c r="G20" s="127" t="s">
        <v>129</v>
      </c>
      <c r="H20" s="146">
        <v>6.5500000000000003E-2</v>
      </c>
      <c r="I20" s="128">
        <v>0</v>
      </c>
      <c r="J20" s="138">
        <v>0.05</v>
      </c>
      <c r="K20" s="124" t="e">
        <v>#N/A</v>
      </c>
      <c r="M20" s="123">
        <v>41225</v>
      </c>
      <c r="N20" s="126" t="s">
        <v>39</v>
      </c>
      <c r="O20" s="126">
        <v>25000000</v>
      </c>
    </row>
    <row r="21" spans="1:15">
      <c r="A21" s="122" t="e">
        <v>#N/A</v>
      </c>
      <c r="B21" s="122"/>
      <c r="C21" s="124" t="e">
        <v>#N/A</v>
      </c>
      <c r="D21" s="124" t="e">
        <v>#N/A</v>
      </c>
      <c r="E21" s="123" t="e">
        <v>#N/A</v>
      </c>
      <c r="F21" s="143" t="e">
        <v>#N/A</v>
      </c>
      <c r="G21" s="127"/>
      <c r="H21" s="129" t="e">
        <v>#N/A</v>
      </c>
      <c r="I21" s="128" t="e">
        <v>#N/A</v>
      </c>
      <c r="J21" s="124" t="e">
        <v>#N/A</v>
      </c>
      <c r="K21" s="124" t="e">
        <v>#N/A</v>
      </c>
    </row>
    <row r="22" spans="1:15">
      <c r="A22" s="122" t="e">
        <v>#N/A</v>
      </c>
      <c r="B22" s="122"/>
      <c r="C22" s="124" t="e">
        <v>#N/A</v>
      </c>
      <c r="D22" s="124" t="e">
        <v>#N/A</v>
      </c>
      <c r="E22" s="123" t="e">
        <v>#N/A</v>
      </c>
      <c r="F22" s="143" t="e">
        <v>#N/A</v>
      </c>
      <c r="G22" s="127"/>
      <c r="H22" s="129" t="e">
        <v>#N/A</v>
      </c>
      <c r="I22" s="128" t="e">
        <v>#N/A</v>
      </c>
      <c r="J22" s="124" t="e">
        <v>#N/A</v>
      </c>
      <c r="K22" s="124" t="e">
        <v>#N/A</v>
      </c>
    </row>
    <row r="23" spans="1:15">
      <c r="A23" s="122" t="e">
        <v>#N/A</v>
      </c>
      <c r="B23" s="122"/>
      <c r="C23" s="124" t="e">
        <v>#N/A</v>
      </c>
      <c r="D23" s="124" t="e">
        <v>#N/A</v>
      </c>
      <c r="E23" s="123" t="e">
        <v>#N/A</v>
      </c>
      <c r="F23" s="143" t="e">
        <v>#N/A</v>
      </c>
      <c r="G23" s="127"/>
      <c r="H23" s="129" t="e">
        <v>#N/A</v>
      </c>
      <c r="I23" s="128" t="e">
        <v>#N/A</v>
      </c>
      <c r="J23" s="124" t="e">
        <v>#N/A</v>
      </c>
      <c r="K23" s="124" t="e">
        <v>#N/A</v>
      </c>
    </row>
    <row r="24" spans="1:15">
      <c r="A24" s="122" t="e">
        <v>#N/A</v>
      </c>
      <c r="B24" s="122"/>
      <c r="C24" s="124" t="e">
        <v>#N/A</v>
      </c>
      <c r="D24" s="124" t="e">
        <v>#N/A</v>
      </c>
      <c r="E24" s="123" t="e">
        <v>#N/A</v>
      </c>
      <c r="F24" s="143" t="e">
        <v>#N/A</v>
      </c>
      <c r="G24" s="127"/>
      <c r="H24" s="129" t="e">
        <v>#N/A</v>
      </c>
      <c r="I24" s="128" t="e">
        <v>#N/A</v>
      </c>
      <c r="J24" s="124" t="e">
        <v>#N/A</v>
      </c>
      <c r="K24" s="124" t="e">
        <v>#N/A</v>
      </c>
    </row>
    <row r="25" spans="1:15">
      <c r="A25" s="122" t="e">
        <v>#N/A</v>
      </c>
      <c r="B25" s="122"/>
      <c r="C25" s="124" t="e">
        <v>#N/A</v>
      </c>
      <c r="D25" s="124" t="e">
        <v>#N/A</v>
      </c>
      <c r="E25" s="123" t="e">
        <v>#N/A</v>
      </c>
      <c r="F25" s="143" t="e">
        <v>#N/A</v>
      </c>
      <c r="G25" s="127"/>
      <c r="H25" s="129" t="e">
        <v>#N/A</v>
      </c>
      <c r="I25" s="128" t="e">
        <v>#N/A</v>
      </c>
      <c r="J25" s="124" t="e">
        <v>#N/A</v>
      </c>
      <c r="K25" s="124" t="e">
        <v>#N/A</v>
      </c>
    </row>
    <row r="26" spans="1:15">
      <c r="A26" s="122" t="e">
        <v>#N/A</v>
      </c>
      <c r="B26" s="122"/>
      <c r="C26" s="124" t="e">
        <v>#N/A</v>
      </c>
      <c r="D26" s="124" t="e">
        <v>#N/A</v>
      </c>
      <c r="E26" s="123" t="e">
        <v>#N/A</v>
      </c>
      <c r="F26" s="143" t="e">
        <v>#N/A</v>
      </c>
      <c r="G26" s="127"/>
      <c r="H26" s="129" t="e">
        <v>#N/A</v>
      </c>
      <c r="I26" s="128" t="e">
        <v>#N/A</v>
      </c>
      <c r="J26" s="130" t="e">
        <v>#N/A</v>
      </c>
      <c r="K26" s="130" t="e">
        <v>#N/A</v>
      </c>
    </row>
    <row r="27" spans="1:15">
      <c r="A27" s="122" t="e">
        <v>#N/A</v>
      </c>
      <c r="B27" s="122"/>
      <c r="C27" s="124" t="e">
        <v>#N/A</v>
      </c>
      <c r="D27" s="124" t="e">
        <v>#N/A</v>
      </c>
      <c r="E27" s="123" t="e">
        <v>#N/A</v>
      </c>
      <c r="F27" s="143" t="e">
        <v>#N/A</v>
      </c>
      <c r="G27" s="127"/>
      <c r="H27" s="129" t="e">
        <v>#N/A</v>
      </c>
      <c r="I27" s="128" t="e">
        <v>#N/A</v>
      </c>
      <c r="J27" s="124" t="e">
        <v>#N/A</v>
      </c>
      <c r="K27" s="124" t="e">
        <v>#N/A</v>
      </c>
    </row>
    <row r="28" spans="1:15">
      <c r="A28" s="122" t="e">
        <v>#N/A</v>
      </c>
      <c r="B28" s="122"/>
      <c r="C28" s="124" t="e">
        <v>#N/A</v>
      </c>
      <c r="D28" s="124" t="e">
        <v>#N/A</v>
      </c>
      <c r="E28" s="123" t="e">
        <v>#N/A</v>
      </c>
      <c r="F28" s="143" t="e">
        <v>#N/A</v>
      </c>
      <c r="G28" s="127"/>
      <c r="H28" s="129" t="e">
        <v>#N/A</v>
      </c>
      <c r="I28" s="128" t="e">
        <v>#N/A</v>
      </c>
      <c r="J28" s="124" t="e">
        <v>#N/A</v>
      </c>
      <c r="K28" s="124" t="e">
        <v>#N/A</v>
      </c>
    </row>
    <row r="29" spans="1:15">
      <c r="A29" s="122" t="e">
        <v>#N/A</v>
      </c>
      <c r="B29" s="122"/>
      <c r="C29" s="124" t="e">
        <v>#N/A</v>
      </c>
      <c r="D29" s="124" t="e">
        <v>#N/A</v>
      </c>
      <c r="E29" s="123" t="e">
        <v>#N/A</v>
      </c>
      <c r="F29" s="143" t="e">
        <v>#N/A</v>
      </c>
      <c r="G29" s="127"/>
      <c r="H29" s="129" t="e">
        <v>#N/A</v>
      </c>
      <c r="I29" s="128" t="e">
        <v>#N/A</v>
      </c>
      <c r="J29" s="124" t="e">
        <v>#N/A</v>
      </c>
      <c r="K29" s="124" t="e">
        <v>#N/A</v>
      </c>
    </row>
    <row r="30" spans="1:15" ht="13.5" thickBot="1">
      <c r="A30" s="122" t="e">
        <v>#N/A</v>
      </c>
      <c r="B30" s="122"/>
      <c r="C30" s="124" t="e">
        <v>#N/A</v>
      </c>
      <c r="D30" s="124" t="e">
        <v>#N/A</v>
      </c>
      <c r="E30" s="123" t="e">
        <v>#N/A</v>
      </c>
      <c r="F30" s="143" t="e">
        <v>#N/A</v>
      </c>
      <c r="G30" s="127"/>
      <c r="H30" s="129" t="e">
        <v>#N/A</v>
      </c>
      <c r="I30" s="128" t="e">
        <v>#N/A</v>
      </c>
      <c r="J30" s="124" t="e">
        <v>#N/A</v>
      </c>
      <c r="K30" s="124" t="e">
        <v>#N/A</v>
      </c>
    </row>
    <row r="31" spans="1:15" ht="13.5" thickBot="1">
      <c r="A31" s="122" t="e">
        <v>#N/A</v>
      </c>
      <c r="B31" s="122"/>
      <c r="C31" s="124" t="e">
        <v>#N/A</v>
      </c>
      <c r="D31" s="124" t="e">
        <v>#N/A</v>
      </c>
      <c r="E31" s="123" t="e">
        <v>#N/A</v>
      </c>
      <c r="F31" s="143" t="e">
        <v>#N/A</v>
      </c>
      <c r="G31" s="127"/>
      <c r="H31" s="129" t="e">
        <v>#N/A</v>
      </c>
      <c r="I31" s="128" t="e">
        <v>#N/A</v>
      </c>
      <c r="J31" s="124" t="e">
        <v>#N/A</v>
      </c>
      <c r="K31" s="124" t="e">
        <v>#N/A</v>
      </c>
      <c r="M31" s="117" t="s">
        <v>144</v>
      </c>
      <c r="N31" s="116" t="s">
        <v>147</v>
      </c>
      <c r="O31" s="117" t="s">
        <v>38</v>
      </c>
    </row>
    <row r="32" spans="1:15">
      <c r="A32" s="122" t="e">
        <v>#N/A</v>
      </c>
      <c r="B32" s="122"/>
      <c r="C32" s="124" t="e">
        <v>#N/A</v>
      </c>
      <c r="D32" s="124" t="e">
        <v>#N/A</v>
      </c>
      <c r="E32" s="123" t="e">
        <v>#N/A</v>
      </c>
      <c r="F32" s="143" t="e">
        <v>#N/A</v>
      </c>
      <c r="G32" s="127"/>
      <c r="H32" s="129" t="e">
        <v>#N/A</v>
      </c>
      <c r="I32" s="128" t="e">
        <v>#N/A</v>
      </c>
      <c r="J32" s="124" t="e">
        <v>#N/A</v>
      </c>
      <c r="K32" s="124" t="e">
        <v>#N/A</v>
      </c>
      <c r="M32" s="119">
        <v>39813</v>
      </c>
      <c r="N32" s="120">
        <v>834879.40925365023</v>
      </c>
      <c r="O32" s="119" t="s">
        <v>39</v>
      </c>
    </row>
    <row r="33" spans="1:17" ht="13.5" thickBot="1">
      <c r="A33" s="131" t="e">
        <v>#N/A</v>
      </c>
      <c r="B33" s="131"/>
      <c r="C33" s="133" t="e">
        <v>#N/A</v>
      </c>
      <c r="D33" s="133" t="e">
        <v>#N/A</v>
      </c>
      <c r="E33" s="132" t="e">
        <v>#N/A</v>
      </c>
      <c r="F33" s="144" t="e">
        <v>#N/A</v>
      </c>
      <c r="G33" s="134"/>
      <c r="H33" s="135" t="e">
        <v>#N/A</v>
      </c>
      <c r="I33" s="136" t="e">
        <v>#N/A</v>
      </c>
      <c r="J33" s="133" t="e">
        <v>#N/A</v>
      </c>
      <c r="K33" s="133" t="e">
        <v>#N/A</v>
      </c>
      <c r="M33" s="123">
        <v>39903</v>
      </c>
      <c r="N33" s="125">
        <v>1450077.0864532478</v>
      </c>
      <c r="O33" s="123" t="s">
        <v>39</v>
      </c>
    </row>
    <row r="34" spans="1:17" ht="25.5" customHeight="1" thickBot="1"/>
    <row r="35" spans="1:17" ht="13.5" thickBot="1">
      <c r="M35" s="117" t="s">
        <v>144</v>
      </c>
      <c r="N35" s="117" t="s">
        <v>38</v>
      </c>
      <c r="O35" s="116" t="s">
        <v>148</v>
      </c>
      <c r="P35" s="140" t="s">
        <v>10</v>
      </c>
      <c r="Q35" s="140" t="s">
        <v>15</v>
      </c>
    </row>
    <row r="36" spans="1:17">
      <c r="M36" s="119">
        <v>39813</v>
      </c>
      <c r="N36" s="119" t="s">
        <v>39</v>
      </c>
      <c r="O36" s="120">
        <v>834879.40925365023</v>
      </c>
      <c r="P36" s="119" t="s">
        <v>45</v>
      </c>
      <c r="Q36" s="119" t="s">
        <v>48</v>
      </c>
    </row>
    <row r="37" spans="1:17">
      <c r="M37" s="123">
        <v>39903</v>
      </c>
      <c r="N37" s="123" t="s">
        <v>39</v>
      </c>
      <c r="O37" s="125">
        <v>1450077.0864532478</v>
      </c>
      <c r="P37" s="123" t="s">
        <v>45</v>
      </c>
      <c r="Q37" s="123" t="s">
        <v>48</v>
      </c>
    </row>
  </sheetData>
  <mergeCells count="1">
    <mergeCell ref="A2:K2"/>
  </mergeCells>
  <pageMargins left="0.7" right="0.7" top="0.75" bottom="0.75" header="0.3" footer="0.3"/>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dimension ref="A1:K60"/>
  <sheetViews>
    <sheetView workbookViewId="0">
      <selection activeCell="J18" sqref="J18"/>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s>
  <sheetData>
    <row r="1" spans="1:11">
      <c r="A1" s="1" t="s">
        <v>77</v>
      </c>
      <c r="B1" s="1" t="s">
        <v>78</v>
      </c>
      <c r="C1" s="74" t="s">
        <v>79</v>
      </c>
      <c r="D1" s="74" t="s">
        <v>80</v>
      </c>
      <c r="E1" s="74" t="s">
        <v>81</v>
      </c>
      <c r="F1" s="74" t="s">
        <v>82</v>
      </c>
      <c r="G1" s="74" t="s">
        <v>29</v>
      </c>
      <c r="H1" s="74" t="s">
        <v>83</v>
      </c>
      <c r="I1" s="74" t="s">
        <v>32</v>
      </c>
      <c r="J1" s="74" t="s">
        <v>63</v>
      </c>
      <c r="K1" s="74" t="s">
        <v>131</v>
      </c>
    </row>
    <row r="2" spans="1:11">
      <c r="A2" t="s">
        <v>27</v>
      </c>
      <c r="B2" t="s">
        <v>28</v>
      </c>
      <c r="C2" t="s">
        <v>116</v>
      </c>
      <c r="D2" s="75" t="s">
        <v>84</v>
      </c>
      <c r="E2" t="s">
        <v>85</v>
      </c>
      <c r="F2" t="s">
        <v>35</v>
      </c>
      <c r="G2" t="s">
        <v>113</v>
      </c>
      <c r="H2" t="s">
        <v>86</v>
      </c>
      <c r="I2" s="76">
        <v>1</v>
      </c>
      <c r="J2" t="s">
        <v>126</v>
      </c>
      <c r="K2" t="s">
        <v>129</v>
      </c>
    </row>
    <row r="3" spans="1:11">
      <c r="A3" t="s">
        <v>87</v>
      </c>
      <c r="B3" t="s">
        <v>88</v>
      </c>
      <c r="C3" t="s">
        <v>117</v>
      </c>
      <c r="D3" s="75" t="s">
        <v>44</v>
      </c>
      <c r="E3" t="s">
        <v>50</v>
      </c>
      <c r="F3" t="s">
        <v>36</v>
      </c>
      <c r="G3" t="s">
        <v>122</v>
      </c>
      <c r="H3" t="s">
        <v>47</v>
      </c>
      <c r="I3" s="76">
        <v>2</v>
      </c>
      <c r="J3" t="s">
        <v>125</v>
      </c>
      <c r="K3" t="s">
        <v>130</v>
      </c>
    </row>
    <row r="4" spans="1:11">
      <c r="A4" t="s">
        <v>89</v>
      </c>
      <c r="C4" t="s">
        <v>112</v>
      </c>
      <c r="D4" s="75" t="s">
        <v>90</v>
      </c>
      <c r="E4" t="s">
        <v>91</v>
      </c>
      <c r="H4" t="s">
        <v>92</v>
      </c>
      <c r="I4" s="76">
        <v>3</v>
      </c>
      <c r="J4" t="s">
        <v>127</v>
      </c>
    </row>
    <row r="5" spans="1:11">
      <c r="C5" t="s">
        <v>118</v>
      </c>
      <c r="D5" s="75" t="s">
        <v>93</v>
      </c>
      <c r="E5" t="s">
        <v>94</v>
      </c>
      <c r="I5" s="76">
        <v>4</v>
      </c>
    </row>
    <row r="6" spans="1:11">
      <c r="B6" s="1" t="s">
        <v>78</v>
      </c>
      <c r="C6" t="s">
        <v>119</v>
      </c>
      <c r="D6" s="75" t="s">
        <v>95</v>
      </c>
      <c r="E6" t="s">
        <v>53</v>
      </c>
      <c r="I6" s="76">
        <v>5</v>
      </c>
    </row>
    <row r="7" spans="1:11">
      <c r="B7" t="s">
        <v>31</v>
      </c>
      <c r="C7" t="s">
        <v>120</v>
      </c>
      <c r="D7" s="75" t="s">
        <v>96</v>
      </c>
      <c r="I7" s="76">
        <v>6</v>
      </c>
    </row>
    <row r="8" spans="1:11">
      <c r="B8" t="s">
        <v>97</v>
      </c>
      <c r="C8" t="s">
        <v>111</v>
      </c>
      <c r="D8" s="75" t="s">
        <v>98</v>
      </c>
      <c r="I8" s="76">
        <v>7</v>
      </c>
    </row>
    <row r="9" spans="1:11">
      <c r="D9" s="75" t="s">
        <v>99</v>
      </c>
      <c r="I9" s="76">
        <v>8</v>
      </c>
    </row>
    <row r="10" spans="1:11">
      <c r="I10" s="76">
        <v>9</v>
      </c>
    </row>
    <row r="11" spans="1:11">
      <c r="I11" s="76">
        <v>10</v>
      </c>
    </row>
    <row r="12" spans="1:11">
      <c r="I12" s="76">
        <v>11</v>
      </c>
    </row>
    <row r="13" spans="1:11">
      <c r="I13" s="76">
        <v>12</v>
      </c>
    </row>
    <row r="14" spans="1:11">
      <c r="I14" s="76">
        <v>13</v>
      </c>
    </row>
    <row r="15" spans="1:11">
      <c r="I15" s="76">
        <v>14</v>
      </c>
    </row>
    <row r="16" spans="1:11">
      <c r="I16" s="76">
        <v>15</v>
      </c>
    </row>
    <row r="17" spans="1:9">
      <c r="I17" s="76">
        <v>16</v>
      </c>
    </row>
    <row r="18" spans="1:9">
      <c r="I18" s="76">
        <v>17</v>
      </c>
    </row>
    <row r="19" spans="1:9">
      <c r="I19" s="76">
        <v>18</v>
      </c>
    </row>
    <row r="20" spans="1:9">
      <c r="I20" s="76">
        <v>19</v>
      </c>
    </row>
    <row r="21" spans="1:9">
      <c r="I21" s="76">
        <v>20</v>
      </c>
    </row>
    <row r="22" spans="1:9">
      <c r="I22" s="76">
        <v>21</v>
      </c>
    </row>
    <row r="23" spans="1:9">
      <c r="I23" s="76">
        <v>22</v>
      </c>
    </row>
    <row r="24" spans="1:9">
      <c r="I24" s="76">
        <v>23</v>
      </c>
    </row>
    <row r="25" spans="1:9">
      <c r="I25" s="76">
        <v>24</v>
      </c>
    </row>
    <row r="26" spans="1:9">
      <c r="I26" s="76">
        <v>25</v>
      </c>
    </row>
    <row r="27" spans="1:9">
      <c r="I27" s="76">
        <v>26</v>
      </c>
    </row>
    <row r="28" spans="1:9">
      <c r="I28" s="76">
        <v>27</v>
      </c>
    </row>
    <row r="29" spans="1:9">
      <c r="A29" s="77"/>
      <c r="B29" s="77"/>
      <c r="C29" s="77"/>
      <c r="I29" s="76">
        <v>28</v>
      </c>
    </row>
    <row r="30" spans="1:9">
      <c r="I30" s="76">
        <v>29</v>
      </c>
    </row>
    <row r="31" spans="1:9">
      <c r="I31" s="76">
        <v>30</v>
      </c>
    </row>
    <row r="32" spans="1:9">
      <c r="I32" s="76">
        <v>31</v>
      </c>
    </row>
    <row r="33" spans="9:9">
      <c r="I33" s="76" t="s">
        <v>33</v>
      </c>
    </row>
    <row r="51" spans="1:9">
      <c r="A51" s="79"/>
    </row>
    <row r="52" spans="1:9">
      <c r="A52" s="79"/>
    </row>
    <row r="53" spans="1:9">
      <c r="A53" s="79"/>
    </row>
    <row r="54" spans="1:9">
      <c r="A54" s="79"/>
    </row>
    <row r="55" spans="1:9">
      <c r="A55" s="79"/>
    </row>
    <row r="56" spans="1:9">
      <c r="A56" s="79"/>
    </row>
    <row r="57" spans="1:9">
      <c r="A57" s="78"/>
      <c r="B57" s="78"/>
      <c r="C57" s="78"/>
      <c r="D57" s="78"/>
      <c r="E57" s="78"/>
      <c r="F57" s="78"/>
      <c r="G57" s="78"/>
      <c r="H57" s="78"/>
      <c r="I57" s="78"/>
    </row>
    <row r="58" spans="1:9">
      <c r="A58" s="78"/>
      <c r="B58" s="78"/>
      <c r="C58" s="78"/>
      <c r="D58" s="78"/>
      <c r="E58" s="78"/>
      <c r="F58" s="78"/>
      <c r="G58" s="78"/>
      <c r="H58" s="78"/>
      <c r="I58" s="78"/>
    </row>
    <row r="59" spans="1:9">
      <c r="A59" s="78"/>
      <c r="B59" s="78"/>
      <c r="C59" s="78"/>
      <c r="D59" s="78"/>
      <c r="E59" s="78"/>
      <c r="F59" s="78"/>
      <c r="G59" s="78"/>
      <c r="H59" s="78"/>
      <c r="I59" s="78"/>
    </row>
    <row r="60" spans="1:9">
      <c r="A60" s="78"/>
      <c r="B60" s="78"/>
      <c r="C60" s="78"/>
      <c r="D60" s="78"/>
      <c r="E60" s="78"/>
      <c r="F60" s="78"/>
      <c r="G60" s="78"/>
      <c r="H60" s="78"/>
      <c r="I60" s="78"/>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GetInfo &amp; GetInstrumentInfo</vt:lpstr>
      <vt:lpstr>IRCaps</vt:lpstr>
      <vt:lpstr>IRCapFloorPricer1</vt:lpstr>
      <vt:lpstr>Cashflows</vt:lpstr>
      <vt:lpstr>StructuredCapFloorPricer</vt:lpstr>
      <vt:lpstr>CapFloor Cashflows</vt:lpstr>
      <vt:lpstr>Config</vt:lpstr>
      <vt:lpstr>CapOrFloor</vt:lpstr>
      <vt:lpstr>CurveList</vt:lpstr>
      <vt:lpstr>DiscountingType</vt:lpstr>
      <vt:lpstr>FirstCouponType</vt:lpstr>
      <vt:lpstr>Frequency</vt:lpstr>
      <vt:lpstr>LegType</vt:lpstr>
      <vt:lpstr>'CapFloor Cashflows'!PayCashFlows</vt:lpstr>
      <vt:lpstr>RollConvention</vt:lpstr>
      <vt:lpstr>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2018-04-26T22:04:33Z</dcterms:modified>
</cp:coreProperties>
</file>