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defaultThemeVersion="124226"/>
  <mc:AlternateContent xmlns:mc="http://schemas.openxmlformats.org/markup-compatibility/2006">
    <mc:Choice Requires="x15">
      <x15ac:absPath xmlns:x15ac="http://schemas.microsoft.com/office/spreadsheetml/2010/11/ac" url="C:\Users\Alex\Documents\Visual Studio 2017\Projects\Highlander\FpML.V5r3.Applications\ExcelAPI\Spreadsheets\Product Pricers\"/>
    </mc:Choice>
  </mc:AlternateContent>
  <xr:revisionPtr revIDLastSave="0" documentId="13_ncr:1_{6D105A38-00ED-47F7-8BE3-DEF59FA992C4}" xr6:coauthVersionLast="31" xr6:coauthVersionMax="31" xr10:uidLastSave="{00000000-0000-0000-0000-000000000000}"/>
  <bookViews>
    <workbookView xWindow="240" yWindow="375" windowWidth="28515" windowHeight="12300" tabRatio="712" activeTab="1" xr2:uid="{00000000-000D-0000-FFFF-FFFF00000000}"/>
  </bookViews>
  <sheets>
    <sheet name="GetInfo &amp; GetInstrumentInfo" sheetId="1" r:id="rId1"/>
    <sheet name="XCCYSwaps" sheetId="10" r:id="rId2"/>
    <sheet name="XCCYSwapPricer1" sheetId="2" r:id="rId3"/>
    <sheet name="SwapCashflows (1)" sheetId="11" r:id="rId4"/>
    <sheet name="XCCYSwapPricer2" sheetId="3" r:id="rId5"/>
    <sheet name="SwapCashflows (2)" sheetId="4" r:id="rId6"/>
    <sheet name="XCCYSwapPricer3" sheetId="5" r:id="rId7"/>
    <sheet name="XCCYSwapPricer4" sheetId="9" r:id="rId8"/>
    <sheet name="IRSwap Cashflows-edit" sheetId="7" r:id="rId9"/>
    <sheet name="Config" sheetId="8" r:id="rId10"/>
  </sheets>
  <externalReferences>
    <externalReference r:id="rId11"/>
  </externalReferences>
  <definedNames>
    <definedName name="Currency">Config!$F$2:$F$7</definedName>
    <definedName name="CurveList">'GetInfo &amp; GetInstrumentInfo'!$B$8:$B$122</definedName>
    <definedName name="DayCountConventions">Config!$D$2:$D$9</definedName>
    <definedName name="FinalStub">Config!$B$7:$B$8</definedName>
    <definedName name="FirstCoupon">Config!$A$7:$A$9</definedName>
    <definedName name="FloatingRateIndex">Config!$G$2:$G$7</definedName>
    <definedName name="Frequency">Config!$C$2:$C$8</definedName>
    <definedName name="IndexMap">Config!$F$2:$G$7</definedName>
    <definedName name="InitialStub">Config!$B$2:$B$3</definedName>
    <definedName name="Metrics">[1]CapPricer!$B$23:$B$30</definedName>
    <definedName name="PayCashFlows">'IRSwap Cashflows-edit'!$A$10:$J$39</definedName>
    <definedName name="PayLeg" localSheetId="3">Config!#REF!</definedName>
    <definedName name="PayLeg">Config!#REF!</definedName>
    <definedName name="RecCashFlows">'IRSwap Cashflows-edit'!$A$44:$J$73</definedName>
    <definedName name="RecLeg" localSheetId="3">Config!#REF!</definedName>
    <definedName name="RecLeg">Config!#REF!</definedName>
    <definedName name="RollConvention">Config!$J$2:$J$33</definedName>
    <definedName name="SettleLag" localSheetId="3">Config!#REF!</definedName>
    <definedName name="SettleLag">Config!#REF!</definedName>
    <definedName name="stack">XCCYSwaps!$A$3:$A$25,XCCYSwaps!$D$3:$D$36,XCCYSwaps!$D$3:$D$36</definedName>
    <definedName name="SwapTerms" localSheetId="3">Config!#REF!</definedName>
    <definedName name="SwapTerms">Config!#REF!</definedName>
    <definedName name="Type">Config!$H$2:$H$3</definedName>
    <definedName name="ValInput" localSheetId="3">Config!#REF!</definedName>
    <definedName name="ValInput">Config!#REF!</definedName>
    <definedName name="ValRange">'IRSwap Cashflows-edit'!#REF!</definedName>
    <definedName name="ValueResult" localSheetId="3">Config!#REF!</definedName>
    <definedName name="ValueResult">Config!#REF!</definedName>
  </definedNames>
  <calcPr calcId="179017" calcOnSave="0"/>
</workbook>
</file>

<file path=xl/calcChain.xml><?xml version="1.0" encoding="utf-8"?>
<calcChain xmlns="http://schemas.openxmlformats.org/spreadsheetml/2006/main">
  <c r="L21" i="2" l="1"/>
  <c r="L29" i="2" s="1"/>
  <c r="E2" i="1"/>
  <c r="K2" i="10"/>
  <c r="I5" i="10" a="1"/>
  <c r="G15" i="1" a="1"/>
  <c r="E7" i="2"/>
  <c r="D15" i="1" a="1"/>
  <c r="B2" i="1"/>
  <c r="B8" i="1" a="1"/>
  <c r="J5" i="10" l="1"/>
  <c r="R5" i="10"/>
  <c r="N6" i="10"/>
  <c r="J7" i="10"/>
  <c r="R7" i="10"/>
  <c r="N8" i="10"/>
  <c r="J9" i="10"/>
  <c r="R9" i="10"/>
  <c r="N10" i="10"/>
  <c r="J11" i="10"/>
  <c r="R11" i="10"/>
  <c r="N12" i="10"/>
  <c r="J13" i="10"/>
  <c r="R13" i="10"/>
  <c r="N14" i="10"/>
  <c r="J15" i="10"/>
  <c r="R15" i="10"/>
  <c r="N16" i="10"/>
  <c r="J17" i="10"/>
  <c r="R17" i="10"/>
  <c r="N18" i="10"/>
  <c r="J19" i="10"/>
  <c r="R19" i="10"/>
  <c r="N20" i="10"/>
  <c r="J21" i="10"/>
  <c r="R21" i="10"/>
  <c r="N22" i="10"/>
  <c r="J23" i="10"/>
  <c r="R23" i="10"/>
  <c r="N24" i="10"/>
  <c r="J25" i="10"/>
  <c r="R25" i="10"/>
  <c r="N26" i="10"/>
  <c r="J27" i="10"/>
  <c r="R27" i="10"/>
  <c r="N28" i="10"/>
  <c r="J29" i="10"/>
  <c r="R29" i="10"/>
  <c r="N30" i="10"/>
  <c r="J31" i="10"/>
  <c r="R31" i="10"/>
  <c r="N32" i="10"/>
  <c r="J33" i="10"/>
  <c r="R33" i="10"/>
  <c r="N34" i="10"/>
  <c r="J35" i="10"/>
  <c r="R35" i="10"/>
  <c r="N36" i="10"/>
  <c r="J37" i="10"/>
  <c r="R37" i="10"/>
  <c r="K15" i="10"/>
  <c r="S19" i="10"/>
  <c r="S21" i="10"/>
  <c r="K23" i="10"/>
  <c r="O24" i="10"/>
  <c r="S25" i="10"/>
  <c r="O26" i="10"/>
  <c r="S27" i="10"/>
  <c r="O28" i="10"/>
  <c r="S29" i="10"/>
  <c r="O30" i="10"/>
  <c r="S31" i="10"/>
  <c r="O32" i="10"/>
  <c r="S33" i="10"/>
  <c r="K35" i="10"/>
  <c r="S35" i="10"/>
  <c r="K37" i="10"/>
  <c r="L5" i="10"/>
  <c r="P6" i="10"/>
  <c r="L7" i="10"/>
  <c r="T7" i="10"/>
  <c r="L9" i="10"/>
  <c r="P10" i="10"/>
  <c r="T11" i="10"/>
  <c r="L13" i="10"/>
  <c r="P14" i="10"/>
  <c r="T15" i="10"/>
  <c r="L17" i="10"/>
  <c r="P18" i="10"/>
  <c r="T19" i="10"/>
  <c r="L21" i="10"/>
  <c r="P22" i="10"/>
  <c r="T23" i="10"/>
  <c r="L25" i="10"/>
  <c r="P26" i="10"/>
  <c r="K5" i="10"/>
  <c r="S5" i="10"/>
  <c r="O6" i="10"/>
  <c r="K7" i="10"/>
  <c r="S7" i="10"/>
  <c r="O8" i="10"/>
  <c r="K9" i="10"/>
  <c r="S9" i="10"/>
  <c r="O10" i="10"/>
  <c r="K11" i="10"/>
  <c r="S11" i="10"/>
  <c r="O12" i="10"/>
  <c r="K13" i="10"/>
  <c r="S13" i="10"/>
  <c r="O14" i="10"/>
  <c r="S15" i="10"/>
  <c r="O16" i="10"/>
  <c r="K17" i="10"/>
  <c r="S17" i="10"/>
  <c r="O18" i="10"/>
  <c r="K19" i="10"/>
  <c r="O20" i="10"/>
  <c r="K21" i="10"/>
  <c r="O22" i="10"/>
  <c r="S23" i="10"/>
  <c r="K25" i="10"/>
  <c r="K27" i="10"/>
  <c r="K29" i="10"/>
  <c r="K31" i="10"/>
  <c r="K33" i="10"/>
  <c r="O34" i="10"/>
  <c r="O36" i="10"/>
  <c r="S37" i="10"/>
  <c r="T5" i="10"/>
  <c r="P8" i="10"/>
  <c r="T9" i="10"/>
  <c r="L11" i="10"/>
  <c r="P12" i="10"/>
  <c r="T13" i="10"/>
  <c r="L15" i="10"/>
  <c r="P16" i="10"/>
  <c r="T17" i="10"/>
  <c r="L19" i="10"/>
  <c r="P20" i="10"/>
  <c r="T21" i="10"/>
  <c r="L23" i="10"/>
  <c r="P24" i="10"/>
  <c r="T25" i="10"/>
  <c r="L27" i="10"/>
  <c r="N5" i="10"/>
  <c r="J6" i="10"/>
  <c r="R6" i="10"/>
  <c r="N7" i="10"/>
  <c r="J8" i="10"/>
  <c r="R8" i="10"/>
  <c r="N9" i="10"/>
  <c r="J10" i="10"/>
  <c r="R10" i="10"/>
  <c r="N11" i="10"/>
  <c r="J12" i="10"/>
  <c r="R12" i="10"/>
  <c r="N13" i="10"/>
  <c r="J14" i="10"/>
  <c r="R14" i="10"/>
  <c r="N15" i="10"/>
  <c r="J16" i="10"/>
  <c r="R16" i="10"/>
  <c r="N17" i="10"/>
  <c r="J18" i="10"/>
  <c r="R18" i="10"/>
  <c r="N19" i="10"/>
  <c r="J20" i="10"/>
  <c r="R20" i="10"/>
  <c r="N21" i="10"/>
  <c r="J22" i="10"/>
  <c r="R22" i="10"/>
  <c r="N23" i="10"/>
  <c r="J24" i="10"/>
  <c r="R24" i="10"/>
  <c r="N25" i="10"/>
  <c r="J26" i="10"/>
  <c r="R26" i="10"/>
  <c r="N27" i="10"/>
  <c r="J28" i="10"/>
  <c r="R28" i="10"/>
  <c r="N29" i="10"/>
  <c r="J30" i="10"/>
  <c r="R30" i="10"/>
  <c r="N31" i="10"/>
  <c r="J32" i="10"/>
  <c r="R32" i="10"/>
  <c r="N33" i="10"/>
  <c r="J34" i="10"/>
  <c r="R34" i="10"/>
  <c r="N35" i="10"/>
  <c r="J36" i="10"/>
  <c r="R36" i="10"/>
  <c r="N37" i="10"/>
  <c r="O25" i="10"/>
  <c r="K28" i="10"/>
  <c r="O29" i="10"/>
  <c r="K30" i="10"/>
  <c r="O31" i="10"/>
  <c r="K32" i="10"/>
  <c r="O33" i="10"/>
  <c r="S34" i="10"/>
  <c r="O35" i="10"/>
  <c r="S36" i="10"/>
  <c r="O37" i="10"/>
  <c r="O5" i="10"/>
  <c r="K6" i="10"/>
  <c r="S6" i="10"/>
  <c r="O7" i="10"/>
  <c r="K8" i="10"/>
  <c r="S8" i="10"/>
  <c r="O9" i="10"/>
  <c r="K10" i="10"/>
  <c r="S10" i="10"/>
  <c r="O11" i="10"/>
  <c r="K12" i="10"/>
  <c r="S12" i="10"/>
  <c r="O13" i="10"/>
  <c r="K14" i="10"/>
  <c r="S14" i="10"/>
  <c r="O15" i="10"/>
  <c r="K16" i="10"/>
  <c r="S16" i="10"/>
  <c r="O17" i="10"/>
  <c r="K18" i="10"/>
  <c r="S18" i="10"/>
  <c r="O19" i="10"/>
  <c r="K20" i="10"/>
  <c r="S20" i="10"/>
  <c r="O21" i="10"/>
  <c r="K22" i="10"/>
  <c r="S22" i="10"/>
  <c r="O23" i="10"/>
  <c r="K24" i="10"/>
  <c r="S24" i="10"/>
  <c r="K26" i="10"/>
  <c r="S26" i="10"/>
  <c r="O27" i="10"/>
  <c r="S28" i="10"/>
  <c r="S30" i="10"/>
  <c r="S32" i="10"/>
  <c r="K34" i="10"/>
  <c r="K36" i="10"/>
  <c r="P5" i="10"/>
  <c r="L6" i="10"/>
  <c r="T6" i="10"/>
  <c r="P7" i="10"/>
  <c r="L8" i="10"/>
  <c r="T8" i="10"/>
  <c r="Q5" i="10"/>
  <c r="M8" i="10"/>
  <c r="M10" i="10"/>
  <c r="L12" i="10"/>
  <c r="I14" i="10"/>
  <c r="Q15" i="10"/>
  <c r="P17" i="10"/>
  <c r="M19" i="10"/>
  <c r="I21" i="10"/>
  <c r="T22" i="10"/>
  <c r="Q24" i="10"/>
  <c r="M26" i="10"/>
  <c r="I28" i="10"/>
  <c r="M29" i="10"/>
  <c r="Q30" i="10"/>
  <c r="I32" i="10"/>
  <c r="M33" i="10"/>
  <c r="Q34" i="10"/>
  <c r="I36" i="10"/>
  <c r="M37" i="10"/>
  <c r="T34" i="10"/>
  <c r="P37" i="10"/>
  <c r="M6" i="10"/>
  <c r="Q12" i="10"/>
  <c r="L16" i="10"/>
  <c r="Q19" i="10"/>
  <c r="M23" i="10"/>
  <c r="T26" i="10"/>
  <c r="Q29" i="10"/>
  <c r="M32" i="10"/>
  <c r="I35" i="10"/>
  <c r="Q37" i="10"/>
  <c r="M9" i="10"/>
  <c r="T12" i="10"/>
  <c r="M16" i="10"/>
  <c r="I20" i="10"/>
  <c r="P23" i="10"/>
  <c r="I27" i="10"/>
  <c r="T29" i="10"/>
  <c r="P32" i="10"/>
  <c r="L35" i="10"/>
  <c r="T37" i="10"/>
  <c r="I7" i="10"/>
  <c r="Q16" i="10"/>
  <c r="I22" i="10"/>
  <c r="P25" i="10"/>
  <c r="M31" i="10"/>
  <c r="M35" i="10"/>
  <c r="T28" i="10"/>
  <c r="L34" i="10"/>
  <c r="Q7" i="10"/>
  <c r="M15" i="10"/>
  <c r="T18" i="10"/>
  <c r="I26" i="10"/>
  <c r="Q31" i="10"/>
  <c r="M5" i="10"/>
  <c r="Q13" i="10"/>
  <c r="T20" i="10"/>
  <c r="L29" i="10"/>
  <c r="L33" i="10"/>
  <c r="I6" i="10"/>
  <c r="Q8" i="10"/>
  <c r="Q10" i="10"/>
  <c r="M12" i="10"/>
  <c r="L14" i="10"/>
  <c r="I16" i="10"/>
  <c r="Q17" i="10"/>
  <c r="P19" i="10"/>
  <c r="M21" i="10"/>
  <c r="I23" i="10"/>
  <c r="T24" i="10"/>
  <c r="Q26" i="10"/>
  <c r="L28" i="10"/>
  <c r="P29" i="10"/>
  <c r="T30" i="10"/>
  <c r="L32" i="10"/>
  <c r="P33" i="10"/>
  <c r="L36" i="10"/>
  <c r="I9" i="10"/>
  <c r="T10" i="10"/>
  <c r="M14" i="10"/>
  <c r="I18" i="10"/>
  <c r="P21" i="10"/>
  <c r="I25" i="10"/>
  <c r="M28" i="10"/>
  <c r="I31" i="10"/>
  <c r="Q33" i="10"/>
  <c r="M36" i="10"/>
  <c r="Q6" i="10"/>
  <c r="I11" i="10"/>
  <c r="Q14" i="10"/>
  <c r="L18" i="10"/>
  <c r="Q21" i="10"/>
  <c r="M25" i="10"/>
  <c r="P28" i="10"/>
  <c r="L31" i="10"/>
  <c r="T33" i="10"/>
  <c r="P36" i="10"/>
  <c r="P9" i="10"/>
  <c r="M11" i="10"/>
  <c r="I13" i="10"/>
  <c r="M18" i="10"/>
  <c r="L20" i="10"/>
  <c r="Q23" i="10"/>
  <c r="M27" i="10"/>
  <c r="Q28" i="10"/>
  <c r="Q32" i="10"/>
  <c r="I34" i="10"/>
  <c r="Q36" i="10"/>
  <c r="L30" i="10"/>
  <c r="T32" i="10"/>
  <c r="P35" i="10"/>
  <c r="I5" i="10"/>
  <c r="P13" i="10"/>
  <c r="M22" i="10"/>
  <c r="Q27" i="10"/>
  <c r="I33" i="10"/>
  <c r="I37" i="10"/>
  <c r="I12" i="10"/>
  <c r="P15" i="10"/>
  <c r="Q22" i="10"/>
  <c r="T27" i="10"/>
  <c r="P34" i="10"/>
  <c r="T14" i="10"/>
  <c r="I30" i="10"/>
  <c r="I10" i="10"/>
  <c r="Q20" i="10"/>
  <c r="I29" i="10"/>
  <c r="M34" i="10"/>
  <c r="L10" i="10"/>
  <c r="M17" i="10"/>
  <c r="M24" i="10"/>
  <c r="T31" i="10"/>
  <c r="L37" i="10"/>
  <c r="M7" i="10"/>
  <c r="Q9" i="10"/>
  <c r="P11" i="10"/>
  <c r="M13" i="10"/>
  <c r="I15" i="10"/>
  <c r="T16" i="10"/>
  <c r="Q18" i="10"/>
  <c r="M20" i="10"/>
  <c r="L22" i="10"/>
  <c r="I24" i="10"/>
  <c r="Q25" i="10"/>
  <c r="P27" i="10"/>
  <c r="P31" i="10"/>
  <c r="T36" i="10"/>
  <c r="Q11" i="10"/>
  <c r="I17" i="10"/>
  <c r="L24" i="10"/>
  <c r="M30" i="10"/>
  <c r="Q35" i="10"/>
  <c r="I8" i="10"/>
  <c r="I19" i="10"/>
  <c r="L26" i="10"/>
  <c r="P30" i="10"/>
  <c r="T35" i="10"/>
  <c r="B8" i="1"/>
  <c r="B12" i="1"/>
  <c r="B16" i="1"/>
  <c r="B20" i="1"/>
  <c r="B24" i="1"/>
  <c r="B28" i="1"/>
  <c r="B32" i="1"/>
  <c r="B36" i="1"/>
  <c r="B40" i="1"/>
  <c r="B10" i="1"/>
  <c r="B14" i="1"/>
  <c r="B18" i="1"/>
  <c r="B22" i="1"/>
  <c r="B26" i="1"/>
  <c r="B30" i="1"/>
  <c r="B34" i="1"/>
  <c r="B38" i="1"/>
  <c r="B42" i="1"/>
  <c r="B46" i="1"/>
  <c r="B50" i="1"/>
  <c r="B54" i="1"/>
  <c r="B58" i="1"/>
  <c r="B62" i="1"/>
  <c r="B66" i="1"/>
  <c r="B70" i="1"/>
  <c r="B74" i="1"/>
  <c r="B78" i="1"/>
  <c r="B82" i="1"/>
  <c r="B86" i="1"/>
  <c r="B90" i="1"/>
  <c r="B94" i="1"/>
  <c r="B98" i="1"/>
  <c r="B102" i="1"/>
  <c r="B106" i="1"/>
  <c r="B110" i="1"/>
  <c r="B114" i="1"/>
  <c r="B118" i="1"/>
  <c r="B122" i="1"/>
  <c r="B126" i="1"/>
  <c r="B11" i="1"/>
  <c r="B19" i="1"/>
  <c r="B27" i="1"/>
  <c r="B35" i="1"/>
  <c r="B43" i="1"/>
  <c r="B48" i="1"/>
  <c r="B53" i="1"/>
  <c r="B59" i="1"/>
  <c r="B64" i="1"/>
  <c r="B69" i="1"/>
  <c r="B75" i="1"/>
  <c r="B80" i="1"/>
  <c r="B85" i="1"/>
  <c r="B91" i="1"/>
  <c r="B96" i="1"/>
  <c r="B101" i="1"/>
  <c r="B107" i="1"/>
  <c r="B112" i="1"/>
  <c r="B117" i="1"/>
  <c r="B123" i="1"/>
  <c r="B128" i="1"/>
  <c r="B44" i="1"/>
  <c r="B55" i="1"/>
  <c r="B65" i="1"/>
  <c r="B71" i="1"/>
  <c r="B81" i="1"/>
  <c r="B92" i="1"/>
  <c r="B103" i="1"/>
  <c r="B108" i="1"/>
  <c r="B119" i="1"/>
  <c r="B124" i="1"/>
  <c r="B15" i="1"/>
  <c r="B31" i="1"/>
  <c r="B45" i="1"/>
  <c r="B56" i="1"/>
  <c r="B72" i="1"/>
  <c r="B83" i="1"/>
  <c r="B93" i="1"/>
  <c r="B104" i="1"/>
  <c r="B115" i="1"/>
  <c r="B120" i="1"/>
  <c r="B47" i="1"/>
  <c r="B63" i="1"/>
  <c r="B79" i="1"/>
  <c r="B84" i="1"/>
  <c r="B100" i="1"/>
  <c r="B111" i="1"/>
  <c r="B127" i="1"/>
  <c r="B13" i="1"/>
  <c r="B21" i="1"/>
  <c r="B29" i="1"/>
  <c r="B37" i="1"/>
  <c r="B49" i="1"/>
  <c r="B60" i="1"/>
  <c r="B76" i="1"/>
  <c r="B87" i="1"/>
  <c r="B97" i="1"/>
  <c r="B113" i="1"/>
  <c r="B129" i="1"/>
  <c r="B23" i="1"/>
  <c r="B39" i="1"/>
  <c r="B51" i="1"/>
  <c r="B61" i="1"/>
  <c r="B67" i="1"/>
  <c r="B77" i="1"/>
  <c r="B88" i="1"/>
  <c r="B99" i="1"/>
  <c r="B109" i="1"/>
  <c r="B125" i="1"/>
  <c r="B9" i="1"/>
  <c r="B17" i="1"/>
  <c r="B25" i="1"/>
  <c r="B33" i="1"/>
  <c r="B41" i="1"/>
  <c r="B52" i="1"/>
  <c r="B57" i="1"/>
  <c r="B68" i="1"/>
  <c r="B73" i="1"/>
  <c r="B89" i="1"/>
  <c r="B116" i="1"/>
  <c r="B95" i="1"/>
  <c r="B105" i="1"/>
  <c r="B121" i="1"/>
  <c r="E15" i="1"/>
  <c r="E17" i="1"/>
  <c r="E19" i="1"/>
  <c r="E21" i="1"/>
  <c r="E23" i="1"/>
  <c r="E25" i="1"/>
  <c r="E27" i="1"/>
  <c r="E29" i="1"/>
  <c r="E31" i="1"/>
  <c r="E33" i="1"/>
  <c r="E35" i="1"/>
  <c r="E37" i="1"/>
  <c r="E39" i="1"/>
  <c r="E41" i="1"/>
  <c r="E43" i="1"/>
  <c r="E45" i="1"/>
  <c r="E47" i="1"/>
  <c r="E49" i="1"/>
  <c r="E51" i="1"/>
  <c r="E53" i="1"/>
  <c r="E55" i="1"/>
  <c r="E16" i="1"/>
  <c r="E18" i="1"/>
  <c r="E20" i="1"/>
  <c r="E22" i="1"/>
  <c r="E24" i="1"/>
  <c r="E26" i="1"/>
  <c r="E28" i="1"/>
  <c r="E30" i="1"/>
  <c r="E32" i="1"/>
  <c r="E34" i="1"/>
  <c r="E36" i="1"/>
  <c r="E38" i="1"/>
  <c r="E40" i="1"/>
  <c r="E42" i="1"/>
  <c r="E44" i="1"/>
  <c r="E46" i="1"/>
  <c r="E48" i="1"/>
  <c r="E50" i="1"/>
  <c r="E52" i="1"/>
  <c r="E54" i="1"/>
  <c r="E56" i="1"/>
  <c r="D15" i="1"/>
  <c r="D19" i="1"/>
  <c r="D23" i="1"/>
  <c r="D27" i="1"/>
  <c r="D31" i="1"/>
  <c r="D35" i="1"/>
  <c r="D39" i="1"/>
  <c r="D43" i="1"/>
  <c r="D47" i="1"/>
  <c r="D51" i="1"/>
  <c r="D55" i="1"/>
  <c r="D16" i="1"/>
  <c r="D20" i="1"/>
  <c r="D24" i="1"/>
  <c r="D28" i="1"/>
  <c r="D32" i="1"/>
  <c r="D36" i="1"/>
  <c r="D40" i="1"/>
  <c r="D44" i="1"/>
  <c r="D48" i="1"/>
  <c r="D52" i="1"/>
  <c r="D56" i="1"/>
  <c r="D18" i="1"/>
  <c r="D22" i="1"/>
  <c r="D26" i="1"/>
  <c r="D30" i="1"/>
  <c r="D34" i="1"/>
  <c r="D38" i="1"/>
  <c r="D42" i="1"/>
  <c r="D46" i="1"/>
  <c r="D50" i="1"/>
  <c r="D54" i="1"/>
  <c r="D17" i="1"/>
  <c r="D21" i="1"/>
  <c r="D25" i="1"/>
  <c r="D29" i="1"/>
  <c r="D33" i="1"/>
  <c r="D37" i="1"/>
  <c r="D41" i="1"/>
  <c r="D45" i="1"/>
  <c r="D49" i="1"/>
  <c r="D53" i="1"/>
  <c r="H16" i="1"/>
  <c r="H18" i="1"/>
  <c r="H20" i="1"/>
  <c r="H22" i="1"/>
  <c r="H24" i="1"/>
  <c r="H26" i="1"/>
  <c r="H28" i="1"/>
  <c r="H30" i="1"/>
  <c r="H32" i="1"/>
  <c r="H34" i="1"/>
  <c r="H36" i="1"/>
  <c r="H38" i="1"/>
  <c r="H40" i="1"/>
  <c r="H42" i="1"/>
  <c r="H44" i="1"/>
  <c r="H46" i="1"/>
  <c r="G15" i="1"/>
  <c r="G17" i="1"/>
  <c r="G19" i="1"/>
  <c r="G21" i="1"/>
  <c r="G23" i="1"/>
  <c r="G25" i="1"/>
  <c r="G27" i="1"/>
  <c r="G29" i="1"/>
  <c r="G31" i="1"/>
  <c r="G33" i="1"/>
  <c r="G35" i="1"/>
  <c r="G37" i="1"/>
  <c r="G39" i="1"/>
  <c r="G41" i="1"/>
  <c r="G43" i="1"/>
  <c r="G45" i="1"/>
  <c r="H15" i="1"/>
  <c r="H17" i="1"/>
  <c r="H19" i="1"/>
  <c r="H21" i="1"/>
  <c r="H23" i="1"/>
  <c r="H25" i="1"/>
  <c r="H27" i="1"/>
  <c r="H29" i="1"/>
  <c r="H31" i="1"/>
  <c r="H33" i="1"/>
  <c r="H35" i="1"/>
  <c r="H37" i="1"/>
  <c r="H39" i="1"/>
  <c r="H41" i="1"/>
  <c r="H43" i="1"/>
  <c r="H45" i="1"/>
  <c r="G16" i="1"/>
  <c r="G18" i="1"/>
  <c r="G20" i="1"/>
  <c r="G22" i="1"/>
  <c r="G24" i="1"/>
  <c r="G26" i="1"/>
  <c r="G28" i="1"/>
  <c r="G30" i="1"/>
  <c r="G32" i="1"/>
  <c r="G34" i="1"/>
  <c r="G36" i="1"/>
  <c r="G38" i="1"/>
  <c r="G40" i="1"/>
  <c r="G42" i="1"/>
  <c r="G44" i="1"/>
  <c r="G46" i="1"/>
  <c r="B46" i="7"/>
  <c r="B47" i="7"/>
  <c r="B48" i="7"/>
  <c r="B49" i="7"/>
  <c r="B50" i="7"/>
  <c r="B51" i="7"/>
  <c r="B52" i="7"/>
  <c r="B53" i="7"/>
  <c r="B54" i="7"/>
  <c r="B55" i="7"/>
  <c r="B56" i="7"/>
  <c r="B57" i="7"/>
  <c r="B58" i="7"/>
  <c r="B59" i="7"/>
  <c r="B60" i="7"/>
  <c r="B45" i="7"/>
  <c r="B44" i="7"/>
  <c r="B12" i="7"/>
  <c r="B13" i="7"/>
  <c r="B14" i="7"/>
  <c r="B15" i="7"/>
  <c r="B16" i="7"/>
  <c r="B17" i="7"/>
  <c r="B18" i="7"/>
  <c r="B19" i="7"/>
  <c r="B20" i="7"/>
  <c r="B21" i="7"/>
  <c r="B22" i="7"/>
  <c r="B23" i="7"/>
  <c r="B24" i="7"/>
  <c r="B25" i="7"/>
  <c r="B26" i="7"/>
  <c r="B11" i="7"/>
  <c r="B10" i="7"/>
  <c r="F27" i="9"/>
  <c r="F27" i="5" l="1"/>
  <c r="H45" i="2"/>
  <c r="H44" i="2"/>
  <c r="H43" i="2"/>
  <c r="H45" i="3"/>
  <c r="H44" i="3"/>
  <c r="H43" i="3"/>
  <c r="H13" i="10"/>
  <c r="H27" i="10" s="1"/>
  <c r="F13" i="10"/>
  <c r="F27" i="10" s="1"/>
  <c r="D13" i="10"/>
  <c r="D27" i="10" s="1"/>
  <c r="B13" i="10"/>
  <c r="B27" i="10" s="1"/>
  <c r="H6" i="3"/>
  <c r="B8" i="10"/>
  <c r="F8" i="10"/>
  <c r="D8" i="10"/>
  <c r="H25" i="10"/>
  <c r="F25" i="10"/>
  <c r="D25" i="10"/>
  <c r="B25" i="10"/>
  <c r="H36" i="10"/>
  <c r="F36" i="10"/>
  <c r="D36" i="10"/>
  <c r="B36" i="10"/>
  <c r="H28" i="10"/>
  <c r="F28" i="10"/>
  <c r="D28" i="10"/>
  <c r="B28" i="10"/>
  <c r="B17" i="10"/>
  <c r="H17" i="10"/>
  <c r="F17" i="10"/>
  <c r="D17" i="10"/>
  <c r="D9" i="10"/>
  <c r="F9" i="10"/>
  <c r="B9" i="10"/>
  <c r="F22" i="10" l="1"/>
  <c r="F33" i="10" s="1"/>
  <c r="H6" i="2"/>
  <c r="H8" i="10"/>
  <c r="H4" i="10"/>
  <c r="F4" i="10"/>
  <c r="D4" i="10"/>
  <c r="B4" i="10"/>
  <c r="F38" i="10"/>
  <c r="D38" i="10"/>
  <c r="F37" i="10"/>
  <c r="B38" i="10"/>
  <c r="I39" i="10" a="1"/>
  <c r="A39" i="10" a="1"/>
  <c r="H9" i="10"/>
  <c r="H38" i="10"/>
  <c r="I39" i="10" l="1"/>
  <c r="J39" i="10"/>
  <c r="I40" i="10"/>
  <c r="J40" i="10"/>
  <c r="I41" i="10"/>
  <c r="J41" i="10"/>
  <c r="I42" i="10"/>
  <c r="J42" i="10"/>
  <c r="A39" i="10"/>
  <c r="B39" i="10"/>
  <c r="A40" i="10"/>
  <c r="B40" i="10"/>
  <c r="A41" i="10"/>
  <c r="B41" i="10"/>
  <c r="A42" i="10"/>
  <c r="B42" i="10"/>
  <c r="H22" i="10"/>
  <c r="H33" i="10" s="1"/>
  <c r="D22" i="10"/>
  <c r="B22" i="10"/>
  <c r="B33" i="10" s="1"/>
  <c r="F11" i="7"/>
  <c r="F12" i="7" s="1"/>
  <c r="F13" i="7" s="1"/>
  <c r="F14" i="7" s="1"/>
  <c r="F15" i="7" s="1"/>
  <c r="F16" i="7" s="1"/>
  <c r="F17" i="7" s="1"/>
  <c r="F18" i="7" s="1"/>
  <c r="F19" i="7" s="1"/>
  <c r="F20" i="7" s="1"/>
  <c r="F21" i="7" s="1"/>
  <c r="F22" i="7" s="1"/>
  <c r="F23" i="7" s="1"/>
  <c r="F24" i="7" s="1"/>
  <c r="F25" i="7" s="1"/>
  <c r="F26" i="7" s="1"/>
  <c r="L39" i="9"/>
  <c r="E32" i="9"/>
  <c r="I28" i="9"/>
  <c r="I27" i="9"/>
  <c r="L21" i="9"/>
  <c r="L19" i="9"/>
  <c r="H6" i="9"/>
  <c r="I4" i="9"/>
  <c r="D2" i="9"/>
  <c r="G39" i="10" a="1"/>
  <c r="H37" i="10"/>
  <c r="B37" i="10"/>
  <c r="U7" i="10" a="1"/>
  <c r="H7" i="9"/>
  <c r="C39" i="10" a="1"/>
  <c r="E39" i="10" a="1"/>
  <c r="E7" i="9"/>
  <c r="H9" i="9"/>
  <c r="H8" i="9"/>
  <c r="E8" i="9"/>
  <c r="E9" i="9"/>
  <c r="L20" i="9" l="1"/>
  <c r="E41" i="10"/>
  <c r="F42" i="10"/>
  <c r="E39" i="10"/>
  <c r="F39" i="10"/>
  <c r="F41" i="10"/>
  <c r="E42" i="10"/>
  <c r="E40" i="10"/>
  <c r="F40" i="10"/>
  <c r="C42" i="10"/>
  <c r="D42" i="10"/>
  <c r="C39" i="10"/>
  <c r="D39" i="10"/>
  <c r="C41" i="10"/>
  <c r="C40" i="10"/>
  <c r="D40" i="10"/>
  <c r="D41" i="10"/>
  <c r="G42" i="10"/>
  <c r="H42" i="10"/>
  <c r="G39" i="10"/>
  <c r="H39" i="10"/>
  <c r="H41" i="10"/>
  <c r="G40" i="10"/>
  <c r="G41" i="10"/>
  <c r="H40" i="10"/>
  <c r="U7" i="10"/>
  <c r="U9" i="10"/>
  <c r="U11" i="10"/>
  <c r="U13" i="10"/>
  <c r="V7" i="10"/>
  <c r="V9" i="10"/>
  <c r="V11" i="10"/>
  <c r="V13" i="10"/>
  <c r="U14" i="10"/>
  <c r="V8" i="10"/>
  <c r="V10" i="10"/>
  <c r="V14" i="10"/>
  <c r="U8" i="10"/>
  <c r="U10" i="10"/>
  <c r="U12" i="10"/>
  <c r="V12" i="10"/>
  <c r="D33" i="10"/>
  <c r="L40" i="9"/>
  <c r="D32" i="9"/>
  <c r="L30" i="9"/>
  <c r="H36" i="9"/>
  <c r="H35" i="9"/>
  <c r="E32" i="5"/>
  <c r="L38" i="5"/>
  <c r="D40" i="9" a="1"/>
  <c r="D37" i="10"/>
  <c r="E35" i="9"/>
  <c r="E37" i="9"/>
  <c r="E36" i="9"/>
  <c r="G35" i="9" a="1"/>
  <c r="G35" i="9" l="1"/>
  <c r="G36" i="9"/>
  <c r="G37" i="9"/>
  <c r="G38" i="9"/>
  <c r="E40" i="9"/>
  <c r="F43" i="9"/>
  <c r="D45" i="9"/>
  <c r="F40" i="9"/>
  <c r="D42" i="9"/>
  <c r="G43" i="9"/>
  <c r="E45" i="9"/>
  <c r="H46" i="9"/>
  <c r="G40" i="9"/>
  <c r="E42" i="9"/>
  <c r="H43" i="9"/>
  <c r="F45" i="9"/>
  <c r="H40" i="9"/>
  <c r="F42" i="9"/>
  <c r="D44" i="9"/>
  <c r="G45" i="9"/>
  <c r="D41" i="9"/>
  <c r="G42" i="9"/>
  <c r="E44" i="9"/>
  <c r="H45" i="9"/>
  <c r="F46" i="9"/>
  <c r="H41" i="9"/>
  <c r="G46" i="9"/>
  <c r="E41" i="9"/>
  <c r="H42" i="9"/>
  <c r="F44" i="9"/>
  <c r="D46" i="9"/>
  <c r="F41" i="9"/>
  <c r="D43" i="9"/>
  <c r="G44" i="9"/>
  <c r="E46" i="9"/>
  <c r="D40" i="9"/>
  <c r="G41" i="9"/>
  <c r="E43" i="9"/>
  <c r="H44" i="9"/>
  <c r="H36" i="5"/>
  <c r="I27" i="5"/>
  <c r="L21" i="5"/>
  <c r="L19" i="5"/>
  <c r="H6" i="5"/>
  <c r="I4" i="5"/>
  <c r="D2" i="5"/>
  <c r="F27" i="3"/>
  <c r="I28" i="2"/>
  <c r="F27" i="2"/>
  <c r="L6" i="3"/>
  <c r="L4" i="3"/>
  <c r="I4" i="3"/>
  <c r="D2" i="3"/>
  <c r="L19" i="2"/>
  <c r="I4" i="2"/>
  <c r="D2" i="2"/>
  <c r="E7" i="5"/>
  <c r="E9" i="5"/>
  <c r="E9" i="2"/>
  <c r="H7" i="3"/>
  <c r="E8" i="5"/>
  <c r="E7" i="3"/>
  <c r="E8" i="2"/>
  <c r="E10" i="2" s="1"/>
  <c r="H7" i="2"/>
  <c r="H8" i="2" s="1"/>
  <c r="H7" i="5"/>
  <c r="H9" i="5"/>
  <c r="H8" i="5"/>
  <c r="E35" i="5" s="1"/>
  <c r="L20" i="5" l="1"/>
  <c r="L20" i="2"/>
  <c r="H35" i="5"/>
  <c r="I28" i="5"/>
  <c r="L29" i="5"/>
  <c r="L14" i="3"/>
  <c r="I27" i="3"/>
  <c r="D32" i="5"/>
  <c r="L39" i="5"/>
  <c r="I28" i="3"/>
  <c r="I27" i="2"/>
  <c r="G35" i="5" a="1"/>
  <c r="E8" i="3"/>
  <c r="D40" i="5" a="1"/>
  <c r="H8" i="3"/>
  <c r="E36" i="5"/>
  <c r="E37" i="5"/>
  <c r="N3" i="5" a="1"/>
  <c r="G37" i="5" l="1"/>
  <c r="G36" i="5"/>
  <c r="G38" i="5"/>
  <c r="G35" i="5"/>
  <c r="E41" i="5"/>
  <c r="H42" i="5"/>
  <c r="F44" i="5"/>
  <c r="D46" i="5"/>
  <c r="E46" i="5"/>
  <c r="D40" i="5"/>
  <c r="E43" i="5"/>
  <c r="H44" i="5"/>
  <c r="F46" i="5"/>
  <c r="F41" i="5"/>
  <c r="D43" i="5"/>
  <c r="G44" i="5"/>
  <c r="G41" i="5"/>
  <c r="E40" i="5"/>
  <c r="H41" i="5"/>
  <c r="F43" i="5"/>
  <c r="D45" i="5"/>
  <c r="G46" i="5"/>
  <c r="F40" i="5"/>
  <c r="D42" i="5"/>
  <c r="G43" i="5"/>
  <c r="E45" i="5"/>
  <c r="H46" i="5"/>
  <c r="G40" i="5"/>
  <c r="E42" i="5"/>
  <c r="H43" i="5"/>
  <c r="F45" i="5"/>
  <c r="D41" i="5"/>
  <c r="G42" i="5"/>
  <c r="E44" i="5"/>
  <c r="H40" i="5"/>
  <c r="F42" i="5"/>
  <c r="D44" i="5"/>
  <c r="G45" i="5"/>
  <c r="H45" i="5"/>
  <c r="H9" i="2"/>
  <c r="N3" i="5"/>
  <c r="V3" i="5"/>
  <c r="O4" i="5"/>
  <c r="W4" i="5"/>
  <c r="P5" i="5"/>
  <c r="X5" i="5"/>
  <c r="Q6" i="5"/>
  <c r="Y6" i="5"/>
  <c r="R7" i="5"/>
  <c r="Z7" i="5"/>
  <c r="S8" i="5"/>
  <c r="AA8" i="5"/>
  <c r="T9" i="5"/>
  <c r="AB9" i="5"/>
  <c r="U10" i="5"/>
  <c r="N11" i="5"/>
  <c r="V11" i="5"/>
  <c r="O12" i="5"/>
  <c r="W12" i="5"/>
  <c r="P13" i="5"/>
  <c r="X13" i="5"/>
  <c r="Q14" i="5"/>
  <c r="Y14" i="5"/>
  <c r="R15" i="5"/>
  <c r="Z15" i="5"/>
  <c r="S16" i="5"/>
  <c r="AA16" i="5"/>
  <c r="T17" i="5"/>
  <c r="AB17" i="5"/>
  <c r="U18" i="5"/>
  <c r="N19" i="5"/>
  <c r="V19" i="5"/>
  <c r="O20" i="5"/>
  <c r="W20" i="5"/>
  <c r="P21" i="5"/>
  <c r="X21" i="5"/>
  <c r="Q22" i="5"/>
  <c r="Y22" i="5"/>
  <c r="R23" i="5"/>
  <c r="Z23" i="5"/>
  <c r="S24" i="5"/>
  <c r="AA24" i="5"/>
  <c r="T25" i="5"/>
  <c r="AB25" i="5"/>
  <c r="U26" i="5"/>
  <c r="N27" i="5"/>
  <c r="V27" i="5"/>
  <c r="O28" i="5"/>
  <c r="W28" i="5"/>
  <c r="P29" i="5"/>
  <c r="X29" i="5"/>
  <c r="U3" i="5"/>
  <c r="N4" i="5"/>
  <c r="V4" i="5"/>
  <c r="O5" i="5"/>
  <c r="W5" i="5"/>
  <c r="P6" i="5"/>
  <c r="X6" i="5"/>
  <c r="Q7" i="5"/>
  <c r="Y7" i="5"/>
  <c r="R8" i="5"/>
  <c r="Z8" i="5"/>
  <c r="S9" i="5"/>
  <c r="AA9" i="5"/>
  <c r="T10" i="5"/>
  <c r="AB10" i="5"/>
  <c r="U11" i="5"/>
  <c r="N12" i="5"/>
  <c r="V12" i="5"/>
  <c r="O13" i="5"/>
  <c r="W13" i="5"/>
  <c r="P14" i="5"/>
  <c r="X14" i="5"/>
  <c r="Q15" i="5"/>
  <c r="Y15" i="5"/>
  <c r="R16" i="5"/>
  <c r="Z16" i="5"/>
  <c r="S17" i="5"/>
  <c r="AA17" i="5"/>
  <c r="AB18" i="5"/>
  <c r="U19" i="5"/>
  <c r="N20" i="5"/>
  <c r="V20" i="5"/>
  <c r="O21" i="5"/>
  <c r="W21" i="5"/>
  <c r="P22" i="5"/>
  <c r="X22" i="5"/>
  <c r="Q23" i="5"/>
  <c r="Y23" i="5"/>
  <c r="R24" i="5"/>
  <c r="Z24" i="5"/>
  <c r="S25" i="5"/>
  <c r="AA25" i="5"/>
  <c r="T26" i="5"/>
  <c r="AB26" i="5"/>
  <c r="U27" i="5"/>
  <c r="N28" i="5"/>
  <c r="V28" i="5"/>
  <c r="O29" i="5"/>
  <c r="W29" i="5"/>
  <c r="T3" i="5"/>
  <c r="AB3" i="5"/>
  <c r="U4" i="5"/>
  <c r="N5" i="5"/>
  <c r="V5" i="5"/>
  <c r="O6" i="5"/>
  <c r="W6" i="5"/>
  <c r="P7" i="5"/>
  <c r="X7" i="5"/>
  <c r="Q8" i="5"/>
  <c r="Y8" i="5"/>
  <c r="R9" i="5"/>
  <c r="Z9" i="5"/>
  <c r="S10" i="5"/>
  <c r="AA10" i="5"/>
  <c r="T11" i="5"/>
  <c r="AB11" i="5"/>
  <c r="U12" i="5"/>
  <c r="N13" i="5"/>
  <c r="V13" i="5"/>
  <c r="O14" i="5"/>
  <c r="W14" i="5"/>
  <c r="X15" i="5"/>
  <c r="Q16" i="5"/>
  <c r="Y16" i="5"/>
  <c r="R17" i="5"/>
  <c r="Z17" i="5"/>
  <c r="S18" i="5"/>
  <c r="AA18" i="5"/>
  <c r="AB19" i="5"/>
  <c r="U20" i="5"/>
  <c r="V21" i="5"/>
  <c r="W22" i="5"/>
  <c r="X23" i="5"/>
  <c r="Y24" i="5"/>
  <c r="Z25" i="5"/>
  <c r="AA26" i="5"/>
  <c r="AB27" i="5"/>
  <c r="N29" i="5"/>
  <c r="S3" i="5"/>
  <c r="AA3" i="5"/>
  <c r="T4" i="5"/>
  <c r="AB4" i="5"/>
  <c r="U5" i="5"/>
  <c r="N6" i="5"/>
  <c r="V6" i="5"/>
  <c r="O7" i="5"/>
  <c r="W7" i="5"/>
  <c r="P8" i="5"/>
  <c r="X8" i="5"/>
  <c r="Q9" i="5"/>
  <c r="Y9" i="5"/>
  <c r="R10" i="5"/>
  <c r="Z10" i="5"/>
  <c r="S11" i="5"/>
  <c r="AA11" i="5"/>
  <c r="T12" i="5"/>
  <c r="AB12" i="5"/>
  <c r="U13" i="5"/>
  <c r="N14" i="5"/>
  <c r="V14" i="5"/>
  <c r="O15" i="5"/>
  <c r="W15" i="5"/>
  <c r="P16" i="5"/>
  <c r="X16" i="5"/>
  <c r="Q17" i="5"/>
  <c r="Y17" i="5"/>
  <c r="R18" i="5"/>
  <c r="Z18" i="5"/>
  <c r="S19" i="5"/>
  <c r="AA19" i="5"/>
  <c r="T20" i="5"/>
  <c r="AB20" i="5"/>
  <c r="U21" i="5"/>
  <c r="N22" i="5"/>
  <c r="V22" i="5"/>
  <c r="O23" i="5"/>
  <c r="W23" i="5"/>
  <c r="P24" i="5"/>
  <c r="X24" i="5"/>
  <c r="Q25" i="5"/>
  <c r="Y25" i="5"/>
  <c r="R26" i="5"/>
  <c r="Z26" i="5"/>
  <c r="S27" i="5"/>
  <c r="AA27" i="5"/>
  <c r="T28" i="5"/>
  <c r="AB28" i="5"/>
  <c r="U29" i="5"/>
  <c r="R3" i="5"/>
  <c r="Z3" i="5"/>
  <c r="S4" i="5"/>
  <c r="AA4" i="5"/>
  <c r="AB5" i="5"/>
  <c r="U6" i="5"/>
  <c r="N7" i="5"/>
  <c r="V7" i="5"/>
  <c r="O8" i="5"/>
  <c r="W8" i="5"/>
  <c r="P9" i="5"/>
  <c r="X9" i="5"/>
  <c r="Q10" i="5"/>
  <c r="R11" i="5"/>
  <c r="Z11" i="5"/>
  <c r="S12" i="5"/>
  <c r="T13" i="5"/>
  <c r="U14" i="5"/>
  <c r="V15" i="5"/>
  <c r="W16" i="5"/>
  <c r="X17" i="5"/>
  <c r="Y18" i="5"/>
  <c r="Z19" i="5"/>
  <c r="AA20" i="5"/>
  <c r="AB21" i="5"/>
  <c r="N23" i="5"/>
  <c r="O24" i="5"/>
  <c r="P25" i="5"/>
  <c r="Q26" i="5"/>
  <c r="R27" i="5"/>
  <c r="S28" i="5"/>
  <c r="T29" i="5"/>
  <c r="S5" i="5"/>
  <c r="AB6" i="5"/>
  <c r="N8" i="5"/>
  <c r="O9" i="5"/>
  <c r="P10" i="5"/>
  <c r="Q11" i="5"/>
  <c r="R12" i="5"/>
  <c r="S13" i="5"/>
  <c r="T14" i="5"/>
  <c r="U15" i="5"/>
  <c r="V16" i="5"/>
  <c r="W17" i="5"/>
  <c r="X18" i="5"/>
  <c r="Y19" i="5"/>
  <c r="Z20" i="5"/>
  <c r="AA21" i="5"/>
  <c r="AB22" i="5"/>
  <c r="T18" i="5"/>
  <c r="P15" i="5"/>
  <c r="T19" i="5"/>
  <c r="N21" i="5"/>
  <c r="O22" i="5"/>
  <c r="P23" i="5"/>
  <c r="Q24" i="5"/>
  <c r="R25" i="5"/>
  <c r="S26" i="5"/>
  <c r="T27" i="5"/>
  <c r="U28" i="5"/>
  <c r="V29" i="5"/>
  <c r="T5" i="5"/>
  <c r="Y10" i="5"/>
  <c r="AA12" i="5"/>
  <c r="AB13" i="5"/>
  <c r="N15" i="5"/>
  <c r="O16" i="5"/>
  <c r="P17" i="5"/>
  <c r="Q18" i="5"/>
  <c r="R19" i="5"/>
  <c r="S20" i="5"/>
  <c r="T21" i="5"/>
  <c r="U22" i="5"/>
  <c r="V23" i="5"/>
  <c r="W24" i="5"/>
  <c r="X25" i="5"/>
  <c r="Y26" i="5"/>
  <c r="Z27" i="5"/>
  <c r="AA28" i="5"/>
  <c r="AB29" i="5"/>
  <c r="Q3" i="5"/>
  <c r="Y3" i="5"/>
  <c r="R4" i="5"/>
  <c r="Z4" i="5"/>
  <c r="AA5" i="5"/>
  <c r="T6" i="5"/>
  <c r="U7" i="5"/>
  <c r="V8" i="5"/>
  <c r="W9" i="5"/>
  <c r="X10" i="5"/>
  <c r="Y11" i="5"/>
  <c r="Z12" i="5"/>
  <c r="AA13" i="5"/>
  <c r="AB14" i="5"/>
  <c r="N16" i="5"/>
  <c r="O17" i="5"/>
  <c r="P18" i="5"/>
  <c r="Q19" i="5"/>
  <c r="R20" i="5"/>
  <c r="S21" i="5"/>
  <c r="T22" i="5"/>
  <c r="U23" i="5"/>
  <c r="N24" i="5"/>
  <c r="Q4" i="5"/>
  <c r="S6" i="5"/>
  <c r="U8" i="5"/>
  <c r="W10" i="5"/>
  <c r="Y12" i="5"/>
  <c r="AA14" i="5"/>
  <c r="N17" i="5"/>
  <c r="P19" i="5"/>
  <c r="R21" i="5"/>
  <c r="T23" i="5"/>
  <c r="O25" i="5"/>
  <c r="W26" i="5"/>
  <c r="P28" i="5"/>
  <c r="S29" i="5"/>
  <c r="P4" i="5"/>
  <c r="R6" i="5"/>
  <c r="T8" i="5"/>
  <c r="V10" i="5"/>
  <c r="X12" i="5"/>
  <c r="Z14" i="5"/>
  <c r="AB16" i="5"/>
  <c r="O19" i="5"/>
  <c r="Q21" i="5"/>
  <c r="S23" i="5"/>
  <c r="N25" i="5"/>
  <c r="V26" i="5"/>
  <c r="Y27" i="5"/>
  <c r="R29" i="5"/>
  <c r="X3" i="5"/>
  <c r="Z5" i="5"/>
  <c r="AB7" i="5"/>
  <c r="O10" i="5"/>
  <c r="Q12" i="5"/>
  <c r="S14" i="5"/>
  <c r="U16" i="5"/>
  <c r="W18" i="5"/>
  <c r="Y20" i="5"/>
  <c r="AA22" i="5"/>
  <c r="AB24" i="5"/>
  <c r="P26" i="5"/>
  <c r="X27" i="5"/>
  <c r="Q29" i="5"/>
  <c r="W3" i="5"/>
  <c r="Y5" i="5"/>
  <c r="AA7" i="5"/>
  <c r="N10" i="5"/>
  <c r="P12" i="5"/>
  <c r="R14" i="5"/>
  <c r="T16" i="5"/>
  <c r="V18" i="5"/>
  <c r="X20" i="5"/>
  <c r="Z22" i="5"/>
  <c r="V24" i="5"/>
  <c r="O26" i="5"/>
  <c r="W27" i="5"/>
  <c r="Z28" i="5"/>
  <c r="P3" i="5"/>
  <c r="R5" i="5"/>
  <c r="T7" i="5"/>
  <c r="V9" i="5"/>
  <c r="X11" i="5"/>
  <c r="Z13" i="5"/>
  <c r="AB15" i="5"/>
  <c r="O18" i="5"/>
  <c r="Q20" i="5"/>
  <c r="S22" i="5"/>
  <c r="U24" i="5"/>
  <c r="N26" i="5"/>
  <c r="Q27" i="5"/>
  <c r="Y28" i="5"/>
  <c r="O3" i="5"/>
  <c r="Q5" i="5"/>
  <c r="S7" i="5"/>
  <c r="U9" i="5"/>
  <c r="W11" i="5"/>
  <c r="Y13" i="5"/>
  <c r="AA15" i="5"/>
  <c r="N18" i="5"/>
  <c r="P20" i="5"/>
  <c r="R22" i="5"/>
  <c r="T24" i="5"/>
  <c r="W25" i="5"/>
  <c r="P27" i="5"/>
  <c r="X28" i="5"/>
  <c r="AA29" i="5"/>
  <c r="Y4" i="5"/>
  <c r="AA6" i="5"/>
  <c r="N9" i="5"/>
  <c r="P11" i="5"/>
  <c r="R13" i="5"/>
  <c r="T15" i="5"/>
  <c r="V17" i="5"/>
  <c r="X19" i="5"/>
  <c r="Z21" i="5"/>
  <c r="AB23" i="5"/>
  <c r="V25" i="5"/>
  <c r="O27" i="5"/>
  <c r="R28" i="5"/>
  <c r="Z29" i="5"/>
  <c r="X4" i="5"/>
  <c r="Z6" i="5"/>
  <c r="AB8" i="5"/>
  <c r="O11" i="5"/>
  <c r="Q13" i="5"/>
  <c r="S15" i="5"/>
  <c r="U17" i="5"/>
  <c r="W19" i="5"/>
  <c r="Y21" i="5"/>
  <c r="AA23" i="5"/>
  <c r="U25" i="5"/>
  <c r="X26" i="5"/>
  <c r="Q28" i="5"/>
  <c r="Y29" i="5"/>
  <c r="L5" i="3"/>
  <c r="N32" i="5" a="1"/>
  <c r="E35" i="3"/>
  <c r="G43" i="3" a="1"/>
  <c r="E35" i="2"/>
  <c r="H39" i="3"/>
  <c r="H40" i="3"/>
  <c r="E36" i="3"/>
  <c r="K42" i="2" a="1"/>
  <c r="B2" i="11" a="1"/>
  <c r="H39" i="2"/>
  <c r="H40" i="2"/>
  <c r="E36" i="2"/>
  <c r="G43" i="2" a="1"/>
  <c r="G44" i="3" l="1"/>
  <c r="G46" i="3"/>
  <c r="G43" i="3"/>
  <c r="G45" i="3"/>
  <c r="C2" i="11"/>
  <c r="K2" i="11"/>
  <c r="C3" i="11"/>
  <c r="K3" i="11"/>
  <c r="C4" i="11"/>
  <c r="K4" i="11"/>
  <c r="C5" i="11"/>
  <c r="K5" i="11"/>
  <c r="C6" i="11"/>
  <c r="K6" i="11"/>
  <c r="C7" i="11"/>
  <c r="K7" i="11"/>
  <c r="C8" i="11"/>
  <c r="K8" i="11"/>
  <c r="C9" i="11"/>
  <c r="K9" i="11"/>
  <c r="C10" i="11"/>
  <c r="K10" i="11"/>
  <c r="C11" i="11"/>
  <c r="K11" i="11"/>
  <c r="C12" i="11"/>
  <c r="K12" i="11"/>
  <c r="C13" i="11"/>
  <c r="K13" i="11"/>
  <c r="C14" i="11"/>
  <c r="K14" i="11"/>
  <c r="C15" i="11"/>
  <c r="K15" i="11"/>
  <c r="C16" i="11"/>
  <c r="K16" i="11"/>
  <c r="C17" i="11"/>
  <c r="K17" i="11"/>
  <c r="C18" i="11"/>
  <c r="K18" i="11"/>
  <c r="C19" i="11"/>
  <c r="K19" i="11"/>
  <c r="C20" i="11"/>
  <c r="K20" i="11"/>
  <c r="C21" i="11"/>
  <c r="K21" i="11"/>
  <c r="C22" i="11"/>
  <c r="K22" i="11"/>
  <c r="C23" i="11"/>
  <c r="K23" i="11"/>
  <c r="C24" i="11"/>
  <c r="K24" i="11"/>
  <c r="C25" i="11"/>
  <c r="K25" i="11"/>
  <c r="C26" i="11"/>
  <c r="K26" i="11"/>
  <c r="C27" i="11"/>
  <c r="K27" i="11"/>
  <c r="C28" i="11"/>
  <c r="K28" i="11"/>
  <c r="C29" i="11"/>
  <c r="K29" i="11"/>
  <c r="C30" i="11"/>
  <c r="K30" i="11"/>
  <c r="C31" i="11"/>
  <c r="K31" i="11"/>
  <c r="C32" i="11"/>
  <c r="K32" i="11"/>
  <c r="C33" i="11"/>
  <c r="K33" i="11"/>
  <c r="C34" i="11"/>
  <c r="K34" i="11"/>
  <c r="C35" i="11"/>
  <c r="K35" i="11"/>
  <c r="C36" i="11"/>
  <c r="K36" i="11"/>
  <c r="C37" i="11"/>
  <c r="K37" i="11"/>
  <c r="C38" i="11"/>
  <c r="K38" i="11"/>
  <c r="C39" i="11"/>
  <c r="K39" i="11"/>
  <c r="C40" i="11"/>
  <c r="K40" i="11"/>
  <c r="C41" i="11"/>
  <c r="K41" i="11"/>
  <c r="C42" i="11"/>
  <c r="K42" i="11"/>
  <c r="C43" i="11"/>
  <c r="K43" i="11"/>
  <c r="C44" i="11"/>
  <c r="D2" i="11"/>
  <c r="L2" i="11"/>
  <c r="D3" i="11"/>
  <c r="L3" i="11"/>
  <c r="D4" i="11"/>
  <c r="L4" i="11"/>
  <c r="D5" i="11"/>
  <c r="L5" i="11"/>
  <c r="D6" i="11"/>
  <c r="L6" i="11"/>
  <c r="D7" i="11"/>
  <c r="L7" i="11"/>
  <c r="D8" i="11"/>
  <c r="L8" i="11"/>
  <c r="D9" i="11"/>
  <c r="L9" i="11"/>
  <c r="D10" i="11"/>
  <c r="L10" i="11"/>
  <c r="D11" i="11"/>
  <c r="L11" i="11"/>
  <c r="D12" i="11"/>
  <c r="L12" i="11"/>
  <c r="D13" i="11"/>
  <c r="L13" i="11"/>
  <c r="D14" i="11"/>
  <c r="L14" i="11"/>
  <c r="D15" i="11"/>
  <c r="L15" i="11"/>
  <c r="D16" i="11"/>
  <c r="L16" i="11"/>
  <c r="D17" i="11"/>
  <c r="L17" i="11"/>
  <c r="D18" i="11"/>
  <c r="L18" i="11"/>
  <c r="D19" i="11"/>
  <c r="L19" i="11"/>
  <c r="D20" i="11"/>
  <c r="L20" i="11"/>
  <c r="D21" i="11"/>
  <c r="L21" i="11"/>
  <c r="D22" i="11"/>
  <c r="L22" i="11"/>
  <c r="D23" i="11"/>
  <c r="L23" i="11"/>
  <c r="D24" i="11"/>
  <c r="L24" i="11"/>
  <c r="D25" i="11"/>
  <c r="L25" i="11"/>
  <c r="D26" i="11"/>
  <c r="L26" i="11"/>
  <c r="D27" i="11"/>
  <c r="L27" i="11"/>
  <c r="D28" i="11"/>
  <c r="L28" i="11"/>
  <c r="D29" i="11"/>
  <c r="L29" i="11"/>
  <c r="D30" i="11"/>
  <c r="L30" i="11"/>
  <c r="D31" i="11"/>
  <c r="L31" i="11"/>
  <c r="D32" i="11"/>
  <c r="L32" i="11"/>
  <c r="D33" i="11"/>
  <c r="L33" i="11"/>
  <c r="D34" i="11"/>
  <c r="L34" i="11"/>
  <c r="D35" i="11"/>
  <c r="L35" i="11"/>
  <c r="D36" i="11"/>
  <c r="L36" i="11"/>
  <c r="D37" i="11"/>
  <c r="L37" i="11"/>
  <c r="D38" i="11"/>
  <c r="L38" i="11"/>
  <c r="D39" i="11"/>
  <c r="L39" i="11"/>
  <c r="D40" i="11"/>
  <c r="L40" i="11"/>
  <c r="D41" i="11"/>
  <c r="L41" i="11"/>
  <c r="D42" i="11"/>
  <c r="L42" i="11"/>
  <c r="D43" i="11"/>
  <c r="L43" i="11"/>
  <c r="H2" i="11"/>
  <c r="P2" i="11"/>
  <c r="H3" i="11"/>
  <c r="P3" i="11"/>
  <c r="H4" i="11"/>
  <c r="P4" i="11"/>
  <c r="H5" i="11"/>
  <c r="P5" i="11"/>
  <c r="H6" i="11"/>
  <c r="P6" i="11"/>
  <c r="H7" i="11"/>
  <c r="P7" i="11"/>
  <c r="H8" i="11"/>
  <c r="P8" i="11"/>
  <c r="H9" i="11"/>
  <c r="P9" i="11"/>
  <c r="H10" i="11"/>
  <c r="P10" i="11"/>
  <c r="H11" i="11"/>
  <c r="P11" i="11"/>
  <c r="H12" i="11"/>
  <c r="P12" i="11"/>
  <c r="H13" i="11"/>
  <c r="P13" i="11"/>
  <c r="H14" i="11"/>
  <c r="P14" i="11"/>
  <c r="H15" i="11"/>
  <c r="P15" i="11"/>
  <c r="H16" i="11"/>
  <c r="P16" i="11"/>
  <c r="H17" i="11"/>
  <c r="P17" i="11"/>
  <c r="H18" i="11"/>
  <c r="P18" i="11"/>
  <c r="H19" i="11"/>
  <c r="P19" i="11"/>
  <c r="H20" i="11"/>
  <c r="P20" i="11"/>
  <c r="H21" i="11"/>
  <c r="P21" i="11"/>
  <c r="H22" i="11"/>
  <c r="P22" i="11"/>
  <c r="H23" i="11"/>
  <c r="P23" i="11"/>
  <c r="H24" i="11"/>
  <c r="P24" i="11"/>
  <c r="H25" i="11"/>
  <c r="P25" i="11"/>
  <c r="H26" i="11"/>
  <c r="P26" i="11"/>
  <c r="H27" i="11"/>
  <c r="P27" i="11"/>
  <c r="H28" i="11"/>
  <c r="P28" i="11"/>
  <c r="H29" i="11"/>
  <c r="P29" i="11"/>
  <c r="H30" i="11"/>
  <c r="P30" i="11"/>
  <c r="H31" i="11"/>
  <c r="P31" i="11"/>
  <c r="H32" i="11"/>
  <c r="P32" i="11"/>
  <c r="H33" i="11"/>
  <c r="P33" i="11"/>
  <c r="H34" i="11"/>
  <c r="P34" i="11"/>
  <c r="H35" i="11"/>
  <c r="P35" i="11"/>
  <c r="H36" i="11"/>
  <c r="P36" i="11"/>
  <c r="H37" i="11"/>
  <c r="P37" i="11"/>
  <c r="H38" i="11"/>
  <c r="P38" i="11"/>
  <c r="H39" i="11"/>
  <c r="P39" i="11"/>
  <c r="H40" i="11"/>
  <c r="P40" i="11"/>
  <c r="H41" i="11"/>
  <c r="E2" i="11"/>
  <c r="Q2" i="11"/>
  <c r="N3" i="11"/>
  <c r="J4" i="11"/>
  <c r="G5" i="11"/>
  <c r="E6" i="11"/>
  <c r="Q6" i="11"/>
  <c r="N7" i="11"/>
  <c r="J8" i="11"/>
  <c r="G9" i="11"/>
  <c r="E10" i="11"/>
  <c r="Q10" i="11"/>
  <c r="N11" i="11"/>
  <c r="J12" i="11"/>
  <c r="G13" i="11"/>
  <c r="E14" i="11"/>
  <c r="Q14" i="11"/>
  <c r="N15" i="11"/>
  <c r="J16" i="11"/>
  <c r="G17" i="11"/>
  <c r="E18" i="11"/>
  <c r="Q18" i="11"/>
  <c r="N19" i="11"/>
  <c r="J20" i="11"/>
  <c r="G21" i="11"/>
  <c r="E22" i="11"/>
  <c r="Q22" i="11"/>
  <c r="N23" i="11"/>
  <c r="J24" i="11"/>
  <c r="G25" i="11"/>
  <c r="E26" i="11"/>
  <c r="Q26" i="11"/>
  <c r="N27" i="11"/>
  <c r="J28" i="11"/>
  <c r="G29" i="11"/>
  <c r="E30" i="11"/>
  <c r="Q30" i="11"/>
  <c r="N31" i="11"/>
  <c r="J32" i="11"/>
  <c r="G33" i="11"/>
  <c r="E34" i="11"/>
  <c r="Q34" i="11"/>
  <c r="N35" i="11"/>
  <c r="J36" i="11"/>
  <c r="G37" i="11"/>
  <c r="E38" i="11"/>
  <c r="Q38" i="11"/>
  <c r="N39" i="11"/>
  <c r="J40" i="11"/>
  <c r="G41" i="11"/>
  <c r="B42" i="11"/>
  <c r="N42" i="11"/>
  <c r="H43" i="11"/>
  <c r="B44" i="11"/>
  <c r="K44" i="11"/>
  <c r="C45" i="11"/>
  <c r="K45" i="11"/>
  <c r="C46" i="11"/>
  <c r="K46" i="11"/>
  <c r="C47" i="11"/>
  <c r="K47" i="11"/>
  <c r="C48" i="11"/>
  <c r="K48" i="11"/>
  <c r="C49" i="11"/>
  <c r="K49" i="11"/>
  <c r="C50" i="11"/>
  <c r="K50" i="11"/>
  <c r="C51" i="11"/>
  <c r="K51" i="11"/>
  <c r="C52" i="11"/>
  <c r="K52" i="11"/>
  <c r="C53" i="11"/>
  <c r="K53" i="11"/>
  <c r="F2" i="11"/>
  <c r="B3" i="11"/>
  <c r="O3" i="11"/>
  <c r="M4" i="11"/>
  <c r="I5" i="11"/>
  <c r="F6" i="11"/>
  <c r="B7" i="11"/>
  <c r="O7" i="11"/>
  <c r="M8" i="11"/>
  <c r="I9" i="11"/>
  <c r="F10" i="11"/>
  <c r="B11" i="11"/>
  <c r="O11" i="11"/>
  <c r="M12" i="11"/>
  <c r="I13" i="11"/>
  <c r="F14" i="11"/>
  <c r="B15" i="11"/>
  <c r="O15" i="11"/>
  <c r="M16" i="11"/>
  <c r="I17" i="11"/>
  <c r="F18" i="11"/>
  <c r="B19" i="11"/>
  <c r="O19" i="11"/>
  <c r="M20" i="11"/>
  <c r="I21" i="11"/>
  <c r="F22" i="11"/>
  <c r="B23" i="11"/>
  <c r="O23" i="11"/>
  <c r="M24" i="11"/>
  <c r="I25" i="11"/>
  <c r="F26" i="11"/>
  <c r="B27" i="11"/>
  <c r="O27" i="11"/>
  <c r="M28" i="11"/>
  <c r="I29" i="11"/>
  <c r="F30" i="11"/>
  <c r="B31" i="11"/>
  <c r="O31" i="11"/>
  <c r="M32" i="11"/>
  <c r="I33" i="11"/>
  <c r="F34" i="11"/>
  <c r="B35" i="11"/>
  <c r="O35" i="11"/>
  <c r="M36" i="11"/>
  <c r="I37" i="11"/>
  <c r="F38" i="11"/>
  <c r="B39" i="11"/>
  <c r="O39" i="11"/>
  <c r="M40" i="11"/>
  <c r="I41" i="11"/>
  <c r="E42" i="11"/>
  <c r="O42" i="11"/>
  <c r="I43" i="11"/>
  <c r="D44" i="11"/>
  <c r="L44" i="11"/>
  <c r="D45" i="11"/>
  <c r="L45" i="11"/>
  <c r="D46" i="11"/>
  <c r="L46" i="11"/>
  <c r="D47" i="11"/>
  <c r="L47" i="11"/>
  <c r="D48" i="11"/>
  <c r="L48" i="11"/>
  <c r="D49" i="11"/>
  <c r="I2" i="11"/>
  <c r="F3" i="11"/>
  <c r="B4" i="11"/>
  <c r="O4" i="11"/>
  <c r="M5" i="11"/>
  <c r="I6" i="11"/>
  <c r="F7" i="11"/>
  <c r="B8" i="11"/>
  <c r="O8" i="11"/>
  <c r="M9" i="11"/>
  <c r="I10" i="11"/>
  <c r="F11" i="11"/>
  <c r="B12" i="11"/>
  <c r="O12" i="11"/>
  <c r="M13" i="11"/>
  <c r="I14" i="11"/>
  <c r="F15" i="11"/>
  <c r="B16" i="11"/>
  <c r="O16" i="11"/>
  <c r="M17" i="11"/>
  <c r="I18" i="11"/>
  <c r="F19" i="11"/>
  <c r="B20" i="11"/>
  <c r="O20" i="11"/>
  <c r="M21" i="11"/>
  <c r="I22" i="11"/>
  <c r="F23" i="11"/>
  <c r="B24" i="11"/>
  <c r="O24" i="11"/>
  <c r="M25" i="11"/>
  <c r="I26" i="11"/>
  <c r="F27" i="11"/>
  <c r="B28" i="11"/>
  <c r="O28" i="11"/>
  <c r="M29" i="11"/>
  <c r="I30" i="11"/>
  <c r="F31" i="11"/>
  <c r="B32" i="11"/>
  <c r="O32" i="11"/>
  <c r="M33" i="11"/>
  <c r="I34" i="11"/>
  <c r="F35" i="11"/>
  <c r="B36" i="11"/>
  <c r="O36" i="11"/>
  <c r="M37" i="11"/>
  <c r="I38" i="11"/>
  <c r="F39" i="11"/>
  <c r="B40" i="11"/>
  <c r="O40" i="11"/>
  <c r="M41" i="11"/>
  <c r="G42" i="11"/>
  <c r="Q42" i="11"/>
  <c r="M43" i="11"/>
  <c r="F44" i="11"/>
  <c r="N44" i="11"/>
  <c r="F45" i="11"/>
  <c r="N45" i="11"/>
  <c r="F46" i="11"/>
  <c r="N46" i="11"/>
  <c r="F47" i="11"/>
  <c r="N47" i="11"/>
  <c r="F48" i="11"/>
  <c r="N48" i="11"/>
  <c r="F49" i="11"/>
  <c r="N49" i="11"/>
  <c r="F50" i="11"/>
  <c r="N50" i="11"/>
  <c r="F51" i="11"/>
  <c r="N51" i="11"/>
  <c r="F52" i="11"/>
  <c r="N52" i="11"/>
  <c r="F53" i="11"/>
  <c r="N53" i="11"/>
  <c r="J3" i="11"/>
  <c r="G4" i="11"/>
  <c r="Q5" i="11"/>
  <c r="J7" i="11"/>
  <c r="E9" i="11"/>
  <c r="N10" i="11"/>
  <c r="G12" i="11"/>
  <c r="Q13" i="11"/>
  <c r="J15" i="11"/>
  <c r="E17" i="11"/>
  <c r="N18" i="11"/>
  <c r="G20" i="11"/>
  <c r="J2" i="11"/>
  <c r="G3" i="11"/>
  <c r="E4" i="11"/>
  <c r="Q4" i="11"/>
  <c r="N5" i="11"/>
  <c r="J6" i="11"/>
  <c r="G7" i="11"/>
  <c r="E8" i="11"/>
  <c r="Q8" i="11"/>
  <c r="N9" i="11"/>
  <c r="J10" i="11"/>
  <c r="G11" i="11"/>
  <c r="E12" i="11"/>
  <c r="Q12" i="11"/>
  <c r="N13" i="11"/>
  <c r="J14" i="11"/>
  <c r="G15" i="11"/>
  <c r="E16" i="11"/>
  <c r="Q16" i="11"/>
  <c r="N17" i="11"/>
  <c r="J18" i="11"/>
  <c r="G19" i="11"/>
  <c r="E20" i="11"/>
  <c r="Q20" i="11"/>
  <c r="N21" i="11"/>
  <c r="J22" i="11"/>
  <c r="G23" i="11"/>
  <c r="E24" i="11"/>
  <c r="Q24" i="11"/>
  <c r="N25" i="11"/>
  <c r="J26" i="11"/>
  <c r="G27" i="11"/>
  <c r="E28" i="11"/>
  <c r="Q28" i="11"/>
  <c r="N29" i="11"/>
  <c r="J30" i="11"/>
  <c r="G31" i="11"/>
  <c r="E32" i="11"/>
  <c r="Q32" i="11"/>
  <c r="N33" i="11"/>
  <c r="J34" i="11"/>
  <c r="G35" i="11"/>
  <c r="E36" i="11"/>
  <c r="Q36" i="11"/>
  <c r="N37" i="11"/>
  <c r="J38" i="11"/>
  <c r="G39" i="11"/>
  <c r="E40" i="11"/>
  <c r="Q40" i="11"/>
  <c r="N41" i="11"/>
  <c r="H42" i="11"/>
  <c r="B43" i="11"/>
  <c r="N43" i="11"/>
  <c r="G44" i="11"/>
  <c r="O44" i="11"/>
  <c r="G45" i="11"/>
  <c r="O45" i="11"/>
  <c r="G46" i="11"/>
  <c r="O46" i="11"/>
  <c r="G47" i="11"/>
  <c r="O47" i="11"/>
  <c r="G48" i="11"/>
  <c r="O48" i="11"/>
  <c r="G49" i="11"/>
  <c r="O49" i="11"/>
  <c r="G50" i="11"/>
  <c r="O50" i="11"/>
  <c r="G51" i="11"/>
  <c r="O51" i="11"/>
  <c r="G52" i="11"/>
  <c r="O52" i="11"/>
  <c r="G53" i="11"/>
  <c r="O53" i="11"/>
  <c r="N2" i="11"/>
  <c r="E5" i="11"/>
  <c r="N6" i="11"/>
  <c r="G8" i="11"/>
  <c r="Q9" i="11"/>
  <c r="J11" i="11"/>
  <c r="E13" i="11"/>
  <c r="N14" i="11"/>
  <c r="G16" i="11"/>
  <c r="Q17" i="11"/>
  <c r="J19" i="11"/>
  <c r="E21" i="11"/>
  <c r="M2" i="11"/>
  <c r="I3" i="11"/>
  <c r="F4" i="11"/>
  <c r="B5" i="11"/>
  <c r="O5" i="11"/>
  <c r="M6" i="11"/>
  <c r="I7" i="11"/>
  <c r="F8" i="11"/>
  <c r="B9" i="11"/>
  <c r="O9" i="11"/>
  <c r="M10" i="11"/>
  <c r="I11" i="11"/>
  <c r="F12" i="11"/>
  <c r="B13" i="11"/>
  <c r="O13" i="11"/>
  <c r="M14" i="11"/>
  <c r="I15" i="11"/>
  <c r="F16" i="11"/>
  <c r="B17" i="11"/>
  <c r="O17" i="11"/>
  <c r="M18" i="11"/>
  <c r="I19" i="11"/>
  <c r="F20" i="11"/>
  <c r="B21" i="11"/>
  <c r="O21" i="11"/>
  <c r="M22" i="11"/>
  <c r="I23" i="11"/>
  <c r="F24" i="11"/>
  <c r="B25" i="11"/>
  <c r="O25" i="11"/>
  <c r="M26" i="11"/>
  <c r="I27" i="11"/>
  <c r="F28" i="11"/>
  <c r="B29" i="11"/>
  <c r="O29" i="11"/>
  <c r="M30" i="11"/>
  <c r="I31" i="11"/>
  <c r="F32" i="11"/>
  <c r="B33" i="11"/>
  <c r="O33" i="11"/>
  <c r="M34" i="11"/>
  <c r="I35" i="11"/>
  <c r="F36" i="11"/>
  <c r="B37" i="11"/>
  <c r="O37" i="11"/>
  <c r="M38" i="11"/>
  <c r="I39" i="11"/>
  <c r="F40" i="11"/>
  <c r="B41" i="11"/>
  <c r="O41" i="11"/>
  <c r="I42" i="11"/>
  <c r="E43" i="11"/>
  <c r="O43" i="11"/>
  <c r="H44" i="11"/>
  <c r="P44" i="11"/>
  <c r="H45" i="11"/>
  <c r="P45" i="11"/>
  <c r="H46" i="11"/>
  <c r="P46" i="11"/>
  <c r="H47" i="11"/>
  <c r="P47" i="11"/>
  <c r="H48" i="11"/>
  <c r="P48" i="11"/>
  <c r="H49" i="11"/>
  <c r="P49" i="11"/>
  <c r="H50" i="11"/>
  <c r="P50" i="11"/>
  <c r="H51" i="11"/>
  <c r="P51" i="11"/>
  <c r="H52" i="11"/>
  <c r="P52" i="11"/>
  <c r="H53" i="11"/>
  <c r="P53" i="11"/>
  <c r="G2" i="11"/>
  <c r="J5" i="11"/>
  <c r="N8" i="11"/>
  <c r="Q11" i="11"/>
  <c r="E15" i="11"/>
  <c r="G18" i="11"/>
  <c r="J21" i="11"/>
  <c r="M23" i="11"/>
  <c r="Q25" i="11"/>
  <c r="Q27" i="11"/>
  <c r="B30" i="11"/>
  <c r="G32" i="11"/>
  <c r="G34" i="11"/>
  <c r="I36" i="11"/>
  <c r="N38" i="11"/>
  <c r="N40" i="11"/>
  <c r="M42" i="11"/>
  <c r="I44" i="11"/>
  <c r="M45" i="11"/>
  <c r="B47" i="11"/>
  <c r="I48" i="11"/>
  <c r="L49" i="11"/>
  <c r="L50" i="11"/>
  <c r="L51" i="11"/>
  <c r="L52" i="11"/>
  <c r="L53" i="11"/>
  <c r="F13" i="11"/>
  <c r="O30" i="11"/>
  <c r="J39" i="11"/>
  <c r="Q44" i="11"/>
  <c r="Q48" i="11"/>
  <c r="B52" i="11"/>
  <c r="P43" i="11"/>
  <c r="E49" i="11"/>
  <c r="J53" i="11"/>
  <c r="O2" i="11"/>
  <c r="B6" i="11"/>
  <c r="F9" i="11"/>
  <c r="I12" i="11"/>
  <c r="M15" i="11"/>
  <c r="O18" i="11"/>
  <c r="Q21" i="11"/>
  <c r="Q23" i="11"/>
  <c r="B26" i="11"/>
  <c r="G28" i="11"/>
  <c r="G30" i="11"/>
  <c r="I32" i="11"/>
  <c r="N34" i="11"/>
  <c r="N36" i="11"/>
  <c r="O38" i="11"/>
  <c r="E41" i="11"/>
  <c r="P42" i="11"/>
  <c r="J44" i="11"/>
  <c r="Q45" i="11"/>
  <c r="E47" i="11"/>
  <c r="J48" i="11"/>
  <c r="M49" i="11"/>
  <c r="M50" i="11"/>
  <c r="M51" i="11"/>
  <c r="M52" i="11"/>
  <c r="M53" i="11"/>
  <c r="N32" i="11"/>
  <c r="E37" i="11"/>
  <c r="F41" i="11"/>
  <c r="F43" i="11"/>
  <c r="M44" i="11"/>
  <c r="B46" i="11"/>
  <c r="M48" i="11"/>
  <c r="Q49" i="11"/>
  <c r="Q50" i="11"/>
  <c r="Q51" i="11"/>
  <c r="Q52" i="11"/>
  <c r="Q53" i="11"/>
  <c r="M3" i="11"/>
  <c r="B10" i="11"/>
  <c r="I16" i="11"/>
  <c r="M19" i="11"/>
  <c r="G22" i="11"/>
  <c r="I24" i="11"/>
  <c r="N28" i="11"/>
  <c r="E33" i="11"/>
  <c r="F37" i="11"/>
  <c r="G43" i="11"/>
  <c r="E46" i="11"/>
  <c r="B50" i="11"/>
  <c r="B53" i="11"/>
  <c r="E45" i="11"/>
  <c r="E50" i="11"/>
  <c r="E52" i="11"/>
  <c r="J52" i="11"/>
  <c r="E3" i="11"/>
  <c r="G6" i="11"/>
  <c r="J9" i="11"/>
  <c r="N12" i="11"/>
  <c r="Q15" i="11"/>
  <c r="E19" i="11"/>
  <c r="B22" i="11"/>
  <c r="G24" i="11"/>
  <c r="G26" i="11"/>
  <c r="I28" i="11"/>
  <c r="N30" i="11"/>
  <c r="O34" i="11"/>
  <c r="E39" i="11"/>
  <c r="I47" i="11"/>
  <c r="O6" i="11"/>
  <c r="N26" i="11"/>
  <c r="E35" i="11"/>
  <c r="J41" i="11"/>
  <c r="J47" i="11"/>
  <c r="B51" i="11"/>
  <c r="J46" i="11"/>
  <c r="E51" i="11"/>
  <c r="J51" i="11"/>
  <c r="Q3" i="11"/>
  <c r="E7" i="11"/>
  <c r="G10" i="11"/>
  <c r="J13" i="11"/>
  <c r="N16" i="11"/>
  <c r="Q19" i="11"/>
  <c r="N22" i="11"/>
  <c r="N24" i="11"/>
  <c r="O26" i="11"/>
  <c r="E29" i="11"/>
  <c r="E31" i="11"/>
  <c r="F33" i="11"/>
  <c r="J35" i="11"/>
  <c r="J37" i="11"/>
  <c r="M39" i="11"/>
  <c r="P41" i="11"/>
  <c r="J43" i="11"/>
  <c r="B45" i="11"/>
  <c r="I46" i="11"/>
  <c r="M47" i="11"/>
  <c r="B49" i="11"/>
  <c r="D50" i="11"/>
  <c r="D51" i="11"/>
  <c r="D52" i="11"/>
  <c r="D53" i="11"/>
  <c r="I4" i="11"/>
  <c r="M7" i="11"/>
  <c r="O10" i="11"/>
  <c r="B14" i="11"/>
  <c r="F17" i="11"/>
  <c r="I20" i="11"/>
  <c r="O22" i="11"/>
  <c r="E25" i="11"/>
  <c r="E27" i="11"/>
  <c r="F29" i="11"/>
  <c r="J31" i="11"/>
  <c r="J33" i="11"/>
  <c r="M35" i="11"/>
  <c r="Q37" i="11"/>
  <c r="Q39" i="11"/>
  <c r="Q41" i="11"/>
  <c r="Q47" i="11"/>
  <c r="E53" i="11"/>
  <c r="N4" i="11"/>
  <c r="Q7" i="11"/>
  <c r="E11" i="11"/>
  <c r="G14" i="11"/>
  <c r="J17" i="11"/>
  <c r="N20" i="11"/>
  <c r="E23" i="11"/>
  <c r="F25" i="11"/>
  <c r="J27" i="11"/>
  <c r="J29" i="11"/>
  <c r="M31" i="11"/>
  <c r="Q33" i="11"/>
  <c r="Q35" i="11"/>
  <c r="B38" i="11"/>
  <c r="G40" i="11"/>
  <c r="F42" i="11"/>
  <c r="Q43" i="11"/>
  <c r="I45" i="11"/>
  <c r="M46" i="11"/>
  <c r="B48" i="11"/>
  <c r="I49" i="11"/>
  <c r="I50" i="11"/>
  <c r="I51" i="11"/>
  <c r="I52" i="11"/>
  <c r="I53" i="11"/>
  <c r="B2" i="11"/>
  <c r="F5" i="11"/>
  <c r="I8" i="11"/>
  <c r="M11" i="11"/>
  <c r="O14" i="11"/>
  <c r="B18" i="11"/>
  <c r="F21" i="11"/>
  <c r="J23" i="11"/>
  <c r="J25" i="11"/>
  <c r="M27" i="11"/>
  <c r="Q29" i="11"/>
  <c r="Q31" i="11"/>
  <c r="B34" i="11"/>
  <c r="G36" i="11"/>
  <c r="G38" i="11"/>
  <c r="I40" i="11"/>
  <c r="J42" i="11"/>
  <c r="E44" i="11"/>
  <c r="J45" i="11"/>
  <c r="Q46" i="11"/>
  <c r="E48" i="11"/>
  <c r="J49" i="11"/>
  <c r="J50" i="11"/>
  <c r="L42" i="2"/>
  <c r="T42" i="2"/>
  <c r="O43" i="2"/>
  <c r="W43" i="2"/>
  <c r="R44" i="2"/>
  <c r="M45" i="2"/>
  <c r="U45" i="2"/>
  <c r="P46" i="2"/>
  <c r="K47" i="2"/>
  <c r="S47" i="2"/>
  <c r="N48" i="2"/>
  <c r="V48" i="2"/>
  <c r="Q49" i="2"/>
  <c r="L50" i="2"/>
  <c r="T50" i="2"/>
  <c r="O51" i="2"/>
  <c r="W51" i="2"/>
  <c r="R52" i="2"/>
  <c r="M53" i="2"/>
  <c r="U53" i="2"/>
  <c r="P54" i="2"/>
  <c r="K55" i="2"/>
  <c r="S55" i="2"/>
  <c r="N56" i="2"/>
  <c r="V56" i="2"/>
  <c r="Q57" i="2"/>
  <c r="L58" i="2"/>
  <c r="T58" i="2"/>
  <c r="O59" i="2"/>
  <c r="W59" i="2"/>
  <c r="R60" i="2"/>
  <c r="M61" i="2"/>
  <c r="U61" i="2"/>
  <c r="P62" i="2"/>
  <c r="K63" i="2"/>
  <c r="S63" i="2"/>
  <c r="N64" i="2"/>
  <c r="V64" i="2"/>
  <c r="Q65" i="2"/>
  <c r="L66" i="2"/>
  <c r="T66" i="2"/>
  <c r="O67" i="2"/>
  <c r="W67" i="2"/>
  <c r="R68" i="2"/>
  <c r="M69" i="2"/>
  <c r="U69" i="2"/>
  <c r="P70" i="2"/>
  <c r="K71" i="2"/>
  <c r="S71" i="2"/>
  <c r="N72" i="2"/>
  <c r="V72" i="2"/>
  <c r="Q73" i="2"/>
  <c r="L74" i="2"/>
  <c r="T74" i="2"/>
  <c r="O75" i="2"/>
  <c r="W75" i="2"/>
  <c r="R76" i="2"/>
  <c r="M77" i="2"/>
  <c r="U77" i="2"/>
  <c r="P78" i="2"/>
  <c r="K79" i="2"/>
  <c r="S79" i="2"/>
  <c r="N80" i="2"/>
  <c r="V80" i="2"/>
  <c r="Q81" i="2"/>
  <c r="L82" i="2"/>
  <c r="T82" i="2"/>
  <c r="O83" i="2"/>
  <c r="W83" i="2"/>
  <c r="R84" i="2"/>
  <c r="M85" i="2"/>
  <c r="U85" i="2"/>
  <c r="P86" i="2"/>
  <c r="K87" i="2"/>
  <c r="S87" i="2"/>
  <c r="N88" i="2"/>
  <c r="V88" i="2"/>
  <c r="V74" i="2"/>
  <c r="W77" i="2"/>
  <c r="U79" i="2"/>
  <c r="S81" i="2"/>
  <c r="Q83" i="2"/>
  <c r="O85" i="2"/>
  <c r="M87" i="2"/>
  <c r="P88" i="2"/>
  <c r="M42" i="2"/>
  <c r="U42" i="2"/>
  <c r="P43" i="2"/>
  <c r="K44" i="2"/>
  <c r="S44" i="2"/>
  <c r="N45" i="2"/>
  <c r="V45" i="2"/>
  <c r="Q46" i="2"/>
  <c r="L47" i="2"/>
  <c r="T47" i="2"/>
  <c r="O48" i="2"/>
  <c r="W48" i="2"/>
  <c r="R49" i="2"/>
  <c r="M50" i="2"/>
  <c r="U50" i="2"/>
  <c r="P51" i="2"/>
  <c r="K52" i="2"/>
  <c r="S52" i="2"/>
  <c r="N53" i="2"/>
  <c r="V53" i="2"/>
  <c r="Q54" i="2"/>
  <c r="L55" i="2"/>
  <c r="T55" i="2"/>
  <c r="O56" i="2"/>
  <c r="W56" i="2"/>
  <c r="R57" i="2"/>
  <c r="M58" i="2"/>
  <c r="U58" i="2"/>
  <c r="P59" i="2"/>
  <c r="K60" i="2"/>
  <c r="S60" i="2"/>
  <c r="N61" i="2"/>
  <c r="V61" i="2"/>
  <c r="Q62" i="2"/>
  <c r="L63" i="2"/>
  <c r="T63" i="2"/>
  <c r="O64" i="2"/>
  <c r="W64" i="2"/>
  <c r="R65" i="2"/>
  <c r="M66" i="2"/>
  <c r="U66" i="2"/>
  <c r="P67" i="2"/>
  <c r="K68" i="2"/>
  <c r="S68" i="2"/>
  <c r="N69" i="2"/>
  <c r="V69" i="2"/>
  <c r="Q70" i="2"/>
  <c r="L71" i="2"/>
  <c r="T71" i="2"/>
  <c r="O72" i="2"/>
  <c r="W72" i="2"/>
  <c r="R73" i="2"/>
  <c r="M74" i="2"/>
  <c r="U74" i="2"/>
  <c r="P75" i="2"/>
  <c r="K76" i="2"/>
  <c r="S76" i="2"/>
  <c r="N77" i="2"/>
  <c r="V77" i="2"/>
  <c r="Q78" i="2"/>
  <c r="L79" i="2"/>
  <c r="T79" i="2"/>
  <c r="O80" i="2"/>
  <c r="W80" i="2"/>
  <c r="R81" i="2"/>
  <c r="M82" i="2"/>
  <c r="U82" i="2"/>
  <c r="P83" i="2"/>
  <c r="K84" i="2"/>
  <c r="S84" i="2"/>
  <c r="N85" i="2"/>
  <c r="V85" i="2"/>
  <c r="Q86" i="2"/>
  <c r="L87" i="2"/>
  <c r="T87" i="2"/>
  <c r="O88" i="2"/>
  <c r="W88" i="2"/>
  <c r="Q75" i="2"/>
  <c r="R78" i="2"/>
  <c r="P80" i="2"/>
  <c r="N82" i="2"/>
  <c r="L84" i="2"/>
  <c r="W85" i="2"/>
  <c r="U87" i="2"/>
  <c r="N42" i="2"/>
  <c r="V42" i="2"/>
  <c r="Q43" i="2"/>
  <c r="L44" i="2"/>
  <c r="T44" i="2"/>
  <c r="O45" i="2"/>
  <c r="W45" i="2"/>
  <c r="R46" i="2"/>
  <c r="M47" i="2"/>
  <c r="U47" i="2"/>
  <c r="P48" i="2"/>
  <c r="K49" i="2"/>
  <c r="S49" i="2"/>
  <c r="N50" i="2"/>
  <c r="V50" i="2"/>
  <c r="Q51" i="2"/>
  <c r="L52" i="2"/>
  <c r="T52" i="2"/>
  <c r="O53" i="2"/>
  <c r="W53" i="2"/>
  <c r="R54" i="2"/>
  <c r="M55" i="2"/>
  <c r="U55" i="2"/>
  <c r="P56" i="2"/>
  <c r="K57" i="2"/>
  <c r="S57" i="2"/>
  <c r="N58" i="2"/>
  <c r="V58" i="2"/>
  <c r="Q59" i="2"/>
  <c r="L60" i="2"/>
  <c r="T60" i="2"/>
  <c r="O61" i="2"/>
  <c r="W61" i="2"/>
  <c r="R62" i="2"/>
  <c r="M63" i="2"/>
  <c r="U63" i="2"/>
  <c r="P64" i="2"/>
  <c r="K65" i="2"/>
  <c r="S65" i="2"/>
  <c r="N66" i="2"/>
  <c r="V66" i="2"/>
  <c r="Q67" i="2"/>
  <c r="L68" i="2"/>
  <c r="T68" i="2"/>
  <c r="O69" i="2"/>
  <c r="W69" i="2"/>
  <c r="R70" i="2"/>
  <c r="M71" i="2"/>
  <c r="U71" i="2"/>
  <c r="P72" i="2"/>
  <c r="K73" i="2"/>
  <c r="S73" i="2"/>
  <c r="N74" i="2"/>
  <c r="L76" i="2"/>
  <c r="T76" i="2"/>
  <c r="O77" i="2"/>
  <c r="M79" i="2"/>
  <c r="K81" i="2"/>
  <c r="V82" i="2"/>
  <c r="T84" i="2"/>
  <c r="R86" i="2"/>
  <c r="Q42" i="2"/>
  <c r="L43" i="2"/>
  <c r="T43" i="2"/>
  <c r="O44" i="2"/>
  <c r="W44" i="2"/>
  <c r="R45" i="2"/>
  <c r="M46" i="2"/>
  <c r="U46" i="2"/>
  <c r="P47" i="2"/>
  <c r="K48" i="2"/>
  <c r="S48" i="2"/>
  <c r="N49" i="2"/>
  <c r="V49" i="2"/>
  <c r="Q50" i="2"/>
  <c r="L51" i="2"/>
  <c r="T51" i="2"/>
  <c r="O52" i="2"/>
  <c r="W52" i="2"/>
  <c r="R53" i="2"/>
  <c r="M54" i="2"/>
  <c r="U54" i="2"/>
  <c r="P55" i="2"/>
  <c r="K56" i="2"/>
  <c r="S56" i="2"/>
  <c r="N57" i="2"/>
  <c r="V57" i="2"/>
  <c r="Q58" i="2"/>
  <c r="L59" i="2"/>
  <c r="T59" i="2"/>
  <c r="O60" i="2"/>
  <c r="W60" i="2"/>
  <c r="R61" i="2"/>
  <c r="M62" i="2"/>
  <c r="U62" i="2"/>
  <c r="P63" i="2"/>
  <c r="K64" i="2"/>
  <c r="S64" i="2"/>
  <c r="N65" i="2"/>
  <c r="V65" i="2"/>
  <c r="Q66" i="2"/>
  <c r="L67" i="2"/>
  <c r="T67" i="2"/>
  <c r="O68" i="2"/>
  <c r="W68" i="2"/>
  <c r="R69" i="2"/>
  <c r="M70" i="2"/>
  <c r="U70" i="2"/>
  <c r="P71" i="2"/>
  <c r="K72" i="2"/>
  <c r="S72" i="2"/>
  <c r="N73" i="2"/>
  <c r="V73" i="2"/>
  <c r="Q74" i="2"/>
  <c r="L75" i="2"/>
  <c r="T75" i="2"/>
  <c r="O76" i="2"/>
  <c r="W76" i="2"/>
  <c r="R77" i="2"/>
  <c r="M78" i="2"/>
  <c r="U78" i="2"/>
  <c r="P79" i="2"/>
  <c r="K80" i="2"/>
  <c r="S80" i="2"/>
  <c r="N81" i="2"/>
  <c r="V81" i="2"/>
  <c r="Q82" i="2"/>
  <c r="L83" i="2"/>
  <c r="T83" i="2"/>
  <c r="O84" i="2"/>
  <c r="W84" i="2"/>
  <c r="R85" i="2"/>
  <c r="M86" i="2"/>
  <c r="U86" i="2"/>
  <c r="P87" i="2"/>
  <c r="K88" i="2"/>
  <c r="S88" i="2"/>
  <c r="R42" i="2"/>
  <c r="M43" i="2"/>
  <c r="U43" i="2"/>
  <c r="P44" i="2"/>
  <c r="K45" i="2"/>
  <c r="S45" i="2"/>
  <c r="N46" i="2"/>
  <c r="V46" i="2"/>
  <c r="Q47" i="2"/>
  <c r="S42" i="2"/>
  <c r="N44" i="2"/>
  <c r="K46" i="2"/>
  <c r="R47" i="2"/>
  <c r="U48" i="2"/>
  <c r="K50" i="2"/>
  <c r="N51" i="2"/>
  <c r="Q52" i="2"/>
  <c r="T53" i="2"/>
  <c r="W54" i="2"/>
  <c r="M56" i="2"/>
  <c r="P57" i="2"/>
  <c r="S58" i="2"/>
  <c r="V59" i="2"/>
  <c r="L61" i="2"/>
  <c r="O62" i="2"/>
  <c r="R63" i="2"/>
  <c r="U64" i="2"/>
  <c r="K66" i="2"/>
  <c r="N67" i="2"/>
  <c r="Q68" i="2"/>
  <c r="T69" i="2"/>
  <c r="W70" i="2"/>
  <c r="M72" i="2"/>
  <c r="P73" i="2"/>
  <c r="S74" i="2"/>
  <c r="V75" i="2"/>
  <c r="L77" i="2"/>
  <c r="O78" i="2"/>
  <c r="R79" i="2"/>
  <c r="U80" i="2"/>
  <c r="K82" i="2"/>
  <c r="N83" i="2"/>
  <c r="Q84" i="2"/>
  <c r="T85" i="2"/>
  <c r="W86" i="2"/>
  <c r="M88" i="2"/>
  <c r="W42" i="2"/>
  <c r="Q44" i="2"/>
  <c r="L46" i="2"/>
  <c r="V47" i="2"/>
  <c r="L49" i="2"/>
  <c r="O50" i="2"/>
  <c r="R51" i="2"/>
  <c r="U52" i="2"/>
  <c r="K54" i="2"/>
  <c r="N55" i="2"/>
  <c r="Q56" i="2"/>
  <c r="T57" i="2"/>
  <c r="W58" i="2"/>
  <c r="M60" i="2"/>
  <c r="P61" i="2"/>
  <c r="S62" i="2"/>
  <c r="V63" i="2"/>
  <c r="L65" i="2"/>
  <c r="O66" i="2"/>
  <c r="R67" i="2"/>
  <c r="U68" i="2"/>
  <c r="K70" i="2"/>
  <c r="N71" i="2"/>
  <c r="Q72" i="2"/>
  <c r="T73" i="2"/>
  <c r="W74" i="2"/>
  <c r="M76" i="2"/>
  <c r="P77" i="2"/>
  <c r="S78" i="2"/>
  <c r="V79" i="2"/>
  <c r="L81" i="2"/>
  <c r="O82" i="2"/>
  <c r="R83" i="2"/>
  <c r="U84" i="2"/>
  <c r="K86" i="2"/>
  <c r="N87" i="2"/>
  <c r="Q88" i="2"/>
  <c r="K43" i="2"/>
  <c r="U44" i="2"/>
  <c r="O46" i="2"/>
  <c r="W47" i="2"/>
  <c r="M49" i="2"/>
  <c r="P50" i="2"/>
  <c r="S51" i="2"/>
  <c r="V52" i="2"/>
  <c r="L54" i="2"/>
  <c r="O55" i="2"/>
  <c r="R56" i="2"/>
  <c r="R43" i="2"/>
  <c r="L45" i="2"/>
  <c r="T46" i="2"/>
  <c r="M48" i="2"/>
  <c r="P49" i="2"/>
  <c r="S50" i="2"/>
  <c r="V51" i="2"/>
  <c r="L53" i="2"/>
  <c r="O54" i="2"/>
  <c r="R55" i="2"/>
  <c r="U56" i="2"/>
  <c r="K58" i="2"/>
  <c r="N59" i="2"/>
  <c r="Q60" i="2"/>
  <c r="T61" i="2"/>
  <c r="W62" i="2"/>
  <c r="M64" i="2"/>
  <c r="P65" i="2"/>
  <c r="S66" i="2"/>
  <c r="V67" i="2"/>
  <c r="L69" i="2"/>
  <c r="O70" i="2"/>
  <c r="R71" i="2"/>
  <c r="U72" i="2"/>
  <c r="K74" i="2"/>
  <c r="N75" i="2"/>
  <c r="Q76" i="2"/>
  <c r="T77" i="2"/>
  <c r="W78" i="2"/>
  <c r="M80" i="2"/>
  <c r="P81" i="2"/>
  <c r="S82" i="2"/>
  <c r="V83" i="2"/>
  <c r="L85" i="2"/>
  <c r="O86" i="2"/>
  <c r="R87" i="2"/>
  <c r="U88" i="2"/>
  <c r="K42" i="2"/>
  <c r="S43" i="2"/>
  <c r="P45" i="2"/>
  <c r="W46" i="2"/>
  <c r="Q48" i="2"/>
  <c r="T49" i="2"/>
  <c r="W50" i="2"/>
  <c r="M52" i="2"/>
  <c r="P53" i="2"/>
  <c r="S54" i="2"/>
  <c r="V55" i="2"/>
  <c r="L57" i="2"/>
  <c r="O58" i="2"/>
  <c r="R59" i="2"/>
  <c r="U60" i="2"/>
  <c r="K62" i="2"/>
  <c r="N63" i="2"/>
  <c r="Q64" i="2"/>
  <c r="T65" i="2"/>
  <c r="W66" i="2"/>
  <c r="M68" i="2"/>
  <c r="P69" i="2"/>
  <c r="S70" i="2"/>
  <c r="V71" i="2"/>
  <c r="L73" i="2"/>
  <c r="O74" i="2"/>
  <c r="R75" i="2"/>
  <c r="U76" i="2"/>
  <c r="K78" i="2"/>
  <c r="N79" i="2"/>
  <c r="Q80" i="2"/>
  <c r="T81" i="2"/>
  <c r="W82" i="2"/>
  <c r="M84" i="2"/>
  <c r="P85" i="2"/>
  <c r="S86" i="2"/>
  <c r="V87" i="2"/>
  <c r="V43" i="2"/>
  <c r="L48" i="2"/>
  <c r="M51" i="2"/>
  <c r="T54" i="2"/>
  <c r="U57" i="2"/>
  <c r="N60" i="2"/>
  <c r="T62" i="2"/>
  <c r="M65" i="2"/>
  <c r="S67" i="2"/>
  <c r="L70" i="2"/>
  <c r="R72" i="2"/>
  <c r="K75" i="2"/>
  <c r="Q77" i="2"/>
  <c r="W79" i="2"/>
  <c r="P82" i="2"/>
  <c r="V84" i="2"/>
  <c r="O87" i="2"/>
  <c r="M44" i="2"/>
  <c r="R48" i="2"/>
  <c r="U51" i="2"/>
  <c r="V54" i="2"/>
  <c r="W57" i="2"/>
  <c r="P60" i="2"/>
  <c r="V62" i="2"/>
  <c r="O65" i="2"/>
  <c r="U67" i="2"/>
  <c r="N70" i="2"/>
  <c r="T72" i="2"/>
  <c r="M75" i="2"/>
  <c r="S77" i="2"/>
  <c r="L80" i="2"/>
  <c r="R82" i="2"/>
  <c r="K85" i="2"/>
  <c r="Q87" i="2"/>
  <c r="V44" i="2"/>
  <c r="T48" i="2"/>
  <c r="N52" i="2"/>
  <c r="Q55" i="2"/>
  <c r="P58" i="2"/>
  <c r="V60" i="2"/>
  <c r="O63" i="2"/>
  <c r="U65" i="2"/>
  <c r="N68" i="2"/>
  <c r="T70" i="2"/>
  <c r="M73" i="2"/>
  <c r="S75" i="2"/>
  <c r="L78" i="2"/>
  <c r="R80" i="2"/>
  <c r="K83" i="2"/>
  <c r="Q85" i="2"/>
  <c r="W87" i="2"/>
  <c r="Q45" i="2"/>
  <c r="O49" i="2"/>
  <c r="P52" i="2"/>
  <c r="W55" i="2"/>
  <c r="R58" i="2"/>
  <c r="K61" i="2"/>
  <c r="Q63" i="2"/>
  <c r="W65" i="2"/>
  <c r="P68" i="2"/>
  <c r="V70" i="2"/>
  <c r="O73" i="2"/>
  <c r="U75" i="2"/>
  <c r="N78" i="2"/>
  <c r="T80" i="2"/>
  <c r="M83" i="2"/>
  <c r="S85" i="2"/>
  <c r="L88" i="2"/>
  <c r="U59" i="2"/>
  <c r="M67" i="2"/>
  <c r="L72" i="2"/>
  <c r="K77" i="2"/>
  <c r="W81" i="2"/>
  <c r="V86" i="2"/>
  <c r="T45" i="2"/>
  <c r="U49" i="2"/>
  <c r="K53" i="2"/>
  <c r="L56" i="2"/>
  <c r="K59" i="2"/>
  <c r="Q61" i="2"/>
  <c r="W63" i="2"/>
  <c r="P66" i="2"/>
  <c r="V68" i="2"/>
  <c r="O71" i="2"/>
  <c r="U73" i="2"/>
  <c r="N76" i="2"/>
  <c r="T78" i="2"/>
  <c r="M81" i="2"/>
  <c r="S83" i="2"/>
  <c r="L86" i="2"/>
  <c r="R88" i="2"/>
  <c r="O42" i="2"/>
  <c r="S46" i="2"/>
  <c r="W49" i="2"/>
  <c r="Q53" i="2"/>
  <c r="T56" i="2"/>
  <c r="M59" i="2"/>
  <c r="S61" i="2"/>
  <c r="L64" i="2"/>
  <c r="R66" i="2"/>
  <c r="K69" i="2"/>
  <c r="Q71" i="2"/>
  <c r="W73" i="2"/>
  <c r="P76" i="2"/>
  <c r="V78" i="2"/>
  <c r="O81" i="2"/>
  <c r="U83" i="2"/>
  <c r="N86" i="2"/>
  <c r="T88" i="2"/>
  <c r="P42" i="2"/>
  <c r="N47" i="2"/>
  <c r="R50" i="2"/>
  <c r="S53" i="2"/>
  <c r="M57" i="2"/>
  <c r="S59" i="2"/>
  <c r="L62" i="2"/>
  <c r="R64" i="2"/>
  <c r="K67" i="2"/>
  <c r="Q69" i="2"/>
  <c r="W71" i="2"/>
  <c r="P74" i="2"/>
  <c r="V76" i="2"/>
  <c r="O79" i="2"/>
  <c r="U81" i="2"/>
  <c r="N84" i="2"/>
  <c r="T86" i="2"/>
  <c r="N43" i="2"/>
  <c r="O47" i="2"/>
  <c r="K51" i="2"/>
  <c r="N54" i="2"/>
  <c r="O57" i="2"/>
  <c r="N62" i="2"/>
  <c r="T64" i="2"/>
  <c r="S69" i="2"/>
  <c r="R74" i="2"/>
  <c r="Q79" i="2"/>
  <c r="P84" i="2"/>
  <c r="G44" i="2"/>
  <c r="G46" i="2"/>
  <c r="G45" i="2"/>
  <c r="G43" i="2"/>
  <c r="N34" i="5"/>
  <c r="R38" i="5"/>
  <c r="V42" i="5"/>
  <c r="Z46" i="5"/>
  <c r="O51" i="5"/>
  <c r="S55" i="5"/>
  <c r="Q55" i="5"/>
  <c r="U36" i="5"/>
  <c r="R41" i="5"/>
  <c r="R49" i="5"/>
  <c r="Z57" i="5"/>
  <c r="AA35" i="5"/>
  <c r="R42" i="5"/>
  <c r="Z50" i="5"/>
  <c r="S32" i="5"/>
  <c r="W36" i="5"/>
  <c r="AA40" i="5"/>
  <c r="P45" i="5"/>
  <c r="T49" i="5"/>
  <c r="X53" i="5"/>
  <c r="AB57" i="5"/>
  <c r="U35" i="5"/>
  <c r="R40" i="5"/>
  <c r="V44" i="5"/>
  <c r="Z48" i="5"/>
  <c r="O53" i="5"/>
  <c r="AA57" i="5"/>
  <c r="V45" i="5"/>
  <c r="O54" i="5"/>
  <c r="X40" i="5"/>
  <c r="Q49" i="5"/>
  <c r="Y57" i="5"/>
  <c r="R35" i="5"/>
  <c r="V39" i="5"/>
  <c r="Z43" i="5"/>
  <c r="O48" i="5"/>
  <c r="S52" i="5"/>
  <c r="W56" i="5"/>
  <c r="N40" i="5"/>
  <c r="O57" i="5"/>
  <c r="U48" i="5"/>
  <c r="U39" i="5"/>
  <c r="V56" i="5"/>
  <c r="P43" i="5"/>
  <c r="N32" i="5"/>
  <c r="N33" i="5"/>
  <c r="O50" i="5"/>
  <c r="O41" i="5"/>
  <c r="P58" i="5"/>
  <c r="S38" i="5"/>
  <c r="T55" i="5"/>
  <c r="Q48" i="5"/>
  <c r="N53" i="5"/>
  <c r="AA37" i="5"/>
  <c r="O58" i="5"/>
  <c r="N56" i="5"/>
  <c r="AB32" i="5"/>
  <c r="Q37" i="5"/>
  <c r="U41" i="5"/>
  <c r="Y45" i="5"/>
  <c r="R54" i="5"/>
  <c r="V58" i="5"/>
  <c r="T35" i="5"/>
  <c r="P47" i="5"/>
  <c r="X55" i="5"/>
  <c r="Z34" i="5"/>
  <c r="P40" i="5"/>
  <c r="X48" i="5"/>
  <c r="V35" i="5"/>
  <c r="Z39" i="5"/>
  <c r="O44" i="5"/>
  <c r="S48" i="5"/>
  <c r="W52" i="5"/>
  <c r="AA56" i="5"/>
  <c r="Q39" i="5"/>
  <c r="Y47" i="5"/>
  <c r="Z56" i="5"/>
  <c r="AB51" i="5"/>
  <c r="O47" i="5"/>
  <c r="Q34" i="5"/>
  <c r="Y42" i="5"/>
  <c r="V55" i="5"/>
  <c r="Z52" i="5"/>
  <c r="Q35" i="5"/>
  <c r="AA38" i="5"/>
  <c r="Q51" i="5"/>
  <c r="AA53" i="5"/>
  <c r="P51" i="5"/>
  <c r="P36" i="5"/>
  <c r="X44" i="5"/>
  <c r="Q53" i="5"/>
  <c r="S34" i="5"/>
  <c r="N45" i="5"/>
  <c r="Y33" i="5"/>
  <c r="U34" i="5"/>
  <c r="R47" i="5"/>
  <c r="S33" i="5"/>
  <c r="X46" i="5"/>
  <c r="Y55" i="5"/>
  <c r="Z49" i="5"/>
  <c r="U53" i="5"/>
  <c r="X41" i="5"/>
  <c r="U54" i="5"/>
  <c r="AB39" i="5"/>
  <c r="W34" i="5"/>
  <c r="W58" i="5"/>
  <c r="N38" i="5"/>
  <c r="V40" i="5"/>
  <c r="P52" i="5"/>
  <c r="AB58" i="5"/>
  <c r="S45" i="5"/>
  <c r="N37" i="5"/>
  <c r="AB49" i="5"/>
  <c r="P55" i="5"/>
  <c r="W48" i="5"/>
  <c r="R45" i="5"/>
  <c r="U33" i="5"/>
  <c r="Y37" i="5"/>
  <c r="N42" i="5"/>
  <c r="R46" i="5"/>
  <c r="V50" i="5"/>
  <c r="Z54" i="5"/>
  <c r="P38" i="5"/>
  <c r="AB35" i="5"/>
  <c r="Y40" i="5"/>
  <c r="Y56" i="5"/>
  <c r="S35" i="5"/>
  <c r="Q41" i="5"/>
  <c r="Y49" i="5"/>
  <c r="R58" i="5"/>
  <c r="O36" i="5"/>
  <c r="S40" i="5"/>
  <c r="W44" i="5"/>
  <c r="AA48" i="5"/>
  <c r="P53" i="5"/>
  <c r="T57" i="5"/>
  <c r="AB34" i="5"/>
  <c r="Y39" i="5"/>
  <c r="N44" i="5"/>
  <c r="R48" i="5"/>
  <c r="V52" i="5"/>
  <c r="S57" i="5"/>
  <c r="U44" i="5"/>
  <c r="W39" i="5"/>
  <c r="P48" i="5"/>
  <c r="X56" i="5"/>
  <c r="Y34" i="5"/>
  <c r="N39" i="5"/>
  <c r="R43" i="5"/>
  <c r="V47" i="5"/>
  <c r="Z51" i="5"/>
  <c r="O56" i="5"/>
  <c r="AB54" i="5"/>
  <c r="S46" i="5"/>
  <c r="S37" i="5"/>
  <c r="T54" i="5"/>
  <c r="N41" i="5"/>
  <c r="U55" i="5"/>
  <c r="AB47" i="5"/>
  <c r="AB38" i="5"/>
  <c r="Q36" i="5"/>
  <c r="R53" i="5"/>
  <c r="N50" i="5"/>
  <c r="Q57" i="5"/>
  <c r="T34" i="5"/>
  <c r="N52" i="5"/>
  <c r="T43" i="5"/>
  <c r="U37" i="5"/>
  <c r="W55" i="5"/>
  <c r="U38" i="5"/>
  <c r="N47" i="5"/>
  <c r="Y35" i="5"/>
  <c r="Q44" i="5"/>
  <c r="R52" i="5"/>
  <c r="AB55" i="5"/>
  <c r="Z45" i="5"/>
  <c r="O34" i="5"/>
  <c r="N43" i="5"/>
  <c r="W35" i="5"/>
  <c r="AA39" i="5"/>
  <c r="P44" i="5"/>
  <c r="X52" i="5"/>
  <c r="AB56" i="5"/>
  <c r="Z33" i="5"/>
  <c r="U52" i="5"/>
  <c r="Q33" i="5"/>
  <c r="N54" i="5"/>
  <c r="Q38" i="5"/>
  <c r="Y46" i="5"/>
  <c r="R55" i="5"/>
  <c r="O37" i="5"/>
  <c r="P46" i="5"/>
  <c r="Y32" i="5"/>
  <c r="AA43" i="5"/>
  <c r="AA36" i="5"/>
  <c r="T45" i="5"/>
  <c r="Q58" i="5"/>
  <c r="AA54" i="5"/>
  <c r="U32" i="5"/>
  <c r="U56" i="5"/>
  <c r="Y44" i="5"/>
  <c r="S39" i="5"/>
  <c r="AA47" i="5"/>
  <c r="R33" i="5"/>
  <c r="AA42" i="5"/>
  <c r="AB36" i="5"/>
  <c r="AB52" i="5"/>
  <c r="X37" i="5"/>
  <c r="Q46" i="5"/>
  <c r="Y54" i="5"/>
  <c r="S41" i="5"/>
  <c r="AA49" i="5"/>
  <c r="X47" i="5"/>
  <c r="Z42" i="5"/>
  <c r="O32" i="5"/>
  <c r="W40" i="5"/>
  <c r="P49" i="5"/>
  <c r="X57" i="5"/>
  <c r="X35" i="5"/>
  <c r="Y52" i="5"/>
  <c r="X34" i="5"/>
  <c r="T38" i="5"/>
  <c r="X42" i="5"/>
  <c r="V34" i="5"/>
  <c r="Z38" i="5"/>
  <c r="O43" i="5"/>
  <c r="W51" i="5"/>
  <c r="AA55" i="5"/>
  <c r="Q32" i="5"/>
  <c r="S50" i="5"/>
  <c r="AA58" i="5"/>
  <c r="T36" i="5"/>
  <c r="AA51" i="5"/>
  <c r="AA32" i="5"/>
  <c r="P37" i="5"/>
  <c r="T41" i="5"/>
  <c r="X45" i="5"/>
  <c r="N36" i="5"/>
  <c r="O45" i="5"/>
  <c r="S49" i="5"/>
  <c r="T58" i="5"/>
  <c r="Y41" i="5"/>
  <c r="Z35" i="5"/>
  <c r="S44" i="5"/>
  <c r="P57" i="5"/>
  <c r="W50" i="5"/>
  <c r="X58" i="5"/>
  <c r="P35" i="5"/>
  <c r="Q43" i="5"/>
  <c r="U40" i="5"/>
  <c r="V57" i="5"/>
  <c r="Q40" i="5"/>
  <c r="U43" i="5"/>
  <c r="R51" i="5"/>
  <c r="Z36" i="5"/>
  <c r="T40" i="5"/>
  <c r="AB48" i="5"/>
  <c r="U57" i="5"/>
  <c r="W38" i="5"/>
  <c r="V53" i="5"/>
  <c r="V38" i="5"/>
  <c r="O55" i="5"/>
  <c r="Y38" i="5"/>
  <c r="V51" i="5"/>
  <c r="Z55" i="5"/>
  <c r="W37" i="5"/>
  <c r="AB50" i="5"/>
  <c r="X39" i="5"/>
  <c r="AB44" i="5"/>
  <c r="T37" i="5"/>
  <c r="Q50" i="5"/>
  <c r="V48" i="5"/>
  <c r="N48" i="5"/>
  <c r="V41" i="5"/>
  <c r="AA46" i="5"/>
  <c r="T48" i="5"/>
  <c r="O38" i="5"/>
  <c r="U45" i="5"/>
  <c r="U42" i="5"/>
  <c r="Z32" i="5"/>
  <c r="T50" i="5"/>
  <c r="Y48" i="5"/>
  <c r="W32" i="5"/>
  <c r="X49" i="5"/>
  <c r="Z37" i="5"/>
  <c r="V49" i="5"/>
  <c r="U47" i="5"/>
  <c r="V36" i="5"/>
  <c r="R37" i="5"/>
  <c r="Z41" i="5"/>
  <c r="U58" i="5"/>
  <c r="Z58" i="5"/>
  <c r="V33" i="5"/>
  <c r="Q52" i="5"/>
  <c r="T32" i="5"/>
  <c r="X36" i="5"/>
  <c r="AB40" i="5"/>
  <c r="Q45" i="5"/>
  <c r="U49" i="5"/>
  <c r="Y53" i="5"/>
  <c r="N58" i="5"/>
  <c r="AA34" i="5"/>
  <c r="P39" i="5"/>
  <c r="O46" i="5"/>
  <c r="W54" i="5"/>
  <c r="R34" i="5"/>
  <c r="O39" i="5"/>
  <c r="W47" i="5"/>
  <c r="P56" i="5"/>
  <c r="N35" i="5"/>
  <c r="R39" i="5"/>
  <c r="V43" i="5"/>
  <c r="Z47" i="5"/>
  <c r="O52" i="5"/>
  <c r="S56" i="5"/>
  <c r="AA33" i="5"/>
  <c r="X38" i="5"/>
  <c r="AB42" i="5"/>
  <c r="Q47" i="5"/>
  <c r="U51" i="5"/>
  <c r="R56" i="5"/>
  <c r="S42" i="5"/>
  <c r="AA50" i="5"/>
  <c r="P32" i="5"/>
  <c r="N46" i="5"/>
  <c r="V54" i="5"/>
  <c r="X33" i="5"/>
  <c r="AB37" i="5"/>
  <c r="Q42" i="5"/>
  <c r="U46" i="5"/>
  <c r="Y50" i="5"/>
  <c r="N55" i="5"/>
  <c r="W33" i="5"/>
  <c r="X50" i="5"/>
  <c r="O42" i="5"/>
  <c r="O33" i="5"/>
  <c r="P50" i="5"/>
  <c r="Y36" i="5"/>
  <c r="Z53" i="5"/>
  <c r="AB46" i="5"/>
  <c r="X43" i="5"/>
  <c r="V32" i="5"/>
  <c r="Y51" i="5"/>
  <c r="W57" i="5"/>
  <c r="N49" i="5"/>
  <c r="V46" i="5"/>
  <c r="T42" i="5"/>
  <c r="S58" i="5"/>
  <c r="P33" i="5"/>
  <c r="AB45" i="5"/>
  <c r="Y58" i="5"/>
  <c r="N57" i="5"/>
  <c r="X51" i="5"/>
  <c r="Z44" i="5"/>
  <c r="W49" i="5"/>
  <c r="S53" i="5"/>
  <c r="AB43" i="5"/>
  <c r="AB33" i="5"/>
  <c r="N51" i="5"/>
  <c r="AA41" i="5"/>
  <c r="X54" i="5"/>
  <c r="R57" i="5"/>
  <c r="T52" i="5"/>
  <c r="P41" i="5"/>
  <c r="AB53" i="5"/>
  <c r="T46" i="5"/>
  <c r="AA45" i="5"/>
  <c r="T39" i="5"/>
  <c r="O49" i="5"/>
  <c r="O35" i="5"/>
  <c r="W43" i="5"/>
  <c r="T56" i="5"/>
  <c r="V37" i="5"/>
  <c r="T51" i="5"/>
  <c r="X32" i="5"/>
  <c r="T44" i="5"/>
  <c r="T33" i="5"/>
  <c r="AB41" i="5"/>
  <c r="U50" i="5"/>
  <c r="R32" i="5"/>
  <c r="W45" i="5"/>
  <c r="P54" i="5"/>
  <c r="Q56" i="5"/>
  <c r="S51" i="5"/>
  <c r="S36" i="5"/>
  <c r="AA44" i="5"/>
  <c r="T53" i="5"/>
  <c r="R44" i="5"/>
  <c r="Y43" i="5"/>
  <c r="T47" i="5"/>
  <c r="S54" i="5"/>
  <c r="W42" i="5"/>
  <c r="S47" i="5"/>
  <c r="S43" i="5"/>
  <c r="Q54" i="5"/>
  <c r="Z40" i="5"/>
  <c r="W53" i="5"/>
  <c r="W46" i="5"/>
  <c r="R50" i="5"/>
  <c r="O40" i="5"/>
  <c r="AA52" i="5"/>
  <c r="P42" i="5"/>
  <c r="W41" i="5"/>
  <c r="R36" i="5"/>
  <c r="P34" i="5"/>
  <c r="D39" i="2" a="1"/>
  <c r="D39" i="3" a="1"/>
  <c r="B2" i="4" a="1"/>
  <c r="H36" i="2"/>
  <c r="H35" i="2"/>
  <c r="J4" i="4" l="1"/>
  <c r="J8" i="4"/>
  <c r="J12" i="4"/>
  <c r="J16" i="4"/>
  <c r="J20" i="4"/>
  <c r="J24" i="4"/>
  <c r="J28" i="4"/>
  <c r="J32" i="4"/>
  <c r="J36" i="4"/>
  <c r="J40" i="4"/>
  <c r="C2" i="4"/>
  <c r="C6" i="4"/>
  <c r="C10" i="4"/>
  <c r="C14" i="4"/>
  <c r="C18" i="4"/>
  <c r="C22" i="4"/>
  <c r="D5" i="4"/>
  <c r="D9" i="4"/>
  <c r="D13" i="4"/>
  <c r="D17" i="4"/>
  <c r="D21" i="4"/>
  <c r="D25" i="4"/>
  <c r="D29" i="4"/>
  <c r="D33" i="4"/>
  <c r="D37" i="4"/>
  <c r="M4" i="4"/>
  <c r="M8" i="4"/>
  <c r="M12" i="4"/>
  <c r="M16" i="4"/>
  <c r="M20" i="4"/>
  <c r="M24" i="4"/>
  <c r="M28" i="4"/>
  <c r="F4" i="4"/>
  <c r="F8" i="4"/>
  <c r="F12" i="4"/>
  <c r="F16" i="4"/>
  <c r="F20" i="4"/>
  <c r="F24" i="4"/>
  <c r="F28" i="4"/>
  <c r="F32" i="4"/>
  <c r="P5" i="4"/>
  <c r="P9" i="4"/>
  <c r="P13" i="4"/>
  <c r="I15" i="4"/>
  <c r="H25" i="4"/>
  <c r="N32" i="4"/>
  <c r="C38" i="4"/>
  <c r="O8" i="4"/>
  <c r="G21" i="4"/>
  <c r="K29" i="4"/>
  <c r="K35" i="4"/>
  <c r="K40" i="4"/>
  <c r="B45" i="4"/>
  <c r="B49" i="4"/>
  <c r="G3" i="4"/>
  <c r="I17" i="4"/>
  <c r="P26" i="4"/>
  <c r="N33" i="4"/>
  <c r="Q38" i="4"/>
  <c r="K43" i="4"/>
  <c r="L47" i="4"/>
  <c r="L51" i="4"/>
  <c r="E47" i="4"/>
  <c r="E53" i="4"/>
  <c r="P52" i="4"/>
  <c r="I11" i="4"/>
  <c r="Q22" i="4"/>
  <c r="P30" i="4"/>
  <c r="I36" i="4"/>
  <c r="G41" i="4"/>
  <c r="E48" i="4"/>
  <c r="P49" i="4"/>
  <c r="O3" i="4"/>
  <c r="P17" i="4"/>
  <c r="C27" i="4"/>
  <c r="P33" i="4"/>
  <c r="D39" i="4"/>
  <c r="M43" i="4"/>
  <c r="N47" i="4"/>
  <c r="N51" i="4"/>
  <c r="O46" i="4"/>
  <c r="O52" i="4"/>
  <c r="H52" i="4"/>
  <c r="Q9" i="4"/>
  <c r="B5" i="4"/>
  <c r="B9" i="4"/>
  <c r="B13" i="4"/>
  <c r="B17" i="4"/>
  <c r="B21" i="4"/>
  <c r="B25" i="4"/>
  <c r="B29" i="4"/>
  <c r="B33" i="4"/>
  <c r="B37" i="4"/>
  <c r="B41" i="4"/>
  <c r="K2" i="4"/>
  <c r="K6" i="4"/>
  <c r="K10" i="4"/>
  <c r="K14" i="4"/>
  <c r="K18" i="4"/>
  <c r="K22" i="4"/>
  <c r="L5" i="4"/>
  <c r="L9" i="4"/>
  <c r="L13" i="4"/>
  <c r="L17" i="4"/>
  <c r="L21" i="4"/>
  <c r="L25" i="4"/>
  <c r="L29" i="4"/>
  <c r="L33" i="4"/>
  <c r="L37" i="4"/>
  <c r="E5" i="4"/>
  <c r="E9" i="4"/>
  <c r="E13" i="4"/>
  <c r="E17" i="4"/>
  <c r="E21" i="4"/>
  <c r="E25" i="4"/>
  <c r="E29" i="4"/>
  <c r="N4" i="4"/>
  <c r="N8" i="4"/>
  <c r="N12" i="4"/>
  <c r="N16" i="4"/>
  <c r="N20" i="4"/>
  <c r="N24" i="4"/>
  <c r="N28" i="4"/>
  <c r="H2" i="4"/>
  <c r="H6" i="4"/>
  <c r="H10" i="4"/>
  <c r="G2" i="4"/>
  <c r="P16" i="4"/>
  <c r="H26" i="4"/>
  <c r="H33" i="4"/>
  <c r="M38" i="4"/>
  <c r="O10" i="4"/>
  <c r="I22" i="4"/>
  <c r="K30" i="4"/>
  <c r="F36" i="4"/>
  <c r="D41" i="4"/>
  <c r="J45" i="4"/>
  <c r="J49" i="4"/>
  <c r="G5" i="4"/>
  <c r="P18" i="4"/>
  <c r="P27" i="4"/>
  <c r="H34" i="4"/>
  <c r="K39" i="4"/>
  <c r="D44" i="4"/>
  <c r="D48" i="4"/>
  <c r="D52" i="4"/>
  <c r="M47" i="4"/>
  <c r="Q40" i="4"/>
  <c r="P53" i="4"/>
  <c r="I13" i="4"/>
  <c r="Q23" i="4"/>
  <c r="M31" i="4"/>
  <c r="E37" i="4"/>
  <c r="P41" i="4"/>
  <c r="M49" i="4"/>
  <c r="P51" i="4"/>
  <c r="O5" i="4"/>
  <c r="G19" i="4"/>
  <c r="C28" i="4"/>
  <c r="K34" i="4"/>
  <c r="M39" i="4"/>
  <c r="F44" i="4"/>
  <c r="F48" i="4"/>
  <c r="F52" i="4"/>
  <c r="G47" i="4"/>
  <c r="O53" i="4"/>
  <c r="I8" i="4"/>
  <c r="Q11" i="4"/>
  <c r="J5" i="4"/>
  <c r="J9" i="4"/>
  <c r="J13" i="4"/>
  <c r="J17" i="4"/>
  <c r="J21" i="4"/>
  <c r="J25" i="4"/>
  <c r="J29" i="4"/>
  <c r="J33" i="4"/>
  <c r="J37" i="4"/>
  <c r="J41" i="4"/>
  <c r="C3" i="4"/>
  <c r="C7" i="4"/>
  <c r="C11" i="4"/>
  <c r="C15" i="4"/>
  <c r="C19" i="4"/>
  <c r="D2" i="4"/>
  <c r="D6" i="4"/>
  <c r="D10" i="4"/>
  <c r="D14" i="4"/>
  <c r="D18" i="4"/>
  <c r="D22" i="4"/>
  <c r="D26" i="4"/>
  <c r="D30" i="4"/>
  <c r="D34" i="4"/>
  <c r="D38" i="4"/>
  <c r="M5" i="4"/>
  <c r="M9" i="4"/>
  <c r="M13" i="4"/>
  <c r="M17" i="4"/>
  <c r="M21" i="4"/>
  <c r="M25" i="4"/>
  <c r="M29" i="4"/>
  <c r="F5" i="4"/>
  <c r="F9" i="4"/>
  <c r="F13" i="4"/>
  <c r="F17" i="4"/>
  <c r="F21" i="4"/>
  <c r="F25" i="4"/>
  <c r="F29" i="4"/>
  <c r="P2" i="4"/>
  <c r="P6" i="4"/>
  <c r="P10" i="4"/>
  <c r="G4" i="4"/>
  <c r="G18" i="4"/>
  <c r="H27" i="4"/>
  <c r="C34" i="4"/>
  <c r="F39" i="4"/>
  <c r="O12" i="4"/>
  <c r="K23" i="4"/>
  <c r="H31" i="4"/>
  <c r="P36" i="4"/>
  <c r="M41" i="4"/>
  <c r="B46" i="4"/>
  <c r="B50" i="4"/>
  <c r="G7" i="4"/>
  <c r="G20" i="4"/>
  <c r="P28" i="4"/>
  <c r="C35" i="4"/>
  <c r="D40" i="4"/>
  <c r="L44" i="4"/>
  <c r="L48" i="4"/>
  <c r="L52" i="4"/>
  <c r="M48" i="4"/>
  <c r="F43" i="4"/>
  <c r="I2" i="4"/>
  <c r="Q14" i="4"/>
  <c r="Q24" i="4"/>
  <c r="I32" i="4"/>
  <c r="O37" i="4"/>
  <c r="C43" i="4"/>
  <c r="E51" i="4"/>
  <c r="H53" i="4"/>
  <c r="O7" i="4"/>
  <c r="I20" i="4"/>
  <c r="C29" i="4"/>
  <c r="F35" i="4"/>
  <c r="F40" i="4"/>
  <c r="N44" i="4"/>
  <c r="N48" i="4"/>
  <c r="N52" i="4"/>
  <c r="G48" i="4"/>
  <c r="H40" i="4"/>
  <c r="H14" i="4"/>
  <c r="Q13" i="4"/>
  <c r="B2" i="4"/>
  <c r="B6" i="4"/>
  <c r="B10" i="4"/>
  <c r="B14" i="4"/>
  <c r="B18" i="4"/>
  <c r="B22" i="4"/>
  <c r="B26" i="4"/>
  <c r="B30" i="4"/>
  <c r="B34" i="4"/>
  <c r="B38" i="4"/>
  <c r="B42" i="4"/>
  <c r="K3" i="4"/>
  <c r="K7" i="4"/>
  <c r="K11" i="4"/>
  <c r="K15" i="4"/>
  <c r="K19" i="4"/>
  <c r="L2" i="4"/>
  <c r="L6" i="4"/>
  <c r="L10" i="4"/>
  <c r="L14" i="4"/>
  <c r="L18" i="4"/>
  <c r="L22" i="4"/>
  <c r="L26" i="4"/>
  <c r="L30" i="4"/>
  <c r="L34" i="4"/>
  <c r="E2" i="4"/>
  <c r="E6" i="4"/>
  <c r="E10" i="4"/>
  <c r="E14" i="4"/>
  <c r="E18" i="4"/>
  <c r="E22" i="4"/>
  <c r="E26" i="4"/>
  <c r="E30" i="4"/>
  <c r="N5" i="4"/>
  <c r="N9" i="4"/>
  <c r="N13" i="4"/>
  <c r="N17" i="4"/>
  <c r="N21" i="4"/>
  <c r="N25" i="4"/>
  <c r="N29" i="4"/>
  <c r="H3" i="4"/>
  <c r="H7" i="4"/>
  <c r="H11" i="4"/>
  <c r="G6" i="4"/>
  <c r="I19" i="4"/>
  <c r="H28" i="4"/>
  <c r="N34" i="4"/>
  <c r="O39" i="4"/>
  <c r="I14" i="4"/>
  <c r="K24" i="4"/>
  <c r="E32" i="4"/>
  <c r="K37" i="4"/>
  <c r="F42" i="4"/>
  <c r="J46" i="4"/>
  <c r="J50" i="4"/>
  <c r="G9" i="4"/>
  <c r="I21" i="4"/>
  <c r="P29" i="4"/>
  <c r="N35" i="4"/>
  <c r="M40" i="4"/>
  <c r="D45" i="4"/>
  <c r="D49" i="4"/>
  <c r="D53" i="4"/>
  <c r="E49" i="4"/>
  <c r="H44" i="4"/>
  <c r="Q20" i="4"/>
  <c r="H16" i="4"/>
  <c r="Q25" i="4"/>
  <c r="E33" i="4"/>
  <c r="I38" i="4"/>
  <c r="L43" i="4"/>
  <c r="E52" i="4"/>
  <c r="I6" i="4"/>
  <c r="O9" i="4"/>
  <c r="P21" i="4"/>
  <c r="C30" i="4"/>
  <c r="P35" i="4"/>
  <c r="O40" i="4"/>
  <c r="F45" i="4"/>
  <c r="F49" i="4"/>
  <c r="F53" i="4"/>
  <c r="O48" i="4"/>
  <c r="M42" i="4"/>
  <c r="H18" i="4"/>
  <c r="J2" i="4"/>
  <c r="J6" i="4"/>
  <c r="J10" i="4"/>
  <c r="J14" i="4"/>
  <c r="J18" i="4"/>
  <c r="J22" i="4"/>
  <c r="J26" i="4"/>
  <c r="J30" i="4"/>
  <c r="J34" i="4"/>
  <c r="J38" i="4"/>
  <c r="J42" i="4"/>
  <c r="C4" i="4"/>
  <c r="C8" i="4"/>
  <c r="C12" i="4"/>
  <c r="C16" i="4"/>
  <c r="C20" i="4"/>
  <c r="D3" i="4"/>
  <c r="D7" i="4"/>
  <c r="D11" i="4"/>
  <c r="D15" i="4"/>
  <c r="D19" i="4"/>
  <c r="D23" i="4"/>
  <c r="D27" i="4"/>
  <c r="D31" i="4"/>
  <c r="D35" i="4"/>
  <c r="M2" i="4"/>
  <c r="M6" i="4"/>
  <c r="M10" i="4"/>
  <c r="M14" i="4"/>
  <c r="M18" i="4"/>
  <c r="M22" i="4"/>
  <c r="M26" i="4"/>
  <c r="F2" i="4"/>
  <c r="F6" i="4"/>
  <c r="F10" i="4"/>
  <c r="F14" i="4"/>
  <c r="F18" i="4"/>
  <c r="F22" i="4"/>
  <c r="F26" i="4"/>
  <c r="F30" i="4"/>
  <c r="P3" i="4"/>
  <c r="P7" i="4"/>
  <c r="P11" i="4"/>
  <c r="G8" i="4"/>
  <c r="P20" i="4"/>
  <c r="H29" i="4"/>
  <c r="H35" i="4"/>
  <c r="I10" i="4"/>
  <c r="P15" i="4"/>
  <c r="K25" i="4"/>
  <c r="P32" i="4"/>
  <c r="F38" i="4"/>
  <c r="O42" i="4"/>
  <c r="B47" i="4"/>
  <c r="B51" i="4"/>
  <c r="G11" i="4"/>
  <c r="P22" i="4"/>
  <c r="O30" i="4"/>
  <c r="H36" i="4"/>
  <c r="F41" i="4"/>
  <c r="L45" i="4"/>
  <c r="L49" i="4"/>
  <c r="L53" i="4"/>
  <c r="E50" i="4"/>
  <c r="P45" i="4"/>
  <c r="I3" i="4"/>
  <c r="O17" i="4"/>
  <c r="Q26" i="4"/>
  <c r="O33" i="4"/>
  <c r="C39" i="4"/>
  <c r="E44" i="4"/>
  <c r="M53" i="4"/>
  <c r="I12" i="4"/>
  <c r="O11" i="4"/>
  <c r="C23" i="4"/>
  <c r="Q30" i="4"/>
  <c r="K36" i="4"/>
  <c r="H41" i="4"/>
  <c r="N45" i="4"/>
  <c r="N49" i="4"/>
  <c r="N53" i="4"/>
  <c r="O49" i="4"/>
  <c r="P44" i="4"/>
  <c r="I23" i="4"/>
  <c r="J3" i="4"/>
  <c r="J7" i="4"/>
  <c r="J11" i="4"/>
  <c r="J15" i="4"/>
  <c r="J19" i="4"/>
  <c r="J23" i="4"/>
  <c r="J27" i="4"/>
  <c r="J31" i="4"/>
  <c r="J35" i="4"/>
  <c r="J39" i="4"/>
  <c r="J43" i="4"/>
  <c r="C5" i="4"/>
  <c r="C9" i="4"/>
  <c r="C13" i="4"/>
  <c r="C17" i="4"/>
  <c r="C21" i="4"/>
  <c r="D4" i="4"/>
  <c r="D8" i="4"/>
  <c r="D12" i="4"/>
  <c r="D16" i="4"/>
  <c r="D20" i="4"/>
  <c r="D24" i="4"/>
  <c r="D28" i="4"/>
  <c r="D32" i="4"/>
  <c r="D36" i="4"/>
  <c r="M3" i="4"/>
  <c r="M7" i="4"/>
  <c r="M11" i="4"/>
  <c r="M15" i="4"/>
  <c r="M19" i="4"/>
  <c r="M23" i="4"/>
  <c r="M27" i="4"/>
  <c r="F3" i="4"/>
  <c r="F7" i="4"/>
  <c r="F11" i="4"/>
  <c r="F15" i="4"/>
  <c r="F19" i="4"/>
  <c r="F23" i="4"/>
  <c r="F27" i="4"/>
  <c r="F31" i="4"/>
  <c r="P4" i="4"/>
  <c r="P8" i="4"/>
  <c r="P12" i="4"/>
  <c r="G12" i="4"/>
  <c r="H23" i="4"/>
  <c r="E31" i="4"/>
  <c r="N36" i="4"/>
  <c r="O4" i="4"/>
  <c r="I18" i="4"/>
  <c r="K27" i="4"/>
  <c r="F34" i="4"/>
  <c r="H39" i="4"/>
  <c r="Q43" i="4"/>
  <c r="B48" i="4"/>
  <c r="B52" i="4"/>
  <c r="P14" i="4"/>
  <c r="P24" i="4"/>
  <c r="H32" i="4"/>
  <c r="N37" i="4"/>
  <c r="H42" i="4"/>
  <c r="L46" i="4"/>
  <c r="L50" i="4"/>
  <c r="E45" i="4"/>
  <c r="M51" i="4"/>
  <c r="H49" i="4"/>
  <c r="I7" i="4"/>
  <c r="H20" i="4"/>
  <c r="Q28" i="4"/>
  <c r="E35" i="4"/>
  <c r="E40" i="4"/>
  <c r="M45" i="4"/>
  <c r="H45" i="4"/>
  <c r="O19" i="4"/>
  <c r="G15" i="4"/>
  <c r="C25" i="4"/>
  <c r="K32" i="4"/>
  <c r="P37" i="4"/>
  <c r="K42" i="4"/>
  <c r="N46" i="4"/>
  <c r="N50" i="4"/>
  <c r="O44" i="4"/>
  <c r="G51" i="4"/>
  <c r="H48" i="4"/>
  <c r="Q5" i="4"/>
  <c r="H19" i="4"/>
  <c r="B4" i="4"/>
  <c r="B8" i="4"/>
  <c r="B12" i="4"/>
  <c r="B16" i="4"/>
  <c r="B20" i="4"/>
  <c r="B24" i="4"/>
  <c r="B28" i="4"/>
  <c r="B32" i="4"/>
  <c r="B36" i="4"/>
  <c r="B40" i="4"/>
  <c r="B44" i="4"/>
  <c r="K5" i="4"/>
  <c r="K9" i="4"/>
  <c r="K13" i="4"/>
  <c r="K17" i="4"/>
  <c r="K21" i="4"/>
  <c r="L4" i="4"/>
  <c r="U5" i="4" s="1"/>
  <c r="V5" i="4" s="1"/>
  <c r="L8" i="4"/>
  <c r="L12" i="4"/>
  <c r="L16" i="4"/>
  <c r="L20" i="4"/>
  <c r="U21" i="4" s="1"/>
  <c r="V21" i="4" s="1"/>
  <c r="L24" i="4"/>
  <c r="L28" i="4"/>
  <c r="L32" i="4"/>
  <c r="L36" i="4"/>
  <c r="E4" i="4"/>
  <c r="E8" i="4"/>
  <c r="E12" i="4"/>
  <c r="E16" i="4"/>
  <c r="W16" i="4" s="1"/>
  <c r="E20" i="4"/>
  <c r="E24" i="4"/>
  <c r="E28" i="4"/>
  <c r="N3" i="4"/>
  <c r="W3" i="4" s="1"/>
  <c r="N7" i="4"/>
  <c r="N11" i="4"/>
  <c r="N15" i="4"/>
  <c r="N19" i="4"/>
  <c r="N23" i="4"/>
  <c r="N27" i="4"/>
  <c r="N31" i="4"/>
  <c r="H5" i="4"/>
  <c r="H9" i="4"/>
  <c r="H13" i="4"/>
  <c r="G14" i="4"/>
  <c r="H24" i="4"/>
  <c r="Q31" i="4"/>
  <c r="H37" i="4"/>
  <c r="O6" i="4"/>
  <c r="P19" i="4"/>
  <c r="K28" i="4"/>
  <c r="P34" i="4"/>
  <c r="Q39" i="4"/>
  <c r="J44" i="4"/>
  <c r="J48" i="4"/>
  <c r="J52" i="4"/>
  <c r="G16" i="4"/>
  <c r="P25" i="4"/>
  <c r="C33" i="4"/>
  <c r="H38" i="4"/>
  <c r="Q42" i="4"/>
  <c r="D47" i="4"/>
  <c r="D51" i="4"/>
  <c r="E46" i="4"/>
  <c r="M52" i="4"/>
  <c r="H51" i="4"/>
  <c r="I9" i="4"/>
  <c r="O21" i="4"/>
  <c r="Q29" i="4"/>
  <c r="O35" i="4"/>
  <c r="N40" i="4"/>
  <c r="M46" i="4"/>
  <c r="P47" i="4"/>
  <c r="I24" i="4"/>
  <c r="I16" i="4"/>
  <c r="C26" i="4"/>
  <c r="F33" i="4"/>
  <c r="K38" i="4"/>
  <c r="D43" i="4"/>
  <c r="F47" i="4"/>
  <c r="F51" i="4"/>
  <c r="O45" i="4"/>
  <c r="G52" i="4"/>
  <c r="H50" i="4"/>
  <c r="Q7" i="4"/>
  <c r="B3" i="4"/>
  <c r="B35" i="4"/>
  <c r="L3" i="4"/>
  <c r="L35" i="4"/>
  <c r="N2" i="4"/>
  <c r="H4" i="4"/>
  <c r="G17" i="4"/>
  <c r="P23" i="4"/>
  <c r="H47" i="4"/>
  <c r="Q16" i="4"/>
  <c r="C42" i="4"/>
  <c r="Q21" i="4"/>
  <c r="G30" i="4"/>
  <c r="Q35" i="4"/>
  <c r="P40" i="4"/>
  <c r="O47" i="4"/>
  <c r="P48" i="4"/>
  <c r="I26" i="4"/>
  <c r="I47" i="4"/>
  <c r="M33" i="4"/>
  <c r="K51" i="4"/>
  <c r="Q52" i="4"/>
  <c r="O36" i="4"/>
  <c r="J53" i="4"/>
  <c r="N41" i="4"/>
  <c r="P39" i="4"/>
  <c r="C45" i="4"/>
  <c r="O23" i="4"/>
  <c r="K50" i="4"/>
  <c r="E38" i="4"/>
  <c r="Q15" i="4"/>
  <c r="B7" i="4"/>
  <c r="B39" i="4"/>
  <c r="L7" i="4"/>
  <c r="E3" i="4"/>
  <c r="N6" i="4"/>
  <c r="H8" i="4"/>
  <c r="K26" i="4"/>
  <c r="K31" i="4"/>
  <c r="I5" i="4"/>
  <c r="O13" i="4"/>
  <c r="G50" i="4"/>
  <c r="G23" i="4"/>
  <c r="C31" i="4"/>
  <c r="M36" i="4"/>
  <c r="I41" i="4"/>
  <c r="G49" i="4"/>
  <c r="P50" i="4"/>
  <c r="I30" i="4"/>
  <c r="I49" i="4"/>
  <c r="G36" i="4"/>
  <c r="I53" i="4"/>
  <c r="Q32" i="4"/>
  <c r="G39" i="4"/>
  <c r="Q8" i="4"/>
  <c r="C44" i="4"/>
  <c r="I44" i="4"/>
  <c r="Q10" i="4"/>
  <c r="O28" i="4"/>
  <c r="G38" i="4"/>
  <c r="I40" i="4"/>
  <c r="O29" i="4"/>
  <c r="B11" i="4"/>
  <c r="B43" i="4"/>
  <c r="L11" i="4"/>
  <c r="E7" i="4"/>
  <c r="N10" i="4"/>
  <c r="H12" i="4"/>
  <c r="K33" i="4"/>
  <c r="C37" i="4"/>
  <c r="Q18" i="4"/>
  <c r="C24" i="4"/>
  <c r="P46" i="4"/>
  <c r="G24" i="4"/>
  <c r="P31" i="4"/>
  <c r="G37" i="4"/>
  <c r="L42" i="4"/>
  <c r="O50" i="4"/>
  <c r="I4" i="4"/>
  <c r="I33" i="4"/>
  <c r="I51" i="4"/>
  <c r="P38" i="4"/>
  <c r="O34" i="4"/>
  <c r="C49" i="4"/>
  <c r="L41" i="4"/>
  <c r="H21" i="4"/>
  <c r="C46" i="4"/>
  <c r="I50" i="4"/>
  <c r="O22" i="4"/>
  <c r="G32" i="4"/>
  <c r="B53" i="4"/>
  <c r="N42" i="4"/>
  <c r="L40" i="4"/>
  <c r="U41" i="4" s="1"/>
  <c r="V41" i="4" s="1"/>
  <c r="B15" i="4"/>
  <c r="K4" i="4"/>
  <c r="L15" i="4"/>
  <c r="E11" i="4"/>
  <c r="N14" i="4"/>
  <c r="G10" i="4"/>
  <c r="O38" i="4"/>
  <c r="O41" i="4"/>
  <c r="Q27" i="4"/>
  <c r="O31" i="4"/>
  <c r="Q3" i="4"/>
  <c r="G25" i="4"/>
  <c r="M32" i="4"/>
  <c r="Q37" i="4"/>
  <c r="E43" i="4"/>
  <c r="O51" i="4"/>
  <c r="O15" i="4"/>
  <c r="E36" i="4"/>
  <c r="C53" i="4"/>
  <c r="E41" i="4"/>
  <c r="S41" i="4" s="1"/>
  <c r="R41" i="4" s="1"/>
  <c r="E42" i="4"/>
  <c r="T42" i="4" s="1"/>
  <c r="Q6" i="4"/>
  <c r="P43" i="4"/>
  <c r="O27" i="4"/>
  <c r="C48" i="4"/>
  <c r="Q53" i="4"/>
  <c r="I28" i="4"/>
  <c r="Q34" i="4"/>
  <c r="O14" i="4"/>
  <c r="Q44" i="4"/>
  <c r="B19" i="4"/>
  <c r="K8" i="4"/>
  <c r="L19" i="4"/>
  <c r="E15" i="4"/>
  <c r="N18" i="4"/>
  <c r="G22" i="4"/>
  <c r="H43" i="4"/>
  <c r="D46" i="4"/>
  <c r="I34" i="4"/>
  <c r="F37" i="4"/>
  <c r="H15" i="4"/>
  <c r="G26" i="4"/>
  <c r="G33" i="4"/>
  <c r="L38" i="4"/>
  <c r="N43" i="4"/>
  <c r="G53" i="4"/>
  <c r="H22" i="4"/>
  <c r="N38" i="4"/>
  <c r="Q4" i="4"/>
  <c r="I43" i="4"/>
  <c r="I46" i="4"/>
  <c r="Q19" i="4"/>
  <c r="Q45" i="4"/>
  <c r="I31" i="4"/>
  <c r="C50" i="4"/>
  <c r="K48" i="4"/>
  <c r="I37" i="4"/>
  <c r="M37" i="4"/>
  <c r="O24" i="4"/>
  <c r="Q46" i="4"/>
  <c r="B23" i="4"/>
  <c r="K12" i="4"/>
  <c r="L23" i="4"/>
  <c r="E19" i="4"/>
  <c r="N22" i="4"/>
  <c r="H30" i="4"/>
  <c r="J47" i="4"/>
  <c r="D50" i="4"/>
  <c r="L39" i="4"/>
  <c r="U40" i="4" s="1"/>
  <c r="V40" i="4" s="1"/>
  <c r="Q41" i="4"/>
  <c r="O16" i="4"/>
  <c r="G27" i="4"/>
  <c r="W27" i="4" s="1"/>
  <c r="Q33" i="4"/>
  <c r="E39" i="4"/>
  <c r="G44" i="4"/>
  <c r="K41" i="4"/>
  <c r="I25" i="4"/>
  <c r="C41" i="4"/>
  <c r="O18" i="4"/>
  <c r="K45" i="4"/>
  <c r="I48" i="4"/>
  <c r="I27" i="4"/>
  <c r="Q47" i="4"/>
  <c r="G34" i="4"/>
  <c r="C52" i="4"/>
  <c r="K52" i="4"/>
  <c r="P42" i="4"/>
  <c r="C40" i="4"/>
  <c r="I29" i="4"/>
  <c r="Q48" i="4"/>
  <c r="B27" i="4"/>
  <c r="K16" i="4"/>
  <c r="L27" i="4"/>
  <c r="U28" i="4" s="1"/>
  <c r="V28" i="4" s="1"/>
  <c r="E23" i="4"/>
  <c r="N26" i="4"/>
  <c r="C36" i="4"/>
  <c r="J51" i="4"/>
  <c r="I42" i="4"/>
  <c r="M44" i="4"/>
  <c r="F46" i="4"/>
  <c r="Q17" i="4"/>
  <c r="G28" i="4"/>
  <c r="M34" i="4"/>
  <c r="N39" i="4"/>
  <c r="W39" i="4" s="1"/>
  <c r="G45" i="4"/>
  <c r="O43" i="4"/>
  <c r="Q2" i="4"/>
  <c r="G43" i="4"/>
  <c r="O26" i="4"/>
  <c r="K47" i="4"/>
  <c r="I52" i="4"/>
  <c r="G31" i="4"/>
  <c r="T31" i="4" s="1"/>
  <c r="Q49" i="4"/>
  <c r="Q36" i="4"/>
  <c r="K53" i="4"/>
  <c r="Q50" i="4"/>
  <c r="C51" i="4"/>
  <c r="G42" i="4"/>
  <c r="O32" i="4"/>
  <c r="M35" i="4"/>
  <c r="H17" i="4"/>
  <c r="C32" i="4"/>
  <c r="K20" i="4"/>
  <c r="F50" i="4"/>
  <c r="I45" i="4"/>
  <c r="O25" i="4"/>
  <c r="L31" i="4"/>
  <c r="O20" i="4"/>
  <c r="M30" i="4"/>
  <c r="Q12" i="4"/>
  <c r="E27" i="4"/>
  <c r="G29" i="4"/>
  <c r="K49" i="4"/>
  <c r="K44" i="4"/>
  <c r="G40" i="4"/>
  <c r="N30" i="4"/>
  <c r="G35" i="4"/>
  <c r="W35" i="4" s="1"/>
  <c r="K46" i="4"/>
  <c r="I35" i="4"/>
  <c r="O2" i="4"/>
  <c r="E34" i="4"/>
  <c r="C47" i="4"/>
  <c r="B31" i="4"/>
  <c r="G13" i="4"/>
  <c r="G46" i="4"/>
  <c r="Q51" i="4"/>
  <c r="M50" i="4"/>
  <c r="H46" i="4"/>
  <c r="I39" i="4"/>
  <c r="D42" i="4"/>
  <c r="D43" i="3"/>
  <c r="E41" i="3"/>
  <c r="E39" i="3"/>
  <c r="D42" i="3"/>
  <c r="E43" i="3"/>
  <c r="E42" i="3"/>
  <c r="D40" i="3"/>
  <c r="D44" i="3"/>
  <c r="E40" i="3"/>
  <c r="E44" i="3"/>
  <c r="D39" i="3"/>
  <c r="D41" i="3"/>
  <c r="D64" i="2"/>
  <c r="D96" i="2"/>
  <c r="D128" i="2"/>
  <c r="D160" i="2"/>
  <c r="D192" i="2"/>
  <c r="D224" i="2"/>
  <c r="D256" i="2"/>
  <c r="D288" i="2"/>
  <c r="E53" i="2"/>
  <c r="E56" i="2"/>
  <c r="E88" i="2"/>
  <c r="E120" i="2"/>
  <c r="E152" i="2"/>
  <c r="E184" i="2"/>
  <c r="E216" i="2"/>
  <c r="E248" i="2"/>
  <c r="E280" i="2"/>
  <c r="D281" i="2"/>
  <c r="D53" i="2"/>
  <c r="D85" i="2"/>
  <c r="D117" i="2"/>
  <c r="D149" i="2"/>
  <c r="D181" i="2"/>
  <c r="D213" i="2"/>
  <c r="D269" i="2"/>
  <c r="D42" i="2"/>
  <c r="D74" i="2"/>
  <c r="D106" i="2"/>
  <c r="D138" i="2"/>
  <c r="D170" i="2"/>
  <c r="D202" i="2"/>
  <c r="D234" i="2"/>
  <c r="D266" i="2"/>
  <c r="E42" i="2"/>
  <c r="E74" i="2"/>
  <c r="E106" i="2"/>
  <c r="E91" i="2"/>
  <c r="E165" i="2"/>
  <c r="E229" i="2"/>
  <c r="E293" i="2"/>
  <c r="E134" i="2"/>
  <c r="E198" i="2"/>
  <c r="E262" i="2"/>
  <c r="E95" i="2"/>
  <c r="D167" i="2"/>
  <c r="D231" i="2"/>
  <c r="D51" i="2"/>
  <c r="E129" i="2"/>
  <c r="E193" i="2"/>
  <c r="E257" i="2"/>
  <c r="D87" i="2"/>
  <c r="D68" i="2"/>
  <c r="D100" i="2"/>
  <c r="D132" i="2"/>
  <c r="D164" i="2"/>
  <c r="D196" i="2"/>
  <c r="D228" i="2"/>
  <c r="D260" i="2"/>
  <c r="D292" i="2"/>
  <c r="E61" i="2"/>
  <c r="E60" i="2"/>
  <c r="E92" i="2"/>
  <c r="E124" i="2"/>
  <c r="E156" i="2"/>
  <c r="E188" i="2"/>
  <c r="E220" i="2"/>
  <c r="E252" i="2"/>
  <c r="E284" i="2"/>
  <c r="D293" i="2"/>
  <c r="D57" i="2"/>
  <c r="D89" i="2"/>
  <c r="D121" i="2"/>
  <c r="D153" i="2"/>
  <c r="D185" i="2"/>
  <c r="D217" i="2"/>
  <c r="D289" i="2"/>
  <c r="D46" i="2"/>
  <c r="D78" i="2"/>
  <c r="D110" i="2"/>
  <c r="D142" i="2"/>
  <c r="D174" i="2"/>
  <c r="D206" i="2"/>
  <c r="D238" i="2"/>
  <c r="D270" i="2"/>
  <c r="E46" i="2"/>
  <c r="E78" i="2"/>
  <c r="E110" i="2"/>
  <c r="E103" i="2"/>
  <c r="E173" i="2"/>
  <c r="E237" i="2"/>
  <c r="D47" i="2"/>
  <c r="E142" i="2"/>
  <c r="E206" i="2"/>
  <c r="E270" i="2"/>
  <c r="D107" i="2"/>
  <c r="D175" i="2"/>
  <c r="D239" i="2"/>
  <c r="D67" i="2"/>
  <c r="E137" i="2"/>
  <c r="E201" i="2"/>
  <c r="E265" i="2"/>
  <c r="E99" i="2"/>
  <c r="D40" i="2"/>
  <c r="D72" i="2"/>
  <c r="D104" i="2"/>
  <c r="D136" i="2"/>
  <c r="D168" i="2"/>
  <c r="D200" i="2"/>
  <c r="D232" i="2"/>
  <c r="D264" i="2"/>
  <c r="D237" i="2"/>
  <c r="E73" i="2"/>
  <c r="E64" i="2"/>
  <c r="E96" i="2"/>
  <c r="E128" i="2"/>
  <c r="E160" i="2"/>
  <c r="E192" i="2"/>
  <c r="E224" i="2"/>
  <c r="E256" i="2"/>
  <c r="E288" i="2"/>
  <c r="E45" i="2"/>
  <c r="D61" i="2"/>
  <c r="D93" i="2"/>
  <c r="D125" i="2"/>
  <c r="D157" i="2"/>
  <c r="D189" i="2"/>
  <c r="D221" i="2"/>
  <c r="E49" i="2"/>
  <c r="D50" i="2"/>
  <c r="D82" i="2"/>
  <c r="D114" i="2"/>
  <c r="D146" i="2"/>
  <c r="D178" i="2"/>
  <c r="D210" i="2"/>
  <c r="D242" i="2"/>
  <c r="D274" i="2"/>
  <c r="E50" i="2"/>
  <c r="E82" i="2"/>
  <c r="E114" i="2"/>
  <c r="D115" i="2"/>
  <c r="E181" i="2"/>
  <c r="E245" i="2"/>
  <c r="D63" i="2"/>
  <c r="E150" i="2"/>
  <c r="E214" i="2"/>
  <c r="E278" i="2"/>
  <c r="E117" i="2"/>
  <c r="D183" i="2"/>
  <c r="D247" i="2"/>
  <c r="E51" i="2"/>
  <c r="E145" i="2"/>
  <c r="E209" i="2"/>
  <c r="E273" i="2"/>
  <c r="D111" i="2"/>
  <c r="E178" i="2"/>
  <c r="D44" i="2"/>
  <c r="D76" i="2"/>
  <c r="D108" i="2"/>
  <c r="D140" i="2"/>
  <c r="D172" i="2"/>
  <c r="D204" i="2"/>
  <c r="D236" i="2"/>
  <c r="D268" i="2"/>
  <c r="D253" i="2"/>
  <c r="E81" i="2"/>
  <c r="E68" i="2"/>
  <c r="E100" i="2"/>
  <c r="E132" i="2"/>
  <c r="E164" i="2"/>
  <c r="E196" i="2"/>
  <c r="E228" i="2"/>
  <c r="E260" i="2"/>
  <c r="E292" i="2"/>
  <c r="E69" i="2"/>
  <c r="D65" i="2"/>
  <c r="D97" i="2"/>
  <c r="D129" i="2"/>
  <c r="D161" i="2"/>
  <c r="D193" i="2"/>
  <c r="D225" i="2"/>
  <c r="E57" i="2"/>
  <c r="D54" i="2"/>
  <c r="D86" i="2"/>
  <c r="D118" i="2"/>
  <c r="D150" i="2"/>
  <c r="D182" i="2"/>
  <c r="D214" i="2"/>
  <c r="D246" i="2"/>
  <c r="D278" i="2"/>
  <c r="E54" i="2"/>
  <c r="E86" i="2"/>
  <c r="E118" i="2"/>
  <c r="E125" i="2"/>
  <c r="E189" i="2"/>
  <c r="E253" i="2"/>
  <c r="D79" i="2"/>
  <c r="E158" i="2"/>
  <c r="E222" i="2"/>
  <c r="E286" i="2"/>
  <c r="D127" i="2"/>
  <c r="D191" i="2"/>
  <c r="D255" i="2"/>
  <c r="E67" i="2"/>
  <c r="E153" i="2"/>
  <c r="D48" i="2"/>
  <c r="D80" i="2"/>
  <c r="D112" i="2"/>
  <c r="D144" i="2"/>
  <c r="D176" i="2"/>
  <c r="D208" i="2"/>
  <c r="D240" i="2"/>
  <c r="D272" i="2"/>
  <c r="D265" i="2"/>
  <c r="E40" i="2"/>
  <c r="E72" i="2"/>
  <c r="E104" i="2"/>
  <c r="E136" i="2"/>
  <c r="E168" i="2"/>
  <c r="E200" i="2"/>
  <c r="E232" i="2"/>
  <c r="E264" i="2"/>
  <c r="D229" i="2"/>
  <c r="E89" i="2"/>
  <c r="D69" i="2"/>
  <c r="D101" i="2"/>
  <c r="D133" i="2"/>
  <c r="D165" i="2"/>
  <c r="D197" i="2"/>
  <c r="D233" i="2"/>
  <c r="E65" i="2"/>
  <c r="D58" i="2"/>
  <c r="D90" i="2"/>
  <c r="D122" i="2"/>
  <c r="D154" i="2"/>
  <c r="D186" i="2"/>
  <c r="D218" i="2"/>
  <c r="D250" i="2"/>
  <c r="D282" i="2"/>
  <c r="E58" i="2"/>
  <c r="E90" i="2"/>
  <c r="E122" i="2"/>
  <c r="E133" i="2"/>
  <c r="E197" i="2"/>
  <c r="E261" i="2"/>
  <c r="D95" i="2"/>
  <c r="E166" i="2"/>
  <c r="E230" i="2"/>
  <c r="E294" i="2"/>
  <c r="D135" i="2"/>
  <c r="D199" i="2"/>
  <c r="D263" i="2"/>
  <c r="E83" i="2"/>
  <c r="E161" i="2"/>
  <c r="E225" i="2"/>
  <c r="E289" i="2"/>
  <c r="E130" i="2"/>
  <c r="D52" i="2"/>
  <c r="D84" i="2"/>
  <c r="D116" i="2"/>
  <c r="D148" i="2"/>
  <c r="D180" i="2"/>
  <c r="D212" i="2"/>
  <c r="D244" i="2"/>
  <c r="D276" i="2"/>
  <c r="D277" i="2"/>
  <c r="E44" i="2"/>
  <c r="E76" i="2"/>
  <c r="E108" i="2"/>
  <c r="E140" i="2"/>
  <c r="E172" i="2"/>
  <c r="E204" i="2"/>
  <c r="E236" i="2"/>
  <c r="E268" i="2"/>
  <c r="D249" i="2"/>
  <c r="D41" i="2"/>
  <c r="D73" i="2"/>
  <c r="D105" i="2"/>
  <c r="D137" i="2"/>
  <c r="D169" i="2"/>
  <c r="D201" i="2"/>
  <c r="D241" i="2"/>
  <c r="E77" i="2"/>
  <c r="D62" i="2"/>
  <c r="D94" i="2"/>
  <c r="D126" i="2"/>
  <c r="D158" i="2"/>
  <c r="D190" i="2"/>
  <c r="D222" i="2"/>
  <c r="D254" i="2"/>
  <c r="D286" i="2"/>
  <c r="E62" i="2"/>
  <c r="E94" i="2"/>
  <c r="E43" i="2"/>
  <c r="E141" i="2"/>
  <c r="E205" i="2"/>
  <c r="E269" i="2"/>
  <c r="E105" i="2"/>
  <c r="E174" i="2"/>
  <c r="E238" i="2"/>
  <c r="E47" i="2"/>
  <c r="D143" i="2"/>
  <c r="D207" i="2"/>
  <c r="D271" i="2"/>
  <c r="D99" i="2"/>
  <c r="E169" i="2"/>
  <c r="E233" i="2"/>
  <c r="D39" i="2"/>
  <c r="E138" i="2"/>
  <c r="E202" i="2"/>
  <c r="D56" i="2"/>
  <c r="D88" i="2"/>
  <c r="D120" i="2"/>
  <c r="D152" i="2"/>
  <c r="D184" i="2"/>
  <c r="D216" i="2"/>
  <c r="D248" i="2"/>
  <c r="D280" i="2"/>
  <c r="D285" i="2"/>
  <c r="E48" i="2"/>
  <c r="E80" i="2"/>
  <c r="E112" i="2"/>
  <c r="E144" i="2"/>
  <c r="E176" i="2"/>
  <c r="E208" i="2"/>
  <c r="E240" i="2"/>
  <c r="E272" i="2"/>
  <c r="D261" i="2"/>
  <c r="D45" i="2"/>
  <c r="D77" i="2"/>
  <c r="D109" i="2"/>
  <c r="D141" i="2"/>
  <c r="D173" i="2"/>
  <c r="D205" i="2"/>
  <c r="D245" i="2"/>
  <c r="E85" i="2"/>
  <c r="D66" i="2"/>
  <c r="D98" i="2"/>
  <c r="D130" i="2"/>
  <c r="D162" i="2"/>
  <c r="D194" i="2"/>
  <c r="D226" i="2"/>
  <c r="D258" i="2"/>
  <c r="D290" i="2"/>
  <c r="E66" i="2"/>
  <c r="E98" i="2"/>
  <c r="E59" i="2"/>
  <c r="E149" i="2"/>
  <c r="E213" i="2"/>
  <c r="E277" i="2"/>
  <c r="E115" i="2"/>
  <c r="E182" i="2"/>
  <c r="E246" i="2"/>
  <c r="E63" i="2"/>
  <c r="D151" i="2"/>
  <c r="D215" i="2"/>
  <c r="D279" i="2"/>
  <c r="E109" i="2"/>
  <c r="E177" i="2"/>
  <c r="E241" i="2"/>
  <c r="D55" i="2"/>
  <c r="E146" i="2"/>
  <c r="E180" i="2"/>
  <c r="D145" i="2"/>
  <c r="D166" i="2"/>
  <c r="E157" i="2"/>
  <c r="D223" i="2"/>
  <c r="E121" i="2"/>
  <c r="D131" i="2"/>
  <c r="D195" i="2"/>
  <c r="E159" i="2"/>
  <c r="E163" i="2"/>
  <c r="E199" i="2"/>
  <c r="E235" i="2"/>
  <c r="D75" i="2"/>
  <c r="E239" i="2"/>
  <c r="D243" i="2"/>
  <c r="E219" i="2"/>
  <c r="D252" i="2"/>
  <c r="E212" i="2"/>
  <c r="D177" i="2"/>
  <c r="D198" i="2"/>
  <c r="E221" i="2"/>
  <c r="D287" i="2"/>
  <c r="E154" i="2"/>
  <c r="E234" i="2"/>
  <c r="E39" i="2"/>
  <c r="D139" i="2"/>
  <c r="D203" i="2"/>
  <c r="E191" i="2"/>
  <c r="E195" i="2"/>
  <c r="E231" i="2"/>
  <c r="D259" i="2"/>
  <c r="E155" i="2"/>
  <c r="E259" i="2"/>
  <c r="E263" i="2"/>
  <c r="E267" i="2"/>
  <c r="D284" i="2"/>
  <c r="E244" i="2"/>
  <c r="D209" i="2"/>
  <c r="D230" i="2"/>
  <c r="E285" i="2"/>
  <c r="E119" i="2"/>
  <c r="E162" i="2"/>
  <c r="E242" i="2"/>
  <c r="E55" i="2"/>
  <c r="D147" i="2"/>
  <c r="D211" i="2"/>
  <c r="E223" i="2"/>
  <c r="E227" i="2"/>
  <c r="E255" i="2"/>
  <c r="E279" i="2"/>
  <c r="E247" i="2"/>
  <c r="D283" i="2"/>
  <c r="E283" i="2"/>
  <c r="D60" i="2"/>
  <c r="E41" i="2"/>
  <c r="E276" i="2"/>
  <c r="D257" i="2"/>
  <c r="D262" i="2"/>
  <c r="E126" i="2"/>
  <c r="E185" i="2"/>
  <c r="E170" i="2"/>
  <c r="E250" i="2"/>
  <c r="E71" i="2"/>
  <c r="D155" i="2"/>
  <c r="D219" i="2"/>
  <c r="D251" i="2"/>
  <c r="E251" i="2"/>
  <c r="E275" i="2"/>
  <c r="D119" i="2"/>
  <c r="D291" i="2"/>
  <c r="D43" i="2"/>
  <c r="D59" i="2"/>
  <c r="D220" i="2"/>
  <c r="D92" i="2"/>
  <c r="E52" i="2"/>
  <c r="D273" i="2"/>
  <c r="E93" i="2"/>
  <c r="D294" i="2"/>
  <c r="E190" i="2"/>
  <c r="E217" i="2"/>
  <c r="E186" i="2"/>
  <c r="E258" i="2"/>
  <c r="E87" i="2"/>
  <c r="D163" i="2"/>
  <c r="D227" i="2"/>
  <c r="E271" i="2"/>
  <c r="D275" i="2"/>
  <c r="D103" i="2"/>
  <c r="E151" i="2"/>
  <c r="E107" i="2"/>
  <c r="E113" i="2"/>
  <c r="E243" i="2"/>
  <c r="D124" i="2"/>
  <c r="E84" i="2"/>
  <c r="D49" i="2"/>
  <c r="D70" i="2"/>
  <c r="E70" i="2"/>
  <c r="E254" i="2"/>
  <c r="E249" i="2"/>
  <c r="E194" i="2"/>
  <c r="E266" i="2"/>
  <c r="E101" i="2"/>
  <c r="D171" i="2"/>
  <c r="D235" i="2"/>
  <c r="E291" i="2"/>
  <c r="E97" i="2"/>
  <c r="E139" i="2"/>
  <c r="E183" i="2"/>
  <c r="E143" i="2"/>
  <c r="E147" i="2"/>
  <c r="E287" i="2"/>
  <c r="E290" i="2"/>
  <c r="D156" i="2"/>
  <c r="E116" i="2"/>
  <c r="D81" i="2"/>
  <c r="D102" i="2"/>
  <c r="E102" i="2"/>
  <c r="E79" i="2"/>
  <c r="E281" i="2"/>
  <c r="E210" i="2"/>
  <c r="E274" i="2"/>
  <c r="E111" i="2"/>
  <c r="D179" i="2"/>
  <c r="D83" i="2"/>
  <c r="D91" i="2"/>
  <c r="E135" i="2"/>
  <c r="E171" i="2"/>
  <c r="E215" i="2"/>
  <c r="E175" i="2"/>
  <c r="E179" i="2"/>
  <c r="E123" i="2"/>
  <c r="D188" i="2"/>
  <c r="E148" i="2"/>
  <c r="D113" i="2"/>
  <c r="D134" i="2"/>
  <c r="E75" i="2"/>
  <c r="D159" i="2"/>
  <c r="D71" i="2"/>
  <c r="E218" i="2"/>
  <c r="E282" i="2"/>
  <c r="D123" i="2"/>
  <c r="D187" i="2"/>
  <c r="E127" i="2"/>
  <c r="E131" i="2"/>
  <c r="E167" i="2"/>
  <c r="E203" i="2"/>
  <c r="D267" i="2"/>
  <c r="E207" i="2"/>
  <c r="E211" i="2"/>
  <c r="E187" i="2"/>
  <c r="E226" i="2"/>
  <c r="S38" i="11"/>
  <c r="R38" i="11" s="1"/>
  <c r="S33" i="11"/>
  <c r="R33" i="11" s="1"/>
  <c r="S8" i="11"/>
  <c r="R8" i="11" s="1"/>
  <c r="U42" i="4"/>
  <c r="V42" i="4" s="1"/>
  <c r="S22" i="11"/>
  <c r="R22" i="11" s="1"/>
  <c r="S11" i="11"/>
  <c r="R11" i="11" s="1"/>
  <c r="S12" i="4"/>
  <c r="R12" i="4" s="1"/>
  <c r="S7" i="11"/>
  <c r="R7" i="11" s="1"/>
  <c r="S30" i="11"/>
  <c r="R30" i="11" s="1"/>
  <c r="U16" i="11"/>
  <c r="V16" i="11" s="1"/>
  <c r="S26" i="11"/>
  <c r="R26" i="11" s="1"/>
  <c r="S16" i="11"/>
  <c r="R16" i="11" s="1"/>
  <c r="S41" i="11"/>
  <c r="R41" i="11" s="1"/>
  <c r="S37" i="4"/>
  <c r="R37" i="4" s="1"/>
  <c r="S19" i="11"/>
  <c r="R19" i="11" s="1"/>
  <c r="S15" i="11"/>
  <c r="R15" i="11" s="1"/>
  <c r="S13" i="4"/>
  <c r="R13" i="4" s="1"/>
  <c r="S21" i="11"/>
  <c r="R21" i="11" s="1"/>
  <c r="S9" i="11"/>
  <c r="R9" i="11" s="1"/>
  <c r="U5" i="11"/>
  <c r="V5" i="11" s="1"/>
  <c r="S37" i="11"/>
  <c r="R37" i="11" s="1"/>
  <c r="S29" i="11"/>
  <c r="R29" i="11" s="1"/>
  <c r="S3" i="11"/>
  <c r="R3" i="11" s="1"/>
  <c r="U8" i="11"/>
  <c r="V8" i="11" s="1"/>
  <c r="S18" i="11"/>
  <c r="R18" i="11" s="1"/>
  <c r="U19" i="11"/>
  <c r="V19" i="11" s="1"/>
  <c r="S9" i="4"/>
  <c r="R9" i="4" s="1"/>
  <c r="U29" i="4"/>
  <c r="V29" i="4" s="1"/>
  <c r="U17" i="4"/>
  <c r="V17" i="4" s="1"/>
  <c r="S5" i="4"/>
  <c r="R5" i="4" s="1"/>
  <c r="S4" i="11"/>
  <c r="R4" i="11" s="1"/>
  <c r="U13" i="11"/>
  <c r="V13" i="11" s="1"/>
  <c r="S22" i="4"/>
  <c r="R22" i="4" s="1"/>
  <c r="U15" i="4"/>
  <c r="V15" i="4" s="1"/>
  <c r="U31" i="4"/>
  <c r="V31" i="4" s="1"/>
  <c r="S10" i="11"/>
  <c r="R10" i="11" s="1"/>
  <c r="S27" i="11"/>
  <c r="R27" i="11" s="1"/>
  <c r="S32" i="11"/>
  <c r="R32" i="11" s="1"/>
  <c r="S44" i="11"/>
  <c r="R44" i="11" s="1"/>
  <c r="S14" i="11"/>
  <c r="R14" i="11" s="1"/>
  <c r="U15" i="11"/>
  <c r="V15" i="11" s="1"/>
  <c r="S25" i="4"/>
  <c r="R25" i="4" s="1"/>
  <c r="U6" i="4"/>
  <c r="V6" i="4" s="1"/>
  <c r="S19" i="4"/>
  <c r="R19" i="4" s="1"/>
  <c r="U8" i="4"/>
  <c r="V8" i="4" s="1"/>
  <c r="S18" i="4"/>
  <c r="R18" i="4" s="1"/>
  <c r="W3" i="11"/>
  <c r="T3" i="11"/>
  <c r="W43" i="11"/>
  <c r="T43" i="11"/>
  <c r="U3" i="11"/>
  <c r="V3" i="11" s="1"/>
  <c r="U4" i="11"/>
  <c r="V4" i="11" s="1"/>
  <c r="W22" i="11"/>
  <c r="T22" i="11"/>
  <c r="T16" i="4"/>
  <c r="T39" i="4"/>
  <c r="T37" i="4"/>
  <c r="T18" i="11"/>
  <c r="W18" i="11"/>
  <c r="T20" i="11"/>
  <c r="W20" i="11"/>
  <c r="W6" i="11"/>
  <c r="T6" i="11"/>
  <c r="T35" i="4"/>
  <c r="T34" i="4"/>
  <c r="W34" i="4"/>
  <c r="T27" i="4"/>
  <c r="W8" i="11"/>
  <c r="T8" i="11"/>
  <c r="W44" i="11"/>
  <c r="T44" i="11"/>
  <c r="T12" i="11"/>
  <c r="W12" i="11"/>
  <c r="T15" i="4"/>
  <c r="T28" i="11"/>
  <c r="W28" i="11"/>
  <c r="W16" i="11"/>
  <c r="T16" i="11"/>
  <c r="T24" i="11"/>
  <c r="W24" i="11"/>
  <c r="T7" i="11"/>
  <c r="W7" i="11"/>
  <c r="W17" i="4"/>
  <c r="T17" i="4"/>
  <c r="T3" i="4"/>
  <c r="T14" i="4"/>
  <c r="W14" i="4"/>
  <c r="W31" i="4"/>
  <c r="W36" i="4"/>
  <c r="T36" i="4"/>
  <c r="S26" i="4"/>
  <c r="R26" i="4" s="1"/>
  <c r="S17" i="11"/>
  <c r="R17" i="11" s="1"/>
  <c r="S20" i="11"/>
  <c r="R20" i="11" s="1"/>
  <c r="U12" i="11"/>
  <c r="V12" i="11" s="1"/>
  <c r="S40" i="11"/>
  <c r="R40" i="11" s="1"/>
  <c r="S3" i="4"/>
  <c r="R3" i="4" s="1"/>
  <c r="U20" i="4"/>
  <c r="V20" i="4" s="1"/>
  <c r="U14" i="11"/>
  <c r="V14" i="11" s="1"/>
  <c r="S13" i="11"/>
  <c r="R13" i="11" s="1"/>
  <c r="U13" i="4"/>
  <c r="V13" i="4" s="1"/>
  <c r="U32" i="4"/>
  <c r="V32" i="4" s="1"/>
  <c r="S8" i="4"/>
  <c r="R8" i="4" s="1"/>
  <c r="S35" i="4"/>
  <c r="R35" i="4" s="1"/>
  <c r="S36" i="4"/>
  <c r="R36" i="4" s="1"/>
  <c r="S42" i="11"/>
  <c r="R42" i="11" s="1"/>
  <c r="S43" i="11"/>
  <c r="R43" i="11" s="1"/>
  <c r="U18" i="11"/>
  <c r="V18" i="11" s="1"/>
  <c r="U25" i="4"/>
  <c r="V25" i="4" s="1"/>
  <c r="U16" i="4"/>
  <c r="V16" i="4" s="1"/>
  <c r="S39" i="4"/>
  <c r="R39" i="4" s="1"/>
  <c r="S38" i="4"/>
  <c r="R38" i="4" s="1"/>
  <c r="U30" i="4"/>
  <c r="V30" i="4" s="1"/>
  <c r="U19" i="4"/>
  <c r="V19" i="4" s="1"/>
  <c r="S32" i="4"/>
  <c r="R32" i="4" s="1"/>
  <c r="S27" i="4"/>
  <c r="R27" i="4" s="1"/>
  <c r="T9" i="11"/>
  <c r="W9" i="11"/>
  <c r="T4" i="11"/>
  <c r="W4" i="11"/>
  <c r="T11" i="4"/>
  <c r="W11" i="4"/>
  <c r="T20" i="4"/>
  <c r="W20" i="4"/>
  <c r="W42" i="4"/>
  <c r="T42" i="11"/>
  <c r="W42" i="11"/>
  <c r="T13" i="11"/>
  <c r="W13" i="11"/>
  <c r="T33" i="4"/>
  <c r="W33" i="4"/>
  <c r="T8" i="4"/>
  <c r="W8" i="4"/>
  <c r="W40" i="11"/>
  <c r="T40" i="11"/>
  <c r="T32" i="11"/>
  <c r="W32" i="11"/>
  <c r="W19" i="11"/>
  <c r="T19" i="11"/>
  <c r="T26" i="11"/>
  <c r="W26" i="11"/>
  <c r="T27" i="11"/>
  <c r="W27" i="11"/>
  <c r="T7" i="4"/>
  <c r="W7" i="4"/>
  <c r="T38" i="4"/>
  <c r="W38" i="4"/>
  <c r="T26" i="4"/>
  <c r="W26" i="4"/>
  <c r="T30" i="11"/>
  <c r="W30" i="11"/>
  <c r="T6" i="4"/>
  <c r="W6" i="4"/>
  <c r="T41" i="11"/>
  <c r="W41" i="11"/>
  <c r="T11" i="11"/>
  <c r="W11" i="11"/>
  <c r="W10" i="11"/>
  <c r="T10" i="11"/>
  <c r="T29" i="11"/>
  <c r="W29" i="11"/>
  <c r="T21" i="11"/>
  <c r="W21" i="11"/>
  <c r="W39" i="11"/>
  <c r="T39" i="11"/>
  <c r="W38" i="11"/>
  <c r="T38" i="11"/>
  <c r="W41" i="4"/>
  <c r="T41" i="4"/>
  <c r="T12" i="4"/>
  <c r="W12" i="4"/>
  <c r="T32" i="4"/>
  <c r="W32" i="4"/>
  <c r="W10" i="4"/>
  <c r="T10" i="4"/>
  <c r="S23" i="11"/>
  <c r="R23" i="11" s="1"/>
  <c r="U34" i="4"/>
  <c r="V34" i="4" s="1"/>
  <c r="S12" i="11"/>
  <c r="R12" i="11" s="1"/>
  <c r="S23" i="4"/>
  <c r="R23" i="4" s="1"/>
  <c r="S17" i="4"/>
  <c r="R17" i="4" s="1"/>
  <c r="S33" i="4"/>
  <c r="R33" i="4" s="1"/>
  <c r="U20" i="11"/>
  <c r="V20" i="11" s="1"/>
  <c r="S39" i="11"/>
  <c r="R39" i="11" s="1"/>
  <c r="U11" i="4"/>
  <c r="V11" i="4" s="1"/>
  <c r="S24" i="11"/>
  <c r="R24" i="11" s="1"/>
  <c r="S34" i="11"/>
  <c r="R34" i="11" s="1"/>
  <c r="U22" i="11"/>
  <c r="V22" i="11" s="1"/>
  <c r="U9" i="11"/>
  <c r="V9" i="11" s="1"/>
  <c r="S6" i="11"/>
  <c r="R6" i="11" s="1"/>
  <c r="S5" i="11"/>
  <c r="R5" i="11" s="1"/>
  <c r="U7" i="11"/>
  <c r="V7" i="11" s="1"/>
  <c r="S42" i="4"/>
  <c r="R42" i="4" s="1"/>
  <c r="U7" i="4"/>
  <c r="V7" i="4" s="1"/>
  <c r="U12" i="4"/>
  <c r="V12" i="4" s="1"/>
  <c r="S24" i="4"/>
  <c r="R24" i="4" s="1"/>
  <c r="S7" i="4"/>
  <c r="R7" i="4" s="1"/>
  <c r="S20" i="4"/>
  <c r="R20" i="4" s="1"/>
  <c r="S11" i="4"/>
  <c r="R11" i="4" s="1"/>
  <c r="S16" i="4"/>
  <c r="R16" i="4" s="1"/>
  <c r="T21" i="4"/>
  <c r="W21" i="4"/>
  <c r="T40" i="4"/>
  <c r="W40" i="4"/>
  <c r="W25" i="4"/>
  <c r="T25" i="4"/>
  <c r="T5" i="4"/>
  <c r="W5" i="4"/>
  <c r="W15" i="11"/>
  <c r="T15" i="11"/>
  <c r="T35" i="11"/>
  <c r="W35" i="11"/>
  <c r="W34" i="11"/>
  <c r="T34" i="11"/>
  <c r="W33" i="11"/>
  <c r="T33" i="11"/>
  <c r="T23" i="4"/>
  <c r="W23" i="4"/>
  <c r="U3" i="4"/>
  <c r="V3" i="4" s="1"/>
  <c r="U4" i="4"/>
  <c r="V4" i="4" s="1"/>
  <c r="T28" i="4"/>
  <c r="W28" i="4"/>
  <c r="W9" i="4"/>
  <c r="T9" i="4"/>
  <c r="T22" i="4"/>
  <c r="W22" i="4"/>
  <c r="W25" i="11"/>
  <c r="T25" i="11"/>
  <c r="W4" i="4"/>
  <c r="T4" i="4"/>
  <c r="T19" i="4"/>
  <c r="W19" i="4"/>
  <c r="T18" i="4"/>
  <c r="W18" i="4"/>
  <c r="T13" i="4"/>
  <c r="W13" i="4"/>
  <c r="T23" i="11"/>
  <c r="W23" i="11"/>
  <c r="T5" i="11"/>
  <c r="W5" i="11"/>
  <c r="W37" i="11"/>
  <c r="T37" i="11"/>
  <c r="T36" i="11"/>
  <c r="W36" i="11"/>
  <c r="T17" i="11"/>
  <c r="W17" i="11"/>
  <c r="W14" i="11"/>
  <c r="T14" i="11"/>
  <c r="T31" i="11"/>
  <c r="W31" i="11"/>
  <c r="T30" i="4"/>
  <c r="W30" i="4"/>
  <c r="W24" i="4"/>
  <c r="T24" i="4"/>
  <c r="T29" i="4"/>
  <c r="W29" i="4"/>
  <c r="S30" i="4"/>
  <c r="R30" i="4" s="1"/>
  <c r="U33" i="4"/>
  <c r="V33" i="4" s="1"/>
  <c r="U22" i="4"/>
  <c r="V22" i="4" s="1"/>
  <c r="U18" i="4"/>
  <c r="V18" i="4" s="1"/>
  <c r="U6" i="11"/>
  <c r="V6" i="11" s="1"/>
  <c r="S14" i="4"/>
  <c r="R14" i="4" s="1"/>
  <c r="S21" i="4"/>
  <c r="R21" i="4" s="1"/>
  <c r="U10" i="11"/>
  <c r="V10" i="11" s="1"/>
  <c r="U21" i="11"/>
  <c r="V21" i="11" s="1"/>
  <c r="U27" i="4"/>
  <c r="V27" i="4" s="1"/>
  <c r="U9" i="4"/>
  <c r="V9" i="4" s="1"/>
  <c r="S29" i="4"/>
  <c r="R29" i="4" s="1"/>
  <c r="S35" i="11"/>
  <c r="R35" i="11" s="1"/>
  <c r="U17" i="11"/>
  <c r="V17" i="11" s="1"/>
  <c r="S36" i="11"/>
  <c r="R36" i="11" s="1"/>
  <c r="S25" i="11"/>
  <c r="R25" i="11" s="1"/>
  <c r="S28" i="11"/>
  <c r="R28" i="11" s="1"/>
  <c r="S31" i="11"/>
  <c r="R31" i="11" s="1"/>
  <c r="U11" i="11"/>
  <c r="V11" i="11" s="1"/>
  <c r="S28" i="4"/>
  <c r="R28" i="4" s="1"/>
  <c r="S31" i="4"/>
  <c r="R31" i="4" s="1"/>
  <c r="S10" i="4"/>
  <c r="R10" i="4" s="1"/>
  <c r="U38" i="4"/>
  <c r="V38" i="4" s="1"/>
  <c r="U26" i="4"/>
  <c r="V26" i="4" s="1"/>
  <c r="S6" i="4"/>
  <c r="R6" i="4" s="1"/>
  <c r="S4" i="4"/>
  <c r="R4" i="4" s="1"/>
  <c r="S34" i="4"/>
  <c r="R34" i="4" s="1"/>
  <c r="AD3" i="5"/>
  <c r="W37" i="4" l="1"/>
  <c r="W15" i="4"/>
  <c r="S15" i="4"/>
  <c r="R15" i="4" s="1"/>
  <c r="U14" i="4"/>
  <c r="V14" i="4" s="1"/>
  <c r="U39" i="4"/>
  <c r="V39" i="4" s="1"/>
  <c r="U10" i="4"/>
  <c r="V10" i="4" s="1"/>
  <c r="U36" i="4"/>
  <c r="V36" i="4" s="1"/>
  <c r="S40" i="4"/>
  <c r="R40" i="4" s="1"/>
  <c r="U23" i="4"/>
  <c r="V23" i="4" s="1"/>
  <c r="U24" i="4"/>
  <c r="V24" i="4" s="1"/>
  <c r="U37" i="4"/>
  <c r="V37" i="4" s="1"/>
  <c r="U35" i="4"/>
  <c r="V35" i="4" s="1"/>
</calcChain>
</file>

<file path=xl/sharedStrings.xml><?xml version="1.0" encoding="utf-8"?>
<sst xmlns="http://schemas.openxmlformats.org/spreadsheetml/2006/main" count="923" uniqueCount="197">
  <si>
    <t>Version</t>
  </si>
  <si>
    <t>Current version:</t>
  </si>
  <si>
    <t>GetCurves</t>
  </si>
  <si>
    <t>Properties</t>
  </si>
  <si>
    <t>CurveList</t>
  </si>
  <si>
    <t>MarketName</t>
  </si>
  <si>
    <t>QR_LIVE</t>
  </si>
  <si>
    <t>LEG1</t>
  </si>
  <si>
    <t>LEG2</t>
  </si>
  <si>
    <t>ValuationDate</t>
  </si>
  <si>
    <t>Payer</t>
  </si>
  <si>
    <t>Party1</t>
  </si>
  <si>
    <t>AUSY</t>
  </si>
  <si>
    <t>Party2</t>
  </si>
  <si>
    <t>TradeDate</t>
  </si>
  <si>
    <t>Receiver</t>
  </si>
  <si>
    <t>TradeId</t>
  </si>
  <si>
    <t>NotionalAmount</t>
  </si>
  <si>
    <t>MaturityDate</t>
  </si>
  <si>
    <t>EffectiveDate</t>
  </si>
  <si>
    <t>1d</t>
  </si>
  <si>
    <t>10Y</t>
  </si>
  <si>
    <t>FirstRegularPeriodStartDate</t>
  </si>
  <si>
    <t>6m</t>
  </si>
  <si>
    <t>LastRegularPeriodEndDate</t>
  </si>
  <si>
    <t>AdjustedType</t>
  </si>
  <si>
    <t>Adjusted</t>
  </si>
  <si>
    <t>ShortInitial</t>
  </si>
  <si>
    <t>FirstCouponType</t>
  </si>
  <si>
    <t>CouponPaymentType</t>
  </si>
  <si>
    <t>ShortFinal</t>
  </si>
  <si>
    <t>RollConvention</t>
  </si>
  <si>
    <t>EOM</t>
  </si>
  <si>
    <t>LegType</t>
  </si>
  <si>
    <t>Fixed</t>
  </si>
  <si>
    <t>Floating</t>
  </si>
  <si>
    <t>TRADE Terms:</t>
  </si>
  <si>
    <t>Currency</t>
  </si>
  <si>
    <t>AUD</t>
  </si>
  <si>
    <t>CouponOrLastResetRate</t>
  </si>
  <si>
    <t>FloatingRateSpread</t>
  </si>
  <si>
    <t>PaymentFrequency</t>
  </si>
  <si>
    <t>DayCount</t>
  </si>
  <si>
    <t>ACT/365.FIXED</t>
  </si>
  <si>
    <t>CBA</t>
  </si>
  <si>
    <t>PaymentCalendar</t>
  </si>
  <si>
    <t>Sydney</t>
  </si>
  <si>
    <t>NAB</t>
  </si>
  <si>
    <t>PaymentBusinessDayAdjustments</t>
  </si>
  <si>
    <t>MODFOLLOWING</t>
  </si>
  <si>
    <t>FixingCalendar</t>
  </si>
  <si>
    <t>FixingBusinessDayAdjustments</t>
  </si>
  <si>
    <t>NONE</t>
  </si>
  <si>
    <t>Valuation Terms</t>
  </si>
  <si>
    <t>ForecastIndexName</t>
  </si>
  <si>
    <t>AUD-BBR-BBSW</t>
  </si>
  <si>
    <t>Reporting Currency</t>
  </si>
  <si>
    <t>Reporting Party</t>
  </si>
  <si>
    <t>Discount Curve</t>
  </si>
  <si>
    <t>Valuation Date</t>
  </si>
  <si>
    <t>Projection Curve</t>
  </si>
  <si>
    <t>Market</t>
  </si>
  <si>
    <t>DiscountingType</t>
  </si>
  <si>
    <t>Metrics</t>
  </si>
  <si>
    <t>GeneratePrincipalExchanges</t>
  </si>
  <si>
    <t>NPV</t>
  </si>
  <si>
    <t>ImpliedQuote</t>
  </si>
  <si>
    <t>Create Trade</t>
  </si>
  <si>
    <t>Value Trade</t>
  </si>
  <si>
    <t>AFMA</t>
  </si>
  <si>
    <t>In Arrears</t>
  </si>
  <si>
    <t>Discounted Rate</t>
  </si>
  <si>
    <t>In Arrears Rate</t>
  </si>
  <si>
    <t>BaseParty</t>
  </si>
  <si>
    <t>DateTime</t>
  </si>
  <si>
    <t>Value</t>
  </si>
  <si>
    <t>PaymentDate</t>
  </si>
  <si>
    <t>StartDate</t>
  </si>
  <si>
    <t>EndDate</t>
  </si>
  <si>
    <t>Notional</t>
  </si>
  <si>
    <t>Coupon</t>
  </si>
  <si>
    <t>Rate</t>
  </si>
  <si>
    <t>Spread</t>
  </si>
  <si>
    <t>Strike</t>
  </si>
  <si>
    <t>Pay</t>
  </si>
  <si>
    <t>#</t>
  </si>
  <si>
    <t>Payment date</t>
  </si>
  <si>
    <t>Start date</t>
  </si>
  <si>
    <t>End date</t>
  </si>
  <si>
    <t>Present amount</t>
  </si>
  <si>
    <t>Notinal</t>
  </si>
  <si>
    <t>Receive</t>
  </si>
  <si>
    <t>Swap type:</t>
  </si>
  <si>
    <t>Stub period type:</t>
  </si>
  <si>
    <t>Frequency</t>
  </si>
  <si>
    <t>DayCountConventions</t>
  </si>
  <si>
    <t>businessDayConventionValues</t>
  </si>
  <si>
    <t>Leg type</t>
  </si>
  <si>
    <t>Calendars</t>
  </si>
  <si>
    <t>ACT/360</t>
  </si>
  <si>
    <t>FOLLOWING</t>
  </si>
  <si>
    <t>London</t>
  </si>
  <si>
    <t>Unadjusted</t>
  </si>
  <si>
    <t>LongInitial</t>
  </si>
  <si>
    <t>MaturityAdjusted</t>
  </si>
  <si>
    <t>30E/360</t>
  </si>
  <si>
    <t>PRECEDING</t>
  </si>
  <si>
    <t>London-Sydney</t>
  </si>
  <si>
    <t>30/360</t>
  </si>
  <si>
    <t>MODPRECEDING</t>
  </si>
  <si>
    <t>1/1</t>
  </si>
  <si>
    <t>ACT/ACT.AFB</t>
  </si>
  <si>
    <t>LongFinal</t>
  </si>
  <si>
    <t>ACT/ACT.ISDA</t>
  </si>
  <si>
    <t>ACT/ACT.ISMA</t>
  </si>
  <si>
    <t>Type</t>
  </si>
  <si>
    <t>Break Even Rate on Leg1</t>
  </si>
  <si>
    <t>Break Even Spread on Leg2</t>
  </si>
  <si>
    <t>Base Date</t>
  </si>
  <si>
    <t>Compounding</t>
  </si>
  <si>
    <t>Quarterly</t>
  </si>
  <si>
    <t>IsParty1Base</t>
  </si>
  <si>
    <t>Float</t>
  </si>
  <si>
    <t>Trade Date</t>
  </si>
  <si>
    <t>Trade</t>
  </si>
  <si>
    <t>Valuation</t>
  </si>
  <si>
    <t>XYZ</t>
  </si>
  <si>
    <t>Delta1</t>
  </si>
  <si>
    <t>IsParty1FixedPayer</t>
  </si>
  <si>
    <t>MaturityTenor</t>
  </si>
  <si>
    <t>1Y</t>
  </si>
  <si>
    <t>3M</t>
  </si>
  <si>
    <t>Full</t>
  </si>
  <si>
    <t>5Y</t>
  </si>
  <si>
    <t>3Y</t>
  </si>
  <si>
    <t>USD</t>
  </si>
  <si>
    <t>Sydney-New York</t>
  </si>
  <si>
    <t>XCCYSwap Pricer</t>
  </si>
  <si>
    <t>USD-LIBOR-BBA</t>
  </si>
  <si>
    <t>SPOT RATE</t>
  </si>
  <si>
    <t>SPOT</t>
  </si>
  <si>
    <t>IsParty1Leg1Payer</t>
  </si>
  <si>
    <t>currency</t>
  </si>
  <si>
    <t>GBP</t>
  </si>
  <si>
    <t>EUR</t>
  </si>
  <si>
    <t>NZD</t>
  </si>
  <si>
    <t>JPY</t>
  </si>
  <si>
    <t>floatingRateIndex</t>
  </si>
  <si>
    <t>EUR-LIBOR-BBA</t>
  </si>
  <si>
    <t>GBP-LIBOR-BBA</t>
  </si>
  <si>
    <t>JPY-LIBOR-BBA</t>
  </si>
  <si>
    <t>NZD-BBR-FRA</t>
  </si>
  <si>
    <t>BreakEvenSpread</t>
  </si>
  <si>
    <t>Fx Rate</t>
  </si>
  <si>
    <t>1M</t>
  </si>
  <si>
    <t>2M</t>
  </si>
  <si>
    <t>4M</t>
  </si>
  <si>
    <t>6M</t>
  </si>
  <si>
    <t>12M</t>
  </si>
  <si>
    <t>Coupon Type</t>
  </si>
  <si>
    <t>Partial</t>
  </si>
  <si>
    <t>xccy0001</t>
  </si>
  <si>
    <t>xccy0002</t>
  </si>
  <si>
    <t>xccy0003</t>
  </si>
  <si>
    <t>xccy0004</t>
  </si>
  <si>
    <t>4Y</t>
  </si>
  <si>
    <t>Orion.Market.QR_LIVE.FxCurve.AUD-USD</t>
  </si>
  <si>
    <t>FxCurve.USD-AUD</t>
  </si>
  <si>
    <t>Implied Rate</t>
  </si>
  <si>
    <t>xccynb002</t>
  </si>
  <si>
    <t>xccynb003</t>
  </si>
  <si>
    <t>xccynb001</t>
  </si>
  <si>
    <t>xccynb004</t>
  </si>
  <si>
    <t>Delta0</t>
  </si>
  <si>
    <t>LocalCurrencyDelta0</t>
  </si>
  <si>
    <t>LocalCurrencyBucketedDeltaVector</t>
  </si>
  <si>
    <t>LocalCurrencyDelta1</t>
  </si>
  <si>
    <t>LocalCurrencyDelta1PDH</t>
  </si>
  <si>
    <t>LocalCurrencyDelta0PDH</t>
  </si>
  <si>
    <t>BucketedDeltaVector</t>
  </si>
  <si>
    <t>Fixing date</t>
  </si>
  <si>
    <t>XccySwap Pricer</t>
  </si>
  <si>
    <t>Function</t>
  </si>
  <si>
    <t>Market.QR_LIVE.RateCurve.AUD-BBR-BBSW-6M</t>
  </si>
  <si>
    <t>Market.QR_LIVE.RateCurve.USD-LIBOR-BBA-6M</t>
  </si>
  <si>
    <t>Trade.SpreadSheet.swap.xccy0001</t>
  </si>
  <si>
    <t>Trade.SpreadSheet.swap.xccy0002</t>
  </si>
  <si>
    <t>Trade.SpreadSheet.swap.xccy0003</t>
  </si>
  <si>
    <t>Trade.SpreadSheet.swap.xccy0004</t>
  </si>
  <si>
    <t>DaysInPeriod</t>
  </si>
  <si>
    <t>Expected CF</t>
  </si>
  <si>
    <t>DCF</t>
  </si>
  <si>
    <t>DF</t>
  </si>
  <si>
    <t>ResetDate</t>
  </si>
  <si>
    <t>ProductTaxonomy</t>
  </si>
  <si>
    <t>InterestRate:CrossCurrency:FixedFloat</t>
  </si>
  <si>
    <t>Market.QR_LIVE.RateCurve.AUD-BBR-BBSW-3M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</si>
</sst>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44" formatCode="_-&quot;$&quot;* #,##0.00_-;\-&quot;$&quot;* #,##0.00_-;_-&quot;$&quot;* &quot;-&quot;??_-;_-@_-"/>
    <numFmt numFmtId="43" formatCode="_-* #,##0.00_-;\-* #,##0.00_-;_-* &quot;-&quot;??_-;_-@_-"/>
    <numFmt numFmtId="164" formatCode="d/mm/yyyy;@"/>
    <numFmt numFmtId="165" formatCode="0.0000%"/>
    <numFmt numFmtId="166" formatCode="[$-409]d\-mmm\-yy;@"/>
    <numFmt numFmtId="167" formatCode="#,##0_ ;[Red]\-#,##0\ "/>
    <numFmt numFmtId="168" formatCode="dd/mm/yy;@"/>
    <numFmt numFmtId="169" formatCode="dd/mm/yyyy;@"/>
    <numFmt numFmtId="170" formatCode="0.000%"/>
    <numFmt numFmtId="171" formatCode="0.00000"/>
    <numFmt numFmtId="172" formatCode="#,##0.0_);[Red]\(#,##0.0\)"/>
    <numFmt numFmtId="173" formatCode="&quot;$&quot;#,##0\ ;\(&quot;$&quot;#,##0\)"/>
    <numFmt numFmtId="174" formatCode="#,##0.0_);\(#,##0.0\)"/>
    <numFmt numFmtId="175" formatCode="#,##0.000_);\(#,##0.000\)"/>
    <numFmt numFmtId="176" formatCode="0.0%"/>
    <numFmt numFmtId="177" formatCode="mmm\-yy_)"/>
    <numFmt numFmtId="178" formatCode="0.00_)"/>
    <numFmt numFmtId="179" formatCode="0.0%;\(0.0%\)"/>
    <numFmt numFmtId="180" formatCode="0.0%;[Red]\-0.0%"/>
    <numFmt numFmtId="181" formatCode="0.00%;[Red]\-0.00%"/>
    <numFmt numFmtId="182" formatCode="#,##0.0;#,##0.0"/>
    <numFmt numFmtId="183" formatCode="\+#,##0.00;\-#,##0.00"/>
    <numFmt numFmtId="184" formatCode="###0_)"/>
    <numFmt numFmtId="185" formatCode="0.0000000"/>
    <numFmt numFmtId="186" formatCode="0.000000"/>
    <numFmt numFmtId="187" formatCode="0.0000"/>
    <numFmt numFmtId="188" formatCode="0.00000000"/>
    <numFmt numFmtId="189" formatCode="0.000000%"/>
    <numFmt numFmtId="190" formatCode="0.00000%"/>
    <numFmt numFmtId="191" formatCode="0.0"/>
    <numFmt numFmtId="192" formatCode="#,##0.000000000_ ;[Red]\-#,##0.000000000\ "/>
    <numFmt numFmtId="193" formatCode="_-* #,##0_-;\-* #,##0_-;_-* &quot;-&quot;??_-;_-@_-"/>
    <numFmt numFmtId="194" formatCode="0.0000000%"/>
  </numFmts>
  <fonts count="45">
    <font>
      <sz val="10"/>
      <name val="Arial"/>
    </font>
    <font>
      <sz val="11"/>
      <color theme="1"/>
      <name val="Calibri"/>
      <family val="2"/>
      <scheme val="minor"/>
    </font>
    <font>
      <sz val="10"/>
      <name val="Arial"/>
      <family val="2"/>
    </font>
    <font>
      <b/>
      <sz val="10"/>
      <name val="Arial"/>
      <family val="2"/>
    </font>
    <font>
      <sz val="10"/>
      <name val="Arial"/>
      <family val="2"/>
    </font>
    <font>
      <b/>
      <i/>
      <sz val="10"/>
      <name val="Arial"/>
      <family val="2"/>
    </font>
    <font>
      <sz val="10"/>
      <name val="Times New Roman"/>
      <family val="1"/>
    </font>
    <font>
      <b/>
      <sz val="18"/>
      <color indexed="9"/>
      <name val="Times New Roman"/>
      <family val="1"/>
    </font>
    <font>
      <b/>
      <sz val="10"/>
      <color indexed="9"/>
      <name val="Times New Roman"/>
      <family val="1"/>
    </font>
    <font>
      <b/>
      <sz val="10"/>
      <name val="Times New Roman"/>
      <family val="1"/>
      <charset val="204"/>
    </font>
    <font>
      <i/>
      <sz val="10"/>
      <name val="Times New Roman"/>
      <family val="1"/>
    </font>
    <font>
      <b/>
      <sz val="10"/>
      <name val="Times New Roman"/>
      <family val="1"/>
    </font>
    <font>
      <u/>
      <sz val="10"/>
      <color indexed="12"/>
      <name val="Arial"/>
      <family val="2"/>
    </font>
    <font>
      <u/>
      <sz val="10"/>
      <color indexed="12"/>
      <name val="Times New Roman"/>
      <family val="1"/>
    </font>
    <font>
      <sz val="10"/>
      <color indexed="18"/>
      <name val="Times New Roman"/>
      <family val="1"/>
    </font>
    <font>
      <sz val="8"/>
      <name val="Times New Roman"/>
      <family val="1"/>
    </font>
    <font>
      <sz val="12"/>
      <name val="Arial"/>
      <family val="2"/>
    </font>
    <font>
      <sz val="10"/>
      <color indexed="10"/>
      <name val="MS Sans Serif"/>
      <family val="2"/>
    </font>
    <font>
      <b/>
      <sz val="11"/>
      <name val="Arial"/>
      <family val="2"/>
    </font>
    <font>
      <sz val="8"/>
      <name val="CG Times (E1)"/>
    </font>
    <font>
      <sz val="10"/>
      <name val="Helv"/>
    </font>
    <font>
      <b/>
      <sz val="10"/>
      <color indexed="39"/>
      <name val="Arial"/>
      <family val="2"/>
    </font>
    <font>
      <i/>
      <sz val="10"/>
      <color indexed="11"/>
      <name val="Arial"/>
      <family val="2"/>
    </font>
    <font>
      <b/>
      <i/>
      <sz val="9"/>
      <color indexed="57"/>
      <name val="Verdana"/>
      <family val="2"/>
    </font>
    <font>
      <i/>
      <sz val="10"/>
      <name val="Arial"/>
      <family val="2"/>
    </font>
    <font>
      <b/>
      <i/>
      <sz val="9"/>
      <color indexed="16"/>
      <name val="Verdana"/>
      <family val="2"/>
    </font>
    <font>
      <shadow/>
      <sz val="8"/>
      <color indexed="12"/>
      <name val="Times New Roman"/>
      <family val="1"/>
    </font>
    <font>
      <b/>
      <sz val="9"/>
      <color indexed="9"/>
      <name val="Verdana"/>
      <family val="2"/>
    </font>
    <font>
      <sz val="10"/>
      <name val="Univers (WN)"/>
    </font>
    <font>
      <b/>
      <i/>
      <sz val="16"/>
      <name val="Helv"/>
      <family val="2"/>
    </font>
    <font>
      <sz val="11"/>
      <name val="Arial"/>
      <family val="2"/>
    </font>
    <font>
      <b/>
      <sz val="9"/>
      <color indexed="16"/>
      <name val="Verdana"/>
      <family val="2"/>
    </font>
    <font>
      <sz val="14"/>
      <color indexed="8"/>
      <name val="Verdana"/>
      <family val="2"/>
    </font>
    <font>
      <sz val="10"/>
      <name val="Univers (E1)"/>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name val="Univers (WN)"/>
    </font>
    <font>
      <b/>
      <sz val="10"/>
      <name val="Univers (WN)"/>
    </font>
    <font>
      <b/>
      <sz val="12"/>
      <color indexed="17"/>
      <name val="MS Sans Serif"/>
      <family val="2"/>
    </font>
    <font>
      <sz val="11"/>
      <name val="ＭＳ Ｐゴシック"/>
      <charset val="128"/>
    </font>
    <font>
      <b/>
      <sz val="10"/>
      <name val="Arial"/>
      <family val="2"/>
      <charset val="204"/>
    </font>
    <font>
      <u/>
      <sz val="10"/>
      <color indexed="12"/>
      <name val="Arial"/>
      <family val="2"/>
    </font>
    <font>
      <sz val="10"/>
      <name val="Arial"/>
    </font>
  </fonts>
  <fills count="42">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indexed="44"/>
        <bgColor indexed="64"/>
      </patternFill>
    </fill>
    <fill>
      <patternFill patternType="solid">
        <fgColor indexed="55"/>
        <bgColor indexed="64"/>
      </patternFill>
    </fill>
    <fill>
      <patternFill patternType="solid">
        <fgColor indexed="37"/>
        <bgColor indexed="64"/>
      </patternFill>
    </fill>
    <fill>
      <patternFill patternType="solid">
        <fgColor indexed="23"/>
        <bgColor indexed="64"/>
      </patternFill>
    </fill>
    <fill>
      <patternFill patternType="solid">
        <fgColor indexed="26"/>
        <bgColor indexed="64"/>
      </patternFill>
    </fill>
    <fill>
      <patternFill patternType="solid">
        <fgColor indexed="9"/>
        <bgColor indexed="64"/>
      </patternFill>
    </fill>
    <fill>
      <patternFill patternType="solid">
        <fgColor indexed="11"/>
        <bgColor indexed="64"/>
      </patternFill>
    </fill>
    <fill>
      <patternFill patternType="solid">
        <fgColor theme="2"/>
        <bgColor indexed="64"/>
      </patternFill>
    </fill>
    <fill>
      <patternFill patternType="solid">
        <fgColor theme="6" tint="0.79998168889431442"/>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26"/>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63"/>
        <bgColor indexed="64"/>
      </patternFill>
    </fill>
    <fill>
      <patternFill patternType="solid">
        <fgColor indexed="51"/>
        <bgColor indexed="64"/>
      </patternFill>
    </fill>
    <fill>
      <patternFill patternType="solid">
        <fgColor theme="6"/>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bgColor indexed="64"/>
      </patternFill>
    </fill>
  </fills>
  <borders count="33">
    <border>
      <left/>
      <right/>
      <top/>
      <bottom/>
      <diagonal/>
    </border>
    <border>
      <left/>
      <right/>
      <top/>
      <bottom style="thin">
        <color indexed="64"/>
      </bottom>
      <diagonal/>
    </border>
    <border>
      <left/>
      <right/>
      <top/>
      <bottom style="thick">
        <color indexed="22"/>
      </bottom>
      <diagonal/>
    </border>
    <border>
      <left style="medium">
        <color indexed="64"/>
      </left>
      <right/>
      <top style="medium">
        <color indexed="64"/>
      </top>
      <bottom/>
      <diagonal/>
    </border>
    <border>
      <left/>
      <right style="medium">
        <color indexed="64"/>
      </right>
      <top style="medium">
        <color indexed="64"/>
      </top>
      <bottom/>
      <diagonal/>
    </border>
    <border>
      <left/>
      <right/>
      <top style="thick">
        <color indexed="22"/>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1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bottom/>
      <diagonal/>
    </border>
    <border>
      <left/>
      <right/>
      <top/>
      <bottom style="double">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s>
  <cellStyleXfs count="102">
    <xf numFmtId="0" fontId="0" fillId="0" borderId="0"/>
    <xf numFmtId="9" fontId="2" fillId="0" borderId="0" applyFont="0" applyFill="0" applyBorder="0" applyAlignment="0" applyProtection="0"/>
    <xf numFmtId="0" fontId="2" fillId="9" borderId="0"/>
    <xf numFmtId="0" fontId="2" fillId="0" borderId="0"/>
    <xf numFmtId="0" fontId="12" fillId="0" borderId="0" applyNumberFormat="0" applyFill="0" applyBorder="0" applyAlignment="0" applyProtection="0">
      <alignment vertical="top"/>
      <protection locked="0"/>
    </xf>
    <xf numFmtId="0" fontId="2" fillId="10" borderId="0"/>
    <xf numFmtId="0" fontId="2" fillId="0" borderId="0" applyNumberFormat="0" applyFill="0" applyBorder="0" applyAlignment="0" applyProtection="0">
      <alignment horizontal="left" wrapText="1"/>
    </xf>
    <xf numFmtId="0" fontId="1" fillId="2" borderId="0" applyNumberFormat="0" applyBorder="0" applyAlignment="0" applyProtection="0"/>
    <xf numFmtId="0" fontId="1" fillId="3" borderId="0" applyNumberFormat="0" applyBorder="0" applyAlignment="0" applyProtection="0"/>
    <xf numFmtId="0" fontId="17" fillId="18" borderId="0" applyAlignment="0"/>
    <xf numFmtId="172" fontId="18" fillId="0" borderId="0" applyNumberFormat="0" applyFill="0" applyBorder="0" applyAlignment="0"/>
    <xf numFmtId="3" fontId="2" fillId="0" borderId="0" applyFont="0" applyFill="0" applyBorder="0" applyAlignment="0" applyProtection="0"/>
    <xf numFmtId="44" fontId="4" fillId="0" borderId="0" applyFont="0" applyFill="0" applyBorder="0" applyAlignment="0" applyProtection="0"/>
    <xf numFmtId="173" fontId="2" fillId="0" borderId="0" applyFont="0" applyFill="0" applyBorder="0" applyAlignment="0" applyProtection="0"/>
    <xf numFmtId="0" fontId="2" fillId="0" borderId="0" applyFont="0" applyFill="0" applyBorder="0" applyAlignment="0" applyProtection="0"/>
    <xf numFmtId="174" fontId="19" fillId="0" borderId="0" applyFont="0" applyFill="0" applyBorder="0" applyAlignment="0" applyProtection="0">
      <protection locked="0"/>
    </xf>
    <xf numFmtId="39" fontId="20" fillId="0" borderId="0" applyFont="0" applyFill="0" applyBorder="0" applyAlignment="0" applyProtection="0"/>
    <xf numFmtId="175" fontId="15" fillId="0" borderId="0" applyFont="0" applyFill="0" applyBorder="0" applyAlignment="0"/>
    <xf numFmtId="2" fontId="2" fillId="0" borderId="0" applyFont="0" applyFill="0" applyBorder="0" applyAlignment="0" applyProtection="0"/>
    <xf numFmtId="0" fontId="21" fillId="0" borderId="0" applyNumberFormat="0" applyFill="0" applyBorder="0" applyAlignment="0" applyProtection="0"/>
    <xf numFmtId="0" fontId="22" fillId="19" borderId="0" applyNumberFormat="0" applyBorder="0">
      <alignment horizontal="right" vertical="center"/>
    </xf>
    <xf numFmtId="19" fontId="22" fillId="19" borderId="4" applyNumberFormat="0" applyBorder="0">
      <alignment horizontal="left" vertical="center"/>
    </xf>
    <xf numFmtId="2" fontId="23" fillId="20" borderId="0">
      <alignment horizontal="center" vertical="center"/>
    </xf>
    <xf numFmtId="2" fontId="23" fillId="20" borderId="20" applyBorder="0">
      <alignment horizontal="left" vertical="center"/>
    </xf>
    <xf numFmtId="0" fontId="22" fillId="19" borderId="0">
      <alignment horizontal="right" vertical="center"/>
    </xf>
    <xf numFmtId="19" fontId="24" fillId="19" borderId="9" applyNumberFormat="0" applyBorder="0">
      <alignment horizontal="left" vertical="center" indent="1"/>
    </xf>
    <xf numFmtId="2" fontId="25" fillId="20" borderId="21" applyBorder="0">
      <alignment horizontal="left" vertical="center" indent="1"/>
    </xf>
    <xf numFmtId="2" fontId="25" fillId="20" borderId="3" applyBorder="0">
      <alignment horizontal="center" vertical="center"/>
    </xf>
    <xf numFmtId="176" fontId="26" fillId="0" borderId="21" applyFill="0" applyBorder="0" applyAlignment="0">
      <alignment horizontal="center"/>
      <protection locked="0"/>
    </xf>
    <xf numFmtId="174" fontId="26" fillId="0" borderId="0" applyFill="0" applyBorder="0" applyAlignment="0">
      <protection locked="0"/>
    </xf>
    <xf numFmtId="175" fontId="26" fillId="0" borderId="0" applyFill="0" applyBorder="0" applyAlignment="0" applyProtection="0">
      <protection locked="0"/>
    </xf>
    <xf numFmtId="2" fontId="4" fillId="21" borderId="14" applyBorder="0">
      <alignment horizontal="left" vertical="center" indent="1"/>
    </xf>
    <xf numFmtId="0" fontId="4" fillId="21" borderId="0">
      <alignment horizontal="right" vertical="center"/>
    </xf>
    <xf numFmtId="2" fontId="4" fillId="21" borderId="4" applyNumberFormat="0" applyBorder="0">
      <alignment horizontal="right" vertical="center"/>
    </xf>
    <xf numFmtId="2" fontId="27" fillId="22" borderId="9" applyBorder="0">
      <alignment horizontal="left" vertical="center" indent="1"/>
    </xf>
    <xf numFmtId="2" fontId="27" fillId="22" borderId="0">
      <alignment horizontal="right" vertical="center"/>
    </xf>
    <xf numFmtId="2" fontId="27" fillId="22" borderId="20" applyBorder="0">
      <alignment horizontal="left" vertical="center"/>
    </xf>
    <xf numFmtId="2" fontId="27" fillId="22" borderId="22" applyBorder="0">
      <alignment horizontal="center" vertical="center"/>
    </xf>
    <xf numFmtId="19" fontId="24" fillId="23" borderId="23" applyNumberFormat="0" applyBorder="0">
      <alignment horizontal="left" vertical="center"/>
    </xf>
    <xf numFmtId="15" fontId="24" fillId="23" borderId="3" applyNumberFormat="0" applyBorder="0">
      <alignment horizontal="right" vertical="center"/>
    </xf>
    <xf numFmtId="19" fontId="24" fillId="23" borderId="8" applyNumberFormat="0" applyBorder="0">
      <alignment horizontal="right" vertical="center"/>
    </xf>
    <xf numFmtId="2" fontId="25" fillId="24" borderId="24" applyBorder="0">
      <alignment horizontal="left" vertical="center" indent="1"/>
    </xf>
    <xf numFmtId="2" fontId="25" fillId="24" borderId="20" applyNumberFormat="0">
      <alignment horizontal="center" vertical="center"/>
    </xf>
    <xf numFmtId="2" fontId="25" fillId="24" borderId="20" applyNumberFormat="0" applyBorder="0">
      <alignment horizontal="left" vertical="center"/>
    </xf>
    <xf numFmtId="2" fontId="4" fillId="25" borderId="8" applyNumberFormat="0" applyBorder="0">
      <alignment horizontal="right" vertical="center"/>
    </xf>
    <xf numFmtId="177" fontId="28" fillId="0" borderId="0" applyFont="0" applyFill="0" applyBorder="0" applyAlignment="0" applyProtection="0"/>
    <xf numFmtId="0" fontId="2" fillId="0" borderId="0" applyNumberFormat="0" applyFont="0" applyFill="0" applyBorder="0" applyAlignment="0"/>
    <xf numFmtId="178" fontId="29" fillId="0" borderId="0"/>
    <xf numFmtId="172" fontId="30" fillId="0" borderId="0" applyFill="0" applyBorder="0" applyAlignment="0"/>
    <xf numFmtId="0" fontId="4" fillId="0" borderId="0"/>
    <xf numFmtId="0" fontId="4" fillId="0" borderId="0"/>
    <xf numFmtId="0" fontId="4" fillId="0" borderId="0"/>
    <xf numFmtId="0" fontId="1" fillId="0" borderId="0"/>
    <xf numFmtId="0" fontId="4" fillId="0" borderId="0"/>
    <xf numFmtId="0" fontId="4" fillId="26" borderId="25" applyNumberFormat="0" applyFont="0" applyAlignment="0" applyProtection="0"/>
    <xf numFmtId="0" fontId="4" fillId="26" borderId="25" applyNumberFormat="0" applyFont="0" applyAlignment="0" applyProtection="0"/>
    <xf numFmtId="0" fontId="3" fillId="27" borderId="7" applyNumberFormat="0" applyBorder="0">
      <alignment horizontal="left" vertical="center"/>
    </xf>
    <xf numFmtId="2" fontId="3" fillId="27" borderId="20" applyNumberFormat="0" applyBorder="0">
      <alignment horizontal="left" vertical="center"/>
    </xf>
    <xf numFmtId="2" fontId="27" fillId="22" borderId="17" applyNumberFormat="0" applyBorder="0">
      <alignment horizontal="left" vertical="center"/>
    </xf>
    <xf numFmtId="2" fontId="27" fillId="22" borderId="20" applyNumberFormat="0" applyBorder="0">
      <alignment horizontal="left" vertical="center"/>
    </xf>
    <xf numFmtId="19" fontId="4" fillId="28" borderId="6" applyNumberFormat="0" applyBorder="0">
      <alignment horizontal="left" vertical="center" indent="1"/>
    </xf>
    <xf numFmtId="0" fontId="4" fillId="28" borderId="0">
      <alignment horizontal="right" vertical="center"/>
    </xf>
    <xf numFmtId="19" fontId="4" fillId="28" borderId="8" applyNumberFormat="0" applyBorder="0">
      <alignment horizontal="right" vertical="center"/>
    </xf>
    <xf numFmtId="2" fontId="31" fillId="29" borderId="21" applyBorder="0">
      <alignment horizontal="left" vertical="center" indent="1"/>
    </xf>
    <xf numFmtId="2" fontId="31" fillId="29" borderId="0">
      <alignment horizontal="center" vertical="center"/>
    </xf>
    <xf numFmtId="2" fontId="31" fillId="29" borderId="26">
      <alignment horizontal="left" vertical="center"/>
    </xf>
    <xf numFmtId="0" fontId="32" fillId="30" borderId="22">
      <alignment horizontal="center"/>
    </xf>
    <xf numFmtId="179" fontId="15" fillId="0" borderId="16" applyFont="0" applyFill="0" applyBorder="0" applyAlignment="0" applyProtection="0">
      <alignment horizontal="right"/>
    </xf>
    <xf numFmtId="179" fontId="15" fillId="0" borderId="16" applyFont="0" applyFill="0" applyBorder="0" applyAlignment="0" applyProtection="0">
      <alignment horizontal="right"/>
    </xf>
    <xf numFmtId="180" fontId="33" fillId="0" borderId="0" applyFont="0" applyFill="0" applyBorder="0" applyAlignment="0" applyProtection="0"/>
    <xf numFmtId="9" fontId="4"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70" fontId="34" fillId="31" borderId="0" applyNumberFormat="0" applyBorder="0">
      <alignment horizontal="right" vertical="center"/>
    </xf>
    <xf numFmtId="170" fontId="34" fillId="31" borderId="0" applyNumberFormat="0" applyBorder="0">
      <alignment horizontal="right" vertical="center"/>
    </xf>
    <xf numFmtId="0" fontId="35" fillId="32" borderId="22" applyNumberFormat="0">
      <alignment horizontal="center" vertical="center"/>
    </xf>
    <xf numFmtId="0" fontId="35" fillId="32" borderId="0" applyNumberFormat="0" applyBorder="0">
      <alignment horizontal="left" vertical="center" indent="1"/>
    </xf>
    <xf numFmtId="182" fontId="36" fillId="33" borderId="0">
      <alignment horizontal="center" vertical="center"/>
    </xf>
    <xf numFmtId="183" fontId="37" fillId="34" borderId="0">
      <alignment horizontal="center" vertical="center"/>
      <protection locked="0"/>
    </xf>
    <xf numFmtId="0" fontId="2" fillId="0" borderId="0">
      <alignment horizontal="left" wrapText="1"/>
    </xf>
    <xf numFmtId="38" fontId="38" fillId="0" borderId="0" applyFill="0" applyBorder="0" applyAlignment="0" applyProtection="0"/>
    <xf numFmtId="180" fontId="39" fillId="0" borderId="0" applyFill="0" applyBorder="0" applyAlignment="0" applyProtection="0"/>
    <xf numFmtId="2" fontId="40" fillId="35" borderId="7" applyNumberFormat="0" applyFill="0" applyBorder="0" applyAlignment="0">
      <alignment horizontal="center"/>
      <protection locked="0"/>
    </xf>
    <xf numFmtId="2" fontId="4" fillId="12" borderId="20" applyNumberFormat="0" applyBorder="0">
      <alignment horizontal="right" vertical="center"/>
    </xf>
    <xf numFmtId="2" fontId="4" fillId="12" borderId="0">
      <alignment horizontal="right" vertical="center"/>
    </xf>
    <xf numFmtId="2" fontId="27" fillId="36" borderId="22">
      <alignment horizontal="center" vertical="center"/>
    </xf>
    <xf numFmtId="2" fontId="27" fillId="36" borderId="0" applyNumberFormat="0" applyBorder="0">
      <alignment horizontal="left" vertical="center"/>
    </xf>
    <xf numFmtId="2" fontId="27" fillId="36" borderId="22">
      <alignment horizontal="center" vertical="center"/>
    </xf>
    <xf numFmtId="18" fontId="19" fillId="0" borderId="0" applyFont="0" applyFill="0" applyBorder="0" applyAlignment="0" applyProtection="0">
      <alignment horizontal="left"/>
    </xf>
    <xf numFmtId="10" fontId="33" fillId="0" borderId="27" applyNumberFormat="0" applyFont="0" applyFill="0" applyAlignment="0" applyProtection="0"/>
    <xf numFmtId="184" fontId="3" fillId="0" borderId="28" applyFont="0" applyFill="0" applyBorder="0" applyAlignment="0" applyProtection="0"/>
    <xf numFmtId="184" fontId="3" fillId="0" borderId="28" applyFont="0" applyFill="0" applyBorder="0" applyAlignment="0" applyProtection="0"/>
    <xf numFmtId="38" fontId="41" fillId="0" borderId="0" applyFont="0" applyFill="0" applyBorder="0" applyAlignment="0" applyProtection="0"/>
    <xf numFmtId="0" fontId="41" fillId="0" borderId="0"/>
    <xf numFmtId="0" fontId="43" fillId="0" borderId="0" applyNumberFormat="0" applyFill="0" applyBorder="0" applyAlignment="0" applyProtection="0">
      <alignment vertical="top"/>
      <protection locked="0"/>
    </xf>
    <xf numFmtId="0" fontId="2" fillId="0" borderId="0"/>
    <xf numFmtId="9"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cellStyleXfs>
  <cellXfs count="212">
    <xf numFmtId="0" fontId="0" fillId="0" borderId="0" xfId="0"/>
    <xf numFmtId="0" fontId="3" fillId="0" borderId="0" xfId="0" applyFont="1"/>
    <xf numFmtId="0" fontId="4" fillId="0" borderId="0" xfId="0" applyFont="1"/>
    <xf numFmtId="0" fontId="0" fillId="4" borderId="0" xfId="0" applyFill="1"/>
    <xf numFmtId="0" fontId="5" fillId="5" borderId="0" xfId="0" applyFont="1" applyFill="1"/>
    <xf numFmtId="0" fontId="5" fillId="6" borderId="1" xfId="0" applyFont="1" applyFill="1" applyBorder="1"/>
    <xf numFmtId="0" fontId="0" fillId="7" borderId="0" xfId="0" applyFill="1"/>
    <xf numFmtId="0" fontId="0" fillId="8" borderId="0" xfId="0" applyFill="1"/>
    <xf numFmtId="0" fontId="6" fillId="10" borderId="0" xfId="2" applyFont="1" applyFill="1"/>
    <xf numFmtId="0" fontId="7" fillId="11" borderId="2" xfId="3" applyFont="1" applyFill="1" applyBorder="1" applyAlignment="1">
      <alignment vertical="center"/>
    </xf>
    <xf numFmtId="14" fontId="8" fillId="11" borderId="2" xfId="3" applyNumberFormat="1" applyFont="1" applyFill="1" applyBorder="1" applyAlignment="1">
      <alignment vertical="center"/>
    </xf>
    <xf numFmtId="0" fontId="6" fillId="12" borderId="0" xfId="2" applyFont="1" applyFill="1"/>
    <xf numFmtId="0" fontId="6" fillId="0" borderId="3" xfId="2" applyFont="1" applyFill="1" applyBorder="1"/>
    <xf numFmtId="0" fontId="6" fillId="0" borderId="4" xfId="2" applyFont="1" applyFill="1" applyBorder="1"/>
    <xf numFmtId="0" fontId="6" fillId="0" borderId="5" xfId="2" applyFont="1" applyFill="1" applyBorder="1"/>
    <xf numFmtId="0" fontId="6" fillId="0" borderId="0" xfId="2" applyFont="1" applyFill="1" applyBorder="1"/>
    <xf numFmtId="0" fontId="9" fillId="0" borderId="0" xfId="2" applyFont="1" applyFill="1" applyBorder="1"/>
    <xf numFmtId="0" fontId="6" fillId="13" borderId="3" xfId="2" applyFont="1" applyFill="1" applyBorder="1"/>
    <xf numFmtId="0" fontId="10" fillId="0" borderId="0" xfId="2" applyFont="1" applyFill="1" applyBorder="1"/>
    <xf numFmtId="14" fontId="6" fillId="13" borderId="6" xfId="2" applyNumberFormat="1" applyFont="1" applyFill="1" applyBorder="1" applyAlignment="1"/>
    <xf numFmtId="164" fontId="11" fillId="14" borderId="6" xfId="2" applyNumberFormat="1" applyFont="1" applyFill="1" applyBorder="1" applyAlignment="1">
      <alignment horizontal="center"/>
    </xf>
    <xf numFmtId="0" fontId="6" fillId="13" borderId="7" xfId="2" applyFont="1" applyFill="1" applyBorder="1"/>
    <xf numFmtId="14" fontId="6" fillId="9" borderId="8" xfId="2" applyNumberFormat="1" applyFont="1" applyFill="1" applyBorder="1"/>
    <xf numFmtId="0" fontId="6" fillId="13" borderId="9" xfId="2" applyFont="1" applyFill="1" applyBorder="1"/>
    <xf numFmtId="3" fontId="6" fillId="14" borderId="9" xfId="2" applyNumberFormat="1" applyFont="1" applyFill="1" applyBorder="1" applyAlignment="1">
      <alignment horizontal="center"/>
    </xf>
    <xf numFmtId="0" fontId="6" fillId="13" borderId="10" xfId="2" applyFont="1" applyFill="1" applyBorder="1"/>
    <xf numFmtId="14" fontId="6" fillId="9" borderId="11" xfId="2" applyNumberFormat="1" applyFont="1" applyFill="1" applyBorder="1"/>
    <xf numFmtId="164" fontId="6" fillId="14" borderId="6" xfId="2" applyNumberFormat="1" applyFont="1" applyFill="1" applyBorder="1" applyAlignment="1">
      <alignment horizontal="center"/>
    </xf>
    <xf numFmtId="14" fontId="6" fillId="15" borderId="6" xfId="2" applyNumberFormat="1" applyFont="1" applyFill="1" applyBorder="1" applyAlignment="1">
      <alignment horizontal="center"/>
    </xf>
    <xf numFmtId="0" fontId="6" fillId="13" borderId="6" xfId="2" applyFont="1" applyFill="1" applyBorder="1"/>
    <xf numFmtId="14" fontId="6" fillId="14" borderId="6" xfId="2" applyNumberFormat="1" applyFont="1" applyFill="1" applyBorder="1" applyAlignment="1">
      <alignment horizontal="center"/>
    </xf>
    <xf numFmtId="0" fontId="13" fillId="0" borderId="0" xfId="4" applyFont="1" applyFill="1" applyBorder="1" applyAlignment="1" applyProtection="1"/>
    <xf numFmtId="0" fontId="6" fillId="14" borderId="6" xfId="2" applyFont="1" applyFill="1" applyBorder="1" applyAlignment="1">
      <alignment horizontal="center"/>
    </xf>
    <xf numFmtId="0" fontId="6" fillId="13" borderId="12" xfId="5" applyFont="1" applyFill="1" applyBorder="1" applyAlignment="1">
      <alignment horizontal="left"/>
    </xf>
    <xf numFmtId="0" fontId="6" fillId="14" borderId="12" xfId="2" applyFont="1" applyFill="1" applyBorder="1" applyAlignment="1">
      <alignment horizontal="center"/>
    </xf>
    <xf numFmtId="165" fontId="6" fillId="14" borderId="6" xfId="2" applyNumberFormat="1" applyFont="1" applyFill="1" applyBorder="1" applyAlignment="1">
      <alignment horizontal="center"/>
    </xf>
    <xf numFmtId="3" fontId="6" fillId="9" borderId="4" xfId="2" applyNumberFormat="1" applyFont="1" applyFill="1" applyBorder="1"/>
    <xf numFmtId="165" fontId="6" fillId="15" borderId="6" xfId="2" applyNumberFormat="1" applyFont="1" applyFill="1" applyBorder="1" applyAlignment="1">
      <alignment horizontal="center"/>
    </xf>
    <xf numFmtId="0" fontId="6" fillId="14" borderId="6" xfId="5" applyNumberFormat="1" applyFont="1" applyFill="1" applyBorder="1" applyAlignment="1">
      <alignment horizontal="center"/>
    </xf>
    <xf numFmtId="0" fontId="10" fillId="14" borderId="6" xfId="2" applyFont="1" applyFill="1" applyBorder="1" applyAlignment="1">
      <alignment horizontal="center"/>
    </xf>
    <xf numFmtId="166" fontId="6" fillId="14" borderId="6" xfId="5" applyNumberFormat="1" applyFont="1" applyFill="1" applyBorder="1" applyAlignment="1">
      <alignment horizontal="center"/>
    </xf>
    <xf numFmtId="0" fontId="6" fillId="14" borderId="6" xfId="5" applyFont="1" applyFill="1" applyBorder="1" applyAlignment="1">
      <alignment horizontal="center"/>
    </xf>
    <xf numFmtId="0" fontId="14" fillId="0" borderId="13" xfId="2" applyFont="1" applyFill="1" applyBorder="1"/>
    <xf numFmtId="37" fontId="6" fillId="9" borderId="14" xfId="2" applyNumberFormat="1" applyFont="1" applyFill="1" applyBorder="1" applyAlignment="1">
      <alignment horizontal="center"/>
    </xf>
    <xf numFmtId="167" fontId="0" fillId="0" borderId="0" xfId="0" applyNumberFormat="1"/>
    <xf numFmtId="37" fontId="6" fillId="9" borderId="15" xfId="2" applyNumberFormat="1" applyFont="1" applyFill="1" applyBorder="1" applyAlignment="1">
      <alignment horizontal="center"/>
    </xf>
    <xf numFmtId="0" fontId="6" fillId="13" borderId="12" xfId="2" applyFont="1" applyFill="1" applyBorder="1"/>
    <xf numFmtId="37" fontId="6" fillId="9" borderId="16" xfId="2" applyNumberFormat="1" applyFont="1" applyFill="1" applyBorder="1"/>
    <xf numFmtId="0" fontId="0" fillId="0" borderId="0" xfId="0" applyAlignment="1">
      <alignment horizontal="right"/>
    </xf>
    <xf numFmtId="165" fontId="0" fillId="0" borderId="0" xfId="1" applyNumberFormat="1" applyFont="1"/>
    <xf numFmtId="168" fontId="6" fillId="10" borderId="0" xfId="2" applyNumberFormat="1" applyFont="1" applyFill="1"/>
    <xf numFmtId="14" fontId="6" fillId="10" borderId="0" xfId="2" applyNumberFormat="1" applyFont="1" applyFill="1" applyBorder="1"/>
    <xf numFmtId="165" fontId="6" fillId="0" borderId="0" xfId="2" applyNumberFormat="1" applyFont="1" applyFill="1" applyBorder="1"/>
    <xf numFmtId="0" fontId="15" fillId="0" borderId="0" xfId="2" applyFont="1" applyFill="1" applyBorder="1"/>
    <xf numFmtId="0" fontId="15" fillId="0" borderId="0" xfId="2" applyFont="1" applyFill="1" applyBorder="1" applyAlignment="1">
      <alignment horizontal="right"/>
    </xf>
    <xf numFmtId="14" fontId="6" fillId="10" borderId="0" xfId="2" applyNumberFormat="1" applyFont="1" applyFill="1"/>
    <xf numFmtId="0" fontId="6" fillId="10" borderId="0" xfId="2" applyFont="1" applyFill="1" applyBorder="1"/>
    <xf numFmtId="169" fontId="0" fillId="0" borderId="0" xfId="0" applyNumberFormat="1"/>
    <xf numFmtId="0" fontId="6" fillId="0" borderId="0" xfId="2" applyFont="1" applyFill="1" applyBorder="1" applyAlignment="1">
      <alignment horizontal="center"/>
    </xf>
    <xf numFmtId="0" fontId="13" fillId="0" borderId="0" xfId="4" applyFont="1" applyFill="1" applyBorder="1" applyAlignment="1" applyProtection="1">
      <alignment horizontal="center"/>
    </xf>
    <xf numFmtId="168" fontId="13" fillId="0" borderId="0" xfId="4" applyNumberFormat="1" applyFont="1" applyFill="1" applyBorder="1" applyAlignment="1" applyProtection="1">
      <alignment horizontal="center"/>
    </xf>
    <xf numFmtId="167" fontId="13" fillId="0" borderId="0" xfId="4" applyNumberFormat="1" applyFont="1" applyFill="1" applyBorder="1" applyAlignment="1" applyProtection="1">
      <alignment horizontal="center"/>
    </xf>
    <xf numFmtId="170" fontId="13" fillId="0" borderId="0" xfId="1" applyNumberFormat="1" applyFont="1" applyFill="1" applyBorder="1" applyAlignment="1" applyProtection="1">
      <alignment horizontal="center"/>
    </xf>
    <xf numFmtId="171" fontId="13" fillId="0" borderId="0" xfId="4" applyNumberFormat="1" applyFont="1" applyFill="1" applyBorder="1" applyAlignment="1" applyProtection="1">
      <alignment horizontal="center"/>
    </xf>
    <xf numFmtId="0" fontId="0" fillId="0" borderId="0" xfId="0" applyAlignment="1">
      <alignment horizontal="center"/>
    </xf>
    <xf numFmtId="0" fontId="16" fillId="16" borderId="17" xfId="0" applyFont="1" applyFill="1" applyBorder="1" applyAlignment="1">
      <alignment horizontal="center"/>
    </xf>
    <xf numFmtId="169" fontId="16" fillId="16" borderId="18" xfId="0" applyNumberFormat="1" applyFont="1" applyFill="1" applyBorder="1" applyAlignment="1">
      <alignment horizontal="center"/>
    </xf>
    <xf numFmtId="168" fontId="16" fillId="16" borderId="18" xfId="0" applyNumberFormat="1" applyFont="1" applyFill="1" applyBorder="1" applyAlignment="1">
      <alignment horizontal="center"/>
    </xf>
    <xf numFmtId="167" fontId="16" fillId="16" borderId="18" xfId="0" applyNumberFormat="1" applyFont="1" applyFill="1" applyBorder="1" applyAlignment="1">
      <alignment horizontal="center"/>
    </xf>
    <xf numFmtId="170" fontId="16" fillId="16" borderId="18" xfId="1" applyNumberFormat="1" applyFont="1" applyFill="1" applyBorder="1" applyAlignment="1">
      <alignment horizontal="center"/>
    </xf>
    <xf numFmtId="171" fontId="16" fillId="16" borderId="18" xfId="1" applyNumberFormat="1" applyFont="1" applyFill="1" applyBorder="1" applyAlignment="1">
      <alignment horizontal="center"/>
    </xf>
    <xf numFmtId="0" fontId="16" fillId="16" borderId="19" xfId="0" applyFont="1" applyFill="1" applyBorder="1" applyAlignment="1">
      <alignment horizontal="center"/>
    </xf>
    <xf numFmtId="0" fontId="0" fillId="17" borderId="0" xfId="0" applyFill="1" applyAlignment="1">
      <alignment horizontal="center"/>
    </xf>
    <xf numFmtId="169" fontId="0" fillId="17" borderId="0" xfId="0" applyNumberFormat="1" applyFill="1" applyAlignment="1">
      <alignment horizontal="center"/>
    </xf>
    <xf numFmtId="168" fontId="0" fillId="17" borderId="0" xfId="0" applyNumberFormat="1" applyFill="1" applyAlignment="1">
      <alignment horizontal="center"/>
    </xf>
    <xf numFmtId="167" fontId="0" fillId="17" borderId="0" xfId="0" applyNumberFormat="1" applyFill="1" applyAlignment="1">
      <alignment horizontal="center"/>
    </xf>
    <xf numFmtId="170" fontId="0" fillId="17" borderId="0" xfId="1" applyNumberFormat="1" applyFont="1" applyFill="1" applyAlignment="1">
      <alignment horizontal="center"/>
    </xf>
    <xf numFmtId="171" fontId="0" fillId="17" borderId="0" xfId="1" applyNumberFormat="1" applyFont="1" applyFill="1" applyAlignment="1">
      <alignment horizontal="center"/>
    </xf>
    <xf numFmtId="171" fontId="0" fillId="17" borderId="0" xfId="0" applyNumberFormat="1" applyFill="1" applyAlignment="1">
      <alignment horizontal="center"/>
    </xf>
    <xf numFmtId="168" fontId="0" fillId="0" borderId="0" xfId="0" applyNumberFormat="1" applyAlignment="1">
      <alignment horizontal="center"/>
    </xf>
    <xf numFmtId="167" fontId="0" fillId="0" borderId="0" xfId="0" applyNumberFormat="1" applyAlignment="1">
      <alignment horizontal="center"/>
    </xf>
    <xf numFmtId="170" fontId="0" fillId="0" borderId="0" xfId="1" applyNumberFormat="1" applyFont="1" applyAlignment="1">
      <alignment horizontal="center"/>
    </xf>
    <xf numFmtId="171" fontId="0" fillId="0" borderId="0" xfId="0" applyNumberFormat="1" applyAlignment="1">
      <alignment horizontal="center"/>
    </xf>
    <xf numFmtId="0" fontId="6" fillId="10" borderId="0" xfId="2" applyFont="1" applyFill="1" applyAlignment="1">
      <alignment horizontal="left"/>
    </xf>
    <xf numFmtId="168" fontId="6" fillId="13" borderId="9" xfId="2" applyNumberFormat="1" applyFont="1" applyFill="1" applyBorder="1"/>
    <xf numFmtId="168" fontId="6" fillId="0" borderId="0" xfId="2" applyNumberFormat="1" applyFont="1" applyFill="1" applyBorder="1"/>
    <xf numFmtId="167" fontId="6" fillId="0" borderId="0" xfId="2" applyNumberFormat="1" applyFont="1" applyFill="1" applyBorder="1"/>
    <xf numFmtId="0" fontId="11" fillId="0" borderId="17" xfId="2" applyFont="1" applyFill="1" applyBorder="1"/>
    <xf numFmtId="0" fontId="11" fillId="0" borderId="18" xfId="2" applyFont="1" applyFill="1" applyBorder="1"/>
    <xf numFmtId="0" fontId="11" fillId="0" borderId="19" xfId="2" applyFont="1" applyFill="1" applyBorder="1"/>
    <xf numFmtId="168" fontId="6" fillId="0" borderId="3" xfId="2" applyNumberFormat="1" applyFont="1" applyFill="1" applyBorder="1"/>
    <xf numFmtId="168" fontId="6" fillId="0" borderId="29" xfId="2" applyNumberFormat="1" applyFont="1" applyFill="1" applyBorder="1"/>
    <xf numFmtId="0" fontId="6" fillId="0" borderId="29" xfId="2" applyFont="1" applyFill="1" applyBorder="1"/>
    <xf numFmtId="168" fontId="6" fillId="0" borderId="7" xfId="2" applyNumberFormat="1" applyFont="1" applyFill="1" applyBorder="1"/>
    <xf numFmtId="0" fontId="6" fillId="0" borderId="8" xfId="2" applyFont="1" applyFill="1" applyBorder="1"/>
    <xf numFmtId="0" fontId="6" fillId="0" borderId="10" xfId="2" applyFont="1" applyFill="1" applyBorder="1"/>
    <xf numFmtId="0" fontId="6" fillId="0" borderId="30" xfId="2" applyFont="1" applyFill="1" applyBorder="1"/>
    <xf numFmtId="0" fontId="6" fillId="0" borderId="11" xfId="2" applyFont="1" applyFill="1" applyBorder="1"/>
    <xf numFmtId="0" fontId="0" fillId="0" borderId="0" xfId="0" applyBorder="1"/>
    <xf numFmtId="14" fontId="0" fillId="37" borderId="4" xfId="0" applyNumberFormat="1" applyFill="1" applyBorder="1" applyAlignment="1">
      <alignment horizontal="left"/>
    </xf>
    <xf numFmtId="14" fontId="0" fillId="37" borderId="20" xfId="0" applyNumberFormat="1" applyFill="1" applyBorder="1" applyAlignment="1">
      <alignment horizontal="left"/>
    </xf>
    <xf numFmtId="1" fontId="0" fillId="37" borderId="20" xfId="0" applyNumberFormat="1" applyFill="1" applyBorder="1" applyAlignment="1">
      <alignment horizontal="left"/>
    </xf>
    <xf numFmtId="14" fontId="3" fillId="37" borderId="20" xfId="0" applyNumberFormat="1" applyFont="1" applyFill="1" applyBorder="1" applyAlignment="1">
      <alignment horizontal="left"/>
    </xf>
    <xf numFmtId="2" fontId="3" fillId="37" borderId="20" xfId="0" applyNumberFormat="1" applyFont="1" applyFill="1" applyBorder="1" applyAlignment="1">
      <alignment horizontal="left"/>
    </xf>
    <xf numFmtId="2" fontId="0" fillId="37" borderId="20" xfId="0" applyNumberFormat="1" applyFill="1" applyBorder="1" applyAlignment="1">
      <alignment horizontal="left"/>
    </xf>
    <xf numFmtId="185" fontId="0" fillId="37" borderId="4" xfId="0" applyNumberFormat="1" applyFill="1" applyBorder="1" applyAlignment="1">
      <alignment horizontal="left"/>
    </xf>
    <xf numFmtId="186" fontId="4" fillId="37" borderId="20" xfId="0" applyNumberFormat="1" applyFont="1" applyFill="1" applyBorder="1" applyAlignment="1">
      <alignment horizontal="left"/>
    </xf>
    <xf numFmtId="1" fontId="0" fillId="37" borderId="26" xfId="0" applyNumberFormat="1" applyFill="1" applyBorder="1" applyAlignment="1">
      <alignment horizontal="left"/>
    </xf>
    <xf numFmtId="14" fontId="3" fillId="37" borderId="26" xfId="0" applyNumberFormat="1" applyFont="1" applyFill="1" applyBorder="1" applyAlignment="1">
      <alignment horizontal="left"/>
    </xf>
    <xf numFmtId="14" fontId="0" fillId="37" borderId="26" xfId="0" applyNumberFormat="1" applyFill="1" applyBorder="1" applyAlignment="1">
      <alignment horizontal="left"/>
    </xf>
    <xf numFmtId="2" fontId="3" fillId="37" borderId="26" xfId="0" applyNumberFormat="1" applyFont="1" applyFill="1" applyBorder="1" applyAlignment="1">
      <alignment horizontal="left"/>
    </xf>
    <xf numFmtId="2" fontId="0" fillId="37" borderId="26" xfId="0" applyNumberFormat="1" applyFill="1" applyBorder="1" applyAlignment="1">
      <alignment horizontal="left"/>
    </xf>
    <xf numFmtId="185" fontId="0" fillId="37" borderId="8" xfId="0" applyNumberFormat="1" applyFill="1" applyBorder="1" applyAlignment="1">
      <alignment horizontal="left"/>
    </xf>
    <xf numFmtId="186" fontId="4" fillId="37" borderId="26" xfId="0" applyNumberFormat="1" applyFont="1" applyFill="1" applyBorder="1" applyAlignment="1">
      <alignment horizontal="left"/>
    </xf>
    <xf numFmtId="187" fontId="0" fillId="37" borderId="8" xfId="0" applyNumberFormat="1" applyFill="1" applyBorder="1" applyAlignment="1">
      <alignment horizontal="left"/>
    </xf>
    <xf numFmtId="0" fontId="0" fillId="37" borderId="26" xfId="0" applyFill="1" applyBorder="1" applyAlignment="1">
      <alignment horizontal="left"/>
    </xf>
    <xf numFmtId="1" fontId="0" fillId="37" borderId="31" xfId="0" applyNumberFormat="1" applyFill="1" applyBorder="1" applyAlignment="1">
      <alignment horizontal="left"/>
    </xf>
    <xf numFmtId="14" fontId="3" fillId="37" borderId="31" xfId="0" applyNumberFormat="1" applyFont="1" applyFill="1" applyBorder="1" applyAlignment="1">
      <alignment horizontal="left"/>
    </xf>
    <xf numFmtId="14" fontId="0" fillId="37" borderId="31" xfId="0" applyNumberFormat="1" applyFill="1" applyBorder="1" applyAlignment="1">
      <alignment horizontal="left"/>
    </xf>
    <xf numFmtId="2" fontId="0" fillId="37" borderId="31" xfId="0" applyNumberFormat="1" applyFill="1" applyBorder="1" applyAlignment="1">
      <alignment horizontal="left"/>
    </xf>
    <xf numFmtId="187" fontId="0" fillId="37" borderId="11" xfId="0" applyNumberFormat="1" applyFill="1" applyBorder="1" applyAlignment="1">
      <alignment horizontal="left"/>
    </xf>
    <xf numFmtId="186" fontId="4" fillId="37" borderId="31" xfId="0" applyNumberFormat="1" applyFont="1" applyFill="1" applyBorder="1" applyAlignment="1">
      <alignment horizontal="left"/>
    </xf>
    <xf numFmtId="188" fontId="0" fillId="37" borderId="20" xfId="0" applyNumberFormat="1" applyFill="1" applyBorder="1" applyAlignment="1">
      <alignment horizontal="left"/>
    </xf>
    <xf numFmtId="188" fontId="0" fillId="37" borderId="26" xfId="0" applyNumberFormat="1" applyFill="1" applyBorder="1" applyAlignment="1">
      <alignment horizontal="left"/>
    </xf>
    <xf numFmtId="187" fontId="0" fillId="37" borderId="26" xfId="0" applyNumberFormat="1" applyFill="1" applyBorder="1" applyAlignment="1">
      <alignment horizontal="left"/>
    </xf>
    <xf numFmtId="187" fontId="0" fillId="37" borderId="31" xfId="0" applyNumberFormat="1" applyFill="1" applyBorder="1" applyAlignment="1">
      <alignment horizontal="left"/>
    </xf>
    <xf numFmtId="0" fontId="42" fillId="0" borderId="0" xfId="0" applyFont="1"/>
    <xf numFmtId="49" fontId="0" fillId="0" borderId="0" xfId="0" applyNumberFormat="1"/>
    <xf numFmtId="0" fontId="0" fillId="0" borderId="0" xfId="0" applyAlignment="1">
      <alignment horizontal="left" vertic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165" fontId="6" fillId="9" borderId="15" xfId="2" quotePrefix="1" applyNumberFormat="1" applyFont="1" applyFill="1" applyBorder="1" applyAlignment="1">
      <alignment horizontal="center"/>
    </xf>
    <xf numFmtId="0" fontId="6" fillId="13" borderId="32" xfId="2" applyFont="1" applyFill="1" applyBorder="1"/>
    <xf numFmtId="165" fontId="6" fillId="9" borderId="16" xfId="1" applyNumberFormat="1" applyFont="1" applyFill="1" applyBorder="1" applyAlignment="1">
      <alignment horizontal="center"/>
    </xf>
    <xf numFmtId="167" fontId="6" fillId="9" borderId="15" xfId="2" applyNumberFormat="1" applyFont="1" applyFill="1" applyBorder="1" applyAlignment="1">
      <alignment horizontal="center"/>
    </xf>
    <xf numFmtId="189" fontId="0" fillId="0" borderId="0" xfId="1" applyNumberFormat="1" applyFont="1"/>
    <xf numFmtId="37" fontId="6" fillId="9" borderId="15" xfId="2" quotePrefix="1" applyNumberFormat="1" applyFont="1" applyFill="1" applyBorder="1" applyAlignment="1">
      <alignment horizontal="center"/>
    </xf>
    <xf numFmtId="165" fontId="6" fillId="10" borderId="0" xfId="2" applyNumberFormat="1" applyFont="1" applyFill="1"/>
    <xf numFmtId="165" fontId="6" fillId="0" borderId="30" xfId="2" applyNumberFormat="1" applyFont="1" applyFill="1" applyBorder="1"/>
    <xf numFmtId="2" fontId="0" fillId="37" borderId="4" xfId="0" applyNumberFormat="1" applyFill="1" applyBorder="1" applyAlignment="1">
      <alignment horizontal="left"/>
    </xf>
    <xf numFmtId="2" fontId="0" fillId="37" borderId="8" xfId="0" applyNumberFormat="1" applyFill="1" applyBorder="1" applyAlignment="1">
      <alignment horizontal="left"/>
    </xf>
    <xf numFmtId="2" fontId="0" fillId="37" borderId="11" xfId="0" applyNumberFormat="1" applyFill="1" applyBorder="1" applyAlignment="1">
      <alignment horizontal="left"/>
    </xf>
    <xf numFmtId="0" fontId="2" fillId="39" borderId="0" xfId="98" applyFill="1" applyAlignment="1">
      <alignment horizontal="center"/>
    </xf>
    <xf numFmtId="0" fontId="2" fillId="0" borderId="0" xfId="98"/>
    <xf numFmtId="0" fontId="2" fillId="7" borderId="0" xfId="98" applyFill="1" applyAlignment="1">
      <alignment horizontal="center"/>
    </xf>
    <xf numFmtId="167" fontId="2" fillId="7" borderId="0" xfId="98" applyNumberFormat="1" applyFill="1" applyAlignment="1">
      <alignment horizontal="center"/>
    </xf>
    <xf numFmtId="168" fontId="2" fillId="0" borderId="0" xfId="98" applyNumberFormat="1"/>
    <xf numFmtId="0" fontId="0" fillId="38" borderId="9" xfId="98" applyFont="1" applyFill="1" applyBorder="1" applyAlignment="1">
      <alignment horizontal="center"/>
    </xf>
    <xf numFmtId="0" fontId="0" fillId="38" borderId="6" xfId="98" applyFont="1" applyFill="1" applyBorder="1" applyAlignment="1">
      <alignment horizontal="center"/>
    </xf>
    <xf numFmtId="0" fontId="0" fillId="38" borderId="12" xfId="98" applyFont="1" applyFill="1" applyBorder="1" applyAlignment="1">
      <alignment horizontal="center"/>
    </xf>
    <xf numFmtId="0" fontId="0" fillId="6" borderId="6" xfId="98" applyFont="1" applyFill="1" applyBorder="1" applyAlignment="1">
      <alignment horizontal="center"/>
    </xf>
    <xf numFmtId="0" fontId="0" fillId="6" borderId="12" xfId="98" applyFont="1" applyFill="1" applyBorder="1" applyAlignment="1">
      <alignment horizontal="center"/>
    </xf>
    <xf numFmtId="0" fontId="0" fillId="4" borderId="6" xfId="98" applyFont="1" applyFill="1" applyBorder="1" applyAlignment="1">
      <alignment horizontal="center"/>
    </xf>
    <xf numFmtId="0" fontId="2" fillId="4" borderId="6" xfId="98" applyFill="1" applyBorder="1" applyAlignment="1">
      <alignment horizontal="center"/>
    </xf>
    <xf numFmtId="0" fontId="2" fillId="4" borderId="12" xfId="98" applyFill="1" applyBorder="1" applyAlignment="1">
      <alignment horizontal="center"/>
    </xf>
    <xf numFmtId="0" fontId="0" fillId="40" borderId="6" xfId="98" applyFont="1" applyFill="1" applyBorder="1" applyAlignment="1">
      <alignment horizontal="center"/>
    </xf>
    <xf numFmtId="0" fontId="0" fillId="40" borderId="12" xfId="98" applyFont="1" applyFill="1" applyBorder="1" applyAlignment="1">
      <alignment horizontal="center"/>
    </xf>
    <xf numFmtId="0" fontId="2" fillId="41" borderId="6" xfId="98" applyFill="1" applyBorder="1" applyAlignment="1">
      <alignment horizontal="center"/>
    </xf>
    <xf numFmtId="0" fontId="2" fillId="41" borderId="12" xfId="98" applyFill="1" applyBorder="1" applyAlignment="1">
      <alignment horizontal="center"/>
    </xf>
    <xf numFmtId="0" fontId="2" fillId="7" borderId="9" xfId="98" applyFill="1" applyBorder="1" applyAlignment="1">
      <alignment horizontal="center"/>
    </xf>
    <xf numFmtId="14" fontId="2" fillId="7" borderId="6" xfId="98" applyNumberFormat="1" applyFill="1" applyBorder="1" applyAlignment="1">
      <alignment horizontal="center"/>
    </xf>
    <xf numFmtId="0" fontId="2" fillId="7" borderId="6" xfId="98" applyFill="1" applyBorder="1" applyAlignment="1">
      <alignment horizontal="center"/>
    </xf>
    <xf numFmtId="14" fontId="2" fillId="7" borderId="12" xfId="98" applyNumberFormat="1" applyFill="1" applyBorder="1" applyAlignment="1">
      <alignment horizontal="center"/>
    </xf>
    <xf numFmtId="167" fontId="2" fillId="7" borderId="6" xfId="98" applyNumberFormat="1" applyFill="1" applyBorder="1" applyAlignment="1">
      <alignment horizontal="center"/>
    </xf>
    <xf numFmtId="14" fontId="0" fillId="7" borderId="12" xfId="98" applyNumberFormat="1" applyFont="1" applyFill="1" applyBorder="1" applyAlignment="1">
      <alignment horizontal="center"/>
    </xf>
    <xf numFmtId="0" fontId="0" fillId="7" borderId="6" xfId="98" applyFont="1" applyFill="1" applyBorder="1" applyAlignment="1">
      <alignment horizontal="center"/>
    </xf>
    <xf numFmtId="10" fontId="0" fillId="7" borderId="6" xfId="99" applyNumberFormat="1" applyFont="1" applyFill="1" applyBorder="1" applyAlignment="1">
      <alignment horizontal="center"/>
    </xf>
    <xf numFmtId="10" fontId="0" fillId="7" borderId="12" xfId="99" applyNumberFormat="1" applyFont="1" applyFill="1" applyBorder="1" applyAlignment="1">
      <alignment horizontal="center"/>
    </xf>
    <xf numFmtId="0" fontId="2" fillId="7" borderId="12" xfId="98" applyFill="1" applyBorder="1" applyAlignment="1">
      <alignment horizontal="center"/>
    </xf>
    <xf numFmtId="14" fontId="0" fillId="7" borderId="6" xfId="98" applyNumberFormat="1" applyFont="1" applyFill="1" applyBorder="1" applyAlignment="1">
      <alignment horizontal="center"/>
    </xf>
    <xf numFmtId="0" fontId="0" fillId="0" borderId="0" xfId="98" applyFont="1"/>
    <xf numFmtId="0" fontId="0" fillId="7" borderId="12" xfId="98" applyFont="1" applyFill="1" applyBorder="1" applyAlignment="1">
      <alignment horizontal="center"/>
    </xf>
    <xf numFmtId="0" fontId="0" fillId="39" borderId="0" xfId="98" applyFont="1" applyFill="1" applyAlignment="1">
      <alignment horizontal="center"/>
    </xf>
    <xf numFmtId="170" fontId="2" fillId="7" borderId="0" xfId="1" applyNumberFormat="1" applyFill="1" applyAlignment="1">
      <alignment horizontal="center"/>
    </xf>
    <xf numFmtId="171" fontId="2" fillId="7" borderId="6" xfId="98" applyNumberFormat="1" applyFill="1" applyBorder="1" applyAlignment="1">
      <alignment horizontal="center"/>
    </xf>
    <xf numFmtId="170" fontId="0" fillId="7" borderId="6" xfId="99" applyNumberFormat="1" applyFont="1" applyFill="1" applyBorder="1" applyAlignment="1">
      <alignment horizontal="center"/>
    </xf>
    <xf numFmtId="167" fontId="2" fillId="0" borderId="0" xfId="98" applyNumberFormat="1"/>
    <xf numFmtId="186" fontId="13" fillId="0" borderId="0" xfId="4" applyNumberFormat="1" applyFont="1" applyFill="1" applyBorder="1" applyAlignment="1" applyProtection="1">
      <alignment horizontal="center"/>
    </xf>
    <xf numFmtId="186" fontId="16" fillId="16" borderId="18" xfId="0" applyNumberFormat="1" applyFont="1" applyFill="1" applyBorder="1" applyAlignment="1">
      <alignment horizontal="center"/>
    </xf>
    <xf numFmtId="186" fontId="0" fillId="17" borderId="0" xfId="0" applyNumberFormat="1" applyFill="1" applyAlignment="1">
      <alignment horizontal="center"/>
    </xf>
    <xf numFmtId="186" fontId="0" fillId="0" borderId="0" xfId="0" applyNumberFormat="1" applyAlignment="1">
      <alignment horizontal="center"/>
    </xf>
    <xf numFmtId="167" fontId="16" fillId="16" borderId="18" xfId="1" applyNumberFormat="1" applyFont="1" applyFill="1" applyBorder="1" applyAlignment="1">
      <alignment horizontal="center"/>
    </xf>
    <xf numFmtId="167" fontId="0" fillId="17" borderId="0" xfId="1" applyNumberFormat="1" applyFont="1" applyFill="1" applyAlignment="1">
      <alignment horizontal="center"/>
    </xf>
    <xf numFmtId="165" fontId="13" fillId="0" borderId="0" xfId="1" applyNumberFormat="1" applyFont="1" applyFill="1" applyBorder="1" applyAlignment="1" applyProtection="1">
      <alignment horizontal="center"/>
    </xf>
    <xf numFmtId="165" fontId="16" fillId="16" borderId="18" xfId="1" applyNumberFormat="1" applyFont="1" applyFill="1" applyBorder="1" applyAlignment="1">
      <alignment horizontal="center"/>
    </xf>
    <xf numFmtId="165" fontId="0" fillId="17" borderId="0" xfId="1" applyNumberFormat="1" applyFont="1" applyFill="1" applyAlignment="1">
      <alignment horizontal="center"/>
    </xf>
    <xf numFmtId="165" fontId="0" fillId="0" borderId="0" xfId="1" applyNumberFormat="1" applyFont="1" applyAlignment="1">
      <alignment horizontal="center"/>
    </xf>
    <xf numFmtId="187" fontId="6" fillId="14" borderId="6" xfId="2" applyNumberFormat="1" applyFont="1" applyFill="1" applyBorder="1" applyAlignment="1">
      <alignment horizontal="center"/>
    </xf>
    <xf numFmtId="170" fontId="2" fillId="0" borderId="0" xfId="1" applyNumberFormat="1"/>
    <xf numFmtId="165" fontId="2" fillId="7" borderId="0" xfId="1" applyNumberFormat="1" applyFill="1" applyAlignment="1">
      <alignment horizontal="center"/>
    </xf>
    <xf numFmtId="0" fontId="2" fillId="7" borderId="9" xfId="98" applyFont="1" applyFill="1" applyBorder="1" applyAlignment="1">
      <alignment horizontal="center"/>
    </xf>
    <xf numFmtId="165" fontId="2" fillId="0" borderId="0" xfId="1" applyNumberFormat="1"/>
    <xf numFmtId="0" fontId="6" fillId="10" borderId="0" xfId="2" applyFont="1" applyFill="1" applyAlignment="1">
      <alignment horizontal="center"/>
    </xf>
    <xf numFmtId="43" fontId="6" fillId="10" borderId="0" xfId="101" applyFont="1" applyFill="1" applyAlignment="1">
      <alignment horizontal="center"/>
    </xf>
    <xf numFmtId="170" fontId="6" fillId="10" borderId="0" xfId="1" applyNumberFormat="1" applyFont="1" applyFill="1"/>
    <xf numFmtId="190" fontId="0" fillId="0" borderId="0" xfId="1" applyNumberFormat="1" applyFont="1"/>
    <xf numFmtId="10" fontId="2" fillId="7" borderId="6" xfId="98" applyNumberFormat="1" applyFill="1" applyBorder="1" applyAlignment="1">
      <alignment horizontal="center"/>
    </xf>
    <xf numFmtId="191" fontId="0" fillId="17" borderId="0" xfId="1" applyNumberFormat="1" applyFont="1" applyFill="1" applyAlignment="1">
      <alignment horizontal="center"/>
    </xf>
    <xf numFmtId="192" fontId="0" fillId="0" borderId="0" xfId="0" applyNumberFormat="1"/>
    <xf numFmtId="14" fontId="2" fillId="37" borderId="20" xfId="0" applyNumberFormat="1" applyFont="1" applyFill="1" applyBorder="1" applyAlignment="1">
      <alignment horizontal="left"/>
    </xf>
    <xf numFmtId="14" fontId="2" fillId="37" borderId="4" xfId="0" applyNumberFormat="1" applyFont="1" applyFill="1" applyBorder="1" applyAlignment="1">
      <alignment horizontal="left"/>
    </xf>
    <xf numFmtId="2" fontId="2" fillId="37" borderId="20" xfId="0" applyNumberFormat="1" applyFont="1" applyFill="1" applyBorder="1" applyAlignment="1">
      <alignment horizontal="left"/>
    </xf>
    <xf numFmtId="2" fontId="2" fillId="37" borderId="26" xfId="0" applyNumberFormat="1" applyFont="1" applyFill="1" applyBorder="1" applyAlignment="1">
      <alignment horizontal="left"/>
    </xf>
    <xf numFmtId="193" fontId="6" fillId="0" borderId="29" xfId="101" applyNumberFormat="1" applyFont="1" applyFill="1" applyBorder="1"/>
    <xf numFmtId="193" fontId="6" fillId="0" borderId="0" xfId="101" applyNumberFormat="1" applyFont="1" applyFill="1" applyBorder="1"/>
    <xf numFmtId="10" fontId="6" fillId="0" borderId="29" xfId="1" applyNumberFormat="1" applyFont="1" applyFill="1" applyBorder="1"/>
    <xf numFmtId="10" fontId="6" fillId="0" borderId="0" xfId="1" applyNumberFormat="1" applyFont="1" applyFill="1" applyBorder="1"/>
    <xf numFmtId="194" fontId="0" fillId="0" borderId="0" xfId="1" applyNumberFormat="1" applyFont="1"/>
    <xf numFmtId="0" fontId="42" fillId="9" borderId="17" xfId="0" applyFont="1" applyFill="1" applyBorder="1" applyAlignment="1">
      <alignment horizontal="left"/>
    </xf>
    <xf numFmtId="0" fontId="42" fillId="9" borderId="18" xfId="0" applyFont="1" applyFill="1" applyBorder="1" applyAlignment="1">
      <alignment horizontal="left"/>
    </xf>
    <xf numFmtId="0" fontId="42" fillId="9" borderId="19" xfId="0" applyFont="1" applyFill="1" applyBorder="1" applyAlignment="1">
      <alignment horizontal="left"/>
    </xf>
  </cellXfs>
  <cellStyles count="102">
    <cellStyle name="_Copy of Portfolios to Archeus 6-3-04 (2)" xfId="6" xr:uid="{00000000-0005-0000-0000-000000000000}"/>
    <cellStyle name="40% - Accent3 2" xfId="7" xr:uid="{00000000-0005-0000-0000-000001000000}"/>
    <cellStyle name="40% - Accent6 2" xfId="8" xr:uid="{00000000-0005-0000-0000-000002000000}"/>
    <cellStyle name="back" xfId="9" xr:uid="{00000000-0005-0000-0000-000003000000}"/>
    <cellStyle name="Bold 11" xfId="10" xr:uid="{00000000-0005-0000-0000-000004000000}"/>
    <cellStyle name="Comma" xfId="101" builtinId="3"/>
    <cellStyle name="Comma 2" xfId="100" xr:uid="{00000000-0005-0000-0000-000006000000}"/>
    <cellStyle name="Comma0" xfId="11" xr:uid="{00000000-0005-0000-0000-000007000000}"/>
    <cellStyle name="Currency 2" xfId="12" xr:uid="{00000000-0005-0000-0000-000008000000}"/>
    <cellStyle name="Currency0" xfId="13" xr:uid="{00000000-0005-0000-0000-000009000000}"/>
    <cellStyle name="Date" xfId="14" xr:uid="{00000000-0005-0000-0000-00000A000000}"/>
    <cellStyle name="Decimal 1" xfId="15" xr:uid="{00000000-0005-0000-0000-00000B000000}"/>
    <cellStyle name="Decimal 2" xfId="16" xr:uid="{00000000-0005-0000-0000-00000C000000}"/>
    <cellStyle name="Decimal 3" xfId="17" xr:uid="{00000000-0005-0000-0000-00000D000000}"/>
    <cellStyle name="Fixed" xfId="18" xr:uid="{00000000-0005-0000-0000-00000E000000}"/>
    <cellStyle name="Header" xfId="19" xr:uid="{00000000-0005-0000-0000-00000F000000}"/>
    <cellStyle name="Hyperlink 2" xfId="4" xr:uid="{00000000-0005-0000-0000-000010000000}"/>
    <cellStyle name="Hyperlink_nabCapital IR Curves Simple v2.5" xfId="97" xr:uid="{00000000-0005-0000-0000-000011000000}"/>
    <cellStyle name="InfoDataColumn" xfId="20" xr:uid="{00000000-0005-0000-0000-000012000000}"/>
    <cellStyle name="InfoDataRow" xfId="21" xr:uid="{00000000-0005-0000-0000-000013000000}"/>
    <cellStyle name="InfoLabelColumn" xfId="22" xr:uid="{00000000-0005-0000-0000-000014000000}"/>
    <cellStyle name="InfoLabelRow" xfId="23" xr:uid="{00000000-0005-0000-0000-000015000000}"/>
    <cellStyle name="InfolDataColumn" xfId="24" xr:uid="{00000000-0005-0000-0000-000016000000}"/>
    <cellStyle name="InformationalData" xfId="25" xr:uid="{00000000-0005-0000-0000-000017000000}"/>
    <cellStyle name="InformationalLabel" xfId="26" xr:uid="{00000000-0005-0000-0000-000018000000}"/>
    <cellStyle name="InformationalLabelTop" xfId="27" xr:uid="{00000000-0005-0000-0000-000019000000}"/>
    <cellStyle name="Input %" xfId="28" xr:uid="{00000000-0005-0000-0000-00001A000000}"/>
    <cellStyle name="Input 1" xfId="29" xr:uid="{00000000-0005-0000-0000-00001B000000}"/>
    <cellStyle name="Input 3" xfId="30" xr:uid="{00000000-0005-0000-0000-00001C000000}"/>
    <cellStyle name="InputData" xfId="31" xr:uid="{00000000-0005-0000-0000-00001D000000}"/>
    <cellStyle name="InputDataColumn" xfId="32" xr:uid="{00000000-0005-0000-0000-00001E000000}"/>
    <cellStyle name="InputDataRow" xfId="33" xr:uid="{00000000-0005-0000-0000-00001F000000}"/>
    <cellStyle name="InputLabel" xfId="34" xr:uid="{00000000-0005-0000-0000-000020000000}"/>
    <cellStyle name="InputLabelColumn" xfId="35" xr:uid="{00000000-0005-0000-0000-000021000000}"/>
    <cellStyle name="InputLabelRow" xfId="36" xr:uid="{00000000-0005-0000-0000-000022000000}"/>
    <cellStyle name="InputLabelTop" xfId="37" xr:uid="{00000000-0005-0000-0000-000023000000}"/>
    <cellStyle name="IntermediateData" xfId="38" xr:uid="{00000000-0005-0000-0000-000024000000}"/>
    <cellStyle name="IntermediateDataColumn" xfId="39" xr:uid="{00000000-0005-0000-0000-000025000000}"/>
    <cellStyle name="IntermediateDataRow" xfId="40" xr:uid="{00000000-0005-0000-0000-000026000000}"/>
    <cellStyle name="IntermediateLabel" xfId="41" xr:uid="{00000000-0005-0000-0000-000027000000}"/>
    <cellStyle name="IntermediateLabelColumn" xfId="42" xr:uid="{00000000-0005-0000-0000-000028000000}"/>
    <cellStyle name="IntermediateLabelRow" xfId="43" xr:uid="{00000000-0005-0000-0000-000029000000}"/>
    <cellStyle name="InvalidCell" xfId="44" xr:uid="{00000000-0005-0000-0000-00002A000000}"/>
    <cellStyle name="Month" xfId="45" xr:uid="{00000000-0005-0000-0000-00002B000000}"/>
    <cellStyle name="NewSheet" xfId="46" xr:uid="{00000000-0005-0000-0000-00002C000000}"/>
    <cellStyle name="Normal" xfId="0" builtinId="0"/>
    <cellStyle name="Normal - Style1" xfId="47" xr:uid="{00000000-0005-0000-0000-00002E000000}"/>
    <cellStyle name="Normal 11" xfId="48" xr:uid="{00000000-0005-0000-0000-00002F000000}"/>
    <cellStyle name="Normal 2" xfId="49" xr:uid="{00000000-0005-0000-0000-000030000000}"/>
    <cellStyle name="Normal 2 2" xfId="50" xr:uid="{00000000-0005-0000-0000-000031000000}"/>
    <cellStyle name="Normal 2 3" xfId="51" xr:uid="{00000000-0005-0000-0000-000032000000}"/>
    <cellStyle name="Normal 2 4" xfId="98" xr:uid="{00000000-0005-0000-0000-000033000000}"/>
    <cellStyle name="Normal 3" xfId="52" xr:uid="{00000000-0005-0000-0000-000034000000}"/>
    <cellStyle name="Normal 3 2" xfId="53" xr:uid="{00000000-0005-0000-0000-000035000000}"/>
    <cellStyle name="Normal 4" xfId="2" xr:uid="{00000000-0005-0000-0000-000036000000}"/>
    <cellStyle name="Normal_CDS Pricer" xfId="5" xr:uid="{00000000-0005-0000-0000-000037000000}"/>
    <cellStyle name="Normal_Models" xfId="3" xr:uid="{00000000-0005-0000-0000-000038000000}"/>
    <cellStyle name="Note 2 2" xfId="54" xr:uid="{00000000-0005-0000-0000-000039000000}"/>
    <cellStyle name="Note 2 3" xfId="55" xr:uid="{00000000-0005-0000-0000-00003A000000}"/>
    <cellStyle name="ObjectDataColumn" xfId="56" xr:uid="{00000000-0005-0000-0000-00003B000000}"/>
    <cellStyle name="ObjectDataRow" xfId="57" xr:uid="{00000000-0005-0000-0000-00003C000000}"/>
    <cellStyle name="ObjectLabelColumn" xfId="58" xr:uid="{00000000-0005-0000-0000-00003D000000}"/>
    <cellStyle name="ObjectLabelRow" xfId="59" xr:uid="{00000000-0005-0000-0000-00003E000000}"/>
    <cellStyle name="OutputData" xfId="60" xr:uid="{00000000-0005-0000-0000-00003F000000}"/>
    <cellStyle name="OutputDataColumn" xfId="61" xr:uid="{00000000-0005-0000-0000-000040000000}"/>
    <cellStyle name="OutputDataRow" xfId="62" xr:uid="{00000000-0005-0000-0000-000041000000}"/>
    <cellStyle name="OutputLabel" xfId="63" xr:uid="{00000000-0005-0000-0000-000042000000}"/>
    <cellStyle name="OutputLabelColumn" xfId="64" xr:uid="{00000000-0005-0000-0000-000043000000}"/>
    <cellStyle name="OutputLabelRow" xfId="65" xr:uid="{00000000-0005-0000-0000-000044000000}"/>
    <cellStyle name="PanelLabel" xfId="66" xr:uid="{00000000-0005-0000-0000-000045000000}"/>
    <cellStyle name="Percent" xfId="1" builtinId="5"/>
    <cellStyle name="Percent ()" xfId="67" xr:uid="{00000000-0005-0000-0000-000047000000}"/>
    <cellStyle name="Percent () 2" xfId="68" xr:uid="{00000000-0005-0000-0000-000048000000}"/>
    <cellStyle name="Percent 1" xfId="69" xr:uid="{00000000-0005-0000-0000-000049000000}"/>
    <cellStyle name="Percent 2" xfId="70" xr:uid="{00000000-0005-0000-0000-00004A000000}"/>
    <cellStyle name="Percent 2 2" xfId="71" xr:uid="{00000000-0005-0000-0000-00004B000000}"/>
    <cellStyle name="Percent 2 3" xfId="72" xr:uid="{00000000-0005-0000-0000-00004C000000}"/>
    <cellStyle name="Percent 2 4" xfId="73" xr:uid="{00000000-0005-0000-0000-00004D000000}"/>
    <cellStyle name="Percent 2 5" xfId="74" xr:uid="{00000000-0005-0000-0000-00004E000000}"/>
    <cellStyle name="Percent 2 6" xfId="75" xr:uid="{00000000-0005-0000-0000-00004F000000}"/>
    <cellStyle name="Percent 2 7" xfId="99" xr:uid="{00000000-0005-0000-0000-000050000000}"/>
    <cellStyle name="PersonalDataColumn" xfId="76" xr:uid="{00000000-0005-0000-0000-000051000000}"/>
    <cellStyle name="PersonalDataRow" xfId="77" xr:uid="{00000000-0005-0000-0000-000052000000}"/>
    <cellStyle name="PersonalLabelColumn" xfId="78" xr:uid="{00000000-0005-0000-0000-000053000000}"/>
    <cellStyle name="PersonalLabelRow" xfId="79" xr:uid="{00000000-0005-0000-0000-000054000000}"/>
    <cellStyle name="result" xfId="80" xr:uid="{00000000-0005-0000-0000-000055000000}"/>
    <cellStyle name="spreads" xfId="81" xr:uid="{00000000-0005-0000-0000-000056000000}"/>
    <cellStyle name="Style 1" xfId="82" xr:uid="{00000000-0005-0000-0000-000057000000}"/>
    <cellStyle name="Sum" xfId="83" xr:uid="{00000000-0005-0000-0000-000058000000}"/>
    <cellStyle name="Sum %of HV" xfId="84" xr:uid="{00000000-0005-0000-0000-000059000000}"/>
    <cellStyle name="swaptn" xfId="85" xr:uid="{00000000-0005-0000-0000-00005A000000}"/>
    <cellStyle name="TableDataColumn" xfId="86" xr:uid="{00000000-0005-0000-0000-00005B000000}"/>
    <cellStyle name="TableDataRow" xfId="87" xr:uid="{00000000-0005-0000-0000-00005C000000}"/>
    <cellStyle name="TableLabelColumn" xfId="88" xr:uid="{00000000-0005-0000-0000-00005D000000}"/>
    <cellStyle name="TableLabelRow" xfId="89" xr:uid="{00000000-0005-0000-0000-00005E000000}"/>
    <cellStyle name="TableLabelTop" xfId="90" xr:uid="{00000000-0005-0000-0000-00005F000000}"/>
    <cellStyle name="time" xfId="91" xr:uid="{00000000-0005-0000-0000-000060000000}"/>
    <cellStyle name="Underline 2" xfId="92" xr:uid="{00000000-0005-0000-0000-000061000000}"/>
    <cellStyle name="Year" xfId="93" xr:uid="{00000000-0005-0000-0000-000062000000}"/>
    <cellStyle name="Year 2" xfId="94" xr:uid="{00000000-0005-0000-0000-000063000000}"/>
    <cellStyle name="桁区切り_NewDemo" xfId="95" xr:uid="{00000000-0005-0000-0000-000064000000}"/>
    <cellStyle name="標準_NewDemo" xfId="96" xr:uid="{00000000-0005-0000-0000-000065000000}"/>
  </cellStyles>
  <dxfs count="4">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0</xdr:colOff>
          <xdr:row>10</xdr:row>
          <xdr:rowOff>47625</xdr:rowOff>
        </xdr:from>
        <xdr:to>
          <xdr:col>11</xdr:col>
          <xdr:colOff>1838325</xdr:colOff>
          <xdr:row>12</xdr:row>
          <xdr:rowOff>95250</xdr:rowOff>
        </xdr:to>
        <xdr:sp macro="" textlink="">
          <xdr:nvSpPr>
            <xdr:cNvPr id="1025" name="CommandButton2"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wapPric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tInfo &amp; GetInstrumentInfo"/>
      <sheetName val="SwapLeg Pricer"/>
      <sheetName val="SwapGenerator"/>
      <sheetName val="SimpleSwapPricer"/>
      <sheetName val="SwapPricer"/>
      <sheetName val="AUDCapVol"/>
      <sheetName val="SimpleCapPricer"/>
      <sheetName val="CapPricer"/>
      <sheetName val="IRSwap Pricer"/>
      <sheetName val="IRSwap Cashflows-edit"/>
      <sheetName val="FRA Pricer"/>
    </sheetNames>
    <sheetDataSet>
      <sheetData sheetId="0"/>
      <sheetData sheetId="1"/>
      <sheetData sheetId="2"/>
      <sheetData sheetId="3"/>
      <sheetData sheetId="4"/>
      <sheetData sheetId="5"/>
      <sheetData sheetId="6"/>
      <sheetData sheetId="7">
        <row r="23">
          <cell r="B23" t="str">
            <v>RawValue</v>
          </cell>
        </row>
        <row r="24">
          <cell r="B24" t="str">
            <v>ExpectedValue</v>
          </cell>
        </row>
        <row r="25">
          <cell r="B25" t="str">
            <v>NPV</v>
          </cell>
        </row>
        <row r="26">
          <cell r="B26" t="str">
            <v>AccrualFactor</v>
          </cell>
        </row>
        <row r="27">
          <cell r="B27" t="str">
            <v>Delta0</v>
          </cell>
        </row>
        <row r="28">
          <cell r="B28" t="str">
            <v>Gamma0</v>
          </cell>
        </row>
        <row r="29">
          <cell r="B29" t="str">
            <v>Theta0</v>
          </cell>
        </row>
        <row r="30">
          <cell r="B30" t="str">
            <v>Vega0</v>
          </cell>
        </row>
      </sheetData>
      <sheetData sheetId="8">
        <row r="23">
          <cell r="B23" t="str">
            <v>RawValue</v>
          </cell>
        </row>
      </sheetData>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image" Target="../media/image2.emf"/><Relationship Id="rId5" Type="http://schemas.openxmlformats.org/officeDocument/2006/relationships/control" Target="../activeX/activeX1.xml"/><Relationship Id="rId4" Type="http://schemas.openxmlformats.org/officeDocument/2006/relationships/image" Target="../media/image1.png"/></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29"/>
  <sheetViews>
    <sheetView topLeftCell="C1" workbookViewId="0">
      <selection activeCell="D15" sqref="D15"/>
    </sheetView>
  </sheetViews>
  <sheetFormatPr defaultRowHeight="12.75"/>
  <cols>
    <col min="1" max="1" width="19.42578125" customWidth="1"/>
    <col min="2" max="2" width="74.28515625" bestFit="1" customWidth="1"/>
    <col min="3" max="3" width="10.5703125" bestFit="1" customWidth="1"/>
    <col min="4" max="4" width="48.85546875" customWidth="1"/>
    <col min="5" max="5" width="18.28515625" bestFit="1" customWidth="1"/>
    <col min="7" max="7" width="22.7109375" bestFit="1" customWidth="1"/>
    <col min="8" max="8" width="15.7109375" customWidth="1"/>
    <col min="9" max="9" width="14.28515625" customWidth="1"/>
  </cols>
  <sheetData>
    <row r="1" spans="1:8">
      <c r="B1" s="1" t="s">
        <v>0</v>
      </c>
    </row>
    <row r="2" spans="1:8">
      <c r="A2" s="1" t="s">
        <v>1</v>
      </c>
      <c r="B2" t="e">
        <f ca="1">_xll.HLV5r3.Financial.Cache.qGetCurveEngineVersionInfo()</f>
        <v>#NAME?</v>
      </c>
      <c r="D2" s="2" t="s">
        <v>118</v>
      </c>
      <c r="E2" s="129">
        <f ca="1">TODAY()</f>
        <v>43216</v>
      </c>
    </row>
    <row r="3" spans="1:8">
      <c r="D3" s="2" t="s">
        <v>119</v>
      </c>
      <c r="E3" s="2" t="s">
        <v>120</v>
      </c>
    </row>
    <row r="4" spans="1:8">
      <c r="B4" s="1" t="s">
        <v>2</v>
      </c>
      <c r="D4" s="2" t="s">
        <v>3</v>
      </c>
    </row>
    <row r="5" spans="1:8">
      <c r="B5" s="3"/>
      <c r="D5" s="4" t="s">
        <v>182</v>
      </c>
      <c r="E5" s="4" t="s">
        <v>61</v>
      </c>
    </row>
    <row r="6" spans="1:8">
      <c r="D6" s="4" t="s">
        <v>182</v>
      </c>
      <c r="E6" s="4" t="s">
        <v>61</v>
      </c>
    </row>
    <row r="7" spans="1:8">
      <c r="B7" s="5" t="s">
        <v>4</v>
      </c>
      <c r="C7" s="2"/>
      <c r="D7" s="4" t="s">
        <v>5</v>
      </c>
      <c r="E7" s="4" t="s">
        <v>6</v>
      </c>
    </row>
    <row r="8" spans="1:8">
      <c r="B8" s="6" t="str">
        <f t="array" ref="B8:B129">_xll.HLV5r3.Financial.Cache.ListUpTo100PricingStructures(D6:E7)</f>
        <v>Market.QR_LIVE.RateCurve.JPY-LIBOR-ISDA-1M</v>
      </c>
    </row>
    <row r="9" spans="1:8">
      <c r="B9" s="6" t="str">
        <v>Market.QR_LIVE.RateCurve.JPY-LIBOR-BBA-6M</v>
      </c>
      <c r="D9" s="7" t="s">
        <v>196</v>
      </c>
      <c r="E9" s="7"/>
    </row>
    <row r="10" spans="1:8">
      <c r="B10" s="6" t="str">
        <v>Market.QR_LIVE.RateCurve.JPY-LIBOR-BBA-3M</v>
      </c>
    </row>
    <row r="11" spans="1:8">
      <c r="B11" s="6" t="str">
        <v>Market.QR_LIVE.RateCurve.JPY-LIBOR-BBA-1M</v>
      </c>
    </row>
    <row r="12" spans="1:8">
      <c r="B12" s="6" t="str">
        <v>Market.QR_LIVE.RateCurve.GBP-LIBOR-BBA-3M</v>
      </c>
    </row>
    <row r="13" spans="1:8">
      <c r="B13" s="6" t="str">
        <v>Market.QR_LIVE.RateCurve.EUR-LIBOR-BBA-6M</v>
      </c>
    </row>
    <row r="14" spans="1:8">
      <c r="B14" s="6" t="str">
        <v>Market.QR_LIVE.RateCurve.EUR-LIBOR-BBA-3M</v>
      </c>
    </row>
    <row r="15" spans="1:8">
      <c r="B15" s="6" t="str">
        <v>Market.QR_LIVE.RateCurve.EUR-LIBOR-BBA-1M</v>
      </c>
      <c r="D15" t="str">
        <f t="array" ref="D15:E56">_xll.HLV5r3.Financial.Cache.GetQuotedAssetSet( D9)</f>
        <v>AUD-Deposit-1D</v>
      </c>
      <c r="E15" s="49">
        <v>4.4999999999999998E-2</v>
      </c>
      <c r="G15">
        <f t="array" aca="1" ref="G15:H46" ca="1">_xll.HLV5r3.Financial.Cache.GetDaysAndRates(D9,E2,E3)</f>
        <v>-2796</v>
      </c>
      <c r="H15" s="196">
        <f ca="1"/>
        <v>0</v>
      </c>
    </row>
    <row r="16" spans="1:8">
      <c r="B16" s="6" t="str">
        <v>Market.QR_LIVE.RateCurve.EUR-EURIBOR-Reuters-6M</v>
      </c>
      <c r="D16" t="str">
        <v>AUD-Deposit-1M</v>
      </c>
      <c r="E16" s="49">
        <v>4.6032999999999998E-2</v>
      </c>
      <c r="G16">
        <f ca="1"/>
        <v>-2795</v>
      </c>
      <c r="H16" s="196">
        <f ca="1"/>
        <v>-1.6099154097837243E-5</v>
      </c>
    </row>
    <row r="17" spans="2:8">
      <c r="B17" s="6" t="str">
        <v>Market.QR_LIVE.RateCurve.EUR-EURIBOR-Reuters-3M</v>
      </c>
      <c r="D17" t="str">
        <v>AUD-Deposit-2M</v>
      </c>
      <c r="E17" s="49">
        <v>4.6833E-2</v>
      </c>
      <c r="G17">
        <f ca="1"/>
        <v>-2765</v>
      </c>
      <c r="H17" s="196">
        <f ca="1"/>
        <v>-5.1475215109597627E-4</v>
      </c>
    </row>
    <row r="18" spans="2:8">
      <c r="B18" s="6" t="str">
        <v>Market.QR_LIVE.RateCurve.EUR-EURIBOR-Reuters-1M</v>
      </c>
      <c r="D18" t="str">
        <v>AUD-Deposit-3M</v>
      </c>
      <c r="E18" s="49">
        <v>4.7600000000000003E-2</v>
      </c>
      <c r="G18">
        <f ca="1"/>
        <v>-2736</v>
      </c>
      <c r="H18" s="196">
        <f ca="1"/>
        <v>-1.0224343040983186E-3</v>
      </c>
    </row>
    <row r="19" spans="2:8">
      <c r="B19" s="6" t="str">
        <v>Market.QR_LIVE.RateCurve.AUD-BBR-BBSW-2M</v>
      </c>
      <c r="D19" t="str">
        <v>AUD-BasisSwap-4Y-6M</v>
      </c>
      <c r="E19" s="49">
        <v>0</v>
      </c>
      <c r="G19">
        <f ca="1"/>
        <v>-2704</v>
      </c>
      <c r="H19" s="196">
        <f ca="1"/>
        <v>-1.6088096531499119E-3</v>
      </c>
    </row>
    <row r="20" spans="2:8">
      <c r="B20" s="6" t="str">
        <v>Market.QR_LIVE.RateCurve.AUD-AONIA-OIS-COMPOUND</v>
      </c>
      <c r="D20" t="str">
        <v>AUD-BasisSwap-5Y-6M</v>
      </c>
      <c r="E20" s="49">
        <v>0</v>
      </c>
      <c r="G20">
        <f ca="1"/>
        <v>-2695</v>
      </c>
      <c r="H20" s="196">
        <f ca="1"/>
        <v>-1.7615760779272627E-3</v>
      </c>
    </row>
    <row r="21" spans="2:8">
      <c r="B21" s="6" t="str">
        <v>Market.QR_LIVE.FxCurve.NZD-USD</v>
      </c>
      <c r="D21" t="str">
        <v>AUD-BasisSwap-7Y-6M</v>
      </c>
      <c r="E21" s="49">
        <v>0</v>
      </c>
      <c r="G21">
        <f ca="1"/>
        <v>-2604</v>
      </c>
      <c r="H21" s="196">
        <f ca="1"/>
        <v>-3.4481923182729801E-3</v>
      </c>
    </row>
    <row r="22" spans="2:8">
      <c r="B22" s="6" t="str">
        <v>Market.QR_LIVE.FxCurve.JPY-USD</v>
      </c>
      <c r="D22" t="str">
        <v>AUD-BasisSwap-10Y-6M</v>
      </c>
      <c r="E22" s="49">
        <v>0</v>
      </c>
      <c r="G22">
        <f ca="1"/>
        <v>-2513</v>
      </c>
      <c r="H22" s="196">
        <f ca="1"/>
        <v>-5.2630605547294707E-3</v>
      </c>
    </row>
    <row r="23" spans="2:8">
      <c r="B23" s="6" t="str">
        <v>Market.QR_LIVE.FxCurve.GBP-USD</v>
      </c>
      <c r="D23" t="str">
        <v>AUD-BasisSwap-15Y-6M</v>
      </c>
      <c r="E23" s="49">
        <v>0</v>
      </c>
      <c r="G23">
        <f ca="1"/>
        <v>-2422</v>
      </c>
      <c r="H23" s="196">
        <f ca="1"/>
        <v>-7.2167901779245369E-3</v>
      </c>
    </row>
    <row r="24" spans="2:8">
      <c r="B24" s="6" t="str">
        <v>Market.QR_LIVE.FxCurve.EUR-USD</v>
      </c>
      <c r="D24" t="str">
        <v>AUD-BasisSwap-20Y-6M</v>
      </c>
      <c r="E24" s="49">
        <v>0</v>
      </c>
      <c r="G24">
        <f ca="1"/>
        <v>-2331</v>
      </c>
      <c r="H24" s="196">
        <f ca="1"/>
        <v>-9.3369364111364206E-3</v>
      </c>
    </row>
    <row r="25" spans="2:8">
      <c r="B25" s="6" t="str">
        <v>Market.QR_LIVE.FxCurve.AUD-NZD</v>
      </c>
      <c r="D25" t="str">
        <v>AUD-BasisSwap-25Y-6M</v>
      </c>
      <c r="E25" s="49">
        <v>0</v>
      </c>
      <c r="G25">
        <f ca="1"/>
        <v>-2240</v>
      </c>
      <c r="H25" s="196">
        <f ca="1"/>
        <v>-1.1647495776545558E-2</v>
      </c>
    </row>
    <row r="26" spans="2:8">
      <c r="B26" s="6" t="str">
        <v>Market.QR_LIVE.FxCurve.AUD-JPY</v>
      </c>
      <c r="D26" t="str">
        <v>AUD-BasisSwap-30Y-6M</v>
      </c>
      <c r="E26" s="49">
        <v>0</v>
      </c>
      <c r="G26">
        <f ca="1"/>
        <v>-2149</v>
      </c>
      <c r="H26" s="196">
        <f ca="1"/>
        <v>-1.4172320062808996E-2</v>
      </c>
    </row>
    <row r="27" spans="2:8">
      <c r="B27" s="6" t="str">
        <v>Market.QR_LIVE.FxCurve.AUD-GBP</v>
      </c>
      <c r="D27" t="str">
        <v>AUD-IRSwap-3Y</v>
      </c>
      <c r="E27" s="49">
        <v>4.8099999999999997E-2</v>
      </c>
      <c r="G27">
        <f ca="1"/>
        <v>-2058</v>
      </c>
      <c r="H27" s="196">
        <f ca="1"/>
        <v>-1.6926439339801203E-2</v>
      </c>
    </row>
    <row r="28" spans="2:8">
      <c r="B28" s="6" t="str">
        <v>Market.QR_LIVE.FxCurve.AUD-EUR</v>
      </c>
      <c r="D28" t="str">
        <v>AUD-IRSwap-4Y</v>
      </c>
      <c r="E28" s="49">
        <v>4.9875000000000003E-2</v>
      </c>
      <c r="G28">
        <f ca="1"/>
        <v>-1700</v>
      </c>
      <c r="H28" s="196">
        <f ca="1"/>
        <v>-3.0729193751386941E-2</v>
      </c>
    </row>
    <row r="29" spans="2:8">
      <c r="B29" s="6" t="str">
        <v>Market.QR_LIVE.DiscountCurve.NZD-LIBOR-SENIOR</v>
      </c>
      <c r="D29" t="str">
        <v>AUD-IRSwap-5Y</v>
      </c>
      <c r="E29" s="49">
        <v>5.0799999999999998E-2</v>
      </c>
      <c r="G29">
        <f ca="1"/>
        <v>-1336</v>
      </c>
      <c r="H29" s="196">
        <f ca="1"/>
        <v>-5.3628681628272723E-2</v>
      </c>
    </row>
    <row r="30" spans="2:8">
      <c r="B30" s="6" t="str">
        <v>Market.QR_LIVE.DiscountCurve.JPY-LIBOR-SENIOR</v>
      </c>
      <c r="D30" t="str">
        <v>AUD-IRSwap-6Y</v>
      </c>
      <c r="E30" s="49">
        <v>5.1538E-2</v>
      </c>
      <c r="G30">
        <f ca="1"/>
        <v>-969</v>
      </c>
      <c r="H30" s="196">
        <f ca="1"/>
        <v>-9.3869800349001054E-2</v>
      </c>
    </row>
    <row r="31" spans="2:8">
      <c r="B31" s="6" t="str">
        <v>Market.QR_LIVE.DiscountCurve.GBP-LIBOR-SENIOR</v>
      </c>
      <c r="D31" t="str">
        <v>AUD-IRSwap-7Y</v>
      </c>
      <c r="E31" s="49">
        <v>5.2150000000000002E-2</v>
      </c>
      <c r="G31">
        <f ca="1"/>
        <v>-603</v>
      </c>
      <c r="H31" s="196">
        <f ca="1"/>
        <v>-0.18182719586347673</v>
      </c>
    </row>
    <row r="32" spans="2:8">
      <c r="B32" s="6" t="str">
        <v>Market.QR_LIVE.DiscountCurve.EUR-LIBOR-SENIOR</v>
      </c>
      <c r="D32" t="str">
        <v>AUD-IRSwap-8Y</v>
      </c>
      <c r="E32" s="49">
        <v>5.2549999999999999E-2</v>
      </c>
      <c r="G32">
        <f ca="1"/>
        <v>-238</v>
      </c>
      <c r="H32" s="196">
        <f ca="1"/>
        <v>-0.52003518824579276</v>
      </c>
    </row>
    <row r="33" spans="2:8">
      <c r="B33" s="6" t="str">
        <v>Market.QR_LIVE.RateCurve.USD-LIBOR-BBA-3M</v>
      </c>
      <c r="D33" t="str">
        <v>AUD-IRSwap-9Y</v>
      </c>
      <c r="E33" s="49">
        <v>5.2824999999999997E-2</v>
      </c>
      <c r="G33">
        <f ca="1"/>
        <v>127</v>
      </c>
      <c r="H33" s="196">
        <f ca="1"/>
        <v>1.4033157167977848</v>
      </c>
    </row>
    <row r="34" spans="2:8">
      <c r="B34" s="6" t="str">
        <v>Market.QR_LIVE.RateCurve.AUD-BBR-BBSW-1M</v>
      </c>
      <c r="D34" t="str">
        <v>AUD-IRSwap-10Y</v>
      </c>
      <c r="E34" s="49">
        <v>5.3074999999999997E-2</v>
      </c>
      <c r="G34">
        <f ca="1"/>
        <v>491</v>
      </c>
      <c r="H34" s="196">
        <f ca="1"/>
        <v>0.36777398807802175</v>
      </c>
    </row>
    <row r="35" spans="2:8">
      <c r="B35" s="6" t="str">
        <v>Market.QR_LIVE.RateCurve.AUD-BBR-BBSW-3M</v>
      </c>
      <c r="D35" t="str">
        <v>AUD-IRSwap-15Y</v>
      </c>
      <c r="E35" s="49">
        <v>5.3975000000000002E-2</v>
      </c>
      <c r="G35">
        <f ca="1"/>
        <v>858</v>
      </c>
      <c r="H35" s="196">
        <f ca="1"/>
        <v>0.23143130718613136</v>
      </c>
    </row>
    <row r="36" spans="2:8">
      <c r="B36" s="6" t="str">
        <v>Market.QR_LIVE.RateCurve.JPY-LIBOR-ISDA-3M</v>
      </c>
      <c r="D36" t="str">
        <v>AUD-IRSwap-20Y</v>
      </c>
      <c r="E36" s="49">
        <v>5.3699999999999998E-2</v>
      </c>
      <c r="G36">
        <f ca="1"/>
        <v>2682</v>
      </c>
      <c r="H36" s="196">
        <f ca="1"/>
        <v>0.11157433795645399</v>
      </c>
    </row>
    <row r="37" spans="2:8">
      <c r="B37" s="6" t="str">
        <v>Market.QR_LIVE.RateCurve.JPY-LIBOR-ISDA-6M</v>
      </c>
      <c r="D37" t="str">
        <v>AUD-IRFuture-IR-1</v>
      </c>
      <c r="E37" s="49">
        <v>4.7500000000000001E-2</v>
      </c>
      <c r="G37">
        <f ca="1"/>
        <v>4509</v>
      </c>
      <c r="H37" s="196">
        <f ca="1"/>
        <v>8.7281810900868173E-2</v>
      </c>
    </row>
    <row r="38" spans="2:8">
      <c r="B38" s="6" t="str">
        <v>Market.QR_LIVE.RateCurve.NZD-BBR-FRA-1M</v>
      </c>
      <c r="D38" t="str">
        <v>AUD-IRFuture-IR-2</v>
      </c>
      <c r="E38" s="49">
        <v>4.6800000000000001E-2</v>
      </c>
      <c r="G38" t="e">
        <f ca="1"/>
        <v>#N/A</v>
      </c>
      <c r="H38" s="196" t="e">
        <f ca="1"/>
        <v>#N/A</v>
      </c>
    </row>
    <row r="39" spans="2:8">
      <c r="B39" s="6" t="str">
        <v>Market.QR_LIVE.RateCurve.NZD-BBR-FRA-3M</v>
      </c>
      <c r="D39" t="str">
        <v>AUD-IRFuture-IR-3</v>
      </c>
      <c r="E39" s="49">
        <v>4.7E-2</v>
      </c>
      <c r="G39" t="e">
        <f ca="1"/>
        <v>#N/A</v>
      </c>
      <c r="H39" s="196" t="e">
        <f ca="1"/>
        <v>#N/A</v>
      </c>
    </row>
    <row r="40" spans="2:8">
      <c r="B40" s="6" t="str">
        <v>Market.QR_LIVE.RateCurve.NZD-BBR-FRA-6M</v>
      </c>
      <c r="D40" t="str">
        <v>AUD-IRFuture-IR-4</v>
      </c>
      <c r="E40" s="49">
        <v>4.7100000000000003E-2</v>
      </c>
      <c r="G40" t="e">
        <f ca="1"/>
        <v>#N/A</v>
      </c>
      <c r="H40" s="196" t="e">
        <f ca="1"/>
        <v>#N/A</v>
      </c>
    </row>
    <row r="41" spans="2:8">
      <c r="B41" s="6" t="str">
        <v>Market.QR_LIVE.RateCurve.USD-LIBOR-BBA-1M</v>
      </c>
      <c r="D41" t="str">
        <v>AUD-IRFuture-IR-5</v>
      </c>
      <c r="E41" s="49">
        <v>4.7500000000000001E-2</v>
      </c>
      <c r="G41" t="e">
        <f ca="1"/>
        <v>#N/A</v>
      </c>
      <c r="H41" s="196" t="e">
        <f ca="1"/>
        <v>#N/A</v>
      </c>
    </row>
    <row r="42" spans="2:8">
      <c r="B42" s="6" t="str">
        <v>Market.QR_LIVE.DiscountCurve.CHF-LIBOR-SENIOR</v>
      </c>
      <c r="D42" t="str">
        <v>AUD-IRFuture-IR-6</v>
      </c>
      <c r="E42" s="49">
        <v>4.8000000000000001E-2</v>
      </c>
      <c r="G42" t="e">
        <f ca="1"/>
        <v>#N/A</v>
      </c>
      <c r="H42" s="196" t="e">
        <f ca="1"/>
        <v>#N/A</v>
      </c>
    </row>
    <row r="43" spans="2:8">
      <c r="B43" s="6" t="str">
        <v>Market.QR_LIVE.RateCurve.USD-LIBOR-BBA-6M</v>
      </c>
      <c r="D43" t="str">
        <v>AUD-IRFuture-IR-7</v>
      </c>
      <c r="E43" s="49">
        <v>4.8500000000000001E-2</v>
      </c>
      <c r="G43" t="e">
        <f ca="1"/>
        <v>#N/A</v>
      </c>
      <c r="H43" s="196" t="e">
        <f ca="1"/>
        <v>#N/A</v>
      </c>
    </row>
    <row r="44" spans="2:8">
      <c r="B44" s="6" t="str">
        <v>Market.QR_LIVE.RateCurve.GBP-LIBOR-BBA-1M</v>
      </c>
      <c r="D44" t="str">
        <v>AUD-IRFuture-IR-8</v>
      </c>
      <c r="E44" s="49">
        <v>4.87E-2</v>
      </c>
      <c r="G44" t="e">
        <f ca="1"/>
        <v>#N/A</v>
      </c>
      <c r="H44" s="196" t="e">
        <f ca="1"/>
        <v>#N/A</v>
      </c>
    </row>
    <row r="45" spans="2:8">
      <c r="B45" s="6" t="str">
        <v>Market.QR_LIVE.RateCurve.GBP-LIBOR-BBA-6M</v>
      </c>
      <c r="D45" t="e">
        <v>#N/A</v>
      </c>
      <c r="E45" s="49" t="e">
        <v>#N/A</v>
      </c>
      <c r="G45" t="e">
        <f ca="1"/>
        <v>#N/A</v>
      </c>
      <c r="H45" s="196" t="e">
        <f ca="1"/>
        <v>#N/A</v>
      </c>
    </row>
    <row r="46" spans="2:8">
      <c r="B46" s="6" t="str">
        <v>Market.QR_LIVE.RateCurve.AUD-BBR-BBSW-6M</v>
      </c>
      <c r="D46" t="e">
        <v>#N/A</v>
      </c>
      <c r="E46" s="49" t="e">
        <v>#N/A</v>
      </c>
      <c r="G46" t="e">
        <f ca="1"/>
        <v>#N/A</v>
      </c>
      <c r="H46" s="196" t="e">
        <f ca="1"/>
        <v>#N/A</v>
      </c>
    </row>
    <row r="47" spans="2:8">
      <c r="B47" s="6" t="str">
        <v>Market.QR_LIVE.FxCurve.CHF-USD</v>
      </c>
      <c r="D47" t="e">
        <v>#N/A</v>
      </c>
      <c r="E47" t="e">
        <v>#N/A</v>
      </c>
    </row>
    <row r="48" spans="2:8">
      <c r="B48" s="6" t="str">
        <v>Market.QR_LIVE.RateVolatilityMatrix.AUD-BBR-BBSW-3M</v>
      </c>
      <c r="D48" t="e">
        <v>#N/A</v>
      </c>
      <c r="E48" t="e">
        <v>#N/A</v>
      </c>
    </row>
    <row r="49" spans="2:5">
      <c r="B49" s="6" t="str">
        <v>Market.QR_LIVE.RateVolatilityMatrix.AUD-BBR-BBSW-1M</v>
      </c>
      <c r="D49" t="e">
        <v>#N/A</v>
      </c>
      <c r="E49" t="e">
        <v>#N/A</v>
      </c>
    </row>
    <row r="50" spans="2:5">
      <c r="B50" s="6" t="str">
        <v>Market.QR_LIVE.RateVolatilityMatrix.AUD-BBR-BBSW-6M</v>
      </c>
      <c r="D50" t="e">
        <v>#N/A</v>
      </c>
      <c r="E50" t="e">
        <v>#N/A</v>
      </c>
    </row>
    <row r="51" spans="2:5">
      <c r="B51" s="6" t="str">
        <v>Market.QR_LIVE.RateVolatilityMatrix.AUD-IRSwap-5Y</v>
      </c>
      <c r="D51" t="e">
        <v>#N/A</v>
      </c>
      <c r="E51" t="e">
        <v>#N/A</v>
      </c>
    </row>
    <row r="52" spans="2:5">
      <c r="B52" s="6" t="str">
        <v>Market.QR_LIVE.RateVolatilityMatrix.AUD-IRSwap-10Y</v>
      </c>
      <c r="D52" t="e">
        <v>#N/A</v>
      </c>
      <c r="E52" t="e">
        <v>#N/A</v>
      </c>
    </row>
    <row r="53" spans="2:5">
      <c r="B53" s="6" t="str">
        <v>Market.QR_LIVE.RateCurve.CHF-LIBOR-BBA-1M</v>
      </c>
      <c r="D53" t="e">
        <v>#N/A</v>
      </c>
      <c r="E53" t="e">
        <v>#N/A</v>
      </c>
    </row>
    <row r="54" spans="2:5">
      <c r="B54" s="6" t="str">
        <v>Market.QR_LIVE.RateCurve.CHF-LIBOR-BBA-6M</v>
      </c>
      <c r="D54" t="e">
        <v>#N/A</v>
      </c>
      <c r="E54" t="e">
        <v>#N/A</v>
      </c>
    </row>
    <row r="55" spans="2:5">
      <c r="B55" s="6" t="str">
        <v>Market.QR_LIVE.RateCurve.CHF-LIBOR-BBA-3M</v>
      </c>
      <c r="D55" t="e">
        <v>#N/A</v>
      </c>
      <c r="E55" t="e">
        <v>#N/A</v>
      </c>
    </row>
    <row r="56" spans="2:5">
      <c r="B56" s="6" t="str">
        <v>Market.QR_LIVE.RateCurve.EUR-EURIBOR-Telerate-6M</v>
      </c>
      <c r="D56" t="e">
        <v>#N/A</v>
      </c>
      <c r="E56" t="e">
        <v>#N/A</v>
      </c>
    </row>
    <row r="57" spans="2:5">
      <c r="B57" s="6" t="str">
        <v>Market.QR_LIVE.RateCurve.EUR-EURIBOR-Telerate-3M</v>
      </c>
    </row>
    <row r="58" spans="2:5">
      <c r="B58" s="6" t="str">
        <v>Market.QR_LIVE.RateCurve.EUR-EURIBOR-Telerate-1M</v>
      </c>
    </row>
    <row r="59" spans="2:5">
      <c r="B59" s="6" t="str">
        <v>Market.QR_LIVE.RateVolatilityMatrix.EUR-IRSwap-5Y</v>
      </c>
    </row>
    <row r="60" spans="2:5">
      <c r="B60" s="6" t="str">
        <v>Market.QR_LIVE.RateCurve.AUD-LIBOR-BBA-3M.AUD-Deposit-1D</v>
      </c>
    </row>
    <row r="61" spans="2:5">
      <c r="B61" s="6" t="str">
        <v>Market.QR_LIVE.RateCurve.AUD-LIBOR-BBA-3M.AUD-Deposit-1W</v>
      </c>
    </row>
    <row r="62" spans="2:5">
      <c r="B62" s="6" t="str">
        <v>Market.QR_LIVE.RateCurve.AUD-LIBOR-BBA-3M.AUD-Deposit-2W</v>
      </c>
    </row>
    <row r="63" spans="2:5">
      <c r="B63" s="6" t="str">
        <v>Market.QR_LIVE.RateCurve.AUD-LIBOR-BBA-3M.AUD-Deposit-1M</v>
      </c>
    </row>
    <row r="64" spans="2:5">
      <c r="B64" s="6" t="str">
        <v>Market.QR_LIVE.RateCurve.AUD-LIBOR-BBA-3M.AUD-Deposit-2M</v>
      </c>
    </row>
    <row r="65" spans="2:2">
      <c r="B65" s="6" t="str">
        <v>Market.QR_LIVE.RateCurve.AUD-LIBOR-BBA-3M.AUD-Deposit-3M</v>
      </c>
    </row>
    <row r="66" spans="2:2">
      <c r="B66" s="6" t="str">
        <v>Market.QR_LIVE.RateCurve.AUD-LIBOR-BBA-3M.AUD-IRFuture-IR-1</v>
      </c>
    </row>
    <row r="67" spans="2:2">
      <c r="B67" s="6" t="str">
        <v>Market.QR_LIVE.RateCurve.AUD-LIBOR-BBA-3M.AUD-IRFuture-IR-2</v>
      </c>
    </row>
    <row r="68" spans="2:2">
      <c r="B68" s="6" t="str">
        <v>Market.QR_LIVE.RateCurve.AUD-LIBOR-BBA-3M.AUD-IRFuture-IR-3</v>
      </c>
    </row>
    <row r="69" spans="2:2">
      <c r="B69" s="6" t="str">
        <v>Market.QR_LIVE.RateCurve.AUD-LIBOR-BBA-3M.AUD-IRFuture-IR-4</v>
      </c>
    </row>
    <row r="70" spans="2:2">
      <c r="B70" s="6" t="str">
        <v>Market.QR_LIVE.RateCurve.AUD-LIBOR-BBA-3M.AUD-IRFuture-IR-5</v>
      </c>
    </row>
    <row r="71" spans="2:2">
      <c r="B71" s="6" t="str">
        <v>Market.QR_LIVE.RateCurve.AUD-LIBOR-BBA-3M.AUD-IRFuture-IR-6</v>
      </c>
    </row>
    <row r="72" spans="2:2">
      <c r="B72" s="6" t="str">
        <v>Market.QR_LIVE.RateCurve.AUD-LIBOR-BBA-3M.AUD-IRFuture-IR-7</v>
      </c>
    </row>
    <row r="73" spans="2:2">
      <c r="B73" s="6" t="str">
        <v>Market.QR_LIVE.RateCurve.AUD-LIBOR-BBA-3M.AUD-IRFuture-IR-8</v>
      </c>
    </row>
    <row r="74" spans="2:2">
      <c r="B74" s="6" t="str">
        <v>Market.QR_LIVE.RateCurve.AUD-LIBOR-BBA-3M.AUD-IRSwap-3Y</v>
      </c>
    </row>
    <row r="75" spans="2:2">
      <c r="B75" s="6" t="str">
        <v>Market.QR_LIVE.RateCurve.AUD-LIBOR-BBA-3M.AUD-IRSwap-4Y</v>
      </c>
    </row>
    <row r="76" spans="2:2">
      <c r="B76" s="6" t="str">
        <v>Market.QR_LIVE.RateCurve.AUD-LIBOR-BBA-3M.AUD-IRSwap-5Y</v>
      </c>
    </row>
    <row r="77" spans="2:2">
      <c r="B77" s="6" t="str">
        <v>Market.QR_LIVE.RateCurve.AUD-LIBOR-BBA-3M.AUD-IRSwap-6Y</v>
      </c>
    </row>
    <row r="78" spans="2:2">
      <c r="B78" s="6" t="str">
        <v>Market.QR_LIVE.RateCurve.AUD-LIBOR-BBA-3M.AUD-IRSwap-7Y</v>
      </c>
    </row>
    <row r="79" spans="2:2">
      <c r="B79" s="6" t="str">
        <v>Market.QR_LIVE.RateCurve.AUD-LIBOR-BBA-3M.AUD-IRSwap-8Y</v>
      </c>
    </row>
    <row r="80" spans="2:2">
      <c r="B80" s="6" t="str">
        <v>Market.QR_LIVE.RateCurve.AUD-LIBOR-BBA-3M.AUD-IRSwap-9Y</v>
      </c>
    </row>
    <row r="81" spans="2:2">
      <c r="B81" s="6" t="str">
        <v>Market.QR_LIVE.RateCurve.AUD-LIBOR-BBA-3M.AUD-IRSwap-10Y</v>
      </c>
    </row>
    <row r="82" spans="2:2">
      <c r="B82" s="6" t="str">
        <v>Market.QR_LIVE.RateCurve.AUD-LIBOR-BBA-3M.AUD-IRSwap-15Y</v>
      </c>
    </row>
    <row r="83" spans="2:2">
      <c r="B83" s="6" t="str">
        <v>Market.QR_LIVE.RateCurve.AUD-LIBOR-BBA-3M.AUD-IRSwap-20Y</v>
      </c>
    </row>
    <row r="84" spans="2:2">
      <c r="B84" s="6" t="str">
        <v>Market.QR_LIVE.ClearedRateCurve.USD-LIBOR-ISDA-6M</v>
      </c>
    </row>
    <row r="85" spans="2:2">
      <c r="B85" s="6" t="str">
        <v>Market.QR_LIVE.RateBasisCurve.AUD-LIBOR-BBA-1M</v>
      </c>
    </row>
    <row r="86" spans="2:2">
      <c r="B86" s="6" t="str">
        <v>Market.QR_LIVE.RateCurve.AUD-LIBOR-BBA-3M</v>
      </c>
    </row>
    <row r="87" spans="2:2">
      <c r="B87" s="6" t="str">
        <v>Market.QR_LIVE.RateCurve.AUD-LIBOR-BBA-6M</v>
      </c>
    </row>
    <row r="88" spans="2:2">
      <c r="B88" s="6" t="str">
        <v>Market.QR_LIVE.RateCurve.AUD-LIBOR-BBA-1M</v>
      </c>
    </row>
    <row r="89" spans="2:2">
      <c r="B89" s="6" t="str">
        <v>Market.QR_LIVE.RateCurve.GBP-LIBOR-ISDA-1M</v>
      </c>
    </row>
    <row r="90" spans="2:2">
      <c r="B90" s="6" t="str">
        <v>Market.QR_LIVE.RateCurve.GBP-LIBOR-ISDA-3M</v>
      </c>
    </row>
    <row r="91" spans="2:2">
      <c r="B91" s="6" t="str">
        <v>Market.QR_LIVE.RateCurve.USD-Federal Funds-H15-OIS-COMPOUND-1D</v>
      </c>
    </row>
    <row r="92" spans="2:2">
      <c r="B92" s="6" t="str">
        <v>Market.QR_LIVE.DiscountCurve.USD-OIS-SENIOR</v>
      </c>
    </row>
    <row r="93" spans="2:2">
      <c r="B93" s="6" t="str">
        <v>Market.QR_LIVE.RateCurve.GBP-LIBOR-ISDA-6M</v>
      </c>
    </row>
    <row r="94" spans="2:2">
      <c r="B94" s="6" t="str">
        <v>Market.QR_LIVE.ExchangeTradedCurve.AUD-ASX-IR</v>
      </c>
    </row>
    <row r="95" spans="2:2">
      <c r="B95" s="6" t="str">
        <v>Market.QR_LIVE.ExchangeTradedCurve.ExchangeTradedCurve.AUD-ASXT-IR</v>
      </c>
    </row>
    <row r="96" spans="2:2">
      <c r="B96" s="6" t="str">
        <v>Market.QR_LIVE.RateCurve.AUD-AONIA-OIS-COMPOUND-1D</v>
      </c>
    </row>
    <row r="97" spans="2:2">
      <c r="B97" s="6" t="str">
        <v>Market.QR_LIVE.EquityCurve.AUD-QBE.AU</v>
      </c>
    </row>
    <row r="98" spans="2:2">
      <c r="B98" s="6" t="str">
        <v>Market.QR_LIVE.RateVolatilityMatrix.AUD-Xibor-3M</v>
      </c>
    </row>
    <row r="99" spans="2:2">
      <c r="B99" s="6" t="str">
        <v>Market.QR_LIVE.RateVolatilityMatrix.Instrument/String=AUD-BBR-BBSW-1M</v>
      </c>
    </row>
    <row r="100" spans="2:2">
      <c r="B100" s="6" t="str">
        <v>Market.QR_LIVE.RateVolatilityMatrix.Instrument/String=AUD-IRSwap-1Y</v>
      </c>
    </row>
    <row r="101" spans="2:2">
      <c r="B101" s="6" t="str">
        <v>Market.QR_LIVE.RateVolatilityMatrix.AUD-BBR-BBSW</v>
      </c>
    </row>
    <row r="102" spans="2:2">
      <c r="B102" s="6" t="str">
        <v>Market.QR_LIVE.RateVolatilityMatrix.AUD-IRSwap</v>
      </c>
    </row>
    <row r="103" spans="2:2">
      <c r="B103" s="6" t="str">
        <v>Market.QR_LIVE.RateATMVolatilityMatrix.AUD-IRSwap-SydneySwapDesk</v>
      </c>
    </row>
    <row r="104" spans="2:2">
      <c r="B104" s="6" t="str">
        <v>Market.QR_LIVE.ExchangeTradedCurve.AUD-ASXT-IR</v>
      </c>
    </row>
    <row r="105" spans="2:2">
      <c r="B105" s="6" t="str">
        <v>Market.QR_LIVE.RateVolatilityMatrix.AUD-IRSwap-20Y</v>
      </c>
    </row>
    <row r="106" spans="2:2">
      <c r="B106" s="6" t="str">
        <v>Market.QR_LIVE.RateVolatilityMatrix.AUD-IRSwap-15Y</v>
      </c>
    </row>
    <row r="107" spans="2:2">
      <c r="B107" s="6" t="e">
        <v>#N/A</v>
      </c>
    </row>
    <row r="108" spans="2:2">
      <c r="B108" s="6" t="e">
        <v>#N/A</v>
      </c>
    </row>
    <row r="109" spans="2:2">
      <c r="B109" s="6" t="e">
        <v>#N/A</v>
      </c>
    </row>
    <row r="110" spans="2:2">
      <c r="B110" s="6" t="e">
        <v>#N/A</v>
      </c>
    </row>
    <row r="111" spans="2:2">
      <c r="B111" s="6" t="e">
        <v>#N/A</v>
      </c>
    </row>
    <row r="112" spans="2:2">
      <c r="B112" s="6" t="e">
        <v>#N/A</v>
      </c>
    </row>
    <row r="113" spans="2:2">
      <c r="B113" s="6" t="e">
        <v>#N/A</v>
      </c>
    </row>
    <row r="114" spans="2:2">
      <c r="B114" s="6" t="e">
        <v>#N/A</v>
      </c>
    </row>
    <row r="115" spans="2:2">
      <c r="B115" s="6" t="e">
        <v>#N/A</v>
      </c>
    </row>
    <row r="116" spans="2:2">
      <c r="B116" s="6" t="e">
        <v>#N/A</v>
      </c>
    </row>
    <row r="117" spans="2:2">
      <c r="B117" s="6" t="e">
        <v>#N/A</v>
      </c>
    </row>
    <row r="118" spans="2:2">
      <c r="B118" s="6" t="e">
        <v>#N/A</v>
      </c>
    </row>
    <row r="119" spans="2:2">
      <c r="B119" s="6" t="e">
        <v>#N/A</v>
      </c>
    </row>
    <row r="120" spans="2:2">
      <c r="B120" s="6" t="e">
        <v>#N/A</v>
      </c>
    </row>
    <row r="121" spans="2:2">
      <c r="B121" s="6" t="e">
        <v>#N/A</v>
      </c>
    </row>
    <row r="122" spans="2:2">
      <c r="B122" s="6" t="e">
        <v>#N/A</v>
      </c>
    </row>
    <row r="123" spans="2:2">
      <c r="B123" t="e">
        <v>#N/A</v>
      </c>
    </row>
    <row r="124" spans="2:2">
      <c r="B124" t="e">
        <v>#N/A</v>
      </c>
    </row>
    <row r="125" spans="2:2">
      <c r="B125" t="e">
        <v>#N/A</v>
      </c>
    </row>
    <row r="126" spans="2:2">
      <c r="B126" t="e">
        <v>#N/A</v>
      </c>
    </row>
    <row r="127" spans="2:2">
      <c r="B127" t="e">
        <v>#N/A</v>
      </c>
    </row>
    <row r="128" spans="2:2">
      <c r="B128" t="e">
        <v>#N/A</v>
      </c>
    </row>
    <row r="129" spans="2:2">
      <c r="B129" t="e">
        <v>#N/A</v>
      </c>
    </row>
  </sheetData>
  <dataValidations count="1">
    <dataValidation type="list" allowBlank="1" showInputMessage="1" showErrorMessage="1" sqref="D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7"/>
  <sheetViews>
    <sheetView tabSelected="1" workbookViewId="0">
      <selection activeCell="I5" sqref="I5"/>
    </sheetView>
  </sheetViews>
  <sheetFormatPr defaultColWidth="9.140625" defaultRowHeight="12.75"/>
  <cols>
    <col min="1" max="1" width="24.5703125" style="144" bestFit="1" customWidth="1"/>
    <col min="2" max="2" width="48.42578125" style="144" bestFit="1" customWidth="1"/>
    <col min="3" max="3" width="29.85546875" style="144" hidden="1" customWidth="1"/>
    <col min="4" max="4" width="48.42578125" style="144" bestFit="1" customWidth="1"/>
    <col min="5" max="5" width="29.85546875" style="144" hidden="1" customWidth="1"/>
    <col min="6" max="6" width="48.42578125" style="144" bestFit="1" customWidth="1"/>
    <col min="7" max="7" width="29.85546875" style="144" hidden="1" customWidth="1"/>
    <col min="8" max="8" width="48.42578125" style="144" bestFit="1" customWidth="1"/>
    <col min="9" max="9" width="14.5703125" style="144" bestFit="1" customWidth="1"/>
    <col min="10" max="10" width="14.140625" style="144" bestFit="1" customWidth="1"/>
    <col min="11" max="11" width="9.28515625" style="144" bestFit="1" customWidth="1"/>
    <col min="12" max="12" width="8.7109375" style="144" bestFit="1" customWidth="1"/>
    <col min="13" max="13" width="12.140625" style="144" bestFit="1" customWidth="1"/>
    <col min="14" max="14" width="9.28515625" style="144" bestFit="1" customWidth="1"/>
    <col min="15" max="15" width="11.85546875" style="177" bestFit="1" customWidth="1"/>
    <col min="16" max="16" width="9.28515625" style="144" bestFit="1" customWidth="1"/>
    <col min="17" max="17" width="10" style="144" bestFit="1" customWidth="1"/>
    <col min="18" max="20" width="10" style="144" customWidth="1"/>
    <col min="21" max="21" width="24.5703125" style="144" bestFit="1" customWidth="1"/>
    <col min="22" max="16384" width="9.140625" style="144"/>
  </cols>
  <sheetData>
    <row r="1" spans="1:22" ht="23.25" thickBot="1">
      <c r="B1" s="144" t="s">
        <v>12</v>
      </c>
      <c r="D1" s="144" t="s">
        <v>12</v>
      </c>
      <c r="F1" s="9" t="s">
        <v>181</v>
      </c>
      <c r="H1" s="144" t="s">
        <v>12</v>
      </c>
    </row>
    <row r="2" spans="1:22" ht="13.5" thickTop="1">
      <c r="A2" s="144" t="s">
        <v>124</v>
      </c>
      <c r="B2" s="144" t="s">
        <v>185</v>
      </c>
      <c r="C2" s="144" t="s">
        <v>124</v>
      </c>
      <c r="D2" s="144" t="s">
        <v>186</v>
      </c>
      <c r="E2" s="144" t="s">
        <v>124</v>
      </c>
      <c r="F2" s="144" t="s">
        <v>187</v>
      </c>
      <c r="G2" s="144" t="s">
        <v>124</v>
      </c>
      <c r="H2" s="144" t="s">
        <v>188</v>
      </c>
      <c r="J2" s="171" t="s">
        <v>140</v>
      </c>
      <c r="K2" s="144">
        <f>0.8984</f>
        <v>0.89839999999999998</v>
      </c>
    </row>
    <row r="3" spans="1:22">
      <c r="A3" s="148" t="s">
        <v>16</v>
      </c>
      <c r="B3" s="160" t="s">
        <v>161</v>
      </c>
      <c r="C3" s="148" t="s">
        <v>16</v>
      </c>
      <c r="D3" s="191" t="s">
        <v>162</v>
      </c>
      <c r="E3" s="148" t="s">
        <v>16</v>
      </c>
      <c r="F3" s="191" t="s">
        <v>163</v>
      </c>
      <c r="G3" s="148" t="s">
        <v>16</v>
      </c>
      <c r="H3" s="191" t="s">
        <v>164</v>
      </c>
    </row>
    <row r="4" spans="1:22">
      <c r="A4" s="149" t="s">
        <v>123</v>
      </c>
      <c r="B4" s="161">
        <f ca="1">TODAY()</f>
        <v>43216</v>
      </c>
      <c r="C4" s="149" t="s">
        <v>123</v>
      </c>
      <c r="D4" s="161">
        <f ca="1">TODAY()</f>
        <v>43216</v>
      </c>
      <c r="E4" s="149" t="s">
        <v>123</v>
      </c>
      <c r="F4" s="161">
        <f ca="1">TODAY()</f>
        <v>43216</v>
      </c>
      <c r="G4" s="149" t="s">
        <v>123</v>
      </c>
      <c r="H4" s="161">
        <f ca="1">TODAY()</f>
        <v>43216</v>
      </c>
    </row>
    <row r="5" spans="1:22">
      <c r="A5" s="149" t="s">
        <v>194</v>
      </c>
      <c r="B5" s="161" t="s">
        <v>195</v>
      </c>
      <c r="C5" s="149" t="s">
        <v>194</v>
      </c>
      <c r="D5" s="161" t="s">
        <v>195</v>
      </c>
      <c r="E5" s="149" t="s">
        <v>194</v>
      </c>
      <c r="F5" s="161" t="s">
        <v>195</v>
      </c>
      <c r="G5" s="149" t="s">
        <v>194</v>
      </c>
      <c r="H5" s="161" t="s">
        <v>195</v>
      </c>
      <c r="I5" s="144" t="str">
        <f t="array" ref="I5:T37">_xll.HLV5r3.Financial.Cache.ViewTrade(B2)</f>
        <v>Party1</v>
      </c>
      <c r="J5" s="147" t="str">
        <v>Party2</v>
      </c>
      <c r="K5" s="147" t="str">
        <v>Leg1_Coupon_0</v>
      </c>
      <c r="L5" s="147">
        <v>43311</v>
      </c>
      <c r="M5" s="144">
        <v>43218</v>
      </c>
      <c r="N5" s="144">
        <v>43311</v>
      </c>
      <c r="O5" s="177">
        <v>0.25479452054794499</v>
      </c>
      <c r="P5" s="192" t="str">
        <v>93</v>
      </c>
      <c r="Q5" s="144">
        <v>100000000</v>
      </c>
      <c r="R5" s="144">
        <v>4.8112137895031999E-2</v>
      </c>
      <c r="S5" s="144" t="e">
        <v>#N/A</v>
      </c>
      <c r="T5" s="144" t="e">
        <v>#N/A</v>
      </c>
    </row>
    <row r="6" spans="1:22">
      <c r="A6" s="149" t="s">
        <v>11</v>
      </c>
      <c r="B6" s="162" t="s">
        <v>44</v>
      </c>
      <c r="C6" s="149" t="s">
        <v>11</v>
      </c>
      <c r="D6" s="162" t="s">
        <v>44</v>
      </c>
      <c r="E6" s="149" t="s">
        <v>11</v>
      </c>
      <c r="F6" s="162" t="s">
        <v>44</v>
      </c>
      <c r="G6" s="149" t="s">
        <v>11</v>
      </c>
      <c r="H6" s="162" t="s">
        <v>44</v>
      </c>
      <c r="I6" s="144" t="str">
        <v>Party1</v>
      </c>
      <c r="J6" s="147" t="str">
        <v>Party2</v>
      </c>
      <c r="K6" s="147" t="str">
        <v>Leg1_Coupon_1</v>
      </c>
      <c r="L6" s="147">
        <v>43402</v>
      </c>
      <c r="M6" s="144">
        <v>43311</v>
      </c>
      <c r="N6" s="144">
        <v>43402</v>
      </c>
      <c r="O6" s="177">
        <v>0.24931506849315099</v>
      </c>
      <c r="P6" s="192" t="str">
        <v>91</v>
      </c>
      <c r="Q6" s="144">
        <v>100000000</v>
      </c>
      <c r="R6" s="144">
        <v>4.8112137895031999E-2</v>
      </c>
      <c r="S6" s="144" t="e">
        <v>#N/A</v>
      </c>
      <c r="T6" s="144" t="e">
        <v>#N/A</v>
      </c>
    </row>
    <row r="7" spans="1:22">
      <c r="A7" s="149" t="s">
        <v>13</v>
      </c>
      <c r="B7" s="162" t="s">
        <v>126</v>
      </c>
      <c r="C7" s="149" t="s">
        <v>13</v>
      </c>
      <c r="D7" s="162" t="s">
        <v>126</v>
      </c>
      <c r="E7" s="149" t="s">
        <v>13</v>
      </c>
      <c r="F7" s="162" t="s">
        <v>126</v>
      </c>
      <c r="G7" s="149" t="s">
        <v>13</v>
      </c>
      <c r="H7" s="162" t="s">
        <v>126</v>
      </c>
      <c r="I7" s="144" t="str">
        <v>Party1</v>
      </c>
      <c r="J7" s="147" t="str">
        <v>Party2</v>
      </c>
      <c r="K7" s="147" t="str">
        <v>Leg1_Coupon_2</v>
      </c>
      <c r="L7" s="147">
        <v>43494</v>
      </c>
      <c r="M7" s="144">
        <v>43402</v>
      </c>
      <c r="N7" s="144">
        <v>43494</v>
      </c>
      <c r="O7" s="177">
        <v>0.25205479452054802</v>
      </c>
      <c r="P7" s="192" t="str">
        <v>92</v>
      </c>
      <c r="Q7" s="144">
        <v>100000000</v>
      </c>
      <c r="R7" s="144">
        <v>4.8112137895031999E-2</v>
      </c>
      <c r="S7" s="144" t="e">
        <v>#N/A</v>
      </c>
      <c r="T7" s="144" t="e">
        <v>#N/A</v>
      </c>
      <c r="U7" s="144" t="str">
        <f t="array" aca="1" ref="U7:V14" ca="1">_xll.HLV5r3.Utility.Utilities.StackVerticalArrays(A18:A25,D18:D25)</f>
        <v>LegType</v>
      </c>
      <c r="V7" s="144" t="str">
        <f ca="1"/>
        <v>Fixed</v>
      </c>
    </row>
    <row r="8" spans="1:22">
      <c r="A8" s="149" t="s">
        <v>19</v>
      </c>
      <c r="B8" s="161">
        <f ca="1">TODAY()+2</f>
        <v>43218</v>
      </c>
      <c r="C8" s="149" t="s">
        <v>19</v>
      </c>
      <c r="D8" s="161">
        <f ca="1">TODAY()+7</f>
        <v>43223</v>
      </c>
      <c r="E8" s="149" t="s">
        <v>19</v>
      </c>
      <c r="F8" s="161">
        <f ca="1">TODAY()+7</f>
        <v>43223</v>
      </c>
      <c r="G8" s="149" t="s">
        <v>19</v>
      </c>
      <c r="H8" s="161">
        <f ca="1">TODAY()+1</f>
        <v>43217</v>
      </c>
      <c r="I8" s="144" t="str">
        <v>Party1</v>
      </c>
      <c r="J8" s="147" t="str">
        <v>Party2</v>
      </c>
      <c r="K8" s="147" t="str">
        <v>Leg1_Coupon_3</v>
      </c>
      <c r="L8" s="147">
        <v>43584</v>
      </c>
      <c r="M8" s="144">
        <v>43494</v>
      </c>
      <c r="N8" s="144">
        <v>43584</v>
      </c>
      <c r="O8" s="177">
        <v>0.24657534246575299</v>
      </c>
      <c r="P8" s="192" t="str">
        <v>90</v>
      </c>
      <c r="Q8" s="144">
        <v>100000000</v>
      </c>
      <c r="R8" s="144">
        <v>4.8112137895031999E-2</v>
      </c>
      <c r="S8" s="144" t="e">
        <v>#N/A</v>
      </c>
      <c r="T8" s="144" t="e">
        <v>#N/A</v>
      </c>
      <c r="U8" s="144" t="str">
        <f ca="1"/>
        <v>FirstCouponType</v>
      </c>
      <c r="V8" s="144" t="str">
        <f ca="1"/>
        <v>Full</v>
      </c>
    </row>
    <row r="9" spans="1:22">
      <c r="A9" s="150" t="s">
        <v>18</v>
      </c>
      <c r="B9" s="163">
        <f ca="1">_xll.HLV5r3.Financial.Cache.AddPeriod(B8,B10,B1,"FOLLOWING","Calendar")</f>
        <v>44314</v>
      </c>
      <c r="C9" s="150" t="s">
        <v>18</v>
      </c>
      <c r="D9" s="163">
        <f ca="1">_xll.HLV5r3.Financial.Cache.AddPeriod(D8,D10,D1,"FOLLOWING","Calendar")</f>
        <v>44684</v>
      </c>
      <c r="E9" s="150" t="s">
        <v>18</v>
      </c>
      <c r="F9" s="163">
        <f ca="1">_xll.HLV5r3.Financial.Cache.AddPeriod(F8,F10,H1,"FOLLOWING","Calendar")</f>
        <v>45049</v>
      </c>
      <c r="G9" s="150" t="s">
        <v>18</v>
      </c>
      <c r="H9" s="163">
        <f ca="1">_xll.HLV5r3.Financial.Cache.AddPeriod(H8,H10,H1,"FOLLOWING","Calendar")</f>
        <v>46870</v>
      </c>
      <c r="I9" s="144" t="str">
        <v>Party1</v>
      </c>
      <c r="J9" s="147" t="str">
        <v>Party2</v>
      </c>
      <c r="K9" s="147" t="str">
        <v>Leg1_Coupon_4</v>
      </c>
      <c r="L9" s="147">
        <v>43675</v>
      </c>
      <c r="M9" s="144">
        <v>43584</v>
      </c>
      <c r="N9" s="144">
        <v>43675</v>
      </c>
      <c r="O9" s="177">
        <v>0.24931506849315099</v>
      </c>
      <c r="P9" s="192" t="str">
        <v>91</v>
      </c>
      <c r="Q9" s="144">
        <v>100000000</v>
      </c>
      <c r="R9" s="144">
        <v>4.8112137895031999E-2</v>
      </c>
      <c r="S9" s="144" t="e">
        <v>#N/A</v>
      </c>
      <c r="T9" s="144" t="e">
        <v>#N/A</v>
      </c>
      <c r="U9" s="144" t="str">
        <f ca="1"/>
        <v>FirstRegularPeriodStartDate</v>
      </c>
      <c r="V9" s="144">
        <f ca="1"/>
        <v>0</v>
      </c>
    </row>
    <row r="10" spans="1:22">
      <c r="A10" s="151" t="s">
        <v>129</v>
      </c>
      <c r="B10" s="162" t="s">
        <v>134</v>
      </c>
      <c r="C10" s="151" t="s">
        <v>129</v>
      </c>
      <c r="D10" s="166" t="s">
        <v>165</v>
      </c>
      <c r="E10" s="151" t="s">
        <v>129</v>
      </c>
      <c r="F10" s="166" t="s">
        <v>133</v>
      </c>
      <c r="G10" s="151" t="s">
        <v>129</v>
      </c>
      <c r="H10" s="166" t="s">
        <v>21</v>
      </c>
      <c r="I10" s="144" t="str">
        <v>Party1</v>
      </c>
      <c r="J10" s="147" t="str">
        <v>Party2</v>
      </c>
      <c r="K10" s="147" t="str">
        <v>Leg1_Coupon_5</v>
      </c>
      <c r="L10" s="147">
        <v>43766</v>
      </c>
      <c r="M10" s="144">
        <v>43675</v>
      </c>
      <c r="N10" s="144">
        <v>43766</v>
      </c>
      <c r="O10" s="177">
        <v>0.24931506849315099</v>
      </c>
      <c r="P10" s="192" t="str">
        <v>91</v>
      </c>
      <c r="Q10" s="144">
        <v>100000000</v>
      </c>
      <c r="R10" s="144">
        <v>4.8112137895031999E-2</v>
      </c>
      <c r="S10" s="144" t="e">
        <v>#N/A</v>
      </c>
      <c r="T10" s="144" t="e">
        <v>#N/A</v>
      </c>
      <c r="U10" s="144" t="str">
        <f ca="1"/>
        <v>PaymentFrequency</v>
      </c>
      <c r="V10" s="144" t="str">
        <f ca="1"/>
        <v>3M</v>
      </c>
    </row>
    <row r="11" spans="1:22">
      <c r="A11" s="151" t="s">
        <v>121</v>
      </c>
      <c r="B11" s="162" t="b">
        <v>1</v>
      </c>
      <c r="C11" s="151" t="s">
        <v>128</v>
      </c>
      <c r="D11" s="162" t="b">
        <v>1</v>
      </c>
      <c r="E11" s="151" t="s">
        <v>128</v>
      </c>
      <c r="F11" s="162" t="b">
        <v>1</v>
      </c>
      <c r="G11" s="151" t="s">
        <v>128</v>
      </c>
      <c r="H11" s="162" t="b">
        <v>1</v>
      </c>
      <c r="I11" s="144" t="str">
        <v>Party1</v>
      </c>
      <c r="J11" s="147" t="str">
        <v>Party2</v>
      </c>
      <c r="K11" s="147" t="str">
        <v>Leg1_Coupon_6</v>
      </c>
      <c r="L11" s="147">
        <v>43858</v>
      </c>
      <c r="M11" s="144">
        <v>43766</v>
      </c>
      <c r="N11" s="144">
        <v>43858</v>
      </c>
      <c r="O11" s="177">
        <v>0.25205479452054802</v>
      </c>
      <c r="P11" s="192" t="str">
        <v>92</v>
      </c>
      <c r="Q11" s="144">
        <v>100000000</v>
      </c>
      <c r="R11" s="144">
        <v>4.8112137895031999E-2</v>
      </c>
      <c r="S11" s="144" t="e">
        <v>#N/A</v>
      </c>
      <c r="T11" s="144" t="e">
        <v>#N/A</v>
      </c>
      <c r="U11" s="144" t="str">
        <f ca="1"/>
        <v>RollConvention</v>
      </c>
      <c r="V11" s="144">
        <f ca="1"/>
        <v>3</v>
      </c>
    </row>
    <row r="12" spans="1:22">
      <c r="A12" s="151" t="s">
        <v>141</v>
      </c>
      <c r="B12" s="162" t="b">
        <v>1</v>
      </c>
      <c r="C12" s="151" t="s">
        <v>141</v>
      </c>
      <c r="D12" s="162" t="b">
        <v>1</v>
      </c>
      <c r="E12" s="151" t="s">
        <v>141</v>
      </c>
      <c r="F12" s="166" t="b">
        <v>0</v>
      </c>
      <c r="G12" s="151" t="s">
        <v>141</v>
      </c>
      <c r="H12" s="166" t="b">
        <v>0</v>
      </c>
      <c r="I12" s="144" t="str">
        <v>Party1</v>
      </c>
      <c r="J12" s="147" t="str">
        <v>Party2</v>
      </c>
      <c r="K12" s="147" t="str">
        <v>Leg1_Coupon_7</v>
      </c>
      <c r="L12" s="147">
        <v>43949</v>
      </c>
      <c r="M12" s="144">
        <v>43858</v>
      </c>
      <c r="N12" s="144">
        <v>43949</v>
      </c>
      <c r="O12" s="177">
        <v>0.24931506849315099</v>
      </c>
      <c r="P12" s="192" t="str">
        <v>91</v>
      </c>
      <c r="Q12" s="144">
        <v>100000000</v>
      </c>
      <c r="R12" s="144">
        <v>4.8112137895031999E-2</v>
      </c>
      <c r="S12" s="144" t="e">
        <v>#N/A</v>
      </c>
      <c r="T12" s="144" t="e">
        <v>#N/A</v>
      </c>
      <c r="U12" s="144" t="str">
        <f ca="1"/>
        <v>Rate</v>
      </c>
      <c r="V12" s="189">
        <f ca="1"/>
        <v>4.9588307450764972E-2</v>
      </c>
    </row>
    <row r="13" spans="1:22">
      <c r="A13" s="151" t="s">
        <v>153</v>
      </c>
      <c r="B13" s="175">
        <f>$K$2</f>
        <v>0.89839999999999998</v>
      </c>
      <c r="C13" s="151" t="s">
        <v>153</v>
      </c>
      <c r="D13" s="175">
        <f>$K$2</f>
        <v>0.89839999999999998</v>
      </c>
      <c r="E13" s="151" t="s">
        <v>153</v>
      </c>
      <c r="F13" s="175">
        <f>$K$2</f>
        <v>0.89839999999999998</v>
      </c>
      <c r="G13" s="151" t="s">
        <v>153</v>
      </c>
      <c r="H13" s="175">
        <f>$K$2</f>
        <v>0.89839999999999998</v>
      </c>
      <c r="I13" s="144" t="str">
        <v>Party1</v>
      </c>
      <c r="J13" s="147" t="str">
        <v>Party2</v>
      </c>
      <c r="K13" s="147" t="str">
        <v>Leg1_Coupon_8</v>
      </c>
      <c r="L13" s="147">
        <v>44040</v>
      </c>
      <c r="M13" s="144">
        <v>43949</v>
      </c>
      <c r="N13" s="144">
        <v>44040</v>
      </c>
      <c r="O13" s="177">
        <v>0.24931506849315099</v>
      </c>
      <c r="P13" s="192" t="str">
        <v>91</v>
      </c>
      <c r="Q13" s="144">
        <v>100000000</v>
      </c>
      <c r="R13" s="144">
        <v>4.8112137895031999E-2</v>
      </c>
      <c r="S13" s="144" t="e">
        <v>#N/A</v>
      </c>
      <c r="T13" s="144" t="e">
        <v>#N/A</v>
      </c>
      <c r="U13" s="144" t="str">
        <f ca="1"/>
        <v>Spread</v>
      </c>
      <c r="V13" s="189">
        <f ca="1"/>
        <v>0</v>
      </c>
    </row>
    <row r="14" spans="1:22">
      <c r="A14" s="152" t="s">
        <v>115</v>
      </c>
      <c r="B14" s="165" t="s">
        <v>26</v>
      </c>
      <c r="C14" s="152" t="s">
        <v>115</v>
      </c>
      <c r="D14" s="165" t="s">
        <v>26</v>
      </c>
      <c r="E14" s="152" t="s">
        <v>115</v>
      </c>
      <c r="F14" s="165" t="s">
        <v>26</v>
      </c>
      <c r="G14" s="152" t="s">
        <v>115</v>
      </c>
      <c r="H14" s="165" t="s">
        <v>26</v>
      </c>
      <c r="I14" s="144" t="str">
        <v>Party1</v>
      </c>
      <c r="J14" s="147" t="str">
        <v>Party2</v>
      </c>
      <c r="K14" s="147" t="str">
        <v>Leg1_Coupon_9</v>
      </c>
      <c r="L14" s="147">
        <v>44132</v>
      </c>
      <c r="M14" s="144">
        <v>44040</v>
      </c>
      <c r="N14" s="144">
        <v>44132</v>
      </c>
      <c r="O14" s="177">
        <v>0.25205479452054802</v>
      </c>
      <c r="P14" s="192" t="str">
        <v>92</v>
      </c>
      <c r="Q14" s="144">
        <v>100000000</v>
      </c>
      <c r="R14" s="144">
        <v>4.8112137895031999E-2</v>
      </c>
      <c r="S14" s="144" t="e">
        <v>#N/A</v>
      </c>
      <c r="T14" s="144" t="e">
        <v>#N/A</v>
      </c>
      <c r="U14" s="144" t="str">
        <f ca="1"/>
        <v>ForecastIndexName</v>
      </c>
      <c r="V14" s="144" t="str">
        <f ca="1"/>
        <v/>
      </c>
    </row>
    <row r="15" spans="1:22">
      <c r="A15" s="153" t="s">
        <v>37</v>
      </c>
      <c r="B15" s="170" t="s">
        <v>38</v>
      </c>
      <c r="C15" s="153" t="s">
        <v>37</v>
      </c>
      <c r="D15" s="170" t="s">
        <v>38</v>
      </c>
      <c r="E15" s="153" t="s">
        <v>37</v>
      </c>
      <c r="F15" s="170" t="s">
        <v>38</v>
      </c>
      <c r="G15" s="153" t="s">
        <v>37</v>
      </c>
      <c r="H15" s="170" t="s">
        <v>38</v>
      </c>
      <c r="I15" s="144" t="str">
        <v>Party1</v>
      </c>
      <c r="J15" s="147" t="str">
        <v>Party2</v>
      </c>
      <c r="K15" s="147" t="str">
        <v>Leg1_Coupon_10</v>
      </c>
      <c r="L15" s="147">
        <v>44224</v>
      </c>
      <c r="M15" s="144">
        <v>44132</v>
      </c>
      <c r="N15" s="144">
        <v>44224</v>
      </c>
      <c r="O15" s="177">
        <v>0.25205479452054802</v>
      </c>
      <c r="P15" s="192" t="str">
        <v>92</v>
      </c>
      <c r="Q15" s="144">
        <v>100000000</v>
      </c>
      <c r="R15" s="144">
        <v>4.8112137895031999E-2</v>
      </c>
      <c r="S15" s="144" t="e">
        <v>#N/A</v>
      </c>
      <c r="T15" s="144" t="e">
        <v>#N/A</v>
      </c>
    </row>
    <row r="16" spans="1:22">
      <c r="A16" s="153" t="s">
        <v>79</v>
      </c>
      <c r="B16" s="164">
        <v>100000000</v>
      </c>
      <c r="C16" s="153" t="s">
        <v>79</v>
      </c>
      <c r="D16" s="164">
        <v>100000000</v>
      </c>
      <c r="E16" s="153" t="s">
        <v>79</v>
      </c>
      <c r="F16" s="164">
        <v>100000000</v>
      </c>
      <c r="G16" s="153" t="s">
        <v>79</v>
      </c>
      <c r="H16" s="164">
        <v>100000000</v>
      </c>
      <c r="I16" s="144" t="str">
        <v>Party1</v>
      </c>
      <c r="J16" s="147" t="str">
        <v>Party2</v>
      </c>
      <c r="K16" s="147" t="str">
        <v>Leg1_Coupon_11</v>
      </c>
      <c r="L16" s="147">
        <v>44314</v>
      </c>
      <c r="M16" s="144">
        <v>44224</v>
      </c>
      <c r="N16" s="144">
        <v>44314</v>
      </c>
      <c r="O16" s="177">
        <v>0.24657534246575299</v>
      </c>
      <c r="P16" s="192" t="str">
        <v>90</v>
      </c>
      <c r="Q16" s="144">
        <v>100000000</v>
      </c>
      <c r="R16" s="144">
        <v>4.8112137895031999E-2</v>
      </c>
      <c r="S16" s="144" t="e">
        <v>#N/A</v>
      </c>
      <c r="T16" s="144" t="e">
        <v>#N/A</v>
      </c>
    </row>
    <row r="17" spans="1:20">
      <c r="A17" s="153" t="s">
        <v>10</v>
      </c>
      <c r="B17" s="164" t="str">
        <f>IF(B$12=TRUE,A$6,A$7)</f>
        <v>Party1</v>
      </c>
      <c r="C17" s="153" t="s">
        <v>10</v>
      </c>
      <c r="D17" s="164" t="str">
        <f>IF(D12=TRUE,C6,C7)</f>
        <v>Party1</v>
      </c>
      <c r="E17" s="153" t="s">
        <v>10</v>
      </c>
      <c r="F17" s="164" t="str">
        <f>IF(F12=TRUE,E6,E7)</f>
        <v>Party2</v>
      </c>
      <c r="G17" s="153" t="s">
        <v>10</v>
      </c>
      <c r="H17" s="164" t="str">
        <f>IF(H12=TRUE,G6,G7)</f>
        <v>Party2</v>
      </c>
      <c r="I17" s="144" t="str">
        <v>Party2</v>
      </c>
      <c r="J17" s="147" t="str">
        <v>Party1</v>
      </c>
      <c r="K17" s="147" t="str">
        <v>Leg2_Coupon_0</v>
      </c>
      <c r="L17" s="147">
        <v>43311</v>
      </c>
      <c r="M17" s="144">
        <v>43218</v>
      </c>
      <c r="N17" s="144">
        <v>43311</v>
      </c>
      <c r="O17" s="177">
        <v>0.25479452054794499</v>
      </c>
      <c r="P17" s="192" t="str">
        <v>93</v>
      </c>
      <c r="Q17" s="144">
        <v>89840000</v>
      </c>
      <c r="R17" s="144">
        <v>0</v>
      </c>
      <c r="S17" s="144" t="e">
        <v>#N/A</v>
      </c>
      <c r="T17" s="144" t="e">
        <v>#N/A</v>
      </c>
    </row>
    <row r="18" spans="1:20">
      <c r="A18" s="153" t="s">
        <v>33</v>
      </c>
      <c r="B18" s="161" t="s">
        <v>34</v>
      </c>
      <c r="C18" s="153" t="s">
        <v>33</v>
      </c>
      <c r="D18" s="161" t="s">
        <v>34</v>
      </c>
      <c r="E18" s="153" t="s">
        <v>33</v>
      </c>
      <c r="F18" s="161" t="s">
        <v>34</v>
      </c>
      <c r="G18" s="153" t="s">
        <v>33</v>
      </c>
      <c r="H18" s="161" t="s">
        <v>34</v>
      </c>
      <c r="I18" s="144" t="str">
        <v>Party2</v>
      </c>
      <c r="J18" s="147" t="str">
        <v>Party1</v>
      </c>
      <c r="K18" s="147" t="str">
        <v>Leg2_Coupon_1</v>
      </c>
      <c r="L18" s="147">
        <v>43402</v>
      </c>
      <c r="M18" s="144">
        <v>43311</v>
      </c>
      <c r="N18" s="144">
        <v>43402</v>
      </c>
      <c r="O18" s="177">
        <v>0.24931506849315099</v>
      </c>
      <c r="P18" s="192" t="str">
        <v>91</v>
      </c>
      <c r="Q18" s="144">
        <v>89840000</v>
      </c>
      <c r="R18" s="144">
        <v>0</v>
      </c>
      <c r="S18" s="144" t="e">
        <v>#N/A</v>
      </c>
      <c r="T18" s="144" t="e">
        <v>#N/A</v>
      </c>
    </row>
    <row r="19" spans="1:20">
      <c r="A19" s="153" t="s">
        <v>28</v>
      </c>
      <c r="B19" s="161" t="s">
        <v>132</v>
      </c>
      <c r="C19" s="153" t="s">
        <v>28</v>
      </c>
      <c r="D19" s="161" t="s">
        <v>132</v>
      </c>
      <c r="E19" s="153" t="s">
        <v>28</v>
      </c>
      <c r="F19" s="161" t="s">
        <v>132</v>
      </c>
      <c r="G19" s="153" t="s">
        <v>28</v>
      </c>
      <c r="H19" s="161" t="s">
        <v>132</v>
      </c>
      <c r="I19" s="144" t="str">
        <v>Party2</v>
      </c>
      <c r="J19" s="147" t="str">
        <v>Party1</v>
      </c>
      <c r="K19" s="147" t="str">
        <v>Leg2_Coupon_2</v>
      </c>
      <c r="L19" s="147">
        <v>43494</v>
      </c>
      <c r="M19" s="144">
        <v>43402</v>
      </c>
      <c r="N19" s="144">
        <v>43494</v>
      </c>
      <c r="O19" s="177">
        <v>0.25205479452054802</v>
      </c>
      <c r="P19" s="192" t="str">
        <v>92</v>
      </c>
      <c r="Q19" s="144">
        <v>89840000</v>
      </c>
      <c r="R19" s="144">
        <v>0</v>
      </c>
      <c r="S19" s="144" t="e">
        <v>#N/A</v>
      </c>
      <c r="T19" s="144" t="e">
        <v>#N/A</v>
      </c>
    </row>
    <row r="20" spans="1:20">
      <c r="A20" s="153" t="s">
        <v>22</v>
      </c>
      <c r="B20" s="161"/>
      <c r="C20" s="153" t="s">
        <v>22</v>
      </c>
      <c r="D20" s="161"/>
      <c r="E20" s="153" t="s">
        <v>22</v>
      </c>
      <c r="F20" s="161"/>
      <c r="G20" s="153" t="s">
        <v>22</v>
      </c>
      <c r="H20" s="161"/>
      <c r="I20" s="144" t="str">
        <v>Party2</v>
      </c>
      <c r="J20" s="147" t="str">
        <v>Party1</v>
      </c>
      <c r="K20" s="147" t="str">
        <v>Leg2_Coupon_3</v>
      </c>
      <c r="L20" s="147">
        <v>43584</v>
      </c>
      <c r="M20" s="144">
        <v>43494</v>
      </c>
      <c r="N20" s="144">
        <v>43584</v>
      </c>
      <c r="O20" s="177">
        <v>0.24657534246575299</v>
      </c>
      <c r="P20" s="192" t="str">
        <v>90</v>
      </c>
      <c r="Q20" s="144">
        <v>89840000</v>
      </c>
      <c r="R20" s="144">
        <v>0</v>
      </c>
      <c r="S20" s="144" t="e">
        <v>#N/A</v>
      </c>
      <c r="T20" s="144" t="e">
        <v>#N/A</v>
      </c>
    </row>
    <row r="21" spans="1:20">
      <c r="A21" s="153" t="s">
        <v>41</v>
      </c>
      <c r="B21" s="166" t="s">
        <v>131</v>
      </c>
      <c r="C21" s="153" t="s">
        <v>41</v>
      </c>
      <c r="D21" s="166" t="s">
        <v>131</v>
      </c>
      <c r="E21" s="153" t="s">
        <v>41</v>
      </c>
      <c r="F21" s="166" t="s">
        <v>157</v>
      </c>
      <c r="G21" s="153" t="s">
        <v>41</v>
      </c>
      <c r="H21" s="166" t="s">
        <v>157</v>
      </c>
      <c r="I21" s="144" t="str">
        <v>Party2</v>
      </c>
      <c r="J21" s="147" t="str">
        <v>Party1</v>
      </c>
      <c r="K21" s="147" t="str">
        <v>Leg2_Coupon_4</v>
      </c>
      <c r="L21" s="147">
        <v>43675</v>
      </c>
      <c r="M21" s="144">
        <v>43584</v>
      </c>
      <c r="N21" s="144">
        <v>43675</v>
      </c>
      <c r="O21" s="177">
        <v>0.24931506849315099</v>
      </c>
      <c r="P21" s="192" t="str">
        <v>91</v>
      </c>
      <c r="Q21" s="144">
        <v>89840000</v>
      </c>
      <c r="R21" s="144">
        <v>0</v>
      </c>
      <c r="S21" s="144" t="e">
        <v>#N/A</v>
      </c>
      <c r="T21" s="144" t="e">
        <v>#N/A</v>
      </c>
    </row>
    <row r="22" spans="1:20">
      <c r="A22" s="153" t="s">
        <v>31</v>
      </c>
      <c r="B22" s="166">
        <f ca="1">DAY(B8)</f>
        <v>28</v>
      </c>
      <c r="C22" s="153" t="s">
        <v>31</v>
      </c>
      <c r="D22" s="166">
        <f ca="1">DAY(D8)</f>
        <v>3</v>
      </c>
      <c r="E22" s="153" t="s">
        <v>31</v>
      </c>
      <c r="F22" s="166">
        <f ca="1">DAY(F8)</f>
        <v>3</v>
      </c>
      <c r="G22" s="153" t="s">
        <v>31</v>
      </c>
      <c r="H22" s="166">
        <f ca="1">DAY(H8)</f>
        <v>27</v>
      </c>
      <c r="I22" s="144" t="str">
        <v>Party2</v>
      </c>
      <c r="J22" s="147" t="str">
        <v>Party1</v>
      </c>
      <c r="K22" s="147" t="str">
        <v>Leg2_Coupon_5</v>
      </c>
      <c r="L22" s="147">
        <v>43766</v>
      </c>
      <c r="M22" s="144">
        <v>43675</v>
      </c>
      <c r="N22" s="144">
        <v>43766</v>
      </c>
      <c r="O22" s="177">
        <v>0.24931506849315099</v>
      </c>
      <c r="P22" s="192" t="str">
        <v>91</v>
      </c>
      <c r="Q22" s="144">
        <v>89840000</v>
      </c>
      <c r="R22" s="144">
        <v>0</v>
      </c>
      <c r="S22" s="144" t="e">
        <v>#N/A</v>
      </c>
      <c r="T22" s="144" t="e">
        <v>#N/A</v>
      </c>
    </row>
    <row r="23" spans="1:20">
      <c r="A23" s="154" t="s">
        <v>81</v>
      </c>
      <c r="B23" s="167">
        <v>4.8112137895032006E-2</v>
      </c>
      <c r="C23" s="154" t="s">
        <v>81</v>
      </c>
      <c r="D23" s="167">
        <v>4.9588307450764972E-2</v>
      </c>
      <c r="E23" s="154" t="s">
        <v>81</v>
      </c>
      <c r="F23" s="167">
        <v>5.0837897478109247E-2</v>
      </c>
      <c r="G23" s="154" t="s">
        <v>81</v>
      </c>
      <c r="H23" s="176">
        <v>5.3074455442098961E-2</v>
      </c>
      <c r="I23" s="144" t="str">
        <v>Party2</v>
      </c>
      <c r="J23" s="147" t="str">
        <v>Party1</v>
      </c>
      <c r="K23" s="147" t="str">
        <v>Leg2_Coupon_6</v>
      </c>
      <c r="L23" s="147">
        <v>43858</v>
      </c>
      <c r="M23" s="144">
        <v>43766</v>
      </c>
      <c r="N23" s="144">
        <v>43858</v>
      </c>
      <c r="O23" s="177">
        <v>0.25205479452054802</v>
      </c>
      <c r="P23" s="192" t="str">
        <v>92</v>
      </c>
      <c r="Q23" s="144">
        <v>89840000</v>
      </c>
      <c r="R23" s="144">
        <v>0</v>
      </c>
      <c r="S23" s="144" t="e">
        <v>#N/A</v>
      </c>
      <c r="T23" s="144" t="e">
        <v>#N/A</v>
      </c>
    </row>
    <row r="24" spans="1:20">
      <c r="A24" s="154" t="s">
        <v>82</v>
      </c>
      <c r="B24" s="167">
        <v>0</v>
      </c>
      <c r="C24" s="154" t="s">
        <v>82</v>
      </c>
      <c r="D24" s="167">
        <v>0</v>
      </c>
      <c r="E24" s="154" t="s">
        <v>82</v>
      </c>
      <c r="F24" s="167">
        <v>0</v>
      </c>
      <c r="G24" s="154" t="s">
        <v>82</v>
      </c>
      <c r="H24" s="167">
        <v>0</v>
      </c>
      <c r="I24" s="144" t="str">
        <v>Party2</v>
      </c>
      <c r="J24" s="147" t="str">
        <v>Party1</v>
      </c>
      <c r="K24" s="147" t="str">
        <v>Leg2_Coupon_7</v>
      </c>
      <c r="L24" s="147">
        <v>43949</v>
      </c>
      <c r="M24" s="144">
        <v>43858</v>
      </c>
      <c r="N24" s="144">
        <v>43949</v>
      </c>
      <c r="O24" s="177">
        <v>0.24931506849315099</v>
      </c>
      <c r="P24" s="192" t="str">
        <v>91</v>
      </c>
      <c r="Q24" s="144">
        <v>89840000</v>
      </c>
      <c r="R24" s="144">
        <v>0</v>
      </c>
      <c r="S24" s="144" t="e">
        <v>#N/A</v>
      </c>
      <c r="T24" s="144" t="e">
        <v>#N/A</v>
      </c>
    </row>
    <row r="25" spans="1:20">
      <c r="A25" s="155" t="s">
        <v>54</v>
      </c>
      <c r="B25" s="168" t="str">
        <f>IF(B18="Floating",VLOOKUP(B15,IndexMap,2),"")</f>
        <v/>
      </c>
      <c r="C25" s="155" t="s">
        <v>54</v>
      </c>
      <c r="D25" s="168" t="str">
        <f>IF(D18="Floating",VLOOKUP(D15,IndexMap,2),"")</f>
        <v/>
      </c>
      <c r="E25" s="155" t="s">
        <v>54</v>
      </c>
      <c r="F25" s="168" t="str">
        <f>IF(F18="Floating",VLOOKUP(F15,IndexMap,2),"")</f>
        <v/>
      </c>
      <c r="G25" s="155" t="s">
        <v>54</v>
      </c>
      <c r="H25" s="168" t="str">
        <f>IF(H18="Floating",VLOOKUP(H15,IndexMap,2),"")</f>
        <v/>
      </c>
      <c r="I25" s="144" t="str">
        <v>Party2</v>
      </c>
      <c r="J25" s="147" t="str">
        <v>Party1</v>
      </c>
      <c r="K25" s="147" t="str">
        <v>Leg2_Coupon_8</v>
      </c>
      <c r="L25" s="147">
        <v>44040</v>
      </c>
      <c r="M25" s="144">
        <v>43949</v>
      </c>
      <c r="N25" s="144">
        <v>44040</v>
      </c>
      <c r="O25" s="177">
        <v>0.24931506849315099</v>
      </c>
      <c r="P25" s="192" t="str">
        <v>91</v>
      </c>
      <c r="Q25" s="144">
        <v>89840000</v>
      </c>
      <c r="R25" s="144">
        <v>0</v>
      </c>
      <c r="S25" s="144" t="e">
        <v>#N/A</v>
      </c>
      <c r="T25" s="144" t="e">
        <v>#N/A</v>
      </c>
    </row>
    <row r="26" spans="1:20">
      <c r="A26" s="156" t="s">
        <v>37</v>
      </c>
      <c r="B26" s="170" t="s">
        <v>135</v>
      </c>
      <c r="C26" s="156" t="s">
        <v>37</v>
      </c>
      <c r="D26" s="170" t="s">
        <v>135</v>
      </c>
      <c r="E26" s="156" t="s">
        <v>37</v>
      </c>
      <c r="F26" s="170" t="s">
        <v>135</v>
      </c>
      <c r="G26" s="156" t="s">
        <v>37</v>
      </c>
      <c r="H26" s="170" t="s">
        <v>135</v>
      </c>
      <c r="I26" s="144" t="str">
        <v>Party2</v>
      </c>
      <c r="J26" s="147" t="str">
        <v>Party1</v>
      </c>
      <c r="K26" s="147" t="str">
        <v>Leg2_Coupon_9</v>
      </c>
      <c r="L26" s="147">
        <v>44132</v>
      </c>
      <c r="M26" s="144">
        <v>44040</v>
      </c>
      <c r="N26" s="144">
        <v>44132</v>
      </c>
      <c r="O26" s="177">
        <v>0.25205479452054802</v>
      </c>
      <c r="P26" s="192" t="str">
        <v>92</v>
      </c>
      <c r="Q26" s="144">
        <v>89840000</v>
      </c>
      <c r="R26" s="144">
        <v>0</v>
      </c>
      <c r="S26" s="144" t="e">
        <v>#N/A</v>
      </c>
      <c r="T26" s="144" t="e">
        <v>#N/A</v>
      </c>
    </row>
    <row r="27" spans="1:20">
      <c r="A27" s="156" t="s">
        <v>79</v>
      </c>
      <c r="B27" s="164">
        <f>B16*B13</f>
        <v>89840000</v>
      </c>
      <c r="C27" s="156" t="s">
        <v>79</v>
      </c>
      <c r="D27" s="164">
        <f>D16*D13</f>
        <v>89840000</v>
      </c>
      <c r="E27" s="156" t="s">
        <v>79</v>
      </c>
      <c r="F27" s="164">
        <f>F16*F13</f>
        <v>89840000</v>
      </c>
      <c r="G27" s="156" t="s">
        <v>79</v>
      </c>
      <c r="H27" s="164">
        <f>H16*H13</f>
        <v>89840000</v>
      </c>
      <c r="I27" s="144" t="str">
        <v>Party2</v>
      </c>
      <c r="J27" s="147" t="str">
        <v>Party1</v>
      </c>
      <c r="K27" s="147" t="str">
        <v>Leg2_Coupon_10</v>
      </c>
      <c r="L27" s="147">
        <v>44224</v>
      </c>
      <c r="M27" s="144">
        <v>44132</v>
      </c>
      <c r="N27" s="144">
        <v>44224</v>
      </c>
      <c r="O27" s="177">
        <v>0.25205479452054802</v>
      </c>
      <c r="P27" s="192" t="str">
        <v>92</v>
      </c>
      <c r="Q27" s="144">
        <v>89840000</v>
      </c>
      <c r="R27" s="144">
        <v>0</v>
      </c>
      <c r="S27" s="144" t="e">
        <v>#N/A</v>
      </c>
      <c r="T27" s="144" t="e">
        <v>#N/A</v>
      </c>
    </row>
    <row r="28" spans="1:20">
      <c r="A28" s="156" t="s">
        <v>10</v>
      </c>
      <c r="B28" s="164" t="str">
        <f>IF(B$12=TRUE,A$7,A$6)</f>
        <v>Party2</v>
      </c>
      <c r="C28" s="156" t="s">
        <v>10</v>
      </c>
      <c r="D28" s="164" t="str">
        <f>IF(D$12=TRUE,C$7,C$6)</f>
        <v>Party2</v>
      </c>
      <c r="E28" s="156" t="s">
        <v>10</v>
      </c>
      <c r="F28" s="164" t="str">
        <f>IF(F$12=TRUE,E$7,E$6)</f>
        <v>Party1</v>
      </c>
      <c r="G28" s="156" t="s">
        <v>10</v>
      </c>
      <c r="H28" s="164" t="str">
        <f>IF(H$12=TRUE,G$7,G$6)</f>
        <v>Party1</v>
      </c>
      <c r="I28" s="144" t="str">
        <v>Party2</v>
      </c>
      <c r="J28" s="147" t="str">
        <v>Party1</v>
      </c>
      <c r="K28" s="147" t="str">
        <v>Leg2_Coupon_11</v>
      </c>
      <c r="L28" s="147">
        <v>44314</v>
      </c>
      <c r="M28" s="144">
        <v>44224</v>
      </c>
      <c r="N28" s="144">
        <v>44314</v>
      </c>
      <c r="O28" s="177">
        <v>0.24657534246575299</v>
      </c>
      <c r="P28" s="192" t="str">
        <v>90</v>
      </c>
      <c r="Q28" s="144">
        <v>89840000</v>
      </c>
      <c r="R28" s="144">
        <v>0</v>
      </c>
      <c r="S28" s="144" t="e">
        <v>#N/A</v>
      </c>
      <c r="T28" s="144" t="e">
        <v>#N/A</v>
      </c>
    </row>
    <row r="29" spans="1:20">
      <c r="A29" s="156" t="s">
        <v>33</v>
      </c>
      <c r="B29" s="161" t="s">
        <v>35</v>
      </c>
      <c r="C29" s="156" t="s">
        <v>33</v>
      </c>
      <c r="D29" s="161" t="s">
        <v>35</v>
      </c>
      <c r="E29" s="156" t="s">
        <v>33</v>
      </c>
      <c r="F29" s="161" t="s">
        <v>35</v>
      </c>
      <c r="G29" s="156" t="s">
        <v>33</v>
      </c>
      <c r="H29" s="161" t="s">
        <v>35</v>
      </c>
      <c r="I29" s="144" t="e">
        <v>#N/A</v>
      </c>
      <c r="J29" s="144" t="e">
        <v>#N/A</v>
      </c>
      <c r="K29" s="144" t="e">
        <v>#N/A</v>
      </c>
      <c r="L29" s="144" t="e">
        <v>#N/A</v>
      </c>
      <c r="M29" s="144" t="e">
        <v>#N/A</v>
      </c>
      <c r="N29" s="144" t="e">
        <v>#N/A</v>
      </c>
      <c r="O29" s="177" t="e">
        <v>#N/A</v>
      </c>
      <c r="P29" s="144" t="e">
        <v>#N/A</v>
      </c>
      <c r="Q29" s="144" t="e">
        <v>#N/A</v>
      </c>
      <c r="R29" s="144" t="e">
        <v>#N/A</v>
      </c>
      <c r="S29" s="144" t="e">
        <v>#N/A</v>
      </c>
      <c r="T29" s="144" t="e">
        <v>#N/A</v>
      </c>
    </row>
    <row r="30" spans="1:20">
      <c r="A30" s="156" t="s">
        <v>28</v>
      </c>
      <c r="B30" s="161" t="s">
        <v>132</v>
      </c>
      <c r="C30" s="156" t="s">
        <v>28</v>
      </c>
      <c r="D30" s="161" t="s">
        <v>132</v>
      </c>
      <c r="E30" s="156" t="s">
        <v>28</v>
      </c>
      <c r="F30" s="161" t="s">
        <v>132</v>
      </c>
      <c r="G30" s="156" t="s">
        <v>28</v>
      </c>
      <c r="H30" s="161" t="s">
        <v>132</v>
      </c>
      <c r="I30" s="144" t="e">
        <v>#N/A</v>
      </c>
      <c r="J30" s="144" t="e">
        <v>#N/A</v>
      </c>
      <c r="K30" s="144" t="e">
        <v>#N/A</v>
      </c>
      <c r="L30" s="144" t="e">
        <v>#N/A</v>
      </c>
      <c r="M30" s="144" t="e">
        <v>#N/A</v>
      </c>
      <c r="N30" s="144" t="e">
        <v>#N/A</v>
      </c>
      <c r="O30" s="177" t="e">
        <v>#N/A</v>
      </c>
      <c r="P30" s="144" t="e">
        <v>#N/A</v>
      </c>
      <c r="Q30" s="144" t="e">
        <v>#N/A</v>
      </c>
      <c r="R30" s="144" t="e">
        <v>#N/A</v>
      </c>
      <c r="S30" s="144" t="e">
        <v>#N/A</v>
      </c>
      <c r="T30" s="144" t="e">
        <v>#N/A</v>
      </c>
    </row>
    <row r="31" spans="1:20">
      <c r="A31" s="156" t="s">
        <v>22</v>
      </c>
      <c r="B31" s="161"/>
      <c r="C31" s="156" t="s">
        <v>22</v>
      </c>
      <c r="D31" s="161"/>
      <c r="E31" s="156" t="s">
        <v>22</v>
      </c>
      <c r="F31" s="161"/>
      <c r="G31" s="156" t="s">
        <v>22</v>
      </c>
      <c r="H31" s="161"/>
      <c r="I31" s="144" t="e">
        <v>#N/A</v>
      </c>
      <c r="J31" s="144" t="e">
        <v>#N/A</v>
      </c>
      <c r="K31" s="144" t="e">
        <v>#N/A</v>
      </c>
      <c r="L31" s="144" t="e">
        <v>#N/A</v>
      </c>
      <c r="M31" s="144" t="e">
        <v>#N/A</v>
      </c>
      <c r="N31" s="144" t="e">
        <v>#N/A</v>
      </c>
      <c r="O31" s="177" t="e">
        <v>#N/A</v>
      </c>
      <c r="P31" s="144" t="e">
        <v>#N/A</v>
      </c>
      <c r="Q31" s="144" t="e">
        <v>#N/A</v>
      </c>
      <c r="R31" s="144" t="e">
        <v>#N/A</v>
      </c>
      <c r="S31" s="144" t="e">
        <v>#N/A</v>
      </c>
      <c r="T31" s="144" t="e">
        <v>#N/A</v>
      </c>
    </row>
    <row r="32" spans="1:20">
      <c r="A32" s="156" t="s">
        <v>41</v>
      </c>
      <c r="B32" s="166" t="s">
        <v>131</v>
      </c>
      <c r="C32" s="156" t="s">
        <v>41</v>
      </c>
      <c r="D32" s="166" t="s">
        <v>131</v>
      </c>
      <c r="E32" s="156" t="s">
        <v>41</v>
      </c>
      <c r="F32" s="166" t="s">
        <v>157</v>
      </c>
      <c r="G32" s="156" t="s">
        <v>41</v>
      </c>
      <c r="H32" s="166" t="s">
        <v>157</v>
      </c>
      <c r="I32" s="144" t="e">
        <v>#N/A</v>
      </c>
      <c r="J32" s="144" t="e">
        <v>#N/A</v>
      </c>
      <c r="K32" s="144" t="e">
        <v>#N/A</v>
      </c>
      <c r="L32" s="144" t="e">
        <v>#N/A</v>
      </c>
      <c r="M32" s="144" t="e">
        <v>#N/A</v>
      </c>
      <c r="N32" s="144" t="e">
        <v>#N/A</v>
      </c>
      <c r="O32" s="177" t="e">
        <v>#N/A</v>
      </c>
      <c r="P32" s="144" t="e">
        <v>#N/A</v>
      </c>
      <c r="Q32" s="144" t="e">
        <v>#N/A</v>
      </c>
      <c r="R32" s="144" t="e">
        <v>#N/A</v>
      </c>
      <c r="S32" s="144" t="e">
        <v>#N/A</v>
      </c>
      <c r="T32" s="144" t="e">
        <v>#N/A</v>
      </c>
    </row>
    <row r="33" spans="1:20">
      <c r="A33" s="156" t="s">
        <v>31</v>
      </c>
      <c r="B33" s="166">
        <f ca="1">B22</f>
        <v>28</v>
      </c>
      <c r="C33" s="156" t="s">
        <v>31</v>
      </c>
      <c r="D33" s="166">
        <f ca="1">D22</f>
        <v>3</v>
      </c>
      <c r="E33" s="156" t="s">
        <v>31</v>
      </c>
      <c r="F33" s="166">
        <f ca="1">F22</f>
        <v>3</v>
      </c>
      <c r="G33" s="156" t="s">
        <v>31</v>
      </c>
      <c r="H33" s="166">
        <f ca="1">H22</f>
        <v>27</v>
      </c>
      <c r="I33" s="144" t="e">
        <v>#N/A</v>
      </c>
      <c r="J33" s="144" t="e">
        <v>#N/A</v>
      </c>
      <c r="K33" s="144" t="e">
        <v>#N/A</v>
      </c>
      <c r="L33" s="144" t="e">
        <v>#N/A</v>
      </c>
      <c r="M33" s="144" t="e">
        <v>#N/A</v>
      </c>
      <c r="N33" s="144" t="e">
        <v>#N/A</v>
      </c>
      <c r="O33" s="177" t="e">
        <v>#N/A</v>
      </c>
      <c r="P33" s="144" t="e">
        <v>#N/A</v>
      </c>
      <c r="Q33" s="144" t="e">
        <v>#N/A</v>
      </c>
      <c r="R33" s="144" t="e">
        <v>#N/A</v>
      </c>
      <c r="S33" s="144" t="e">
        <v>#N/A</v>
      </c>
      <c r="T33" s="144" t="e">
        <v>#N/A</v>
      </c>
    </row>
    <row r="34" spans="1:20">
      <c r="A34" s="156" t="s">
        <v>81</v>
      </c>
      <c r="B34" s="197">
        <v>0</v>
      </c>
      <c r="C34" s="156" t="s">
        <v>81</v>
      </c>
      <c r="D34" s="162">
        <v>0</v>
      </c>
      <c r="E34" s="156" t="s">
        <v>81</v>
      </c>
      <c r="F34" s="162">
        <v>0</v>
      </c>
      <c r="G34" s="156" t="s">
        <v>81</v>
      </c>
      <c r="H34" s="162">
        <v>0</v>
      </c>
      <c r="I34" s="144" t="e">
        <v>#N/A</v>
      </c>
      <c r="J34" s="144" t="e">
        <v>#N/A</v>
      </c>
      <c r="K34" s="144" t="e">
        <v>#N/A</v>
      </c>
      <c r="L34" s="144" t="e">
        <v>#N/A</v>
      </c>
      <c r="M34" s="144" t="e">
        <v>#N/A</v>
      </c>
      <c r="N34" s="144" t="e">
        <v>#N/A</v>
      </c>
      <c r="O34" s="177" t="e">
        <v>#N/A</v>
      </c>
      <c r="P34" s="144" t="e">
        <v>#N/A</v>
      </c>
      <c r="Q34" s="144" t="e">
        <v>#N/A</v>
      </c>
      <c r="R34" s="144" t="e">
        <v>#N/A</v>
      </c>
      <c r="S34" s="144" t="e">
        <v>#N/A</v>
      </c>
      <c r="T34" s="144" t="e">
        <v>#N/A</v>
      </c>
    </row>
    <row r="35" spans="1:20">
      <c r="A35" s="156" t="s">
        <v>82</v>
      </c>
      <c r="B35" s="162">
        <v>0</v>
      </c>
      <c r="C35" s="156" t="s">
        <v>82</v>
      </c>
      <c r="D35" s="162">
        <v>0</v>
      </c>
      <c r="E35" s="156" t="s">
        <v>82</v>
      </c>
      <c r="F35" s="162">
        <v>0</v>
      </c>
      <c r="G35" s="156" t="s">
        <v>82</v>
      </c>
      <c r="H35" s="162">
        <v>0</v>
      </c>
      <c r="I35" s="144" t="e">
        <v>#N/A</v>
      </c>
      <c r="J35" s="144" t="e">
        <v>#N/A</v>
      </c>
      <c r="K35" s="144" t="e">
        <v>#N/A</v>
      </c>
      <c r="L35" s="144" t="e">
        <v>#N/A</v>
      </c>
      <c r="M35" s="144" t="e">
        <v>#N/A</v>
      </c>
      <c r="N35" s="144" t="e">
        <v>#N/A</v>
      </c>
      <c r="O35" s="177" t="e">
        <v>#N/A</v>
      </c>
      <c r="P35" s="144" t="e">
        <v>#N/A</v>
      </c>
      <c r="Q35" s="144" t="e">
        <v>#N/A</v>
      </c>
      <c r="R35" s="144" t="e">
        <v>#N/A</v>
      </c>
      <c r="S35" s="144" t="e">
        <v>#N/A</v>
      </c>
      <c r="T35" s="144" t="e">
        <v>#N/A</v>
      </c>
    </row>
    <row r="36" spans="1:20">
      <c r="A36" s="157" t="s">
        <v>54</v>
      </c>
      <c r="B36" s="172" t="str">
        <f>IF(B29="Floating",VLOOKUP(B26,IndexMap,2),"")</f>
        <v>USD-LIBOR-BBA</v>
      </c>
      <c r="C36" s="157" t="s">
        <v>54</v>
      </c>
      <c r="D36" s="172" t="str">
        <f>IF(D29="Floating",VLOOKUP(D26,IndexMap,2),"")</f>
        <v>USD-LIBOR-BBA</v>
      </c>
      <c r="E36" s="157" t="s">
        <v>54</v>
      </c>
      <c r="F36" s="172" t="str">
        <f>IF(F29="Floating",VLOOKUP(F26,IndexMap,2),"")</f>
        <v>USD-LIBOR-BBA</v>
      </c>
      <c r="G36" s="157" t="s">
        <v>54</v>
      </c>
      <c r="H36" s="172" t="str">
        <f>IF(H29="Floating",VLOOKUP(H26,IndexMap,2),"")</f>
        <v>USD-LIBOR-BBA</v>
      </c>
      <c r="I36" s="144" t="e">
        <v>#N/A</v>
      </c>
      <c r="J36" s="144" t="e">
        <v>#N/A</v>
      </c>
      <c r="K36" s="144" t="e">
        <v>#N/A</v>
      </c>
      <c r="L36" s="144" t="e">
        <v>#N/A</v>
      </c>
      <c r="M36" s="144" t="e">
        <v>#N/A</v>
      </c>
      <c r="N36" s="144" t="e">
        <v>#N/A</v>
      </c>
      <c r="O36" s="177" t="e">
        <v>#N/A</v>
      </c>
      <c r="P36" s="144" t="e">
        <v>#N/A</v>
      </c>
      <c r="Q36" s="144" t="e">
        <v>#N/A</v>
      </c>
      <c r="R36" s="144" t="e">
        <v>#N/A</v>
      </c>
      <c r="S36" s="144" t="e">
        <v>#N/A</v>
      </c>
      <c r="T36" s="144" t="e">
        <v>#N/A</v>
      </c>
    </row>
    <row r="37" spans="1:20">
      <c r="A37" s="158" t="s">
        <v>124</v>
      </c>
      <c r="B37" s="162" t="str">
        <f ca="1">_xll.HLV5r3.Financial.Cache.XccySwap(B3,B4,B8,B10,B14,B11,A15:B25,A26:B36,A3:B7)</f>
        <v>Trade.SpreadSheet.swap.xccy0001</v>
      </c>
      <c r="C37" s="158" t="s">
        <v>124</v>
      </c>
      <c r="D37" s="162" t="str">
        <f ca="1">_xll.HLV5r3.Financial.Cache.XccySwap(D3,D4,D8,D10,D14,D11,C15:D25,C26:D36,C3:D7)</f>
        <v>Trade.SpreadSheet.swap.xccy0002</v>
      </c>
      <c r="E37" s="158" t="s">
        <v>124</v>
      </c>
      <c r="F37" s="162" t="str">
        <f ca="1">_xll.HLV5r3.Financial.Cache.XccySwap(F3,F4,F8,F10,F14,F11,E15:F25,E26:F36,E3:F7)</f>
        <v>Trade.SpreadSheet.swap.xccy0003</v>
      </c>
      <c r="G37" s="158" t="s">
        <v>124</v>
      </c>
      <c r="H37" s="162" t="str">
        <f ca="1">_xll.HLV5r3.Financial.Cache.XccySwap(H3,H4,H8,H10,H14,H11,G15:H25,G26:H36,G3:H7)</f>
        <v>Trade.SpreadSheet.swap.xccy0004</v>
      </c>
      <c r="I37" s="144" t="e">
        <v>#N/A</v>
      </c>
      <c r="J37" s="144" t="e">
        <v>#N/A</v>
      </c>
      <c r="K37" s="144" t="e">
        <v>#N/A</v>
      </c>
      <c r="L37" s="144" t="e">
        <v>#N/A</v>
      </c>
      <c r="M37" s="144" t="e">
        <v>#N/A</v>
      </c>
      <c r="N37" s="144" t="e">
        <v>#N/A</v>
      </c>
      <c r="O37" s="177" t="e">
        <v>#N/A</v>
      </c>
      <c r="P37" s="144" t="e">
        <v>#N/A</v>
      </c>
      <c r="Q37" s="144" t="e">
        <v>#N/A</v>
      </c>
      <c r="R37" s="144" t="e">
        <v>#N/A</v>
      </c>
      <c r="S37" s="144" t="e">
        <v>#N/A</v>
      </c>
      <c r="T37" s="144" t="e">
        <v>#N/A</v>
      </c>
    </row>
    <row r="38" spans="1:20">
      <c r="A38" s="159" t="s">
        <v>125</v>
      </c>
      <c r="B38" s="169" t="str">
        <f ca="1">_xll.HLV5r3.Financial.Cache.ValueTradeFromMarket(B2,B6,$A$44:$A$47,B15,$J$44,B4)</f>
        <v>ValuationReport.LOCAL_USER.SpreadSheet.swap.xccy0001.QR_LIVE</v>
      </c>
      <c r="C38" s="159" t="s">
        <v>125</v>
      </c>
      <c r="D38" s="169" t="str">
        <f ca="1">_xll.HLV5r3.Financial.Cache.ValueTradeFromMarket(D2,D6,$A$44:$A$47,D15,$J$44,D4)</f>
        <v>ValuationReport.LOCAL_USER.SpreadSheet.swap.xccy0002.QR_LIVE</v>
      </c>
      <c r="E38" s="159" t="s">
        <v>125</v>
      </c>
      <c r="F38" s="169" t="str">
        <f ca="1">_xll.HLV5r3.Financial.Cache.ValueTradeFromMarket(F2,F6,$A$44:$A$47,F15,$J$44,F4)</f>
        <v>ValuationReport.LOCAL_USER.SpreadSheet.swap.xccy0003.QR_LIVE</v>
      </c>
      <c r="G38" s="159" t="s">
        <v>125</v>
      </c>
      <c r="H38" s="169" t="str">
        <f ca="1">_xll.HLV5r3.Financial.Cache.ValueTradeFromMarket(H2,H6,$A$44:$A$47,H15,$J$44,H4)</f>
        <v>ValuationReport.LOCAL_USER.SpreadSheet.swap.xccy0004.QR_LIVE</v>
      </c>
    </row>
    <row r="39" spans="1:20">
      <c r="A39" s="143" t="str">
        <f t="array" aca="1" ref="A39:B42" ca="1">_xll.HLV5r3.Financial.Cache.ViewValuationReport(B38)</f>
        <v>ImpliedQuote</v>
      </c>
      <c r="B39" s="174">
        <f ca="1"/>
        <v>5.0000621281745344E-2</v>
      </c>
      <c r="C39" s="143" t="str">
        <f t="array" aca="1" ref="C39:D42" ca="1">_xll.HLV5r3.Financial.Cache.ViewValuationReport(D38)</f>
        <v>ImpliedQuote</v>
      </c>
      <c r="D39" s="174">
        <f ca="1"/>
        <v>4.9999656928072914E-2</v>
      </c>
      <c r="E39" s="143" t="str">
        <f t="array" aca="1" ref="E39:F42" ca="1">_xll.HLV5r3.Financial.Cache.ViewValuationReport(F38)</f>
        <v>ImpliedQuote</v>
      </c>
      <c r="F39" s="174">
        <f ca="1"/>
        <v>5.0312412998372621E-2</v>
      </c>
      <c r="G39" s="143" t="str">
        <f t="array" aca="1" ref="G39:H42" ca="1">_xll.HLV5r3.Financial.Cache.ViewValuationReport(H38)</f>
        <v>ImpliedQuote</v>
      </c>
      <c r="H39" s="174">
        <f ca="1"/>
        <v>5.031312279186529E-2</v>
      </c>
      <c r="I39" s="144" t="str">
        <f t="array" aca="1" ref="I39:J42" ca="1">_xll.HLV5r3.Financial.Cache.ViewValuationReport(B38)</f>
        <v>ImpliedQuote</v>
      </c>
      <c r="J39" s="190">
        <f ca="1"/>
        <v>5.0000621281745344E-2</v>
      </c>
    </row>
    <row r="40" spans="1:20">
      <c r="A40" s="143" t="str">
        <f ca="1"/>
        <v>BreakEvenSpread</v>
      </c>
      <c r="B40" s="174">
        <f ca="1"/>
        <v>4339585.8115082514</v>
      </c>
      <c r="C40" s="143" t="str">
        <f ca="1"/>
        <v>BreakEvenSpread</v>
      </c>
      <c r="D40" s="174">
        <f ca="1"/>
        <v>933765.52325135702</v>
      </c>
      <c r="E40" s="143" t="str">
        <f ca="1"/>
        <v>BreakEvenSpread</v>
      </c>
      <c r="F40" s="174">
        <f ca="1"/>
        <v>-1175144.2646157593</v>
      </c>
      <c r="G40" s="143" t="str">
        <f ca="1"/>
        <v>BreakEvenSpread</v>
      </c>
      <c r="H40" s="174">
        <f ca="1"/>
        <v>-5837987.4533833098</v>
      </c>
      <c r="I40" s="144" t="str">
        <f ca="1"/>
        <v>BreakEvenSpread</v>
      </c>
      <c r="J40" s="144">
        <f ca="1"/>
        <v>4339585.8115082514</v>
      </c>
    </row>
    <row r="41" spans="1:20">
      <c r="A41" s="143" t="str">
        <f ca="1"/>
        <v>NPV</v>
      </c>
      <c r="B41" s="146">
        <f ca="1"/>
        <v>523362.1225133306</v>
      </c>
      <c r="C41" s="143" t="str">
        <f ca="1"/>
        <v>NPV</v>
      </c>
      <c r="D41" s="146">
        <f ca="1"/>
        <v>148241.13897092114</v>
      </c>
      <c r="E41" s="143" t="str">
        <f ca="1"/>
        <v>NPV</v>
      </c>
      <c r="F41" s="146">
        <f ca="1"/>
        <v>-229654.81242979231</v>
      </c>
      <c r="G41" s="143" t="str">
        <f ca="1"/>
        <v>NPV</v>
      </c>
      <c r="H41" s="146">
        <f ca="1"/>
        <v>-2150203.5247582514</v>
      </c>
      <c r="I41" s="144" t="str">
        <f ca="1"/>
        <v>NPV</v>
      </c>
      <c r="J41" s="144">
        <f ca="1"/>
        <v>523362.1225133306</v>
      </c>
    </row>
    <row r="42" spans="1:20">
      <c r="A42" s="143" t="str">
        <f ca="1"/>
        <v>Delta1</v>
      </c>
      <c r="B42" s="146">
        <f ca="1"/>
        <v>-27659.967510288068</v>
      </c>
      <c r="C42" s="143" t="str">
        <f ca="1"/>
        <v>Delta1</v>
      </c>
      <c r="D42" s="146">
        <f ca="1"/>
        <v>-36056.615571738272</v>
      </c>
      <c r="E42" s="143" t="str">
        <f ca="1"/>
        <v>Delta1</v>
      </c>
      <c r="F42" s="146">
        <f ca="1"/>
        <v>-44387.574707776112</v>
      </c>
      <c r="G42" s="143" t="str">
        <f ca="1"/>
        <v>Delta1</v>
      </c>
      <c r="H42" s="146">
        <f ca="1"/>
        <v>-80124.391830817025</v>
      </c>
      <c r="I42" s="144" t="str">
        <f ca="1"/>
        <v>Delta1</v>
      </c>
      <c r="J42" s="144">
        <f ca="1"/>
        <v>-27659.967510288068</v>
      </c>
    </row>
    <row r="43" spans="1:20">
      <c r="A43" s="143"/>
      <c r="B43" s="145"/>
      <c r="C43" s="145"/>
      <c r="D43" s="145"/>
      <c r="E43" s="145"/>
      <c r="F43" s="145"/>
      <c r="G43" s="145"/>
      <c r="H43" s="145"/>
    </row>
    <row r="44" spans="1:20">
      <c r="A44" s="143" t="s">
        <v>65</v>
      </c>
      <c r="B44" s="145"/>
      <c r="C44" s="145"/>
      <c r="D44" s="145"/>
      <c r="E44" s="145"/>
      <c r="F44" s="145"/>
      <c r="G44" s="145"/>
      <c r="H44" s="145"/>
      <c r="I44" s="144" t="s">
        <v>61</v>
      </c>
      <c r="J44" s="144" t="s">
        <v>6</v>
      </c>
    </row>
    <row r="45" spans="1:20">
      <c r="A45" s="173" t="s">
        <v>66</v>
      </c>
      <c r="B45" s="145"/>
      <c r="C45" s="145"/>
      <c r="D45" s="145"/>
      <c r="E45" s="145"/>
      <c r="F45" s="145"/>
      <c r="G45" s="145"/>
      <c r="H45" s="145"/>
    </row>
    <row r="46" spans="1:20">
      <c r="A46" s="173" t="s">
        <v>152</v>
      </c>
      <c r="B46" s="145"/>
      <c r="C46" s="145"/>
      <c r="D46" s="145"/>
      <c r="E46" s="145"/>
      <c r="F46" s="145"/>
      <c r="G46" s="145"/>
      <c r="H46" s="145"/>
      <c r="J46" s="146"/>
    </row>
    <row r="47" spans="1:20">
      <c r="A47" s="143" t="s">
        <v>127</v>
      </c>
      <c r="B47" s="145"/>
      <c r="C47" s="145"/>
      <c r="D47" s="145"/>
      <c r="E47" s="145"/>
      <c r="F47" s="145"/>
      <c r="G47" s="145"/>
      <c r="H47" s="145"/>
    </row>
    <row r="48" spans="1:20">
      <c r="B48" s="145"/>
      <c r="C48" s="145"/>
      <c r="D48" s="145"/>
      <c r="E48" s="145"/>
      <c r="F48" s="145"/>
      <c r="G48" s="145"/>
      <c r="H48" s="145"/>
    </row>
    <row r="49" spans="2:8">
      <c r="B49" s="145"/>
      <c r="C49" s="145"/>
      <c r="D49" s="145"/>
      <c r="E49" s="145"/>
      <c r="F49" s="145"/>
      <c r="G49" s="145"/>
      <c r="H49" s="145"/>
    </row>
    <row r="50" spans="2:8">
      <c r="B50" s="145"/>
      <c r="C50" s="145"/>
      <c r="D50" s="145"/>
      <c r="E50" s="145"/>
      <c r="F50" s="145"/>
      <c r="G50" s="145"/>
      <c r="H50" s="145"/>
    </row>
    <row r="51" spans="2:8">
      <c r="B51" s="145"/>
      <c r="C51" s="145"/>
      <c r="D51" s="145"/>
      <c r="E51" s="145"/>
      <c r="F51" s="145"/>
      <c r="G51" s="145"/>
      <c r="H51" s="145"/>
    </row>
    <row r="52" spans="2:8">
      <c r="B52" s="145"/>
      <c r="C52" s="145"/>
      <c r="D52" s="145"/>
      <c r="E52" s="145"/>
      <c r="F52" s="145"/>
      <c r="G52" s="145"/>
      <c r="H52" s="145"/>
    </row>
    <row r="53" spans="2:8">
      <c r="B53" s="145"/>
      <c r="C53" s="145"/>
      <c r="D53" s="145"/>
      <c r="E53" s="145"/>
      <c r="F53" s="145"/>
      <c r="G53" s="145"/>
      <c r="H53" s="145"/>
    </row>
    <row r="54" spans="2:8">
      <c r="B54" s="145"/>
      <c r="C54" s="145"/>
      <c r="D54" s="145"/>
      <c r="E54" s="145"/>
      <c r="F54" s="145"/>
      <c r="G54" s="145"/>
      <c r="H54" s="145"/>
    </row>
    <row r="55" spans="2:8">
      <c r="B55" s="145"/>
      <c r="C55" s="145"/>
      <c r="D55" s="145"/>
      <c r="E55" s="145"/>
      <c r="F55" s="145"/>
      <c r="G55" s="145"/>
      <c r="H55" s="145"/>
    </row>
    <row r="56" spans="2:8">
      <c r="B56" s="145"/>
      <c r="C56" s="145"/>
      <c r="D56" s="145"/>
      <c r="E56" s="145"/>
      <c r="F56" s="145"/>
      <c r="G56" s="145"/>
      <c r="H56" s="145"/>
    </row>
    <row r="57" spans="2:8">
      <c r="B57" s="145"/>
      <c r="C57" s="145"/>
      <c r="D57" s="145"/>
      <c r="E57" s="145"/>
      <c r="F57" s="145"/>
      <c r="G57" s="145"/>
      <c r="H57" s="145"/>
    </row>
  </sheetData>
  <dataValidations disablePrompts="1" count="3">
    <dataValidation type="list" allowBlank="1" showInputMessage="1" showErrorMessage="1" sqref="B15 D15 F15 H15 B26 D26 F26 H26" xr:uid="{00000000-0002-0000-0100-000000000000}">
      <formula1>Currency</formula1>
    </dataValidation>
    <dataValidation type="list" allowBlank="1" showInputMessage="1" showErrorMessage="1" sqref="B18 F18 D18 H18 H29 F29 D29 B29" xr:uid="{00000000-0002-0000-0100-000001000000}">
      <formula1>Type</formula1>
    </dataValidation>
    <dataValidation type="list" allowBlank="1" showInputMessage="1" showErrorMessage="1" sqref="B21 D32 H32 F21 B32 H21 F32 D21" xr:uid="{00000000-0002-0000-0100-000002000000}">
      <formula1>Frequency</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B1:W300"/>
  <sheetViews>
    <sheetView showGridLines="0" topLeftCell="A4" workbookViewId="0">
      <selection activeCell="E43" sqref="E43:E45"/>
    </sheetView>
  </sheetViews>
  <sheetFormatPr defaultRowHeight="12.75"/>
  <cols>
    <col min="1" max="2" width="1.7109375" style="8" customWidth="1"/>
    <col min="3" max="3" width="3.140625" style="8" customWidth="1"/>
    <col min="4" max="4" width="37" style="8" bestFit="1" customWidth="1"/>
    <col min="5" max="5" width="48.5703125" style="8" bestFit="1" customWidth="1"/>
    <col min="6" max="6" width="9.140625" style="8"/>
    <col min="7" max="7" width="28.140625" style="8" bestFit="1" customWidth="1"/>
    <col min="8" max="8" width="48.5703125" style="8" bestFit="1" customWidth="1"/>
    <col min="9" max="9" width="9.140625" style="8"/>
    <col min="10" max="10" width="1.140625" style="8" customWidth="1"/>
    <col min="11" max="11" width="16.140625" style="8" bestFit="1" customWidth="1"/>
    <col min="12" max="12" width="31.140625" style="8" bestFit="1" customWidth="1"/>
    <col min="13" max="15" width="9.140625" style="8"/>
    <col min="16" max="16" width="5.28515625" style="193" bestFit="1" customWidth="1"/>
    <col min="17" max="17" width="12.85546875" style="193" bestFit="1" customWidth="1"/>
    <col min="18" max="254" width="9.140625" style="8"/>
    <col min="255" max="256" width="1.7109375" style="8" customWidth="1"/>
    <col min="257" max="257" width="3.140625" style="8" customWidth="1"/>
    <col min="258" max="258" width="17.7109375" style="8" bestFit="1" customWidth="1"/>
    <col min="259" max="259" width="36.42578125" style="8" bestFit="1" customWidth="1"/>
    <col min="260" max="260" width="9.140625" style="8"/>
    <col min="261" max="261" width="17.7109375" style="8" bestFit="1" customWidth="1"/>
    <col min="262" max="262" width="36.42578125" style="8" bestFit="1" customWidth="1"/>
    <col min="263" max="263" width="9.140625" style="8"/>
    <col min="264" max="264" width="1.140625" style="8" customWidth="1"/>
    <col min="265" max="266" width="9.140625" style="8"/>
    <col min="267" max="267" width="11.85546875" style="8" bestFit="1" customWidth="1"/>
    <col min="268" max="510" width="9.140625" style="8"/>
    <col min="511" max="512" width="1.7109375" style="8" customWidth="1"/>
    <col min="513" max="513" width="3.140625" style="8" customWidth="1"/>
    <col min="514" max="514" width="17.7109375" style="8" bestFit="1" customWidth="1"/>
    <col min="515" max="515" width="36.42578125" style="8" bestFit="1" customWidth="1"/>
    <col min="516" max="516" width="9.140625" style="8"/>
    <col min="517" max="517" width="17.7109375" style="8" bestFit="1" customWidth="1"/>
    <col min="518" max="518" width="36.42578125" style="8" bestFit="1" customWidth="1"/>
    <col min="519" max="519" width="9.140625" style="8"/>
    <col min="520" max="520" width="1.140625" style="8" customWidth="1"/>
    <col min="521" max="522" width="9.140625" style="8"/>
    <col min="523" max="523" width="11.85546875" style="8" bestFit="1" customWidth="1"/>
    <col min="524" max="766" width="9.140625" style="8"/>
    <col min="767" max="768" width="1.7109375" style="8" customWidth="1"/>
    <col min="769" max="769" width="3.140625" style="8" customWidth="1"/>
    <col min="770" max="770" width="17.7109375" style="8" bestFit="1" customWidth="1"/>
    <col min="771" max="771" width="36.42578125" style="8" bestFit="1" customWidth="1"/>
    <col min="772" max="772" width="9.140625" style="8"/>
    <col min="773" max="773" width="17.7109375" style="8" bestFit="1" customWidth="1"/>
    <col min="774" max="774" width="36.42578125" style="8" bestFit="1" customWidth="1"/>
    <col min="775" max="775" width="9.140625" style="8"/>
    <col min="776" max="776" width="1.140625" style="8" customWidth="1"/>
    <col min="777" max="778" width="9.140625" style="8"/>
    <col min="779" max="779" width="11.85546875" style="8" bestFit="1" customWidth="1"/>
    <col min="780" max="1022" width="9.140625" style="8"/>
    <col min="1023" max="1024" width="1.7109375" style="8" customWidth="1"/>
    <col min="1025" max="1025" width="3.140625" style="8" customWidth="1"/>
    <col min="1026" max="1026" width="17.7109375" style="8" bestFit="1" customWidth="1"/>
    <col min="1027" max="1027" width="36.42578125" style="8" bestFit="1" customWidth="1"/>
    <col min="1028" max="1028" width="9.140625" style="8"/>
    <col min="1029" max="1029" width="17.7109375" style="8" bestFit="1" customWidth="1"/>
    <col min="1030" max="1030" width="36.42578125" style="8" bestFit="1" customWidth="1"/>
    <col min="1031" max="1031" width="9.140625" style="8"/>
    <col min="1032" max="1032" width="1.140625" style="8" customWidth="1"/>
    <col min="1033" max="1034" width="9.140625" style="8"/>
    <col min="1035" max="1035" width="11.85546875" style="8" bestFit="1" customWidth="1"/>
    <col min="1036" max="1278" width="9.140625" style="8"/>
    <col min="1279" max="1280" width="1.7109375" style="8" customWidth="1"/>
    <col min="1281" max="1281" width="3.140625" style="8" customWidth="1"/>
    <col min="1282" max="1282" width="17.7109375" style="8" bestFit="1" customWidth="1"/>
    <col min="1283" max="1283" width="36.42578125" style="8" bestFit="1" customWidth="1"/>
    <col min="1284" max="1284" width="9.140625" style="8"/>
    <col min="1285" max="1285" width="17.7109375" style="8" bestFit="1" customWidth="1"/>
    <col min="1286" max="1286" width="36.42578125" style="8" bestFit="1" customWidth="1"/>
    <col min="1287" max="1287" width="9.140625" style="8"/>
    <col min="1288" max="1288" width="1.140625" style="8" customWidth="1"/>
    <col min="1289" max="1290" width="9.140625" style="8"/>
    <col min="1291" max="1291" width="11.85546875" style="8" bestFit="1" customWidth="1"/>
    <col min="1292" max="1534" width="9.140625" style="8"/>
    <col min="1535" max="1536" width="1.7109375" style="8" customWidth="1"/>
    <col min="1537" max="1537" width="3.140625" style="8" customWidth="1"/>
    <col min="1538" max="1538" width="17.7109375" style="8" bestFit="1" customWidth="1"/>
    <col min="1539" max="1539" width="36.42578125" style="8" bestFit="1" customWidth="1"/>
    <col min="1540" max="1540" width="9.140625" style="8"/>
    <col min="1541" max="1541" width="17.7109375" style="8" bestFit="1" customWidth="1"/>
    <col min="1542" max="1542" width="36.42578125" style="8" bestFit="1" customWidth="1"/>
    <col min="1543" max="1543" width="9.140625" style="8"/>
    <col min="1544" max="1544" width="1.140625" style="8" customWidth="1"/>
    <col min="1545" max="1546" width="9.140625" style="8"/>
    <col min="1547" max="1547" width="11.85546875" style="8" bestFit="1" customWidth="1"/>
    <col min="1548" max="1790" width="9.140625" style="8"/>
    <col min="1791" max="1792" width="1.7109375" style="8" customWidth="1"/>
    <col min="1793" max="1793" width="3.140625" style="8" customWidth="1"/>
    <col min="1794" max="1794" width="17.7109375" style="8" bestFit="1" customWidth="1"/>
    <col min="1795" max="1795" width="36.42578125" style="8" bestFit="1" customWidth="1"/>
    <col min="1796" max="1796" width="9.140625" style="8"/>
    <col min="1797" max="1797" width="17.7109375" style="8" bestFit="1" customWidth="1"/>
    <col min="1798" max="1798" width="36.42578125" style="8" bestFit="1" customWidth="1"/>
    <col min="1799" max="1799" width="9.140625" style="8"/>
    <col min="1800" max="1800" width="1.140625" style="8" customWidth="1"/>
    <col min="1801" max="1802" width="9.140625" style="8"/>
    <col min="1803" max="1803" width="11.85546875" style="8" bestFit="1" customWidth="1"/>
    <col min="1804" max="2046" width="9.140625" style="8"/>
    <col min="2047" max="2048" width="1.7109375" style="8" customWidth="1"/>
    <col min="2049" max="2049" width="3.140625" style="8" customWidth="1"/>
    <col min="2050" max="2050" width="17.7109375" style="8" bestFit="1" customWidth="1"/>
    <col min="2051" max="2051" width="36.42578125" style="8" bestFit="1" customWidth="1"/>
    <col min="2052" max="2052" width="9.140625" style="8"/>
    <col min="2053" max="2053" width="17.7109375" style="8" bestFit="1" customWidth="1"/>
    <col min="2054" max="2054" width="36.42578125" style="8" bestFit="1" customWidth="1"/>
    <col min="2055" max="2055" width="9.140625" style="8"/>
    <col min="2056" max="2056" width="1.140625" style="8" customWidth="1"/>
    <col min="2057" max="2058" width="9.140625" style="8"/>
    <col min="2059" max="2059" width="11.85546875" style="8" bestFit="1" customWidth="1"/>
    <col min="2060" max="2302" width="9.140625" style="8"/>
    <col min="2303" max="2304" width="1.7109375" style="8" customWidth="1"/>
    <col min="2305" max="2305" width="3.140625" style="8" customWidth="1"/>
    <col min="2306" max="2306" width="17.7109375" style="8" bestFit="1" customWidth="1"/>
    <col min="2307" max="2307" width="36.42578125" style="8" bestFit="1" customWidth="1"/>
    <col min="2308" max="2308" width="9.140625" style="8"/>
    <col min="2309" max="2309" width="17.7109375" style="8" bestFit="1" customWidth="1"/>
    <col min="2310" max="2310" width="36.42578125" style="8" bestFit="1" customWidth="1"/>
    <col min="2311" max="2311" width="9.140625" style="8"/>
    <col min="2312" max="2312" width="1.140625" style="8" customWidth="1"/>
    <col min="2313" max="2314" width="9.140625" style="8"/>
    <col min="2315" max="2315" width="11.85546875" style="8" bestFit="1" customWidth="1"/>
    <col min="2316" max="2558" width="9.140625" style="8"/>
    <col min="2559" max="2560" width="1.7109375" style="8" customWidth="1"/>
    <col min="2561" max="2561" width="3.140625" style="8" customWidth="1"/>
    <col min="2562" max="2562" width="17.7109375" style="8" bestFit="1" customWidth="1"/>
    <col min="2563" max="2563" width="36.42578125" style="8" bestFit="1" customWidth="1"/>
    <col min="2564" max="2564" width="9.140625" style="8"/>
    <col min="2565" max="2565" width="17.7109375" style="8" bestFit="1" customWidth="1"/>
    <col min="2566" max="2566" width="36.42578125" style="8" bestFit="1" customWidth="1"/>
    <col min="2567" max="2567" width="9.140625" style="8"/>
    <col min="2568" max="2568" width="1.140625" style="8" customWidth="1"/>
    <col min="2569" max="2570" width="9.140625" style="8"/>
    <col min="2571" max="2571" width="11.85546875" style="8" bestFit="1" customWidth="1"/>
    <col min="2572" max="2814" width="9.140625" style="8"/>
    <col min="2815" max="2816" width="1.7109375" style="8" customWidth="1"/>
    <col min="2817" max="2817" width="3.140625" style="8" customWidth="1"/>
    <col min="2818" max="2818" width="17.7109375" style="8" bestFit="1" customWidth="1"/>
    <col min="2819" max="2819" width="36.42578125" style="8" bestFit="1" customWidth="1"/>
    <col min="2820" max="2820" width="9.140625" style="8"/>
    <col min="2821" max="2821" width="17.7109375" style="8" bestFit="1" customWidth="1"/>
    <col min="2822" max="2822" width="36.42578125" style="8" bestFit="1" customWidth="1"/>
    <col min="2823" max="2823" width="9.140625" style="8"/>
    <col min="2824" max="2824" width="1.140625" style="8" customWidth="1"/>
    <col min="2825" max="2826" width="9.140625" style="8"/>
    <col min="2827" max="2827" width="11.85546875" style="8" bestFit="1" customWidth="1"/>
    <col min="2828" max="3070" width="9.140625" style="8"/>
    <col min="3071" max="3072" width="1.7109375" style="8" customWidth="1"/>
    <col min="3073" max="3073" width="3.140625" style="8" customWidth="1"/>
    <col min="3074" max="3074" width="17.7109375" style="8" bestFit="1" customWidth="1"/>
    <col min="3075" max="3075" width="36.42578125" style="8" bestFit="1" customWidth="1"/>
    <col min="3076" max="3076" width="9.140625" style="8"/>
    <col min="3077" max="3077" width="17.7109375" style="8" bestFit="1" customWidth="1"/>
    <col min="3078" max="3078" width="36.42578125" style="8" bestFit="1" customWidth="1"/>
    <col min="3079" max="3079" width="9.140625" style="8"/>
    <col min="3080" max="3080" width="1.140625" style="8" customWidth="1"/>
    <col min="3081" max="3082" width="9.140625" style="8"/>
    <col min="3083" max="3083" width="11.85546875" style="8" bestFit="1" customWidth="1"/>
    <col min="3084" max="3326" width="9.140625" style="8"/>
    <col min="3327" max="3328" width="1.7109375" style="8" customWidth="1"/>
    <col min="3329" max="3329" width="3.140625" style="8" customWidth="1"/>
    <col min="3330" max="3330" width="17.7109375" style="8" bestFit="1" customWidth="1"/>
    <col min="3331" max="3331" width="36.42578125" style="8" bestFit="1" customWidth="1"/>
    <col min="3332" max="3332" width="9.140625" style="8"/>
    <col min="3333" max="3333" width="17.7109375" style="8" bestFit="1" customWidth="1"/>
    <col min="3334" max="3334" width="36.42578125" style="8" bestFit="1" customWidth="1"/>
    <col min="3335" max="3335" width="9.140625" style="8"/>
    <col min="3336" max="3336" width="1.140625" style="8" customWidth="1"/>
    <col min="3337" max="3338" width="9.140625" style="8"/>
    <col min="3339" max="3339" width="11.85546875" style="8" bestFit="1" customWidth="1"/>
    <col min="3340" max="3582" width="9.140625" style="8"/>
    <col min="3583" max="3584" width="1.7109375" style="8" customWidth="1"/>
    <col min="3585" max="3585" width="3.140625" style="8" customWidth="1"/>
    <col min="3586" max="3586" width="17.7109375" style="8" bestFit="1" customWidth="1"/>
    <col min="3587" max="3587" width="36.42578125" style="8" bestFit="1" customWidth="1"/>
    <col min="3588" max="3588" width="9.140625" style="8"/>
    <col min="3589" max="3589" width="17.7109375" style="8" bestFit="1" customWidth="1"/>
    <col min="3590" max="3590" width="36.42578125" style="8" bestFit="1" customWidth="1"/>
    <col min="3591" max="3591" width="9.140625" style="8"/>
    <col min="3592" max="3592" width="1.140625" style="8" customWidth="1"/>
    <col min="3593" max="3594" width="9.140625" style="8"/>
    <col min="3595" max="3595" width="11.85546875" style="8" bestFit="1" customWidth="1"/>
    <col min="3596" max="3838" width="9.140625" style="8"/>
    <col min="3839" max="3840" width="1.7109375" style="8" customWidth="1"/>
    <col min="3841" max="3841" width="3.140625" style="8" customWidth="1"/>
    <col min="3842" max="3842" width="17.7109375" style="8" bestFit="1" customWidth="1"/>
    <col min="3843" max="3843" width="36.42578125" style="8" bestFit="1" customWidth="1"/>
    <col min="3844" max="3844" width="9.140625" style="8"/>
    <col min="3845" max="3845" width="17.7109375" style="8" bestFit="1" customWidth="1"/>
    <col min="3846" max="3846" width="36.42578125" style="8" bestFit="1" customWidth="1"/>
    <col min="3847" max="3847" width="9.140625" style="8"/>
    <col min="3848" max="3848" width="1.140625" style="8" customWidth="1"/>
    <col min="3849" max="3850" width="9.140625" style="8"/>
    <col min="3851" max="3851" width="11.85546875" style="8" bestFit="1" customWidth="1"/>
    <col min="3852" max="4094" width="9.140625" style="8"/>
    <col min="4095" max="4096" width="1.7109375" style="8" customWidth="1"/>
    <col min="4097" max="4097" width="3.140625" style="8" customWidth="1"/>
    <col min="4098" max="4098" width="17.7109375" style="8" bestFit="1" customWidth="1"/>
    <col min="4099" max="4099" width="36.42578125" style="8" bestFit="1" customWidth="1"/>
    <col min="4100" max="4100" width="9.140625" style="8"/>
    <col min="4101" max="4101" width="17.7109375" style="8" bestFit="1" customWidth="1"/>
    <col min="4102" max="4102" width="36.42578125" style="8" bestFit="1" customWidth="1"/>
    <col min="4103" max="4103" width="9.140625" style="8"/>
    <col min="4104" max="4104" width="1.140625" style="8" customWidth="1"/>
    <col min="4105" max="4106" width="9.140625" style="8"/>
    <col min="4107" max="4107" width="11.85546875" style="8" bestFit="1" customWidth="1"/>
    <col min="4108" max="4350" width="9.140625" style="8"/>
    <col min="4351" max="4352" width="1.7109375" style="8" customWidth="1"/>
    <col min="4353" max="4353" width="3.140625" style="8" customWidth="1"/>
    <col min="4354" max="4354" width="17.7109375" style="8" bestFit="1" customWidth="1"/>
    <col min="4355" max="4355" width="36.42578125" style="8" bestFit="1" customWidth="1"/>
    <col min="4356" max="4356" width="9.140625" style="8"/>
    <col min="4357" max="4357" width="17.7109375" style="8" bestFit="1" customWidth="1"/>
    <col min="4358" max="4358" width="36.42578125" style="8" bestFit="1" customWidth="1"/>
    <col min="4359" max="4359" width="9.140625" style="8"/>
    <col min="4360" max="4360" width="1.140625" style="8" customWidth="1"/>
    <col min="4361" max="4362" width="9.140625" style="8"/>
    <col min="4363" max="4363" width="11.85546875" style="8" bestFit="1" customWidth="1"/>
    <col min="4364" max="4606" width="9.140625" style="8"/>
    <col min="4607" max="4608" width="1.7109375" style="8" customWidth="1"/>
    <col min="4609" max="4609" width="3.140625" style="8" customWidth="1"/>
    <col min="4610" max="4610" width="17.7109375" style="8" bestFit="1" customWidth="1"/>
    <col min="4611" max="4611" width="36.42578125" style="8" bestFit="1" customWidth="1"/>
    <col min="4612" max="4612" width="9.140625" style="8"/>
    <col min="4613" max="4613" width="17.7109375" style="8" bestFit="1" customWidth="1"/>
    <col min="4614" max="4614" width="36.42578125" style="8" bestFit="1" customWidth="1"/>
    <col min="4615" max="4615" width="9.140625" style="8"/>
    <col min="4616" max="4616" width="1.140625" style="8" customWidth="1"/>
    <col min="4617" max="4618" width="9.140625" style="8"/>
    <col min="4619" max="4619" width="11.85546875" style="8" bestFit="1" customWidth="1"/>
    <col min="4620" max="4862" width="9.140625" style="8"/>
    <col min="4863" max="4864" width="1.7109375" style="8" customWidth="1"/>
    <col min="4865" max="4865" width="3.140625" style="8" customWidth="1"/>
    <col min="4866" max="4866" width="17.7109375" style="8" bestFit="1" customWidth="1"/>
    <col min="4867" max="4867" width="36.42578125" style="8" bestFit="1" customWidth="1"/>
    <col min="4868" max="4868" width="9.140625" style="8"/>
    <col min="4869" max="4869" width="17.7109375" style="8" bestFit="1" customWidth="1"/>
    <col min="4870" max="4870" width="36.42578125" style="8" bestFit="1" customWidth="1"/>
    <col min="4871" max="4871" width="9.140625" style="8"/>
    <col min="4872" max="4872" width="1.140625" style="8" customWidth="1"/>
    <col min="4873" max="4874" width="9.140625" style="8"/>
    <col min="4875" max="4875" width="11.85546875" style="8" bestFit="1" customWidth="1"/>
    <col min="4876" max="5118" width="9.140625" style="8"/>
    <col min="5119" max="5120" width="1.7109375" style="8" customWidth="1"/>
    <col min="5121" max="5121" width="3.140625" style="8" customWidth="1"/>
    <col min="5122" max="5122" width="17.7109375" style="8" bestFit="1" customWidth="1"/>
    <col min="5123" max="5123" width="36.42578125" style="8" bestFit="1" customWidth="1"/>
    <col min="5124" max="5124" width="9.140625" style="8"/>
    <col min="5125" max="5125" width="17.7109375" style="8" bestFit="1" customWidth="1"/>
    <col min="5126" max="5126" width="36.42578125" style="8" bestFit="1" customWidth="1"/>
    <col min="5127" max="5127" width="9.140625" style="8"/>
    <col min="5128" max="5128" width="1.140625" style="8" customWidth="1"/>
    <col min="5129" max="5130" width="9.140625" style="8"/>
    <col min="5131" max="5131" width="11.85546875" style="8" bestFit="1" customWidth="1"/>
    <col min="5132" max="5374" width="9.140625" style="8"/>
    <col min="5375" max="5376" width="1.7109375" style="8" customWidth="1"/>
    <col min="5377" max="5377" width="3.140625" style="8" customWidth="1"/>
    <col min="5378" max="5378" width="17.7109375" style="8" bestFit="1" customWidth="1"/>
    <col min="5379" max="5379" width="36.42578125" style="8" bestFit="1" customWidth="1"/>
    <col min="5380" max="5380" width="9.140625" style="8"/>
    <col min="5381" max="5381" width="17.7109375" style="8" bestFit="1" customWidth="1"/>
    <col min="5382" max="5382" width="36.42578125" style="8" bestFit="1" customWidth="1"/>
    <col min="5383" max="5383" width="9.140625" style="8"/>
    <col min="5384" max="5384" width="1.140625" style="8" customWidth="1"/>
    <col min="5385" max="5386" width="9.140625" style="8"/>
    <col min="5387" max="5387" width="11.85546875" style="8" bestFit="1" customWidth="1"/>
    <col min="5388" max="5630" width="9.140625" style="8"/>
    <col min="5631" max="5632" width="1.7109375" style="8" customWidth="1"/>
    <col min="5633" max="5633" width="3.140625" style="8" customWidth="1"/>
    <col min="5634" max="5634" width="17.7109375" style="8" bestFit="1" customWidth="1"/>
    <col min="5635" max="5635" width="36.42578125" style="8" bestFit="1" customWidth="1"/>
    <col min="5636" max="5636" width="9.140625" style="8"/>
    <col min="5637" max="5637" width="17.7109375" style="8" bestFit="1" customWidth="1"/>
    <col min="5638" max="5638" width="36.42578125" style="8" bestFit="1" customWidth="1"/>
    <col min="5639" max="5639" width="9.140625" style="8"/>
    <col min="5640" max="5640" width="1.140625" style="8" customWidth="1"/>
    <col min="5641" max="5642" width="9.140625" style="8"/>
    <col min="5643" max="5643" width="11.85546875" style="8" bestFit="1" customWidth="1"/>
    <col min="5644" max="5886" width="9.140625" style="8"/>
    <col min="5887" max="5888" width="1.7109375" style="8" customWidth="1"/>
    <col min="5889" max="5889" width="3.140625" style="8" customWidth="1"/>
    <col min="5890" max="5890" width="17.7109375" style="8" bestFit="1" customWidth="1"/>
    <col min="5891" max="5891" width="36.42578125" style="8" bestFit="1" customWidth="1"/>
    <col min="5892" max="5892" width="9.140625" style="8"/>
    <col min="5893" max="5893" width="17.7109375" style="8" bestFit="1" customWidth="1"/>
    <col min="5894" max="5894" width="36.42578125" style="8" bestFit="1" customWidth="1"/>
    <col min="5895" max="5895" width="9.140625" style="8"/>
    <col min="5896" max="5896" width="1.140625" style="8" customWidth="1"/>
    <col min="5897" max="5898" width="9.140625" style="8"/>
    <col min="5899" max="5899" width="11.85546875" style="8" bestFit="1" customWidth="1"/>
    <col min="5900" max="6142" width="9.140625" style="8"/>
    <col min="6143" max="6144" width="1.7109375" style="8" customWidth="1"/>
    <col min="6145" max="6145" width="3.140625" style="8" customWidth="1"/>
    <col min="6146" max="6146" width="17.7109375" style="8" bestFit="1" customWidth="1"/>
    <col min="6147" max="6147" width="36.42578125" style="8" bestFit="1" customWidth="1"/>
    <col min="6148" max="6148" width="9.140625" style="8"/>
    <col min="6149" max="6149" width="17.7109375" style="8" bestFit="1" customWidth="1"/>
    <col min="6150" max="6150" width="36.42578125" style="8" bestFit="1" customWidth="1"/>
    <col min="6151" max="6151" width="9.140625" style="8"/>
    <col min="6152" max="6152" width="1.140625" style="8" customWidth="1"/>
    <col min="6153" max="6154" width="9.140625" style="8"/>
    <col min="6155" max="6155" width="11.85546875" style="8" bestFit="1" customWidth="1"/>
    <col min="6156" max="6398" width="9.140625" style="8"/>
    <col min="6399" max="6400" width="1.7109375" style="8" customWidth="1"/>
    <col min="6401" max="6401" width="3.140625" style="8" customWidth="1"/>
    <col min="6402" max="6402" width="17.7109375" style="8" bestFit="1" customWidth="1"/>
    <col min="6403" max="6403" width="36.42578125" style="8" bestFit="1" customWidth="1"/>
    <col min="6404" max="6404" width="9.140625" style="8"/>
    <col min="6405" max="6405" width="17.7109375" style="8" bestFit="1" customWidth="1"/>
    <col min="6406" max="6406" width="36.42578125" style="8" bestFit="1" customWidth="1"/>
    <col min="6407" max="6407" width="9.140625" style="8"/>
    <col min="6408" max="6408" width="1.140625" style="8" customWidth="1"/>
    <col min="6409" max="6410" width="9.140625" style="8"/>
    <col min="6411" max="6411" width="11.85546875" style="8" bestFit="1" customWidth="1"/>
    <col min="6412" max="6654" width="9.140625" style="8"/>
    <col min="6655" max="6656" width="1.7109375" style="8" customWidth="1"/>
    <col min="6657" max="6657" width="3.140625" style="8" customWidth="1"/>
    <col min="6658" max="6658" width="17.7109375" style="8" bestFit="1" customWidth="1"/>
    <col min="6659" max="6659" width="36.42578125" style="8" bestFit="1" customWidth="1"/>
    <col min="6660" max="6660" width="9.140625" style="8"/>
    <col min="6661" max="6661" width="17.7109375" style="8" bestFit="1" customWidth="1"/>
    <col min="6662" max="6662" width="36.42578125" style="8" bestFit="1" customWidth="1"/>
    <col min="6663" max="6663" width="9.140625" style="8"/>
    <col min="6664" max="6664" width="1.140625" style="8" customWidth="1"/>
    <col min="6665" max="6666" width="9.140625" style="8"/>
    <col min="6667" max="6667" width="11.85546875" style="8" bestFit="1" customWidth="1"/>
    <col min="6668" max="6910" width="9.140625" style="8"/>
    <col min="6911" max="6912" width="1.7109375" style="8" customWidth="1"/>
    <col min="6913" max="6913" width="3.140625" style="8" customWidth="1"/>
    <col min="6914" max="6914" width="17.7109375" style="8" bestFit="1" customWidth="1"/>
    <col min="6915" max="6915" width="36.42578125" style="8" bestFit="1" customWidth="1"/>
    <col min="6916" max="6916" width="9.140625" style="8"/>
    <col min="6917" max="6917" width="17.7109375" style="8" bestFit="1" customWidth="1"/>
    <col min="6918" max="6918" width="36.42578125" style="8" bestFit="1" customWidth="1"/>
    <col min="6919" max="6919" width="9.140625" style="8"/>
    <col min="6920" max="6920" width="1.140625" style="8" customWidth="1"/>
    <col min="6921" max="6922" width="9.140625" style="8"/>
    <col min="6923" max="6923" width="11.85546875" style="8" bestFit="1" customWidth="1"/>
    <col min="6924" max="7166" width="9.140625" style="8"/>
    <col min="7167" max="7168" width="1.7109375" style="8" customWidth="1"/>
    <col min="7169" max="7169" width="3.140625" style="8" customWidth="1"/>
    <col min="7170" max="7170" width="17.7109375" style="8" bestFit="1" customWidth="1"/>
    <col min="7171" max="7171" width="36.42578125" style="8" bestFit="1" customWidth="1"/>
    <col min="7172" max="7172" width="9.140625" style="8"/>
    <col min="7173" max="7173" width="17.7109375" style="8" bestFit="1" customWidth="1"/>
    <col min="7174" max="7174" width="36.42578125" style="8" bestFit="1" customWidth="1"/>
    <col min="7175" max="7175" width="9.140625" style="8"/>
    <col min="7176" max="7176" width="1.140625" style="8" customWidth="1"/>
    <col min="7177" max="7178" width="9.140625" style="8"/>
    <col min="7179" max="7179" width="11.85546875" style="8" bestFit="1" customWidth="1"/>
    <col min="7180" max="7422" width="9.140625" style="8"/>
    <col min="7423" max="7424" width="1.7109375" style="8" customWidth="1"/>
    <col min="7425" max="7425" width="3.140625" style="8" customWidth="1"/>
    <col min="7426" max="7426" width="17.7109375" style="8" bestFit="1" customWidth="1"/>
    <col min="7427" max="7427" width="36.42578125" style="8" bestFit="1" customWidth="1"/>
    <col min="7428" max="7428" width="9.140625" style="8"/>
    <col min="7429" max="7429" width="17.7109375" style="8" bestFit="1" customWidth="1"/>
    <col min="7430" max="7430" width="36.42578125" style="8" bestFit="1" customWidth="1"/>
    <col min="7431" max="7431" width="9.140625" style="8"/>
    <col min="7432" max="7432" width="1.140625" style="8" customWidth="1"/>
    <col min="7433" max="7434" width="9.140625" style="8"/>
    <col min="7435" max="7435" width="11.85546875" style="8" bestFit="1" customWidth="1"/>
    <col min="7436" max="7678" width="9.140625" style="8"/>
    <col min="7679" max="7680" width="1.7109375" style="8" customWidth="1"/>
    <col min="7681" max="7681" width="3.140625" style="8" customWidth="1"/>
    <col min="7682" max="7682" width="17.7109375" style="8" bestFit="1" customWidth="1"/>
    <col min="7683" max="7683" width="36.42578125" style="8" bestFit="1" customWidth="1"/>
    <col min="7684" max="7684" width="9.140625" style="8"/>
    <col min="7685" max="7685" width="17.7109375" style="8" bestFit="1" customWidth="1"/>
    <col min="7686" max="7686" width="36.42578125" style="8" bestFit="1" customWidth="1"/>
    <col min="7687" max="7687" width="9.140625" style="8"/>
    <col min="7688" max="7688" width="1.140625" style="8" customWidth="1"/>
    <col min="7689" max="7690" width="9.140625" style="8"/>
    <col min="7691" max="7691" width="11.85546875" style="8" bestFit="1" customWidth="1"/>
    <col min="7692" max="7934" width="9.140625" style="8"/>
    <col min="7935" max="7936" width="1.7109375" style="8" customWidth="1"/>
    <col min="7937" max="7937" width="3.140625" style="8" customWidth="1"/>
    <col min="7938" max="7938" width="17.7109375" style="8" bestFit="1" customWidth="1"/>
    <col min="7939" max="7939" width="36.42578125" style="8" bestFit="1" customWidth="1"/>
    <col min="7940" max="7940" width="9.140625" style="8"/>
    <col min="7941" max="7941" width="17.7109375" style="8" bestFit="1" customWidth="1"/>
    <col min="7942" max="7942" width="36.42578125" style="8" bestFit="1" customWidth="1"/>
    <col min="7943" max="7943" width="9.140625" style="8"/>
    <col min="7944" max="7944" width="1.140625" style="8" customWidth="1"/>
    <col min="7945" max="7946" width="9.140625" style="8"/>
    <col min="7947" max="7947" width="11.85546875" style="8" bestFit="1" customWidth="1"/>
    <col min="7948" max="8190" width="9.140625" style="8"/>
    <col min="8191" max="8192" width="1.7109375" style="8" customWidth="1"/>
    <col min="8193" max="8193" width="3.140625" style="8" customWidth="1"/>
    <col min="8194" max="8194" width="17.7109375" style="8" bestFit="1" customWidth="1"/>
    <col min="8195" max="8195" width="36.42578125" style="8" bestFit="1" customWidth="1"/>
    <col min="8196" max="8196" width="9.140625" style="8"/>
    <col min="8197" max="8197" width="17.7109375" style="8" bestFit="1" customWidth="1"/>
    <col min="8198" max="8198" width="36.42578125" style="8" bestFit="1" customWidth="1"/>
    <col min="8199" max="8199" width="9.140625" style="8"/>
    <col min="8200" max="8200" width="1.140625" style="8" customWidth="1"/>
    <col min="8201" max="8202" width="9.140625" style="8"/>
    <col min="8203" max="8203" width="11.85546875" style="8" bestFit="1" customWidth="1"/>
    <col min="8204" max="8446" width="9.140625" style="8"/>
    <col min="8447" max="8448" width="1.7109375" style="8" customWidth="1"/>
    <col min="8449" max="8449" width="3.140625" style="8" customWidth="1"/>
    <col min="8450" max="8450" width="17.7109375" style="8" bestFit="1" customWidth="1"/>
    <col min="8451" max="8451" width="36.42578125" style="8" bestFit="1" customWidth="1"/>
    <col min="8452" max="8452" width="9.140625" style="8"/>
    <col min="8453" max="8453" width="17.7109375" style="8" bestFit="1" customWidth="1"/>
    <col min="8454" max="8454" width="36.42578125" style="8" bestFit="1" customWidth="1"/>
    <col min="8455" max="8455" width="9.140625" style="8"/>
    <col min="8456" max="8456" width="1.140625" style="8" customWidth="1"/>
    <col min="8457" max="8458" width="9.140625" style="8"/>
    <col min="8459" max="8459" width="11.85546875" style="8" bestFit="1" customWidth="1"/>
    <col min="8460" max="8702" width="9.140625" style="8"/>
    <col min="8703" max="8704" width="1.7109375" style="8" customWidth="1"/>
    <col min="8705" max="8705" width="3.140625" style="8" customWidth="1"/>
    <col min="8706" max="8706" width="17.7109375" style="8" bestFit="1" customWidth="1"/>
    <col min="8707" max="8707" width="36.42578125" style="8" bestFit="1" customWidth="1"/>
    <col min="8708" max="8708" width="9.140625" style="8"/>
    <col min="8709" max="8709" width="17.7109375" style="8" bestFit="1" customWidth="1"/>
    <col min="8710" max="8710" width="36.42578125" style="8" bestFit="1" customWidth="1"/>
    <col min="8711" max="8711" width="9.140625" style="8"/>
    <col min="8712" max="8712" width="1.140625" style="8" customWidth="1"/>
    <col min="8713" max="8714" width="9.140625" style="8"/>
    <col min="8715" max="8715" width="11.85546875" style="8" bestFit="1" customWidth="1"/>
    <col min="8716" max="8958" width="9.140625" style="8"/>
    <col min="8959" max="8960" width="1.7109375" style="8" customWidth="1"/>
    <col min="8961" max="8961" width="3.140625" style="8" customWidth="1"/>
    <col min="8962" max="8962" width="17.7109375" style="8" bestFit="1" customWidth="1"/>
    <col min="8963" max="8963" width="36.42578125" style="8" bestFit="1" customWidth="1"/>
    <col min="8964" max="8964" width="9.140625" style="8"/>
    <col min="8965" max="8965" width="17.7109375" style="8" bestFit="1" customWidth="1"/>
    <col min="8966" max="8966" width="36.42578125" style="8" bestFit="1" customWidth="1"/>
    <col min="8967" max="8967" width="9.140625" style="8"/>
    <col min="8968" max="8968" width="1.140625" style="8" customWidth="1"/>
    <col min="8969" max="8970" width="9.140625" style="8"/>
    <col min="8971" max="8971" width="11.85546875" style="8" bestFit="1" customWidth="1"/>
    <col min="8972" max="9214" width="9.140625" style="8"/>
    <col min="9215" max="9216" width="1.7109375" style="8" customWidth="1"/>
    <col min="9217" max="9217" width="3.140625" style="8" customWidth="1"/>
    <col min="9218" max="9218" width="17.7109375" style="8" bestFit="1" customWidth="1"/>
    <col min="9219" max="9219" width="36.42578125" style="8" bestFit="1" customWidth="1"/>
    <col min="9220" max="9220" width="9.140625" style="8"/>
    <col min="9221" max="9221" width="17.7109375" style="8" bestFit="1" customWidth="1"/>
    <col min="9222" max="9222" width="36.42578125" style="8" bestFit="1" customWidth="1"/>
    <col min="9223" max="9223" width="9.140625" style="8"/>
    <col min="9224" max="9224" width="1.140625" style="8" customWidth="1"/>
    <col min="9225" max="9226" width="9.140625" style="8"/>
    <col min="9227" max="9227" width="11.85546875" style="8" bestFit="1" customWidth="1"/>
    <col min="9228" max="9470" width="9.140625" style="8"/>
    <col min="9471" max="9472" width="1.7109375" style="8" customWidth="1"/>
    <col min="9473" max="9473" width="3.140625" style="8" customWidth="1"/>
    <col min="9474" max="9474" width="17.7109375" style="8" bestFit="1" customWidth="1"/>
    <col min="9475" max="9475" width="36.42578125" style="8" bestFit="1" customWidth="1"/>
    <col min="9476" max="9476" width="9.140625" style="8"/>
    <col min="9477" max="9477" width="17.7109375" style="8" bestFit="1" customWidth="1"/>
    <col min="9478" max="9478" width="36.42578125" style="8" bestFit="1" customWidth="1"/>
    <col min="9479" max="9479" width="9.140625" style="8"/>
    <col min="9480" max="9480" width="1.140625" style="8" customWidth="1"/>
    <col min="9481" max="9482" width="9.140625" style="8"/>
    <col min="9483" max="9483" width="11.85546875" style="8" bestFit="1" customWidth="1"/>
    <col min="9484" max="9726" width="9.140625" style="8"/>
    <col min="9727" max="9728" width="1.7109375" style="8" customWidth="1"/>
    <col min="9729" max="9729" width="3.140625" style="8" customWidth="1"/>
    <col min="9730" max="9730" width="17.7109375" style="8" bestFit="1" customWidth="1"/>
    <col min="9731" max="9731" width="36.42578125" style="8" bestFit="1" customWidth="1"/>
    <col min="9732" max="9732" width="9.140625" style="8"/>
    <col min="9733" max="9733" width="17.7109375" style="8" bestFit="1" customWidth="1"/>
    <col min="9734" max="9734" width="36.42578125" style="8" bestFit="1" customWidth="1"/>
    <col min="9735" max="9735" width="9.140625" style="8"/>
    <col min="9736" max="9736" width="1.140625" style="8" customWidth="1"/>
    <col min="9737" max="9738" width="9.140625" style="8"/>
    <col min="9739" max="9739" width="11.85546875" style="8" bestFit="1" customWidth="1"/>
    <col min="9740" max="9982" width="9.140625" style="8"/>
    <col min="9983" max="9984" width="1.7109375" style="8" customWidth="1"/>
    <col min="9985" max="9985" width="3.140625" style="8" customWidth="1"/>
    <col min="9986" max="9986" width="17.7109375" style="8" bestFit="1" customWidth="1"/>
    <col min="9987" max="9987" width="36.42578125" style="8" bestFit="1" customWidth="1"/>
    <col min="9988" max="9988" width="9.140625" style="8"/>
    <col min="9989" max="9989" width="17.7109375" style="8" bestFit="1" customWidth="1"/>
    <col min="9990" max="9990" width="36.42578125" style="8" bestFit="1" customWidth="1"/>
    <col min="9991" max="9991" width="9.140625" style="8"/>
    <col min="9992" max="9992" width="1.140625" style="8" customWidth="1"/>
    <col min="9993" max="9994" width="9.140625" style="8"/>
    <col min="9995" max="9995" width="11.85546875" style="8" bestFit="1" customWidth="1"/>
    <col min="9996" max="10238" width="9.140625" style="8"/>
    <col min="10239" max="10240" width="1.7109375" style="8" customWidth="1"/>
    <col min="10241" max="10241" width="3.140625" style="8" customWidth="1"/>
    <col min="10242" max="10242" width="17.7109375" style="8" bestFit="1" customWidth="1"/>
    <col min="10243" max="10243" width="36.42578125" style="8" bestFit="1" customWidth="1"/>
    <col min="10244" max="10244" width="9.140625" style="8"/>
    <col min="10245" max="10245" width="17.7109375" style="8" bestFit="1" customWidth="1"/>
    <col min="10246" max="10246" width="36.42578125" style="8" bestFit="1" customWidth="1"/>
    <col min="10247" max="10247" width="9.140625" style="8"/>
    <col min="10248" max="10248" width="1.140625" style="8" customWidth="1"/>
    <col min="10249" max="10250" width="9.140625" style="8"/>
    <col min="10251" max="10251" width="11.85546875" style="8" bestFit="1" customWidth="1"/>
    <col min="10252" max="10494" width="9.140625" style="8"/>
    <col min="10495" max="10496" width="1.7109375" style="8" customWidth="1"/>
    <col min="10497" max="10497" width="3.140625" style="8" customWidth="1"/>
    <col min="10498" max="10498" width="17.7109375" style="8" bestFit="1" customWidth="1"/>
    <col min="10499" max="10499" width="36.42578125" style="8" bestFit="1" customWidth="1"/>
    <col min="10500" max="10500" width="9.140625" style="8"/>
    <col min="10501" max="10501" width="17.7109375" style="8" bestFit="1" customWidth="1"/>
    <col min="10502" max="10502" width="36.42578125" style="8" bestFit="1" customWidth="1"/>
    <col min="10503" max="10503" width="9.140625" style="8"/>
    <col min="10504" max="10504" width="1.140625" style="8" customWidth="1"/>
    <col min="10505" max="10506" width="9.140625" style="8"/>
    <col min="10507" max="10507" width="11.85546875" style="8" bestFit="1" customWidth="1"/>
    <col min="10508" max="10750" width="9.140625" style="8"/>
    <col min="10751" max="10752" width="1.7109375" style="8" customWidth="1"/>
    <col min="10753" max="10753" width="3.140625" style="8" customWidth="1"/>
    <col min="10754" max="10754" width="17.7109375" style="8" bestFit="1" customWidth="1"/>
    <col min="10755" max="10755" width="36.42578125" style="8" bestFit="1" customWidth="1"/>
    <col min="10756" max="10756" width="9.140625" style="8"/>
    <col min="10757" max="10757" width="17.7109375" style="8" bestFit="1" customWidth="1"/>
    <col min="10758" max="10758" width="36.42578125" style="8" bestFit="1" customWidth="1"/>
    <col min="10759" max="10759" width="9.140625" style="8"/>
    <col min="10760" max="10760" width="1.140625" style="8" customWidth="1"/>
    <col min="10761" max="10762" width="9.140625" style="8"/>
    <col min="10763" max="10763" width="11.85546875" style="8" bestFit="1" customWidth="1"/>
    <col min="10764" max="11006" width="9.140625" style="8"/>
    <col min="11007" max="11008" width="1.7109375" style="8" customWidth="1"/>
    <col min="11009" max="11009" width="3.140625" style="8" customWidth="1"/>
    <col min="11010" max="11010" width="17.7109375" style="8" bestFit="1" customWidth="1"/>
    <col min="11011" max="11011" width="36.42578125" style="8" bestFit="1" customWidth="1"/>
    <col min="11012" max="11012" width="9.140625" style="8"/>
    <col min="11013" max="11013" width="17.7109375" style="8" bestFit="1" customWidth="1"/>
    <col min="11014" max="11014" width="36.42578125" style="8" bestFit="1" customWidth="1"/>
    <col min="11015" max="11015" width="9.140625" style="8"/>
    <col min="11016" max="11016" width="1.140625" style="8" customWidth="1"/>
    <col min="11017" max="11018" width="9.140625" style="8"/>
    <col min="11019" max="11019" width="11.85546875" style="8" bestFit="1" customWidth="1"/>
    <col min="11020" max="11262" width="9.140625" style="8"/>
    <col min="11263" max="11264" width="1.7109375" style="8" customWidth="1"/>
    <col min="11265" max="11265" width="3.140625" style="8" customWidth="1"/>
    <col min="11266" max="11266" width="17.7109375" style="8" bestFit="1" customWidth="1"/>
    <col min="11267" max="11267" width="36.42578125" style="8" bestFit="1" customWidth="1"/>
    <col min="11268" max="11268" width="9.140625" style="8"/>
    <col min="11269" max="11269" width="17.7109375" style="8" bestFit="1" customWidth="1"/>
    <col min="11270" max="11270" width="36.42578125" style="8" bestFit="1" customWidth="1"/>
    <col min="11271" max="11271" width="9.140625" style="8"/>
    <col min="11272" max="11272" width="1.140625" style="8" customWidth="1"/>
    <col min="11273" max="11274" width="9.140625" style="8"/>
    <col min="11275" max="11275" width="11.85546875" style="8" bestFit="1" customWidth="1"/>
    <col min="11276" max="11518" width="9.140625" style="8"/>
    <col min="11519" max="11520" width="1.7109375" style="8" customWidth="1"/>
    <col min="11521" max="11521" width="3.140625" style="8" customWidth="1"/>
    <col min="11522" max="11522" width="17.7109375" style="8" bestFit="1" customWidth="1"/>
    <col min="11523" max="11523" width="36.42578125" style="8" bestFit="1" customWidth="1"/>
    <col min="11524" max="11524" width="9.140625" style="8"/>
    <col min="11525" max="11525" width="17.7109375" style="8" bestFit="1" customWidth="1"/>
    <col min="11526" max="11526" width="36.42578125" style="8" bestFit="1" customWidth="1"/>
    <col min="11527" max="11527" width="9.140625" style="8"/>
    <col min="11528" max="11528" width="1.140625" style="8" customWidth="1"/>
    <col min="11529" max="11530" width="9.140625" style="8"/>
    <col min="11531" max="11531" width="11.85546875" style="8" bestFit="1" customWidth="1"/>
    <col min="11532" max="11774" width="9.140625" style="8"/>
    <col min="11775" max="11776" width="1.7109375" style="8" customWidth="1"/>
    <col min="11777" max="11777" width="3.140625" style="8" customWidth="1"/>
    <col min="11778" max="11778" width="17.7109375" style="8" bestFit="1" customWidth="1"/>
    <col min="11779" max="11779" width="36.42578125" style="8" bestFit="1" customWidth="1"/>
    <col min="11780" max="11780" width="9.140625" style="8"/>
    <col min="11781" max="11781" width="17.7109375" style="8" bestFit="1" customWidth="1"/>
    <col min="11782" max="11782" width="36.42578125" style="8" bestFit="1" customWidth="1"/>
    <col min="11783" max="11783" width="9.140625" style="8"/>
    <col min="11784" max="11784" width="1.140625" style="8" customWidth="1"/>
    <col min="11785" max="11786" width="9.140625" style="8"/>
    <col min="11787" max="11787" width="11.85546875" style="8" bestFit="1" customWidth="1"/>
    <col min="11788" max="12030" width="9.140625" style="8"/>
    <col min="12031" max="12032" width="1.7109375" style="8" customWidth="1"/>
    <col min="12033" max="12033" width="3.140625" style="8" customWidth="1"/>
    <col min="12034" max="12034" width="17.7109375" style="8" bestFit="1" customWidth="1"/>
    <col min="12035" max="12035" width="36.42578125" style="8" bestFit="1" customWidth="1"/>
    <col min="12036" max="12036" width="9.140625" style="8"/>
    <col min="12037" max="12037" width="17.7109375" style="8" bestFit="1" customWidth="1"/>
    <col min="12038" max="12038" width="36.42578125" style="8" bestFit="1" customWidth="1"/>
    <col min="12039" max="12039" width="9.140625" style="8"/>
    <col min="12040" max="12040" width="1.140625" style="8" customWidth="1"/>
    <col min="12041" max="12042" width="9.140625" style="8"/>
    <col min="12043" max="12043" width="11.85546875" style="8" bestFit="1" customWidth="1"/>
    <col min="12044" max="12286" width="9.140625" style="8"/>
    <col min="12287" max="12288" width="1.7109375" style="8" customWidth="1"/>
    <col min="12289" max="12289" width="3.140625" style="8" customWidth="1"/>
    <col min="12290" max="12290" width="17.7109375" style="8" bestFit="1" customWidth="1"/>
    <col min="12291" max="12291" width="36.42578125" style="8" bestFit="1" customWidth="1"/>
    <col min="12292" max="12292" width="9.140625" style="8"/>
    <col min="12293" max="12293" width="17.7109375" style="8" bestFit="1" customWidth="1"/>
    <col min="12294" max="12294" width="36.42578125" style="8" bestFit="1" customWidth="1"/>
    <col min="12295" max="12295" width="9.140625" style="8"/>
    <col min="12296" max="12296" width="1.140625" style="8" customWidth="1"/>
    <col min="12297" max="12298" width="9.140625" style="8"/>
    <col min="12299" max="12299" width="11.85546875" style="8" bestFit="1" customWidth="1"/>
    <col min="12300" max="12542" width="9.140625" style="8"/>
    <col min="12543" max="12544" width="1.7109375" style="8" customWidth="1"/>
    <col min="12545" max="12545" width="3.140625" style="8" customWidth="1"/>
    <col min="12546" max="12546" width="17.7109375" style="8" bestFit="1" customWidth="1"/>
    <col min="12547" max="12547" width="36.42578125" style="8" bestFit="1" customWidth="1"/>
    <col min="12548" max="12548" width="9.140625" style="8"/>
    <col min="12549" max="12549" width="17.7109375" style="8" bestFit="1" customWidth="1"/>
    <col min="12550" max="12550" width="36.42578125" style="8" bestFit="1" customWidth="1"/>
    <col min="12551" max="12551" width="9.140625" style="8"/>
    <col min="12552" max="12552" width="1.140625" style="8" customWidth="1"/>
    <col min="12553" max="12554" width="9.140625" style="8"/>
    <col min="12555" max="12555" width="11.85546875" style="8" bestFit="1" customWidth="1"/>
    <col min="12556" max="12798" width="9.140625" style="8"/>
    <col min="12799" max="12800" width="1.7109375" style="8" customWidth="1"/>
    <col min="12801" max="12801" width="3.140625" style="8" customWidth="1"/>
    <col min="12802" max="12802" width="17.7109375" style="8" bestFit="1" customWidth="1"/>
    <col min="12803" max="12803" width="36.42578125" style="8" bestFit="1" customWidth="1"/>
    <col min="12804" max="12804" width="9.140625" style="8"/>
    <col min="12805" max="12805" width="17.7109375" style="8" bestFit="1" customWidth="1"/>
    <col min="12806" max="12806" width="36.42578125" style="8" bestFit="1" customWidth="1"/>
    <col min="12807" max="12807" width="9.140625" style="8"/>
    <col min="12808" max="12808" width="1.140625" style="8" customWidth="1"/>
    <col min="12809" max="12810" width="9.140625" style="8"/>
    <col min="12811" max="12811" width="11.85546875" style="8" bestFit="1" customWidth="1"/>
    <col min="12812" max="13054" width="9.140625" style="8"/>
    <col min="13055" max="13056" width="1.7109375" style="8" customWidth="1"/>
    <col min="13057" max="13057" width="3.140625" style="8" customWidth="1"/>
    <col min="13058" max="13058" width="17.7109375" style="8" bestFit="1" customWidth="1"/>
    <col min="13059" max="13059" width="36.42578125" style="8" bestFit="1" customWidth="1"/>
    <col min="13060" max="13060" width="9.140625" style="8"/>
    <col min="13061" max="13061" width="17.7109375" style="8" bestFit="1" customWidth="1"/>
    <col min="13062" max="13062" width="36.42578125" style="8" bestFit="1" customWidth="1"/>
    <col min="13063" max="13063" width="9.140625" style="8"/>
    <col min="13064" max="13064" width="1.140625" style="8" customWidth="1"/>
    <col min="13065" max="13066" width="9.140625" style="8"/>
    <col min="13067" max="13067" width="11.85546875" style="8" bestFit="1" customWidth="1"/>
    <col min="13068" max="13310" width="9.140625" style="8"/>
    <col min="13311" max="13312" width="1.7109375" style="8" customWidth="1"/>
    <col min="13313" max="13313" width="3.140625" style="8" customWidth="1"/>
    <col min="13314" max="13314" width="17.7109375" style="8" bestFit="1" customWidth="1"/>
    <col min="13315" max="13315" width="36.42578125" style="8" bestFit="1" customWidth="1"/>
    <col min="13316" max="13316" width="9.140625" style="8"/>
    <col min="13317" max="13317" width="17.7109375" style="8" bestFit="1" customWidth="1"/>
    <col min="13318" max="13318" width="36.42578125" style="8" bestFit="1" customWidth="1"/>
    <col min="13319" max="13319" width="9.140625" style="8"/>
    <col min="13320" max="13320" width="1.140625" style="8" customWidth="1"/>
    <col min="13321" max="13322" width="9.140625" style="8"/>
    <col min="13323" max="13323" width="11.85546875" style="8" bestFit="1" customWidth="1"/>
    <col min="13324" max="13566" width="9.140625" style="8"/>
    <col min="13567" max="13568" width="1.7109375" style="8" customWidth="1"/>
    <col min="13569" max="13569" width="3.140625" style="8" customWidth="1"/>
    <col min="13570" max="13570" width="17.7109375" style="8" bestFit="1" customWidth="1"/>
    <col min="13571" max="13571" width="36.42578125" style="8" bestFit="1" customWidth="1"/>
    <col min="13572" max="13572" width="9.140625" style="8"/>
    <col min="13573" max="13573" width="17.7109375" style="8" bestFit="1" customWidth="1"/>
    <col min="13574" max="13574" width="36.42578125" style="8" bestFit="1" customWidth="1"/>
    <col min="13575" max="13575" width="9.140625" style="8"/>
    <col min="13576" max="13576" width="1.140625" style="8" customWidth="1"/>
    <col min="13577" max="13578" width="9.140625" style="8"/>
    <col min="13579" max="13579" width="11.85546875" style="8" bestFit="1" customWidth="1"/>
    <col min="13580" max="13822" width="9.140625" style="8"/>
    <col min="13823" max="13824" width="1.7109375" style="8" customWidth="1"/>
    <col min="13825" max="13825" width="3.140625" style="8" customWidth="1"/>
    <col min="13826" max="13826" width="17.7109375" style="8" bestFit="1" customWidth="1"/>
    <col min="13827" max="13827" width="36.42578125" style="8" bestFit="1" customWidth="1"/>
    <col min="13828" max="13828" width="9.140625" style="8"/>
    <col min="13829" max="13829" width="17.7109375" style="8" bestFit="1" customWidth="1"/>
    <col min="13830" max="13830" width="36.42578125" style="8" bestFit="1" customWidth="1"/>
    <col min="13831" max="13831" width="9.140625" style="8"/>
    <col min="13832" max="13832" width="1.140625" style="8" customWidth="1"/>
    <col min="13833" max="13834" width="9.140625" style="8"/>
    <col min="13835" max="13835" width="11.85546875" style="8" bestFit="1" customWidth="1"/>
    <col min="13836" max="14078" width="9.140625" style="8"/>
    <col min="14079" max="14080" width="1.7109375" style="8" customWidth="1"/>
    <col min="14081" max="14081" width="3.140625" style="8" customWidth="1"/>
    <col min="14082" max="14082" width="17.7109375" style="8" bestFit="1" customWidth="1"/>
    <col min="14083" max="14083" width="36.42578125" style="8" bestFit="1" customWidth="1"/>
    <col min="14084" max="14084" width="9.140625" style="8"/>
    <col min="14085" max="14085" width="17.7109375" style="8" bestFit="1" customWidth="1"/>
    <col min="14086" max="14086" width="36.42578125" style="8" bestFit="1" customWidth="1"/>
    <col min="14087" max="14087" width="9.140625" style="8"/>
    <col min="14088" max="14088" width="1.140625" style="8" customWidth="1"/>
    <col min="14089" max="14090" width="9.140625" style="8"/>
    <col min="14091" max="14091" width="11.85546875" style="8" bestFit="1" customWidth="1"/>
    <col min="14092" max="14334" width="9.140625" style="8"/>
    <col min="14335" max="14336" width="1.7109375" style="8" customWidth="1"/>
    <col min="14337" max="14337" width="3.140625" style="8" customWidth="1"/>
    <col min="14338" max="14338" width="17.7109375" style="8" bestFit="1" customWidth="1"/>
    <col min="14339" max="14339" width="36.42578125" style="8" bestFit="1" customWidth="1"/>
    <col min="14340" max="14340" width="9.140625" style="8"/>
    <col min="14341" max="14341" width="17.7109375" style="8" bestFit="1" customWidth="1"/>
    <col min="14342" max="14342" width="36.42578125" style="8" bestFit="1" customWidth="1"/>
    <col min="14343" max="14343" width="9.140625" style="8"/>
    <col min="14344" max="14344" width="1.140625" style="8" customWidth="1"/>
    <col min="14345" max="14346" width="9.140625" style="8"/>
    <col min="14347" max="14347" width="11.85546875" style="8" bestFit="1" customWidth="1"/>
    <col min="14348" max="14590" width="9.140625" style="8"/>
    <col min="14591" max="14592" width="1.7109375" style="8" customWidth="1"/>
    <col min="14593" max="14593" width="3.140625" style="8" customWidth="1"/>
    <col min="14594" max="14594" width="17.7109375" style="8" bestFit="1" customWidth="1"/>
    <col min="14595" max="14595" width="36.42578125" style="8" bestFit="1" customWidth="1"/>
    <col min="14596" max="14596" width="9.140625" style="8"/>
    <col min="14597" max="14597" width="17.7109375" style="8" bestFit="1" customWidth="1"/>
    <col min="14598" max="14598" width="36.42578125" style="8" bestFit="1" customWidth="1"/>
    <col min="14599" max="14599" width="9.140625" style="8"/>
    <col min="14600" max="14600" width="1.140625" style="8" customWidth="1"/>
    <col min="14601" max="14602" width="9.140625" style="8"/>
    <col min="14603" max="14603" width="11.85546875" style="8" bestFit="1" customWidth="1"/>
    <col min="14604" max="14846" width="9.140625" style="8"/>
    <col min="14847" max="14848" width="1.7109375" style="8" customWidth="1"/>
    <col min="14849" max="14849" width="3.140625" style="8" customWidth="1"/>
    <col min="14850" max="14850" width="17.7109375" style="8" bestFit="1" customWidth="1"/>
    <col min="14851" max="14851" width="36.42578125" style="8" bestFit="1" customWidth="1"/>
    <col min="14852" max="14852" width="9.140625" style="8"/>
    <col min="14853" max="14853" width="17.7109375" style="8" bestFit="1" customWidth="1"/>
    <col min="14854" max="14854" width="36.42578125" style="8" bestFit="1" customWidth="1"/>
    <col min="14855" max="14855" width="9.140625" style="8"/>
    <col min="14856" max="14856" width="1.140625" style="8" customWidth="1"/>
    <col min="14857" max="14858" width="9.140625" style="8"/>
    <col min="14859" max="14859" width="11.85546875" style="8" bestFit="1" customWidth="1"/>
    <col min="14860" max="15102" width="9.140625" style="8"/>
    <col min="15103" max="15104" width="1.7109375" style="8" customWidth="1"/>
    <col min="15105" max="15105" width="3.140625" style="8" customWidth="1"/>
    <col min="15106" max="15106" width="17.7109375" style="8" bestFit="1" customWidth="1"/>
    <col min="15107" max="15107" width="36.42578125" style="8" bestFit="1" customWidth="1"/>
    <col min="15108" max="15108" width="9.140625" style="8"/>
    <col min="15109" max="15109" width="17.7109375" style="8" bestFit="1" customWidth="1"/>
    <col min="15110" max="15110" width="36.42578125" style="8" bestFit="1" customWidth="1"/>
    <col min="15111" max="15111" width="9.140625" style="8"/>
    <col min="15112" max="15112" width="1.140625" style="8" customWidth="1"/>
    <col min="15113" max="15114" width="9.140625" style="8"/>
    <col min="15115" max="15115" width="11.85546875" style="8" bestFit="1" customWidth="1"/>
    <col min="15116" max="15358" width="9.140625" style="8"/>
    <col min="15359" max="15360" width="1.7109375" style="8" customWidth="1"/>
    <col min="15361" max="15361" width="3.140625" style="8" customWidth="1"/>
    <col min="15362" max="15362" width="17.7109375" style="8" bestFit="1" customWidth="1"/>
    <col min="15363" max="15363" width="36.42578125" style="8" bestFit="1" customWidth="1"/>
    <col min="15364" max="15364" width="9.140625" style="8"/>
    <col min="15365" max="15365" width="17.7109375" style="8" bestFit="1" customWidth="1"/>
    <col min="15366" max="15366" width="36.42578125" style="8" bestFit="1" customWidth="1"/>
    <col min="15367" max="15367" width="9.140625" style="8"/>
    <col min="15368" max="15368" width="1.140625" style="8" customWidth="1"/>
    <col min="15369" max="15370" width="9.140625" style="8"/>
    <col min="15371" max="15371" width="11.85546875" style="8" bestFit="1" customWidth="1"/>
    <col min="15372" max="15614" width="9.140625" style="8"/>
    <col min="15615" max="15616" width="1.7109375" style="8" customWidth="1"/>
    <col min="15617" max="15617" width="3.140625" style="8" customWidth="1"/>
    <col min="15618" max="15618" width="17.7109375" style="8" bestFit="1" customWidth="1"/>
    <col min="15619" max="15619" width="36.42578125" style="8" bestFit="1" customWidth="1"/>
    <col min="15620" max="15620" width="9.140625" style="8"/>
    <col min="15621" max="15621" width="17.7109375" style="8" bestFit="1" customWidth="1"/>
    <col min="15622" max="15622" width="36.42578125" style="8" bestFit="1" customWidth="1"/>
    <col min="15623" max="15623" width="9.140625" style="8"/>
    <col min="15624" max="15624" width="1.140625" style="8" customWidth="1"/>
    <col min="15625" max="15626" width="9.140625" style="8"/>
    <col min="15627" max="15627" width="11.85546875" style="8" bestFit="1" customWidth="1"/>
    <col min="15628" max="15870" width="9.140625" style="8"/>
    <col min="15871" max="15872" width="1.7109375" style="8" customWidth="1"/>
    <col min="15873" max="15873" width="3.140625" style="8" customWidth="1"/>
    <col min="15874" max="15874" width="17.7109375" style="8" bestFit="1" customWidth="1"/>
    <col min="15875" max="15875" width="36.42578125" style="8" bestFit="1" customWidth="1"/>
    <col min="15876" max="15876" width="9.140625" style="8"/>
    <col min="15877" max="15877" width="17.7109375" style="8" bestFit="1" customWidth="1"/>
    <col min="15878" max="15878" width="36.42578125" style="8" bestFit="1" customWidth="1"/>
    <col min="15879" max="15879" width="9.140625" style="8"/>
    <col min="15880" max="15880" width="1.140625" style="8" customWidth="1"/>
    <col min="15881" max="15882" width="9.140625" style="8"/>
    <col min="15883" max="15883" width="11.85546875" style="8" bestFit="1" customWidth="1"/>
    <col min="15884" max="16126" width="9.140625" style="8"/>
    <col min="16127" max="16128" width="1.7109375" style="8" customWidth="1"/>
    <col min="16129" max="16129" width="3.140625" style="8" customWidth="1"/>
    <col min="16130" max="16130" width="17.7109375" style="8" bestFit="1" customWidth="1"/>
    <col min="16131" max="16131" width="36.42578125" style="8" bestFit="1" customWidth="1"/>
    <col min="16132" max="16132" width="9.140625" style="8"/>
    <col min="16133" max="16133" width="17.7109375" style="8" bestFit="1" customWidth="1"/>
    <col min="16134" max="16134" width="36.42578125" style="8" bestFit="1" customWidth="1"/>
    <col min="16135" max="16135" width="9.140625" style="8"/>
    <col min="16136" max="16136" width="1.140625" style="8" customWidth="1"/>
    <col min="16137" max="16138" width="9.140625" style="8"/>
    <col min="16139" max="16139" width="11.85546875" style="8" bestFit="1" customWidth="1"/>
    <col min="16140" max="16384" width="9.140625" style="8"/>
  </cols>
  <sheetData>
    <row r="1" spans="2:10" ht="6" customHeight="1"/>
    <row r="2" spans="2:10" ht="23.25" thickBot="1">
      <c r="B2" s="9"/>
      <c r="C2" s="9"/>
      <c r="D2" s="10">
        <f ca="1">TODAY() + 52</f>
        <v>43268</v>
      </c>
      <c r="E2" s="9" t="s">
        <v>137</v>
      </c>
      <c r="F2" s="9"/>
      <c r="G2" s="9"/>
      <c r="H2" s="9"/>
      <c r="I2" s="9"/>
      <c r="J2" s="11"/>
    </row>
    <row r="3" spans="2:10" ht="13.5" thickTop="1">
      <c r="B3" s="14"/>
      <c r="C3" s="14"/>
      <c r="D3" s="14" t="s">
        <v>7</v>
      </c>
      <c r="E3" s="15"/>
      <c r="F3" s="15"/>
      <c r="G3" s="16" t="s">
        <v>8</v>
      </c>
      <c r="H3" s="15"/>
      <c r="I3" s="15"/>
      <c r="J3" s="11"/>
    </row>
    <row r="4" spans="2:10">
      <c r="B4" s="15"/>
      <c r="C4" s="18"/>
      <c r="D4" s="19" t="s">
        <v>10</v>
      </c>
      <c r="E4" s="20" t="s">
        <v>11</v>
      </c>
      <c r="F4" s="15" t="s">
        <v>12</v>
      </c>
      <c r="G4" s="19" t="s">
        <v>10</v>
      </c>
      <c r="H4" s="20" t="s">
        <v>13</v>
      </c>
      <c r="I4" s="15" t="str">
        <f>F4</f>
        <v>AUSY</v>
      </c>
      <c r="J4" s="11"/>
    </row>
    <row r="5" spans="2:10">
      <c r="B5" s="15"/>
      <c r="C5" s="18"/>
      <c r="D5" s="19" t="s">
        <v>15</v>
      </c>
      <c r="E5" s="20" t="s">
        <v>13</v>
      </c>
      <c r="F5" s="15"/>
      <c r="G5" s="19" t="s">
        <v>15</v>
      </c>
      <c r="H5" s="20" t="s">
        <v>11</v>
      </c>
      <c r="I5" s="15"/>
      <c r="J5" s="11"/>
    </row>
    <row r="6" spans="2:10">
      <c r="B6" s="15"/>
      <c r="C6" s="15"/>
      <c r="D6" s="23" t="s">
        <v>17</v>
      </c>
      <c r="E6" s="24">
        <v>100000000</v>
      </c>
      <c r="F6" s="24"/>
      <c r="G6" s="23" t="s">
        <v>17</v>
      </c>
      <c r="H6" s="24">
        <f>E6*E31</f>
        <v>90000000</v>
      </c>
      <c r="I6" s="24"/>
      <c r="J6" s="11"/>
    </row>
    <row r="7" spans="2:10">
      <c r="B7" s="15"/>
      <c r="C7" s="15"/>
      <c r="D7" s="19" t="s">
        <v>19</v>
      </c>
      <c r="E7" s="27">
        <f ca="1">_xll.HLV5r3.Financial.Cache.AddPeriod($L$21,$F$7,$F$4,"FOLLOWING","Business")</f>
        <v>43217</v>
      </c>
      <c r="F7" s="28" t="s">
        <v>20</v>
      </c>
      <c r="G7" s="19" t="s">
        <v>19</v>
      </c>
      <c r="H7" s="27">
        <f ca="1">_xll.HLV5r3.Financial.Cache.AddPeriod($L$21,$I$7,$I$4,"FOLLOWING","Business")</f>
        <v>43217</v>
      </c>
      <c r="I7" s="28" t="s">
        <v>20</v>
      </c>
      <c r="J7" s="11"/>
    </row>
    <row r="8" spans="2:10">
      <c r="B8" s="15"/>
      <c r="C8" s="15"/>
      <c r="D8" s="29" t="s">
        <v>18</v>
      </c>
      <c r="E8" s="27">
        <f ca="1">_xll.HLV5r3.Financial.Cache.AddPeriod(E7,$F$8,$F$4,"MODFOLLOWING","Calendar")</f>
        <v>46870</v>
      </c>
      <c r="F8" s="28" t="s">
        <v>21</v>
      </c>
      <c r="G8" s="29" t="s">
        <v>18</v>
      </c>
      <c r="H8" s="27">
        <f ca="1">_xll.HLV5r3.Financial.Cache.AddPeriod(H7,$I$8,$I$4,"MODFOLLOWING","Calendar")</f>
        <v>46870</v>
      </c>
      <c r="I8" s="28" t="s">
        <v>21</v>
      </c>
      <c r="J8" s="11"/>
    </row>
    <row r="9" spans="2:10">
      <c r="B9" s="15"/>
      <c r="C9" s="15"/>
      <c r="D9" s="29" t="s">
        <v>22</v>
      </c>
      <c r="E9" s="27">
        <f ca="1">_xll.HLV5r3.Financial.Cache.AddPeriod($E$7,$E$19,$F$4,"FOLLOWING","Calendar")</f>
        <v>43402</v>
      </c>
      <c r="F9" s="28" t="s">
        <v>23</v>
      </c>
      <c r="G9" s="29" t="s">
        <v>22</v>
      </c>
      <c r="H9" s="27">
        <f ca="1">E9</f>
        <v>43402</v>
      </c>
      <c r="I9" s="28" t="s">
        <v>23</v>
      </c>
      <c r="J9" s="11"/>
    </row>
    <row r="10" spans="2:10">
      <c r="B10" s="15"/>
      <c r="C10" s="15"/>
      <c r="D10" s="29" t="s">
        <v>24</v>
      </c>
      <c r="E10" s="27">
        <f ca="1">_xll.HLV5r3.Financial.Cache.AddPeriod($E$8,"-"&amp;$E$19,$F$4,"FOLLOWING","CAlendar")</f>
        <v>46687</v>
      </c>
      <c r="F10" s="30"/>
      <c r="G10" s="29" t="s">
        <v>24</v>
      </c>
      <c r="H10" s="27">
        <v>44439</v>
      </c>
      <c r="I10" s="30"/>
      <c r="J10" s="11"/>
    </row>
    <row r="11" spans="2:10">
      <c r="B11" s="15"/>
      <c r="C11" s="31"/>
      <c r="D11" s="29" t="s">
        <v>25</v>
      </c>
      <c r="E11" s="32" t="s">
        <v>26</v>
      </c>
      <c r="F11" s="30"/>
      <c r="G11" s="29" t="s">
        <v>25</v>
      </c>
      <c r="H11" s="32" t="s">
        <v>26</v>
      </c>
      <c r="I11" s="30"/>
      <c r="J11" s="11"/>
    </row>
    <row r="12" spans="2:10">
      <c r="B12" s="15"/>
      <c r="C12" s="31"/>
      <c r="D12" s="29" t="s">
        <v>28</v>
      </c>
      <c r="E12" s="32" t="s">
        <v>160</v>
      </c>
      <c r="F12" s="30"/>
      <c r="G12" s="29" t="s">
        <v>28</v>
      </c>
      <c r="H12" s="32" t="s">
        <v>160</v>
      </c>
      <c r="I12" s="30"/>
      <c r="J12" s="11"/>
    </row>
    <row r="13" spans="2:10">
      <c r="B13" s="15"/>
      <c r="C13" s="31"/>
      <c r="D13" s="29" t="s">
        <v>29</v>
      </c>
      <c r="E13" s="32"/>
      <c r="F13" s="30"/>
      <c r="G13" s="29" t="s">
        <v>29</v>
      </c>
      <c r="H13" s="32"/>
      <c r="I13" s="30"/>
      <c r="J13" s="11"/>
    </row>
    <row r="14" spans="2:10">
      <c r="B14" s="15"/>
      <c r="C14" s="31"/>
      <c r="D14" s="33" t="s">
        <v>31</v>
      </c>
      <c r="E14" s="34" t="s">
        <v>32</v>
      </c>
      <c r="F14" s="34"/>
      <c r="G14" s="33" t="s">
        <v>31</v>
      </c>
      <c r="H14" s="34" t="s">
        <v>32</v>
      </c>
      <c r="I14" s="34"/>
      <c r="J14" s="11"/>
    </row>
    <row r="15" spans="2:10">
      <c r="B15" s="15"/>
      <c r="C15" s="31"/>
      <c r="D15" s="23" t="s">
        <v>33</v>
      </c>
      <c r="E15" s="161" t="s">
        <v>34</v>
      </c>
      <c r="F15" s="15"/>
      <c r="G15" s="23" t="s">
        <v>33</v>
      </c>
      <c r="H15" s="161" t="s">
        <v>35</v>
      </c>
      <c r="I15" s="15"/>
      <c r="J15" s="11"/>
    </row>
    <row r="16" spans="2:10" ht="13.5" thickBot="1">
      <c r="B16" s="15"/>
      <c r="C16" s="31"/>
      <c r="D16" s="19" t="s">
        <v>37</v>
      </c>
      <c r="E16" s="35" t="s">
        <v>38</v>
      </c>
      <c r="F16" s="15"/>
      <c r="G16" s="19" t="s">
        <v>37</v>
      </c>
      <c r="H16" s="32" t="s">
        <v>135</v>
      </c>
      <c r="I16" s="15"/>
      <c r="J16" s="11"/>
    </row>
    <row r="17" spans="2:12" ht="13.5" thickBot="1">
      <c r="B17" s="15"/>
      <c r="C17" s="31"/>
      <c r="D17" s="29" t="s">
        <v>39</v>
      </c>
      <c r="E17" s="35">
        <v>5.3011921087314139E-2</v>
      </c>
      <c r="F17" s="15"/>
      <c r="G17" s="29" t="s">
        <v>39</v>
      </c>
      <c r="H17" s="35">
        <v>0</v>
      </c>
      <c r="I17" s="15"/>
      <c r="J17" s="11"/>
      <c r="K17" s="12" t="s">
        <v>36</v>
      </c>
      <c r="L17" s="13"/>
    </row>
    <row r="18" spans="2:12">
      <c r="B18" s="15"/>
      <c r="C18" s="31"/>
      <c r="D18" s="29" t="s">
        <v>40</v>
      </c>
      <c r="E18" s="35">
        <v>0</v>
      </c>
      <c r="F18" s="15"/>
      <c r="G18" s="29" t="s">
        <v>40</v>
      </c>
      <c r="H18" s="37">
        <v>0</v>
      </c>
      <c r="I18" s="15"/>
      <c r="J18" s="11"/>
      <c r="K18" s="17" t="s">
        <v>16</v>
      </c>
      <c r="L18" s="36" t="s">
        <v>171</v>
      </c>
    </row>
    <row r="19" spans="2:12">
      <c r="B19" s="15"/>
      <c r="C19" s="31"/>
      <c r="D19" s="29" t="s">
        <v>41</v>
      </c>
      <c r="E19" s="35" t="s">
        <v>23</v>
      </c>
      <c r="F19" s="15"/>
      <c r="G19" s="29" t="s">
        <v>41</v>
      </c>
      <c r="H19" s="38" t="s">
        <v>23</v>
      </c>
      <c r="I19" s="15"/>
      <c r="J19" s="11"/>
      <c r="K19" s="21" t="s">
        <v>14</v>
      </c>
      <c r="L19" s="22">
        <f ca="1">TODAY()</f>
        <v>43216</v>
      </c>
    </row>
    <row r="20" spans="2:12">
      <c r="B20" s="15"/>
      <c r="C20" s="31"/>
      <c r="D20" s="29" t="s">
        <v>42</v>
      </c>
      <c r="E20" s="39" t="s">
        <v>43</v>
      </c>
      <c r="F20" s="15"/>
      <c r="G20" s="29" t="s">
        <v>42</v>
      </c>
      <c r="H20" s="39" t="s">
        <v>99</v>
      </c>
      <c r="I20" s="15"/>
      <c r="J20" s="11"/>
      <c r="K20" s="21" t="s">
        <v>18</v>
      </c>
      <c r="L20" s="22">
        <f ca="1">E8</f>
        <v>46870</v>
      </c>
    </row>
    <row r="21" spans="2:12">
      <c r="B21" s="15"/>
      <c r="C21" s="31"/>
      <c r="D21" s="29" t="s">
        <v>45</v>
      </c>
      <c r="E21" s="35" t="s">
        <v>136</v>
      </c>
      <c r="F21" s="15"/>
      <c r="G21" s="29" t="s">
        <v>45</v>
      </c>
      <c r="H21" s="35" t="s">
        <v>136</v>
      </c>
      <c r="I21" s="15"/>
      <c r="J21" s="11"/>
      <c r="K21" s="21" t="s">
        <v>9</v>
      </c>
      <c r="L21" s="22">
        <f ca="1">TODAY()</f>
        <v>43216</v>
      </c>
    </row>
    <row r="22" spans="2:12">
      <c r="B22" s="15"/>
      <c r="C22" s="31"/>
      <c r="D22" s="29" t="s">
        <v>48</v>
      </c>
      <c r="E22" s="35" t="s">
        <v>49</v>
      </c>
      <c r="F22" s="15"/>
      <c r="G22" s="29" t="s">
        <v>48</v>
      </c>
      <c r="H22" s="41" t="s">
        <v>49</v>
      </c>
      <c r="I22" s="15"/>
      <c r="J22" s="11"/>
      <c r="K22" s="21" t="s">
        <v>194</v>
      </c>
      <c r="L22" s="22" t="s">
        <v>195</v>
      </c>
    </row>
    <row r="23" spans="2:12">
      <c r="B23" s="15"/>
      <c r="C23" s="31"/>
      <c r="D23" s="29" t="s">
        <v>50</v>
      </c>
      <c r="E23" s="35" t="s">
        <v>46</v>
      </c>
      <c r="F23" s="15"/>
      <c r="G23" s="29" t="s">
        <v>50</v>
      </c>
      <c r="H23" s="35" t="s">
        <v>136</v>
      </c>
      <c r="I23" s="15"/>
      <c r="J23" s="11"/>
      <c r="K23" s="21" t="s">
        <v>11</v>
      </c>
      <c r="L23" s="22" t="s">
        <v>44</v>
      </c>
    </row>
    <row r="24" spans="2:12" ht="13.5" thickBot="1">
      <c r="B24" s="15"/>
      <c r="C24" s="31"/>
      <c r="D24" s="29" t="s">
        <v>51</v>
      </c>
      <c r="E24" s="35" t="s">
        <v>52</v>
      </c>
      <c r="F24" s="15"/>
      <c r="G24" s="29" t="s">
        <v>51</v>
      </c>
      <c r="H24" s="41" t="s">
        <v>52</v>
      </c>
      <c r="I24" s="15"/>
      <c r="J24" s="11"/>
      <c r="K24" s="25" t="s">
        <v>13</v>
      </c>
      <c r="L24" s="26" t="s">
        <v>47</v>
      </c>
    </row>
    <row r="25" spans="2:12" ht="13.5" thickBot="1">
      <c r="B25" s="15"/>
      <c r="C25" s="31"/>
      <c r="D25" s="29" t="s">
        <v>54</v>
      </c>
      <c r="E25" s="35" t="s">
        <v>55</v>
      </c>
      <c r="F25" s="15"/>
      <c r="G25" s="29" t="s">
        <v>54</v>
      </c>
      <c r="H25" s="35" t="s">
        <v>138</v>
      </c>
      <c r="I25" s="15"/>
      <c r="J25" s="11"/>
    </row>
    <row r="26" spans="2:12" ht="13.5" thickBot="1">
      <c r="B26" s="15"/>
      <c r="C26" s="31"/>
      <c r="D26" s="29" t="s">
        <v>58</v>
      </c>
      <c r="E26" s="7" t="s">
        <v>183</v>
      </c>
      <c r="F26" s="15"/>
      <c r="G26" s="29" t="s">
        <v>58</v>
      </c>
      <c r="H26" s="7" t="s">
        <v>184</v>
      </c>
      <c r="I26" s="15"/>
      <c r="J26" s="11"/>
      <c r="K26" s="12" t="s">
        <v>53</v>
      </c>
      <c r="L26" s="13"/>
    </row>
    <row r="27" spans="2:12">
      <c r="B27" s="15"/>
      <c r="C27" s="31"/>
      <c r="D27" s="29" t="s">
        <v>60</v>
      </c>
      <c r="E27" s="35"/>
      <c r="F27" s="15" t="str">
        <f>IF(ISNA(VLOOKUP(E26,LiveCurveRange,1,FALSE)),"&lt;-Error","")</f>
        <v/>
      </c>
      <c r="G27" s="29" t="s">
        <v>60</v>
      </c>
      <c r="H27" s="7" t="s">
        <v>184</v>
      </c>
      <c r="I27" s="15" t="str">
        <f>IF(ISNA(VLOOKUP(H26,LiveCurveRange,1,FALSE)),"&lt;-Error","")</f>
        <v/>
      </c>
      <c r="J27" s="11"/>
      <c r="K27" s="17" t="s">
        <v>56</v>
      </c>
      <c r="L27" s="36" t="s">
        <v>38</v>
      </c>
    </row>
    <row r="28" spans="2:12">
      <c r="B28" s="15"/>
      <c r="C28" s="31"/>
      <c r="D28" s="29" t="s">
        <v>62</v>
      </c>
      <c r="E28" s="35"/>
      <c r="F28" s="15"/>
      <c r="G28" s="29" t="s">
        <v>62</v>
      </c>
      <c r="H28" s="35"/>
      <c r="I28" s="15" t="str">
        <f>IF(ISNA(VLOOKUP(H27,LiveCurveRange,1,FALSE)),"&lt;-Error","")</f>
        <v/>
      </c>
      <c r="J28" s="11"/>
      <c r="K28" s="21" t="s">
        <v>57</v>
      </c>
      <c r="L28" s="22" t="s">
        <v>44</v>
      </c>
    </row>
    <row r="29" spans="2:12">
      <c r="B29" s="15"/>
      <c r="C29" s="31"/>
      <c r="D29" s="8" t="s">
        <v>64</v>
      </c>
      <c r="E29" s="8" t="b">
        <v>1</v>
      </c>
      <c r="F29" s="15"/>
      <c r="G29" s="8" t="s">
        <v>64</v>
      </c>
      <c r="H29" s="8" t="b">
        <v>1</v>
      </c>
      <c r="I29" s="15"/>
      <c r="J29" s="11"/>
      <c r="K29" s="21" t="s">
        <v>59</v>
      </c>
      <c r="L29" s="22">
        <f ca="1">L21</f>
        <v>43216</v>
      </c>
    </row>
    <row r="30" spans="2:12" ht="13.5" thickBot="1">
      <c r="B30" s="15"/>
      <c r="C30" s="31"/>
      <c r="D30" s="15"/>
      <c r="E30" s="15"/>
      <c r="F30" s="15"/>
      <c r="G30" s="15"/>
      <c r="H30" s="15"/>
      <c r="I30" s="15"/>
      <c r="J30" s="11"/>
      <c r="K30" s="21" t="s">
        <v>61</v>
      </c>
      <c r="L30" s="22" t="s">
        <v>6</v>
      </c>
    </row>
    <row r="31" spans="2:12">
      <c r="B31" s="15"/>
      <c r="C31" s="31"/>
      <c r="D31" s="29" t="s">
        <v>139</v>
      </c>
      <c r="E31" s="35">
        <v>0.9</v>
      </c>
      <c r="F31" s="15"/>
      <c r="G31" s="15"/>
      <c r="H31" s="15"/>
      <c r="I31" s="15"/>
      <c r="J31" s="11"/>
      <c r="K31" s="12" t="s">
        <v>63</v>
      </c>
      <c r="L31" s="13"/>
    </row>
    <row r="32" spans="2:12">
      <c r="B32" s="15"/>
      <c r="C32" s="31"/>
      <c r="D32" s="31"/>
      <c r="E32" s="31"/>
      <c r="F32" s="31"/>
      <c r="G32" s="31"/>
      <c r="H32" s="31"/>
      <c r="I32" s="15"/>
      <c r="J32" s="11"/>
      <c r="K32" s="21" t="s">
        <v>65</v>
      </c>
      <c r="L32" s="22"/>
    </row>
    <row r="33" spans="2:23" ht="13.5" thickBot="1">
      <c r="B33" s="15"/>
      <c r="C33" s="31"/>
      <c r="D33" s="42"/>
      <c r="E33" s="42"/>
      <c r="F33" s="42"/>
      <c r="G33" s="42"/>
      <c r="H33" s="42"/>
      <c r="I33" s="15"/>
      <c r="J33" s="11"/>
      <c r="K33" s="21" t="s">
        <v>66</v>
      </c>
      <c r="L33" s="22"/>
    </row>
    <row r="34" spans="2:23">
      <c r="B34" s="15"/>
      <c r="C34" s="31"/>
      <c r="D34" s="15"/>
      <c r="E34" s="15"/>
      <c r="F34" s="15"/>
      <c r="G34" s="15"/>
      <c r="H34" s="15"/>
      <c r="I34" s="15"/>
      <c r="J34" s="11"/>
      <c r="K34" s="21"/>
      <c r="L34" s="22"/>
    </row>
    <row r="35" spans="2:23" ht="13.5" thickBot="1">
      <c r="B35" s="15"/>
      <c r="C35" s="31"/>
      <c r="D35" s="23" t="s">
        <v>67</v>
      </c>
      <c r="E35" s="43" t="str">
        <f ca="1">_xll.HLV5r3.Financial.Cache.CreateXccySwapWithProperties(D4:E29,G4:H29, K18:L24)</f>
        <v>Trade.SpreadSheet.swap.xccynb001</v>
      </c>
      <c r="F35" s="15"/>
      <c r="G35" t="s">
        <v>65</v>
      </c>
      <c r="H35" s="44" t="e">
        <f ca="1">_xll.HLV5r3.Financial.Cache.GetNPVWithSpecifiedCurves(E35,L28,L27,L29,G42:H45)</f>
        <v>#VALUE!</v>
      </c>
      <c r="I35" s="15"/>
      <c r="J35" s="11"/>
      <c r="K35" s="25"/>
      <c r="L35" s="26"/>
    </row>
    <row r="36" spans="2:23">
      <c r="B36" s="15"/>
      <c r="C36" s="31"/>
      <c r="D36" s="29" t="s">
        <v>68</v>
      </c>
      <c r="E36" s="45" t="str">
        <f ca="1">_xll.HLV5r3.Financial.Cache.ValueTradeFromMarket(E35,L28,G50:G58,L27,L30,L29)</f>
        <v>ValuationReport.LOCAL_USER.SpreadSheet.swap.xccynb001.QR_LIVE</v>
      </c>
      <c r="F36" s="15"/>
      <c r="G36" t="s">
        <v>66</v>
      </c>
      <c r="H36" s="49" t="e">
        <f ca="1">_xll.HLV5r3.Financial.Cache.GetParRateWithSpecifiedCurves(E35,L28,L29,G42:H45)</f>
        <v>#VALUE!</v>
      </c>
      <c r="I36" s="15"/>
      <c r="J36" s="11"/>
    </row>
    <row r="37" spans="2:23">
      <c r="B37" s="15"/>
      <c r="C37" s="31"/>
      <c r="D37" s="46"/>
      <c r="E37" s="47"/>
      <c r="F37" s="15"/>
      <c r="G37"/>
      <c r="H37"/>
      <c r="I37" s="15"/>
      <c r="J37" s="11"/>
    </row>
    <row r="38" spans="2:23">
      <c r="B38" s="15"/>
      <c r="C38" s="31"/>
      <c r="D38" s="15"/>
      <c r="E38" s="31"/>
      <c r="F38" s="15"/>
      <c r="G38"/>
      <c r="H38" s="48"/>
      <c r="I38" s="15"/>
      <c r="J38" s="11"/>
    </row>
    <row r="39" spans="2:23">
      <c r="B39" s="15"/>
      <c r="C39" s="31"/>
      <c r="D39" s="15" t="str">
        <f t="array" aca="1" ref="D39:E294" ca="1">_xll.HLV5r3.Financial.Cache.ViewValuationReport(E36)</f>
        <v>ImpliedQuote</v>
      </c>
      <c r="E39" s="49">
        <f ca="1"/>
        <v>5.031334511589973E-2</v>
      </c>
      <c r="F39" s="15"/>
      <c r="G39" t="s">
        <v>65</v>
      </c>
      <c r="H39" s="44">
        <f ca="1">_xll.HLV5r3.Financial.Cache.GetNPV(E35,L28,L27,L29,L30)</f>
        <v>-2101109.0781390402</v>
      </c>
      <c r="I39" s="15"/>
      <c r="J39" s="11"/>
    </row>
    <row r="40" spans="2:23">
      <c r="B40" s="15"/>
      <c r="C40" s="31"/>
      <c r="D40" s="15" t="str">
        <f ca="1"/>
        <v>NPV</v>
      </c>
      <c r="E40" s="44">
        <f ca="1"/>
        <v>-2101109.0781390402</v>
      </c>
      <c r="F40" s="15"/>
      <c r="G40" t="s">
        <v>66</v>
      </c>
      <c r="H40" s="49">
        <f ca="1">_xll.HLV5r3.Financial.Cache.GetParRate(E35,L28,L27,L29,L30)</f>
        <v>5.031334511589973E-2</v>
      </c>
      <c r="I40" s="15"/>
      <c r="J40" s="11"/>
    </row>
    <row r="41" spans="2:23">
      <c r="B41" s="15"/>
      <c r="C41" s="31"/>
      <c r="D41" s="15" t="str">
        <f ca="1"/>
        <v>Delta0</v>
      </c>
      <c r="E41" s="44">
        <f ca="1"/>
        <v>3.5608483378239577E-5</v>
      </c>
      <c r="F41" s="15"/>
      <c r="G41" s="31"/>
      <c r="H41" s="15"/>
      <c r="I41" s="15"/>
      <c r="J41" s="11"/>
    </row>
    <row r="42" spans="2:23">
      <c r="B42" s="15"/>
      <c r="C42" s="31"/>
      <c r="D42" s="15" t="str">
        <f ca="1"/>
        <v>LocalCurrencyDelta0.AUD</v>
      </c>
      <c r="E42" s="44">
        <f ca="1"/>
        <v>0</v>
      </c>
      <c r="F42" s="15"/>
      <c r="G42" t="s">
        <v>167</v>
      </c>
      <c r="H42" t="s">
        <v>166</v>
      </c>
      <c r="I42" s="15"/>
      <c r="J42" s="11"/>
      <c r="K42" s="50" t="str">
        <f t="array" aca="1" ref="K42:W88" ca="1">_xll.HLV5r3.Financial.Cache.ViewTrade(E35)</f>
        <v>Party1</v>
      </c>
      <c r="L42" s="50" t="str">
        <f ca="1"/>
        <v>Party2</v>
      </c>
      <c r="M42" s="50" t="str">
        <f ca="1"/>
        <v>Leg1_Coupon_0</v>
      </c>
      <c r="N42" s="50">
        <f ca="1"/>
        <v>43402</v>
      </c>
      <c r="O42" s="8">
        <f ca="1"/>
        <v>43217</v>
      </c>
      <c r="P42" s="193">
        <f ca="1"/>
        <v>43402</v>
      </c>
      <c r="Q42" s="194">
        <f ca="1"/>
        <v>0.50684931506849296</v>
      </c>
      <c r="R42" s="195" t="str">
        <f ca="1"/>
        <v>185</v>
      </c>
      <c r="S42" s="8">
        <f ca="1"/>
        <v>100000000</v>
      </c>
      <c r="T42" s="8">
        <f ca="1"/>
        <v>5.3011921087314097E-2</v>
      </c>
      <c r="U42" s="8" t="e">
        <f ca="1"/>
        <v>#N/A</v>
      </c>
      <c r="V42" s="8" t="e">
        <f ca="1"/>
        <v>#N/A</v>
      </c>
      <c r="W42" s="8" t="e">
        <f ca="1"/>
        <v>#N/A</v>
      </c>
    </row>
    <row r="43" spans="2:23">
      <c r="B43" s="15"/>
      <c r="C43" s="31"/>
      <c r="D43" s="15" t="str">
        <f ca="1"/>
        <v>LocalCurrencyDelta0.USD</v>
      </c>
      <c r="E43" s="44">
        <f ca="1"/>
        <v>-76445.227159569709</v>
      </c>
      <c r="F43" s="15"/>
      <c r="G43" t="str">
        <f t="array" aca="1" ref="G43:G46" ca="1">_xll.HLV5r3.Financial.Cache.GetRequiredCurves(E35)</f>
        <v>DiscountCurve.AUD-LIBOR-SENIOR</v>
      </c>
      <c r="H43" t="str">
        <f>E26</f>
        <v>Market.QR_LIVE.RateCurve.AUD-BBR-BBSW-6M</v>
      </c>
      <c r="I43" s="15"/>
      <c r="J43" s="11"/>
      <c r="K43" s="50" t="str">
        <f ca="1"/>
        <v>Party1</v>
      </c>
      <c r="L43" s="50" t="str">
        <f ca="1"/>
        <v>Party2</v>
      </c>
      <c r="M43" s="50" t="str">
        <f ca="1"/>
        <v>Leg1_Coupon_1</v>
      </c>
      <c r="N43" s="50">
        <f ca="1"/>
        <v>43585</v>
      </c>
      <c r="O43" s="8">
        <f ca="1"/>
        <v>43402</v>
      </c>
      <c r="P43" s="193">
        <f ca="1"/>
        <v>43585</v>
      </c>
      <c r="Q43" s="194">
        <f ca="1"/>
        <v>0.50136986301369901</v>
      </c>
      <c r="R43" s="195" t="str">
        <f ca="1"/>
        <v>183</v>
      </c>
      <c r="S43" s="8">
        <f ca="1"/>
        <v>100000000</v>
      </c>
      <c r="T43" s="8">
        <f ca="1"/>
        <v>5.3011921087314097E-2</v>
      </c>
      <c r="U43" s="8" t="e">
        <f ca="1"/>
        <v>#N/A</v>
      </c>
      <c r="V43" s="8" t="e">
        <f ca="1"/>
        <v>#N/A</v>
      </c>
      <c r="W43" s="8" t="e">
        <f ca="1"/>
        <v>#N/A</v>
      </c>
    </row>
    <row r="44" spans="2:23">
      <c r="B44" s="15"/>
      <c r="C44" s="31"/>
      <c r="D44" s="15" t="str">
        <f ca="1"/>
        <v>LocalCurrencyBucketedDeltaVector.AUD</v>
      </c>
      <c r="E44" s="44">
        <f ca="1"/>
        <v>-40099.736547416695</v>
      </c>
      <c r="F44" s="15"/>
      <c r="G44" t="str">
        <f ca="1"/>
        <v>DiscountCurve.USD-LIBOR-SENIOR</v>
      </c>
      <c r="H44" t="str">
        <f>H26</f>
        <v>Market.QR_LIVE.RateCurve.USD-LIBOR-BBA-6M</v>
      </c>
      <c r="I44" s="15"/>
      <c r="J44" s="11"/>
      <c r="K44" s="50" t="str">
        <f ca="1"/>
        <v>Party1</v>
      </c>
      <c r="L44" s="50" t="str">
        <f ca="1"/>
        <v>Party2</v>
      </c>
      <c r="M44" s="50" t="str">
        <f ca="1"/>
        <v>Leg1_Coupon_2</v>
      </c>
      <c r="N44" s="50">
        <f ca="1"/>
        <v>43769</v>
      </c>
      <c r="O44" s="8">
        <f ca="1"/>
        <v>43585</v>
      </c>
      <c r="P44" s="193">
        <f ca="1"/>
        <v>43769</v>
      </c>
      <c r="Q44" s="194">
        <f ca="1"/>
        <v>0.50410958904109604</v>
      </c>
      <c r="R44" s="195" t="str">
        <f ca="1"/>
        <v>184</v>
      </c>
      <c r="S44" s="8">
        <f ca="1"/>
        <v>100000000</v>
      </c>
      <c r="T44" s="8">
        <f ca="1"/>
        <v>5.3011921087314097E-2</v>
      </c>
      <c r="U44" s="8" t="e">
        <f ca="1"/>
        <v>#N/A</v>
      </c>
      <c r="V44" s="8" t="e">
        <f ca="1"/>
        <v>#N/A</v>
      </c>
      <c r="W44" s="8" t="e">
        <f ca="1"/>
        <v>#N/A</v>
      </c>
    </row>
    <row r="45" spans="2:23">
      <c r="B45" s="15"/>
      <c r="C45" s="31"/>
      <c r="D45" s="15" t="str">
        <f ca="1"/>
        <v>LocalCurrencyBucketedDeltaVector.AUD.39</v>
      </c>
      <c r="E45" s="44">
        <f ca="1"/>
        <v>-1461.6937975892647</v>
      </c>
      <c r="F45" s="15"/>
      <c r="G45" t="str">
        <f ca="1"/>
        <v>RateCurve.USD-LIBOR-BBA-6M</v>
      </c>
      <c r="H45" t="str">
        <f>H27</f>
        <v>Market.QR_LIVE.RateCurve.USD-LIBOR-BBA-6M</v>
      </c>
      <c r="I45" s="15"/>
      <c r="J45" s="11"/>
      <c r="K45" s="50" t="str">
        <f ca="1"/>
        <v>Party1</v>
      </c>
      <c r="L45" s="50" t="str">
        <f ca="1"/>
        <v>Party2</v>
      </c>
      <c r="M45" s="50" t="str">
        <f ca="1"/>
        <v>Leg1_Coupon_3</v>
      </c>
      <c r="N45" s="50">
        <f ca="1"/>
        <v>43951</v>
      </c>
      <c r="O45" s="8">
        <f ca="1"/>
        <v>43769</v>
      </c>
      <c r="P45" s="193">
        <f ca="1"/>
        <v>43951</v>
      </c>
      <c r="Q45" s="194">
        <f ca="1"/>
        <v>0.49863013698630099</v>
      </c>
      <c r="R45" s="195" t="str">
        <f ca="1"/>
        <v>182</v>
      </c>
      <c r="S45" s="8">
        <f ca="1"/>
        <v>100000000</v>
      </c>
      <c r="T45" s="8">
        <f ca="1"/>
        <v>5.3011921087314097E-2</v>
      </c>
      <c r="U45" s="8" t="e">
        <f ca="1"/>
        <v>#N/A</v>
      </c>
      <c r="V45" s="8" t="e">
        <f ca="1"/>
        <v>#N/A</v>
      </c>
      <c r="W45" s="8" t="e">
        <f ca="1"/>
        <v>#N/A</v>
      </c>
    </row>
    <row r="46" spans="2:23">
      <c r="B46" s="15"/>
      <c r="C46" s="31"/>
      <c r="D46" s="15" t="str">
        <f ca="1"/>
        <v>LocalCurrencyBucketedDeltaVector.AUD.40</v>
      </c>
      <c r="E46" s="44">
        <f ca="1"/>
        <v>-60.034528882162689</v>
      </c>
      <c r="F46" s="52"/>
      <c r="G46" t="e">
        <f ca="1"/>
        <v>#N/A</v>
      </c>
      <c r="H46"/>
      <c r="I46" s="15"/>
      <c r="J46" s="11"/>
      <c r="K46" s="50" t="str">
        <f ca="1"/>
        <v>Party1</v>
      </c>
      <c r="L46" s="50" t="str">
        <f ca="1"/>
        <v>Party2</v>
      </c>
      <c r="M46" s="50" t="str">
        <f ca="1"/>
        <v>Leg1_Coupon_4</v>
      </c>
      <c r="N46" s="50">
        <f ca="1"/>
        <v>44134</v>
      </c>
      <c r="O46" s="8">
        <f ca="1"/>
        <v>43951</v>
      </c>
      <c r="P46" s="193">
        <f ca="1"/>
        <v>44134</v>
      </c>
      <c r="Q46" s="194">
        <f ca="1"/>
        <v>0.50136986301369901</v>
      </c>
      <c r="R46" s="195" t="str">
        <f ca="1"/>
        <v>183</v>
      </c>
      <c r="S46" s="8">
        <f ca="1"/>
        <v>100000000</v>
      </c>
      <c r="T46" s="8">
        <f ca="1"/>
        <v>5.3011921087314097E-2</v>
      </c>
      <c r="U46" s="8" t="e">
        <f ca="1"/>
        <v>#N/A</v>
      </c>
      <c r="V46" s="8" t="e">
        <f ca="1"/>
        <v>#N/A</v>
      </c>
      <c r="W46" s="8" t="e">
        <f ca="1"/>
        <v>#N/A</v>
      </c>
    </row>
    <row r="47" spans="2:23">
      <c r="B47" s="53"/>
      <c r="C47" s="31"/>
      <c r="D47" s="15" t="str">
        <f ca="1"/>
        <v>LocalCurrencyBucketedDeltaVector.AUD.37</v>
      </c>
      <c r="E47" s="44">
        <f ca="1"/>
        <v>-1420.6199808209144</v>
      </c>
      <c r="F47" s="52"/>
      <c r="G47" s="15"/>
      <c r="H47" s="15"/>
      <c r="I47" s="15"/>
      <c r="J47" s="11"/>
      <c r="K47" s="50" t="str">
        <f ca="1"/>
        <v>Party1</v>
      </c>
      <c r="L47" s="50" t="str">
        <f ca="1"/>
        <v>Party2</v>
      </c>
      <c r="M47" s="50" t="str">
        <f ca="1"/>
        <v>Leg1_Coupon_5</v>
      </c>
      <c r="N47" s="50">
        <f ca="1"/>
        <v>44316</v>
      </c>
      <c r="O47" s="8">
        <f ca="1"/>
        <v>44134</v>
      </c>
      <c r="P47" s="193">
        <f ca="1"/>
        <v>44316</v>
      </c>
      <c r="Q47" s="194">
        <f ca="1"/>
        <v>0.49863013698630099</v>
      </c>
      <c r="R47" s="195" t="str">
        <f ca="1"/>
        <v>182</v>
      </c>
      <c r="S47" s="8">
        <f ca="1"/>
        <v>100000000</v>
      </c>
      <c r="T47" s="8">
        <f ca="1"/>
        <v>5.3011921087314097E-2</v>
      </c>
      <c r="U47" s="8" t="e">
        <f ca="1"/>
        <v>#N/A</v>
      </c>
      <c r="V47" s="8" t="e">
        <f ca="1"/>
        <v>#N/A</v>
      </c>
      <c r="W47" s="8" t="e">
        <f ca="1"/>
        <v>#N/A</v>
      </c>
    </row>
    <row r="48" spans="2:23" ht="13.5" thickBot="1">
      <c r="B48" s="31"/>
      <c r="C48" s="31"/>
      <c r="D48" s="15" t="str">
        <f ca="1"/>
        <v>LocalCurrencyBucketedDeltaVector.AUD.38</v>
      </c>
      <c r="E48" s="44">
        <f ca="1"/>
        <v>-1454.9233877064105</v>
      </c>
      <c r="F48" s="15"/>
      <c r="G48" s="15"/>
      <c r="H48" s="15"/>
      <c r="I48" s="15"/>
      <c r="J48" s="11"/>
      <c r="K48" s="50" t="str">
        <f ca="1"/>
        <v>Party1</v>
      </c>
      <c r="L48" s="50" t="str">
        <f ca="1"/>
        <v>Party2</v>
      </c>
      <c r="M48" s="50" t="str">
        <f ca="1"/>
        <v>Leg1_Coupon_6</v>
      </c>
      <c r="N48" s="50">
        <f ca="1"/>
        <v>44498</v>
      </c>
      <c r="O48" s="8">
        <f ca="1"/>
        <v>44316</v>
      </c>
      <c r="P48" s="193">
        <f ca="1"/>
        <v>44498</v>
      </c>
      <c r="Q48" s="194">
        <f ca="1"/>
        <v>0.49863013698630099</v>
      </c>
      <c r="R48" s="195" t="str">
        <f ca="1"/>
        <v>182</v>
      </c>
      <c r="S48" s="8">
        <f ca="1"/>
        <v>100000000</v>
      </c>
      <c r="T48" s="8">
        <f ca="1"/>
        <v>5.3011921087314097E-2</v>
      </c>
      <c r="U48" s="8" t="e">
        <f ca="1"/>
        <v>#N/A</v>
      </c>
      <c r="V48" s="8" t="e">
        <f ca="1"/>
        <v>#N/A</v>
      </c>
      <c r="W48" s="8" t="e">
        <f ca="1"/>
        <v>#N/A</v>
      </c>
    </row>
    <row r="49" spans="2:23">
      <c r="B49" s="15"/>
      <c r="C49" s="15"/>
      <c r="D49" s="15" t="str">
        <f ca="1"/>
        <v>LocalCurrencyBucketedDeltaVector.AUD.35</v>
      </c>
      <c r="E49" s="44">
        <f ca="1"/>
        <v>-1378.515754274483</v>
      </c>
      <c r="F49" s="15"/>
      <c r="G49" s="12" t="s">
        <v>63</v>
      </c>
      <c r="H49" s="15"/>
      <c r="I49" s="54"/>
      <c r="J49" s="11"/>
      <c r="K49" s="50" t="str">
        <f ca="1"/>
        <v>Party1</v>
      </c>
      <c r="L49" s="50" t="str">
        <f ca="1"/>
        <v>Party2</v>
      </c>
      <c r="M49" s="50" t="str">
        <f ca="1"/>
        <v>Leg1_Coupon_7</v>
      </c>
      <c r="N49" s="50">
        <f ca="1"/>
        <v>44680</v>
      </c>
      <c r="O49" s="8">
        <f ca="1"/>
        <v>44498</v>
      </c>
      <c r="P49" s="193">
        <f ca="1"/>
        <v>44680</v>
      </c>
      <c r="Q49" s="194">
        <f ca="1"/>
        <v>0.49863013698630099</v>
      </c>
      <c r="R49" s="195" t="str">
        <f ca="1"/>
        <v>182</v>
      </c>
      <c r="S49" s="8">
        <f ca="1"/>
        <v>100000000</v>
      </c>
      <c r="T49" s="8">
        <f ca="1"/>
        <v>5.3011921087314097E-2</v>
      </c>
      <c r="U49" s="8" t="e">
        <f ca="1"/>
        <v>#N/A</v>
      </c>
      <c r="V49" s="8" t="e">
        <f ca="1"/>
        <v>#N/A</v>
      </c>
      <c r="W49" s="8" t="e">
        <f ca="1"/>
        <v>#N/A</v>
      </c>
    </row>
    <row r="50" spans="2:23">
      <c r="B50" s="31"/>
      <c r="C50" s="31"/>
      <c r="D50" s="15" t="str">
        <f ca="1"/>
        <v>LocalCurrencyBucketedDeltaVector.AUD.36</v>
      </c>
      <c r="E50" s="44">
        <f ca="1"/>
        <v>-1413.6797231592614</v>
      </c>
      <c r="F50" s="15"/>
      <c r="G50" s="21" t="s">
        <v>65</v>
      </c>
      <c r="H50" s="15"/>
      <c r="I50" s="15"/>
      <c r="J50" s="11"/>
      <c r="K50" s="50" t="str">
        <f ca="1"/>
        <v>Party1</v>
      </c>
      <c r="L50" s="50" t="str">
        <f ca="1"/>
        <v>Party2</v>
      </c>
      <c r="M50" s="50" t="str">
        <f ca="1"/>
        <v>Leg1_Coupon_8</v>
      </c>
      <c r="N50" s="50">
        <f ca="1"/>
        <v>44865</v>
      </c>
      <c r="O50" s="8">
        <f ca="1"/>
        <v>44680</v>
      </c>
      <c r="P50" s="193">
        <f ca="1"/>
        <v>44865</v>
      </c>
      <c r="Q50" s="194">
        <f ca="1"/>
        <v>0.50684931506849296</v>
      </c>
      <c r="R50" s="195" t="str">
        <f ca="1"/>
        <v>185</v>
      </c>
      <c r="S50" s="8">
        <f ca="1"/>
        <v>100000000</v>
      </c>
      <c r="T50" s="8">
        <f ca="1"/>
        <v>5.3011921087314097E-2</v>
      </c>
      <c r="U50" s="8" t="e">
        <f ca="1"/>
        <v>#N/A</v>
      </c>
      <c r="V50" s="8" t="e">
        <f ca="1"/>
        <v>#N/A</v>
      </c>
      <c r="W50" s="8" t="e">
        <f ca="1"/>
        <v>#N/A</v>
      </c>
    </row>
    <row r="51" spans="2:23">
      <c r="B51" s="15"/>
      <c r="C51" s="15"/>
      <c r="D51" s="15" t="str">
        <f ca="1"/>
        <v>LocalCurrencyBucketedDeltaVector.AUD.33</v>
      </c>
      <c r="E51" s="44">
        <f ca="1"/>
        <v>-1335.1181357126352</v>
      </c>
      <c r="F51" s="15"/>
      <c r="G51" s="21" t="s">
        <v>173</v>
      </c>
      <c r="H51" s="15"/>
      <c r="I51" s="54"/>
      <c r="J51" s="11"/>
      <c r="K51" s="50" t="str">
        <f ca="1"/>
        <v>Party1</v>
      </c>
      <c r="L51" s="50" t="str">
        <f ca="1"/>
        <v>Party2</v>
      </c>
      <c r="M51" s="50" t="str">
        <f ca="1"/>
        <v>Leg1_Coupon_9</v>
      </c>
      <c r="N51" s="50">
        <f ca="1"/>
        <v>45044</v>
      </c>
      <c r="O51" s="8">
        <f ca="1"/>
        <v>44865</v>
      </c>
      <c r="P51" s="193">
        <f ca="1"/>
        <v>45044</v>
      </c>
      <c r="Q51" s="194">
        <f ca="1"/>
        <v>0.49041095890411002</v>
      </c>
      <c r="R51" s="195" t="str">
        <f ca="1"/>
        <v>179</v>
      </c>
      <c r="S51" s="8">
        <f ca="1"/>
        <v>100000000</v>
      </c>
      <c r="T51" s="8">
        <f ca="1"/>
        <v>5.3011921087314097E-2</v>
      </c>
      <c r="U51" s="8" t="e">
        <f ca="1"/>
        <v>#N/A</v>
      </c>
      <c r="V51" s="8" t="e">
        <f ca="1"/>
        <v>#N/A</v>
      </c>
      <c r="W51" s="8" t="e">
        <f ca="1"/>
        <v>#N/A</v>
      </c>
    </row>
    <row r="52" spans="2:23">
      <c r="B52" s="31"/>
      <c r="C52" s="31"/>
      <c r="D52" s="15" t="str">
        <f ca="1"/>
        <v>LocalCurrencyBucketedDeltaVector.AUD.34</v>
      </c>
      <c r="E52" s="44">
        <f ca="1"/>
        <v>-1371.3623001102262</v>
      </c>
      <c r="F52" s="15"/>
      <c r="G52" s="21" t="s">
        <v>66</v>
      </c>
      <c r="H52" s="15"/>
      <c r="I52" s="15"/>
      <c r="J52" s="11"/>
      <c r="K52" s="50" t="str">
        <f ca="1"/>
        <v>Party1</v>
      </c>
      <c r="L52" s="50" t="str">
        <f ca="1"/>
        <v>Party2</v>
      </c>
      <c r="M52" s="50" t="str">
        <f ca="1"/>
        <v>Leg1_Coupon_10</v>
      </c>
      <c r="N52" s="50">
        <f ca="1"/>
        <v>45230</v>
      </c>
      <c r="O52" s="8">
        <f ca="1"/>
        <v>45044</v>
      </c>
      <c r="P52" s="193">
        <f ca="1"/>
        <v>45230</v>
      </c>
      <c r="Q52" s="194">
        <f ca="1"/>
        <v>0.50958904109588998</v>
      </c>
      <c r="R52" s="195" t="str">
        <f ca="1"/>
        <v>186</v>
      </c>
      <c r="S52" s="8">
        <f ca="1"/>
        <v>100000000</v>
      </c>
      <c r="T52" s="8">
        <f ca="1"/>
        <v>5.3011921087314097E-2</v>
      </c>
      <c r="U52" s="8" t="e">
        <f ca="1"/>
        <v>#N/A</v>
      </c>
      <c r="V52" s="8" t="e">
        <f ca="1"/>
        <v>#N/A</v>
      </c>
      <c r="W52" s="8" t="e">
        <f ca="1"/>
        <v>#N/A</v>
      </c>
    </row>
    <row r="53" spans="2:23">
      <c r="B53" s="15"/>
      <c r="C53" s="15"/>
      <c r="D53" s="15" t="str">
        <f ca="1"/>
        <v>LocalCurrencyBucketedDeltaVector.AUD.31</v>
      </c>
      <c r="E53" s="44">
        <f ca="1"/>
        <v>-1291.1120233763841</v>
      </c>
      <c r="F53" s="15"/>
      <c r="G53" s="21" t="s">
        <v>174</v>
      </c>
      <c r="H53" s="15"/>
      <c r="I53" s="54"/>
      <c r="J53" s="11"/>
      <c r="K53" s="50" t="str">
        <f ca="1"/>
        <v>Party1</v>
      </c>
      <c r="L53" s="50" t="str">
        <f ca="1"/>
        <v>Party2</v>
      </c>
      <c r="M53" s="50" t="str">
        <f ca="1"/>
        <v>Leg1_Coupon_11</v>
      </c>
      <c r="N53" s="50">
        <f ca="1"/>
        <v>45412</v>
      </c>
      <c r="O53" s="8">
        <f ca="1"/>
        <v>45230</v>
      </c>
      <c r="P53" s="193">
        <f ca="1"/>
        <v>45412</v>
      </c>
      <c r="Q53" s="194">
        <f ca="1"/>
        <v>0.49863013698630099</v>
      </c>
      <c r="R53" s="195" t="str">
        <f ca="1"/>
        <v>182</v>
      </c>
      <c r="S53" s="8">
        <f ca="1"/>
        <v>100000000</v>
      </c>
      <c r="T53" s="8">
        <f ca="1"/>
        <v>5.3011921087314097E-2</v>
      </c>
      <c r="U53" s="8" t="e">
        <f ca="1"/>
        <v>#N/A</v>
      </c>
      <c r="V53" s="8" t="e">
        <f ca="1"/>
        <v>#N/A</v>
      </c>
      <c r="W53" s="8" t="e">
        <f ca="1"/>
        <v>#N/A</v>
      </c>
    </row>
    <row r="54" spans="2:23">
      <c r="B54" s="31"/>
      <c r="C54" s="31"/>
      <c r="D54" s="15" t="str">
        <f ca="1"/>
        <v>LocalCurrencyBucketedDeltaVector.AUD.32</v>
      </c>
      <c r="E54" s="44">
        <f ca="1"/>
        <v>-1328.347964051653</v>
      </c>
      <c r="F54" s="15"/>
      <c r="G54" s="21" t="s">
        <v>175</v>
      </c>
      <c r="H54" s="15"/>
      <c r="I54" s="15"/>
      <c r="J54" s="11"/>
      <c r="K54" s="50" t="str">
        <f ca="1"/>
        <v>Party1</v>
      </c>
      <c r="L54" s="50" t="str">
        <f ca="1"/>
        <v>Party2</v>
      </c>
      <c r="M54" s="50" t="str">
        <f ca="1"/>
        <v>Leg1_Coupon_12</v>
      </c>
      <c r="N54" s="50">
        <f ca="1"/>
        <v>45596</v>
      </c>
      <c r="O54" s="8">
        <f ca="1"/>
        <v>45412</v>
      </c>
      <c r="P54" s="193">
        <f ca="1"/>
        <v>45596</v>
      </c>
      <c r="Q54" s="194">
        <f ca="1"/>
        <v>0.50410958904109604</v>
      </c>
      <c r="R54" s="195" t="str">
        <f ca="1"/>
        <v>184</v>
      </c>
      <c r="S54" s="8">
        <f ca="1"/>
        <v>100000000</v>
      </c>
      <c r="T54" s="8">
        <f ca="1"/>
        <v>5.3011921087314097E-2</v>
      </c>
      <c r="U54" s="8" t="e">
        <f ca="1"/>
        <v>#N/A</v>
      </c>
      <c r="V54" s="8" t="e">
        <f ca="1"/>
        <v>#N/A</v>
      </c>
      <c r="W54" s="8" t="e">
        <f ca="1"/>
        <v>#N/A</v>
      </c>
    </row>
    <row r="55" spans="2:23">
      <c r="B55" s="15"/>
      <c r="C55" s="15"/>
      <c r="D55" s="15" t="str">
        <f ca="1"/>
        <v>LocalCurrencyBucketedDeltaVector.AUD.29</v>
      </c>
      <c r="E55" s="44">
        <f ca="1"/>
        <v>-1245.2605152575893</v>
      </c>
      <c r="F55" s="15"/>
      <c r="G55" s="21" t="s">
        <v>176</v>
      </c>
      <c r="H55" s="15"/>
      <c r="I55" s="54"/>
      <c r="J55" s="11"/>
      <c r="K55" s="50" t="str">
        <f ca="1"/>
        <v>Party1</v>
      </c>
      <c r="L55" s="50" t="str">
        <f ca="1"/>
        <v>Party2</v>
      </c>
      <c r="M55" s="50" t="str">
        <f ca="1"/>
        <v>Leg1_Coupon_13</v>
      </c>
      <c r="N55" s="50">
        <f ca="1"/>
        <v>45777</v>
      </c>
      <c r="O55" s="8">
        <f ca="1"/>
        <v>45596</v>
      </c>
      <c r="P55" s="193">
        <f ca="1"/>
        <v>45777</v>
      </c>
      <c r="Q55" s="194">
        <f ca="1"/>
        <v>0.49589041095890402</v>
      </c>
      <c r="R55" s="195" t="str">
        <f ca="1"/>
        <v>181</v>
      </c>
      <c r="S55" s="8">
        <f ca="1"/>
        <v>100000000</v>
      </c>
      <c r="T55" s="8">
        <f ca="1"/>
        <v>5.3011921087314097E-2</v>
      </c>
      <c r="U55" s="8" t="e">
        <f ca="1"/>
        <v>#N/A</v>
      </c>
      <c r="V55" s="8" t="e">
        <f ca="1"/>
        <v>#N/A</v>
      </c>
      <c r="W55" s="8" t="e">
        <f ca="1"/>
        <v>#N/A</v>
      </c>
    </row>
    <row r="56" spans="2:23">
      <c r="B56" s="31"/>
      <c r="C56" s="31"/>
      <c r="D56" s="15" t="str">
        <f ca="1"/>
        <v>LocalCurrencyBucketedDeltaVector.AUD.30</v>
      </c>
      <c r="E56" s="44">
        <f ca="1"/>
        <v>-1283.5540818911293</v>
      </c>
      <c r="F56" s="15"/>
      <c r="G56" s="21" t="s">
        <v>177</v>
      </c>
      <c r="H56" s="15"/>
      <c r="I56" s="15"/>
      <c r="J56" s="11"/>
      <c r="K56" s="50" t="str">
        <f ca="1"/>
        <v>Party1</v>
      </c>
      <c r="L56" s="50" t="str">
        <f ca="1"/>
        <v>Party2</v>
      </c>
      <c r="M56" s="50" t="str">
        <f ca="1"/>
        <v>Leg1_Coupon_14</v>
      </c>
      <c r="N56" s="50">
        <f ca="1"/>
        <v>45961</v>
      </c>
      <c r="O56" s="8">
        <f ca="1"/>
        <v>45777</v>
      </c>
      <c r="P56" s="193">
        <f ca="1"/>
        <v>45961</v>
      </c>
      <c r="Q56" s="194">
        <f ca="1"/>
        <v>0.50410958904109604</v>
      </c>
      <c r="R56" s="195" t="str">
        <f ca="1"/>
        <v>184</v>
      </c>
      <c r="S56" s="8">
        <f ca="1"/>
        <v>100000000</v>
      </c>
      <c r="T56" s="8">
        <f ca="1"/>
        <v>5.3011921087314097E-2</v>
      </c>
      <c r="U56" s="8" t="e">
        <f ca="1"/>
        <v>#N/A</v>
      </c>
      <c r="V56" s="8" t="e">
        <f ca="1"/>
        <v>#N/A</v>
      </c>
      <c r="W56" s="8" t="e">
        <f ca="1"/>
        <v>#N/A</v>
      </c>
    </row>
    <row r="57" spans="2:23">
      <c r="B57" s="15"/>
      <c r="C57" s="15"/>
      <c r="D57" s="15" t="str">
        <f ca="1"/>
        <v>LocalCurrencyBucketedDeltaVector.AUD.27</v>
      </c>
      <c r="E57" s="44">
        <f ca="1"/>
        <v>-1199.0124985649277</v>
      </c>
      <c r="F57" s="15"/>
      <c r="G57" s="21" t="s">
        <v>178</v>
      </c>
      <c r="H57" s="15"/>
      <c r="I57" s="54"/>
      <c r="J57" s="11"/>
      <c r="K57" s="50" t="str">
        <f ca="1"/>
        <v>Party1</v>
      </c>
      <c r="L57" s="50" t="str">
        <f ca="1"/>
        <v>Party2</v>
      </c>
      <c r="M57" s="50" t="str">
        <f ca="1"/>
        <v>Leg1_Coupon_15</v>
      </c>
      <c r="N57" s="50">
        <f ca="1"/>
        <v>46142</v>
      </c>
      <c r="O57" s="8">
        <f ca="1"/>
        <v>45961</v>
      </c>
      <c r="P57" s="193">
        <f ca="1"/>
        <v>46142</v>
      </c>
      <c r="Q57" s="194">
        <f ca="1"/>
        <v>0.49589041095890402</v>
      </c>
      <c r="R57" s="195" t="str">
        <f ca="1"/>
        <v>181</v>
      </c>
      <c r="S57" s="8">
        <f ca="1"/>
        <v>100000000</v>
      </c>
      <c r="T57" s="8">
        <f ca="1"/>
        <v>5.3011921087314097E-2</v>
      </c>
      <c r="U57" s="8" t="e">
        <f ca="1"/>
        <v>#N/A</v>
      </c>
      <c r="V57" s="8" t="e">
        <f ca="1"/>
        <v>#N/A</v>
      </c>
      <c r="W57" s="8" t="e">
        <f ca="1"/>
        <v>#N/A</v>
      </c>
    </row>
    <row r="58" spans="2:23">
      <c r="B58" s="31"/>
      <c r="C58" s="31"/>
      <c r="D58" s="15" t="str">
        <f ca="1"/>
        <v>LocalCurrencyBucketedDeltaVector.AUD.28</v>
      </c>
      <c r="E58" s="44">
        <f ca="1"/>
        <v>-1238.6536552038324</v>
      </c>
      <c r="F58" s="15"/>
      <c r="G58" s="21" t="s">
        <v>179</v>
      </c>
      <c r="H58" s="15"/>
      <c r="I58" s="15"/>
      <c r="J58" s="11"/>
      <c r="K58" s="50" t="str">
        <f ca="1"/>
        <v>Party1</v>
      </c>
      <c r="L58" s="50" t="str">
        <f ca="1"/>
        <v>Party2</v>
      </c>
      <c r="M58" s="50" t="str">
        <f ca="1"/>
        <v>Leg1_Coupon_16</v>
      </c>
      <c r="N58" s="50">
        <f ca="1"/>
        <v>46325</v>
      </c>
      <c r="O58" s="8">
        <f ca="1"/>
        <v>46142</v>
      </c>
      <c r="P58" s="193">
        <f ca="1"/>
        <v>46325</v>
      </c>
      <c r="Q58" s="194">
        <f ca="1"/>
        <v>0.50136986301369901</v>
      </c>
      <c r="R58" s="195" t="str">
        <f ca="1"/>
        <v>183</v>
      </c>
      <c r="S58" s="8">
        <f ca="1"/>
        <v>100000000</v>
      </c>
      <c r="T58" s="8">
        <f ca="1"/>
        <v>5.3011921087314097E-2</v>
      </c>
      <c r="U58" s="8" t="e">
        <f ca="1"/>
        <v>#N/A</v>
      </c>
      <c r="V58" s="8" t="e">
        <f ca="1"/>
        <v>#N/A</v>
      </c>
      <c r="W58" s="8" t="e">
        <f ca="1"/>
        <v>#N/A</v>
      </c>
    </row>
    <row r="59" spans="2:23">
      <c r="B59" s="15"/>
      <c r="C59" s="15"/>
      <c r="D59" s="15" t="str">
        <f ca="1"/>
        <v>LocalCurrencyBucketedDeltaVector.AUD.25</v>
      </c>
      <c r="E59" s="44">
        <f ca="1"/>
        <v>-1150.8250717105229</v>
      </c>
      <c r="F59" s="15"/>
      <c r="G59" s="15"/>
      <c r="H59" s="15"/>
      <c r="I59" s="54"/>
      <c r="J59" s="11"/>
      <c r="K59" s="50" t="str">
        <f ca="1"/>
        <v>Party1</v>
      </c>
      <c r="L59" s="50" t="str">
        <f ca="1"/>
        <v>Party2</v>
      </c>
      <c r="M59" s="50" t="str">
        <f ca="1"/>
        <v>Leg1_Coupon_17</v>
      </c>
      <c r="N59" s="50">
        <f ca="1"/>
        <v>46507</v>
      </c>
      <c r="O59" s="8">
        <f ca="1"/>
        <v>46325</v>
      </c>
      <c r="P59" s="193">
        <f ca="1"/>
        <v>46507</v>
      </c>
      <c r="Q59" s="194">
        <f ca="1"/>
        <v>0.49863013698630099</v>
      </c>
      <c r="R59" s="195" t="str">
        <f ca="1"/>
        <v>182</v>
      </c>
      <c r="S59" s="8">
        <f ca="1"/>
        <v>100000000</v>
      </c>
      <c r="T59" s="8">
        <f ca="1"/>
        <v>5.3011921087314097E-2</v>
      </c>
      <c r="U59" s="8" t="e">
        <f ca="1"/>
        <v>#N/A</v>
      </c>
      <c r="V59" s="8" t="e">
        <f ca="1"/>
        <v>#N/A</v>
      </c>
      <c r="W59" s="8" t="e">
        <f ca="1"/>
        <v>#N/A</v>
      </c>
    </row>
    <row r="60" spans="2:23">
      <c r="B60" s="31"/>
      <c r="C60" s="31"/>
      <c r="D60" s="15" t="str">
        <f ca="1"/>
        <v>LocalCurrencyBucketedDeltaVector.AUD.26</v>
      </c>
      <c r="E60" s="44">
        <f ca="1"/>
        <v>-1191.5990476967258</v>
      </c>
      <c r="F60" s="15"/>
      <c r="G60" s="15"/>
      <c r="H60" s="15"/>
      <c r="I60" s="15"/>
      <c r="J60" s="11"/>
      <c r="K60" s="50" t="str">
        <f ca="1"/>
        <v>Party1</v>
      </c>
      <c r="L60" s="50" t="str">
        <f ca="1"/>
        <v>Party2</v>
      </c>
      <c r="M60" s="50" t="str">
        <f ca="1"/>
        <v>Leg1_Coupon_18</v>
      </c>
      <c r="N60" s="50">
        <f ca="1"/>
        <v>46689</v>
      </c>
      <c r="O60" s="8">
        <f ca="1"/>
        <v>46507</v>
      </c>
      <c r="P60" s="193">
        <f ca="1"/>
        <v>46689</v>
      </c>
      <c r="Q60" s="194">
        <f ca="1"/>
        <v>0.49863013698630099</v>
      </c>
      <c r="R60" s="195" t="str">
        <f ca="1"/>
        <v>182</v>
      </c>
      <c r="S60" s="8">
        <f ca="1"/>
        <v>100000000</v>
      </c>
      <c r="T60" s="8">
        <f ca="1"/>
        <v>5.3011921087314097E-2</v>
      </c>
      <c r="U60" s="8" t="e">
        <f ca="1"/>
        <v>#N/A</v>
      </c>
      <c r="V60" s="8" t="e">
        <f ca="1"/>
        <v>#N/A</v>
      </c>
      <c r="W60" s="8" t="e">
        <f ca="1"/>
        <v>#N/A</v>
      </c>
    </row>
    <row r="61" spans="2:23">
      <c r="B61" s="15"/>
      <c r="C61" s="15"/>
      <c r="D61" s="15" t="str">
        <f ca="1"/>
        <v>LocalCurrencyBucketedDeltaVector.AUD.23</v>
      </c>
      <c r="E61" s="44">
        <f ca="1"/>
        <v>-1101.9524050434081</v>
      </c>
      <c r="F61" s="15"/>
      <c r="G61" s="15"/>
      <c r="H61" s="15"/>
      <c r="I61" s="54"/>
      <c r="J61" s="11"/>
      <c r="K61" s="50" t="str">
        <f ca="1"/>
        <v>Party1</v>
      </c>
      <c r="L61" s="50" t="str">
        <f ca="1"/>
        <v>Party2</v>
      </c>
      <c r="M61" s="50" t="str">
        <f ca="1"/>
        <v>Leg1_Coupon_19</v>
      </c>
      <c r="N61" s="50">
        <f ca="1"/>
        <v>46871</v>
      </c>
      <c r="O61" s="8">
        <f ca="1"/>
        <v>46689</v>
      </c>
      <c r="P61" s="193">
        <f ca="1"/>
        <v>46870</v>
      </c>
      <c r="Q61" s="194">
        <f ca="1"/>
        <v>0.49589041095890402</v>
      </c>
      <c r="R61" s="195" t="str">
        <f ca="1"/>
        <v>181</v>
      </c>
      <c r="S61" s="8">
        <f ca="1"/>
        <v>100000000</v>
      </c>
      <c r="T61" s="8">
        <f ca="1"/>
        <v>5.3011921087314097E-2</v>
      </c>
      <c r="U61" s="8" t="e">
        <f ca="1"/>
        <v>#N/A</v>
      </c>
      <c r="V61" s="8" t="e">
        <f ca="1"/>
        <v>#N/A</v>
      </c>
      <c r="W61" s="8" t="e">
        <f ca="1"/>
        <v>#N/A</v>
      </c>
    </row>
    <row r="62" spans="2:23">
      <c r="B62" s="31"/>
      <c r="C62" s="31"/>
      <c r="D62" s="15" t="str">
        <f ca="1"/>
        <v>LocalCurrencyBucketedDeltaVector.AUD.24</v>
      </c>
      <c r="E62" s="44">
        <f ca="1"/>
        <v>-1144.3803239378144</v>
      </c>
      <c r="F62" s="15"/>
      <c r="G62" s="15"/>
      <c r="H62" s="15"/>
      <c r="I62" s="15"/>
      <c r="J62" s="11"/>
      <c r="K62" s="50" t="str">
        <f ca="1"/>
        <v>Party2</v>
      </c>
      <c r="L62" s="50" t="str">
        <f ca="1"/>
        <v>Party1</v>
      </c>
      <c r="M62" s="50" t="str">
        <f ca="1"/>
        <v>Leg2_Coupon_0</v>
      </c>
      <c r="N62" s="50">
        <f ca="1"/>
        <v>43402</v>
      </c>
      <c r="O62" s="8">
        <f ca="1"/>
        <v>43217</v>
      </c>
      <c r="P62" s="193">
        <f ca="1"/>
        <v>43402</v>
      </c>
      <c r="Q62" s="194">
        <f ca="1"/>
        <v>0.51388888888888895</v>
      </c>
      <c r="R62" s="195" t="str">
        <f ca="1"/>
        <v>185</v>
      </c>
      <c r="S62" s="8">
        <f ca="1"/>
        <v>90000000</v>
      </c>
      <c r="T62" s="8">
        <f ca="1"/>
        <v>0</v>
      </c>
      <c r="U62" s="8" t="e">
        <f ca="1"/>
        <v>#N/A</v>
      </c>
      <c r="V62" s="8" t="e">
        <f ca="1"/>
        <v>#N/A</v>
      </c>
      <c r="W62" s="8" t="e">
        <f ca="1"/>
        <v>#N/A</v>
      </c>
    </row>
    <row r="63" spans="2:23">
      <c r="B63" s="15"/>
      <c r="C63" s="15"/>
      <c r="D63" s="15" t="str">
        <f ca="1"/>
        <v>LocalCurrencyBucketedDeltaVector.AUD.21</v>
      </c>
      <c r="E63" s="44">
        <f ca="1"/>
        <v>-1050.7526979999902</v>
      </c>
      <c r="F63" s="15"/>
      <c r="G63" s="15"/>
      <c r="H63" s="15"/>
      <c r="I63" s="54"/>
      <c r="J63" s="11"/>
      <c r="K63" s="50" t="str">
        <f ca="1"/>
        <v>Party2</v>
      </c>
      <c r="L63" s="50" t="str">
        <f ca="1"/>
        <v>Party1</v>
      </c>
      <c r="M63" s="50" t="str">
        <f ca="1"/>
        <v>Leg2_Coupon_1</v>
      </c>
      <c r="N63" s="50">
        <f ca="1"/>
        <v>43707</v>
      </c>
      <c r="O63" s="8">
        <f ca="1"/>
        <v>43402</v>
      </c>
      <c r="P63" s="193">
        <f ca="1"/>
        <v>43707</v>
      </c>
      <c r="Q63" s="194">
        <f ca="1"/>
        <v>0.84722222222222199</v>
      </c>
      <c r="R63" s="195" t="str">
        <f ca="1"/>
        <v>305</v>
      </c>
      <c r="S63" s="8">
        <f ca="1"/>
        <v>90000000</v>
      </c>
      <c r="T63" s="8">
        <f ca="1"/>
        <v>0</v>
      </c>
      <c r="U63" s="8" t="e">
        <f ca="1"/>
        <v>#N/A</v>
      </c>
      <c r="V63" s="8" t="e">
        <f ca="1"/>
        <v>#N/A</v>
      </c>
      <c r="W63" s="8" t="e">
        <f ca="1"/>
        <v>#N/A</v>
      </c>
    </row>
    <row r="64" spans="2:23">
      <c r="B64" s="31"/>
      <c r="C64" s="31"/>
      <c r="D64" s="15" t="str">
        <f ca="1"/>
        <v>LocalCurrencyBucketedDeltaVector.AUD.22</v>
      </c>
      <c r="E64" s="44">
        <f ca="1"/>
        <v>-1095.2007947787372</v>
      </c>
      <c r="F64" s="15"/>
      <c r="G64" s="15"/>
      <c r="H64" s="15"/>
      <c r="I64" s="15"/>
      <c r="J64" s="11"/>
      <c r="K64" s="51" t="str">
        <f ca="1"/>
        <v>Party2</v>
      </c>
      <c r="L64" s="50" t="str">
        <f ca="1"/>
        <v>Party1</v>
      </c>
      <c r="M64" s="50" t="str">
        <f ca="1"/>
        <v>Leg2_Coupon_2</v>
      </c>
      <c r="N64" s="50">
        <f ca="1"/>
        <v>43889</v>
      </c>
      <c r="O64" s="8">
        <f ca="1"/>
        <v>43707</v>
      </c>
      <c r="P64" s="193">
        <f ca="1"/>
        <v>43889</v>
      </c>
      <c r="Q64" s="194">
        <f ca="1"/>
        <v>0.50555555555555598</v>
      </c>
      <c r="R64" s="195" t="str">
        <f ca="1"/>
        <v>182</v>
      </c>
      <c r="S64" s="8">
        <f ca="1"/>
        <v>90000000</v>
      </c>
      <c r="T64" s="8">
        <f ca="1"/>
        <v>0</v>
      </c>
      <c r="U64" s="8" t="e">
        <f ca="1"/>
        <v>#N/A</v>
      </c>
      <c r="V64" s="8" t="e">
        <f ca="1"/>
        <v>#N/A</v>
      </c>
      <c r="W64" s="8" t="e">
        <f ca="1"/>
        <v>#N/A</v>
      </c>
    </row>
    <row r="65" spans="2:23">
      <c r="B65" s="15"/>
      <c r="C65" s="15"/>
      <c r="D65" s="15" t="str">
        <f ca="1"/>
        <v>LocalCurrencyBucketedDeltaVector.AUD.19</v>
      </c>
      <c r="E65" s="44">
        <f ca="1"/>
        <v>-1000.2163298845556</v>
      </c>
      <c r="F65" s="15"/>
      <c r="G65" s="15"/>
      <c r="H65" s="15"/>
      <c r="I65" s="54"/>
      <c r="J65" s="11"/>
      <c r="K65" s="51" t="str">
        <f ca="1"/>
        <v>Party2</v>
      </c>
      <c r="L65" s="50" t="str">
        <f ca="1"/>
        <v>Party1</v>
      </c>
      <c r="M65" s="50" t="str">
        <f ca="1"/>
        <v>Leg2_Coupon_3</v>
      </c>
      <c r="N65" s="50">
        <f ca="1"/>
        <v>44074</v>
      </c>
      <c r="O65" s="8">
        <f ca="1"/>
        <v>43889</v>
      </c>
      <c r="P65" s="193">
        <f ca="1"/>
        <v>44074</v>
      </c>
      <c r="Q65" s="194">
        <f ca="1"/>
        <v>0.51388888888888895</v>
      </c>
      <c r="R65" s="195" t="str">
        <f ca="1"/>
        <v>185</v>
      </c>
      <c r="S65" s="8">
        <f ca="1"/>
        <v>90000000</v>
      </c>
      <c r="T65" s="8">
        <f ca="1"/>
        <v>0</v>
      </c>
      <c r="U65" s="8" t="e">
        <f ca="1"/>
        <v>#N/A</v>
      </c>
      <c r="V65" s="8" t="e">
        <f ca="1"/>
        <v>#N/A</v>
      </c>
      <c r="W65" s="8" t="e">
        <f ca="1"/>
        <v>#N/A</v>
      </c>
    </row>
    <row r="66" spans="2:23">
      <c r="B66" s="31"/>
      <c r="C66" s="31"/>
      <c r="D66" s="15" t="str">
        <f ca="1"/>
        <v>LocalCurrencyBucketedDeltaVector.AUD.20</v>
      </c>
      <c r="E66" s="44">
        <f ca="1"/>
        <v>-1046.3099399869182</v>
      </c>
      <c r="F66" s="15"/>
      <c r="G66" s="15"/>
      <c r="H66" s="15"/>
      <c r="I66" s="15"/>
      <c r="J66" s="11"/>
      <c r="K66" s="51" t="str">
        <f ca="1"/>
        <v>Party2</v>
      </c>
      <c r="L66" s="50" t="str">
        <f ca="1"/>
        <v>Party1</v>
      </c>
      <c r="M66" s="50" t="str">
        <f ca="1"/>
        <v>Leg2_Coupon_4</v>
      </c>
      <c r="N66" s="50">
        <f ca="1"/>
        <v>44253</v>
      </c>
      <c r="O66" s="8">
        <f ca="1"/>
        <v>44074</v>
      </c>
      <c r="P66" s="193">
        <f ca="1"/>
        <v>44253</v>
      </c>
      <c r="Q66" s="194">
        <f ca="1"/>
        <v>0.49722222222222201</v>
      </c>
      <c r="R66" s="195" t="str">
        <f ca="1"/>
        <v>179</v>
      </c>
      <c r="S66" s="8">
        <f ca="1"/>
        <v>90000000</v>
      </c>
      <c r="T66" s="8">
        <f ca="1"/>
        <v>0</v>
      </c>
      <c r="U66" s="8" t="e">
        <f ca="1"/>
        <v>#N/A</v>
      </c>
      <c r="V66" s="8" t="e">
        <f ca="1"/>
        <v>#N/A</v>
      </c>
      <c r="W66" s="8" t="e">
        <f ca="1"/>
        <v>#N/A</v>
      </c>
    </row>
    <row r="67" spans="2:23">
      <c r="B67" s="15"/>
      <c r="C67" s="15"/>
      <c r="D67" s="15" t="str">
        <f ca="1"/>
        <v>LocalCurrencyBucketedDeltaVector.AUD.17</v>
      </c>
      <c r="E67" s="44">
        <f ca="1"/>
        <v>-946.6975749295807</v>
      </c>
      <c r="F67" s="15"/>
      <c r="G67" s="15"/>
      <c r="H67" s="15"/>
      <c r="I67" s="54"/>
      <c r="J67" s="11"/>
      <c r="K67" s="51" t="str">
        <f ca="1"/>
        <v>Party2</v>
      </c>
      <c r="L67" s="50" t="str">
        <f ca="1"/>
        <v>Party1</v>
      </c>
      <c r="M67" s="50" t="str">
        <f ca="1"/>
        <v>Leg2_Coupon_5</v>
      </c>
      <c r="N67" s="50">
        <f ca="1"/>
        <v>44439</v>
      </c>
      <c r="O67" s="8">
        <f ca="1"/>
        <v>44253</v>
      </c>
      <c r="P67" s="193">
        <f ca="1"/>
        <v>44439</v>
      </c>
      <c r="Q67" s="194">
        <f ca="1"/>
        <v>0.51666666666666705</v>
      </c>
      <c r="R67" s="195" t="str">
        <f ca="1"/>
        <v>186</v>
      </c>
      <c r="S67" s="8">
        <f ca="1"/>
        <v>90000000</v>
      </c>
      <c r="T67" s="8">
        <f ca="1"/>
        <v>0</v>
      </c>
      <c r="U67" s="8" t="e">
        <f ca="1"/>
        <v>#N/A</v>
      </c>
      <c r="V67" s="8" t="e">
        <f ca="1"/>
        <v>#N/A</v>
      </c>
      <c r="W67" s="8" t="e">
        <f ca="1"/>
        <v>#N/A</v>
      </c>
    </row>
    <row r="68" spans="2:23">
      <c r="B68" s="31"/>
      <c r="C68" s="31"/>
      <c r="D68" s="15" t="str">
        <f ca="1"/>
        <v>LocalCurrencyBucketedDeltaVector.AUD.18</v>
      </c>
      <c r="E68" s="44">
        <f ca="1"/>
        <v>-993.74702930655951</v>
      </c>
      <c r="F68" s="15"/>
      <c r="G68" s="15"/>
      <c r="H68" s="15"/>
      <c r="I68" s="15"/>
      <c r="J68" s="11"/>
      <c r="K68" s="51" t="str">
        <f ca="1"/>
        <v>Party2</v>
      </c>
      <c r="L68" s="50" t="str">
        <f ca="1"/>
        <v>Party1</v>
      </c>
      <c r="M68" s="50" t="str">
        <f ca="1"/>
        <v>Leg2_Coupon_6</v>
      </c>
      <c r="N68" s="50">
        <f ca="1"/>
        <v>46871</v>
      </c>
      <c r="O68" s="8">
        <f ca="1"/>
        <v>44439</v>
      </c>
      <c r="P68" s="193">
        <f ca="1"/>
        <v>46870</v>
      </c>
      <c r="Q68" s="194">
        <f ca="1"/>
        <v>6.75277777777778</v>
      </c>
      <c r="R68" s="195" t="str">
        <f ca="1"/>
        <v>2431</v>
      </c>
      <c r="S68" s="8">
        <f ca="1"/>
        <v>90000000</v>
      </c>
      <c r="T68" s="8">
        <f ca="1"/>
        <v>0</v>
      </c>
      <c r="U68" s="8" t="e">
        <f ca="1"/>
        <v>#N/A</v>
      </c>
      <c r="V68" s="8" t="e">
        <f ca="1"/>
        <v>#N/A</v>
      </c>
      <c r="W68" s="8" t="e">
        <f ca="1"/>
        <v>#N/A</v>
      </c>
    </row>
    <row r="69" spans="2:23">
      <c r="B69" s="15"/>
      <c r="C69" s="15"/>
      <c r="D69" s="15" t="str">
        <f ca="1"/>
        <v>LocalCurrencyBucketedDeltaVector.AUD.15</v>
      </c>
      <c r="E69" s="44">
        <f ca="1"/>
        <v>-892.70380458505531</v>
      </c>
      <c r="F69" s="15"/>
      <c r="G69" s="15"/>
      <c r="H69" s="15"/>
      <c r="I69" s="54"/>
      <c r="J69" s="11"/>
      <c r="K69" s="51" t="e">
        <f ca="1"/>
        <v>#N/A</v>
      </c>
      <c r="L69" s="50" t="e">
        <f ca="1"/>
        <v>#N/A</v>
      </c>
      <c r="M69" s="50" t="e">
        <f ca="1"/>
        <v>#N/A</v>
      </c>
      <c r="N69" s="50" t="e">
        <f ca="1"/>
        <v>#N/A</v>
      </c>
      <c r="O69" s="8" t="e">
        <f ca="1"/>
        <v>#N/A</v>
      </c>
      <c r="P69" s="193" t="e">
        <f ca="1"/>
        <v>#N/A</v>
      </c>
      <c r="Q69" s="194" t="e">
        <f ca="1"/>
        <v>#N/A</v>
      </c>
      <c r="R69" s="195" t="e">
        <f ca="1"/>
        <v>#N/A</v>
      </c>
      <c r="S69" s="8" t="e">
        <f ca="1"/>
        <v>#N/A</v>
      </c>
      <c r="T69" s="8" t="e">
        <f ca="1"/>
        <v>#N/A</v>
      </c>
      <c r="U69" s="8" t="e">
        <f ca="1"/>
        <v>#N/A</v>
      </c>
      <c r="V69" s="8" t="e">
        <f ca="1"/>
        <v>#N/A</v>
      </c>
      <c r="W69" s="8" t="e">
        <f ca="1"/>
        <v>#N/A</v>
      </c>
    </row>
    <row r="70" spans="2:23">
      <c r="B70" s="31"/>
      <c r="C70" s="31"/>
      <c r="D70" s="15" t="str">
        <f ca="1"/>
        <v>LocalCurrencyBucketedDeltaVector.AUD.16</v>
      </c>
      <c r="E70" s="44">
        <f ca="1"/>
        <v>-941.95086944203604</v>
      </c>
      <c r="F70" s="15"/>
      <c r="G70" s="15"/>
      <c r="H70" s="15"/>
      <c r="I70" s="15"/>
      <c r="J70" s="11"/>
      <c r="K70" s="51" t="e">
        <f ca="1"/>
        <v>#N/A</v>
      </c>
      <c r="L70" s="50" t="e">
        <f ca="1"/>
        <v>#N/A</v>
      </c>
      <c r="M70" s="50" t="e">
        <f ca="1"/>
        <v>#N/A</v>
      </c>
      <c r="N70" s="50" t="e">
        <f ca="1"/>
        <v>#N/A</v>
      </c>
      <c r="O70" s="8" t="e">
        <f ca="1"/>
        <v>#N/A</v>
      </c>
      <c r="P70" s="193" t="e">
        <f ca="1"/>
        <v>#N/A</v>
      </c>
      <c r="Q70" s="194" t="e">
        <f ca="1"/>
        <v>#N/A</v>
      </c>
      <c r="R70" s="195" t="e">
        <f ca="1"/>
        <v>#N/A</v>
      </c>
      <c r="S70" s="8" t="e">
        <f ca="1"/>
        <v>#N/A</v>
      </c>
      <c r="T70" s="8" t="e">
        <f ca="1"/>
        <v>#N/A</v>
      </c>
      <c r="U70" s="8" t="e">
        <f ca="1"/>
        <v>#N/A</v>
      </c>
      <c r="V70" s="8" t="e">
        <f ca="1"/>
        <v>#N/A</v>
      </c>
      <c r="W70" s="8" t="e">
        <f ca="1"/>
        <v>#N/A</v>
      </c>
    </row>
    <row r="71" spans="2:23">
      <c r="B71" s="15"/>
      <c r="C71" s="15"/>
      <c r="D71" s="15" t="str">
        <f ca="1"/>
        <v>LocalCurrencyBucketedDeltaVector.AUD.13</v>
      </c>
      <c r="E71" s="44">
        <f ca="1"/>
        <v>-837.35549985005036</v>
      </c>
      <c r="F71" s="15"/>
      <c r="G71" s="15"/>
      <c r="H71" s="15"/>
      <c r="I71" s="54"/>
      <c r="J71" s="11"/>
      <c r="K71" s="51" t="e">
        <f ca="1"/>
        <v>#N/A</v>
      </c>
      <c r="L71" s="50" t="e">
        <f ca="1"/>
        <v>#N/A</v>
      </c>
      <c r="M71" s="50" t="e">
        <f ca="1"/>
        <v>#N/A</v>
      </c>
      <c r="N71" s="50" t="e">
        <f ca="1"/>
        <v>#N/A</v>
      </c>
      <c r="O71" s="8" t="e">
        <f ca="1"/>
        <v>#N/A</v>
      </c>
      <c r="P71" s="193" t="e">
        <f ca="1"/>
        <v>#N/A</v>
      </c>
      <c r="Q71" s="194" t="e">
        <f ca="1"/>
        <v>#N/A</v>
      </c>
      <c r="R71" s="195" t="e">
        <f ca="1"/>
        <v>#N/A</v>
      </c>
      <c r="S71" s="8" t="e">
        <f ca="1"/>
        <v>#N/A</v>
      </c>
      <c r="T71" s="8" t="e">
        <f ca="1"/>
        <v>#N/A</v>
      </c>
      <c r="U71" s="8" t="e">
        <f ca="1"/>
        <v>#N/A</v>
      </c>
      <c r="V71" s="8" t="e">
        <f ca="1"/>
        <v>#N/A</v>
      </c>
      <c r="W71" s="8" t="e">
        <f ca="1"/>
        <v>#N/A</v>
      </c>
    </row>
    <row r="72" spans="2:23">
      <c r="B72" s="31"/>
      <c r="C72" s="31"/>
      <c r="D72" s="15" t="str">
        <f ca="1"/>
        <v>LocalCurrencyBucketedDeltaVector.AUD.14</v>
      </c>
      <c r="E72" s="44">
        <f ca="1"/>
        <v>-887.83801914100275</v>
      </c>
      <c r="F72" s="15"/>
      <c r="G72" s="15"/>
      <c r="H72" s="15"/>
      <c r="I72" s="15"/>
      <c r="J72" s="11"/>
      <c r="K72" s="51" t="e">
        <f ca="1"/>
        <v>#N/A</v>
      </c>
      <c r="L72" s="50" t="e">
        <f ca="1"/>
        <v>#N/A</v>
      </c>
      <c r="M72" s="50" t="e">
        <f ca="1"/>
        <v>#N/A</v>
      </c>
      <c r="N72" s="50" t="e">
        <f ca="1"/>
        <v>#N/A</v>
      </c>
      <c r="O72" s="8" t="e">
        <f ca="1"/>
        <v>#N/A</v>
      </c>
      <c r="P72" s="193" t="e">
        <f ca="1"/>
        <v>#N/A</v>
      </c>
      <c r="Q72" s="194" t="e">
        <f ca="1"/>
        <v>#N/A</v>
      </c>
      <c r="R72" s="195" t="e">
        <f ca="1"/>
        <v>#N/A</v>
      </c>
      <c r="S72" s="8" t="e">
        <f ca="1"/>
        <v>#N/A</v>
      </c>
      <c r="T72" s="8" t="e">
        <f ca="1"/>
        <v>#N/A</v>
      </c>
      <c r="U72" s="8" t="e">
        <f ca="1"/>
        <v>#N/A</v>
      </c>
      <c r="V72" s="8" t="e">
        <f ca="1"/>
        <v>#N/A</v>
      </c>
      <c r="W72" s="8" t="e">
        <f ca="1"/>
        <v>#N/A</v>
      </c>
    </row>
    <row r="73" spans="2:23">
      <c r="B73" s="15"/>
      <c r="C73" s="15"/>
      <c r="D73" s="15" t="str">
        <f ca="1"/>
        <v>LocalCurrencyBucketedDeltaVector.AUD.11</v>
      </c>
      <c r="E73" s="44">
        <f ca="1"/>
        <v>-780.61868636668612</v>
      </c>
      <c r="F73" s="15"/>
      <c r="G73" s="15"/>
      <c r="H73" s="15"/>
      <c r="I73" s="54"/>
      <c r="J73" s="11"/>
      <c r="K73" s="51" t="e">
        <f ca="1"/>
        <v>#N/A</v>
      </c>
      <c r="L73" s="50" t="e">
        <f ca="1"/>
        <v>#N/A</v>
      </c>
      <c r="M73" s="50" t="e">
        <f ca="1"/>
        <v>#N/A</v>
      </c>
      <c r="N73" s="50" t="e">
        <f ca="1"/>
        <v>#N/A</v>
      </c>
      <c r="O73" s="8" t="e">
        <f ca="1"/>
        <v>#N/A</v>
      </c>
      <c r="P73" s="193" t="e">
        <f ca="1"/>
        <v>#N/A</v>
      </c>
      <c r="Q73" s="194" t="e">
        <f ca="1"/>
        <v>#N/A</v>
      </c>
      <c r="R73" s="195" t="e">
        <f ca="1"/>
        <v>#N/A</v>
      </c>
      <c r="S73" s="8" t="e">
        <f ca="1"/>
        <v>#N/A</v>
      </c>
      <c r="T73" s="8" t="e">
        <f ca="1"/>
        <v>#N/A</v>
      </c>
      <c r="U73" s="8" t="e">
        <f ca="1"/>
        <v>#N/A</v>
      </c>
      <c r="V73" s="8" t="e">
        <f ca="1"/>
        <v>#N/A</v>
      </c>
      <c r="W73" s="8" t="e">
        <f ca="1"/>
        <v>#N/A</v>
      </c>
    </row>
    <row r="74" spans="2:23">
      <c r="B74" s="31"/>
      <c r="C74" s="31"/>
      <c r="D74" s="15" t="str">
        <f ca="1"/>
        <v>LocalCurrencyBucketedDeltaVector.AUD.12</v>
      </c>
      <c r="E74" s="44">
        <f ca="1"/>
        <v>-832.36764769249999</v>
      </c>
      <c r="F74" s="15"/>
      <c r="G74" s="15"/>
      <c r="H74" s="15"/>
      <c r="I74" s="15"/>
      <c r="J74" s="11"/>
      <c r="K74" s="51" t="e">
        <f ca="1"/>
        <v>#N/A</v>
      </c>
      <c r="L74" s="50" t="e">
        <f ca="1"/>
        <v>#N/A</v>
      </c>
      <c r="M74" s="50" t="e">
        <f ca="1"/>
        <v>#N/A</v>
      </c>
      <c r="N74" s="50" t="e">
        <f ca="1"/>
        <v>#N/A</v>
      </c>
      <c r="O74" s="8" t="e">
        <f ca="1"/>
        <v>#N/A</v>
      </c>
      <c r="P74" s="193" t="e">
        <f ca="1"/>
        <v>#N/A</v>
      </c>
      <c r="Q74" s="194" t="e">
        <f ca="1"/>
        <v>#N/A</v>
      </c>
      <c r="R74" s="195" t="e">
        <f ca="1"/>
        <v>#N/A</v>
      </c>
      <c r="S74" s="8" t="e">
        <f ca="1"/>
        <v>#N/A</v>
      </c>
      <c r="T74" s="8" t="e">
        <f ca="1"/>
        <v>#N/A</v>
      </c>
      <c r="U74" s="8" t="e">
        <f ca="1"/>
        <v>#N/A</v>
      </c>
      <c r="V74" s="8" t="e">
        <f ca="1"/>
        <v>#N/A</v>
      </c>
      <c r="W74" s="8" t="e">
        <f ca="1"/>
        <v>#N/A</v>
      </c>
    </row>
    <row r="75" spans="2:23">
      <c r="B75" s="15"/>
      <c r="C75" s="15"/>
      <c r="D75" s="15" t="str">
        <f ca="1"/>
        <v>LocalCurrencyBucketedDeltaVector.AUD.9</v>
      </c>
      <c r="E75" s="44">
        <f ca="1"/>
        <v>-722.13898354536695</v>
      </c>
      <c r="F75" s="15"/>
      <c r="G75" s="15"/>
      <c r="H75" s="15"/>
      <c r="I75" s="54"/>
      <c r="J75" s="11"/>
      <c r="K75" s="51" t="e">
        <f ca="1"/>
        <v>#N/A</v>
      </c>
      <c r="L75" s="50" t="e">
        <f ca="1"/>
        <v>#N/A</v>
      </c>
      <c r="M75" s="50" t="e">
        <f ca="1"/>
        <v>#N/A</v>
      </c>
      <c r="N75" s="50" t="e">
        <f ca="1"/>
        <v>#N/A</v>
      </c>
      <c r="O75" s="8" t="e">
        <f ca="1"/>
        <v>#N/A</v>
      </c>
      <c r="P75" s="193" t="e">
        <f ca="1"/>
        <v>#N/A</v>
      </c>
      <c r="Q75" s="194" t="e">
        <f ca="1"/>
        <v>#N/A</v>
      </c>
      <c r="R75" s="195" t="e">
        <f ca="1"/>
        <v>#N/A</v>
      </c>
      <c r="S75" s="8" t="e">
        <f ca="1"/>
        <v>#N/A</v>
      </c>
      <c r="T75" s="8" t="e">
        <f ca="1"/>
        <v>#N/A</v>
      </c>
      <c r="U75" s="8" t="e">
        <f ca="1"/>
        <v>#N/A</v>
      </c>
      <c r="V75" s="8" t="e">
        <f ca="1"/>
        <v>#N/A</v>
      </c>
      <c r="W75" s="8" t="e">
        <f ca="1"/>
        <v>#N/A</v>
      </c>
    </row>
    <row r="76" spans="2:23">
      <c r="B76" s="31"/>
      <c r="C76" s="31"/>
      <c r="D76" s="15" t="str">
        <f ca="1"/>
        <v>LocalCurrencyBucketedDeltaVector.AUD.10</v>
      </c>
      <c r="E76" s="44">
        <f ca="1"/>
        <v>-775.47761315545017</v>
      </c>
      <c r="F76" s="15"/>
      <c r="G76" s="15"/>
      <c r="H76" s="15"/>
      <c r="I76" s="15"/>
      <c r="J76" s="11"/>
      <c r="K76" s="51" t="e">
        <f ca="1"/>
        <v>#N/A</v>
      </c>
      <c r="L76" s="50" t="e">
        <f ca="1"/>
        <v>#N/A</v>
      </c>
      <c r="M76" s="50" t="e">
        <f ca="1"/>
        <v>#N/A</v>
      </c>
      <c r="N76" s="50" t="e">
        <f ca="1"/>
        <v>#N/A</v>
      </c>
      <c r="O76" s="8" t="e">
        <f ca="1"/>
        <v>#N/A</v>
      </c>
      <c r="P76" s="193" t="e">
        <f ca="1"/>
        <v>#N/A</v>
      </c>
      <c r="Q76" s="194" t="e">
        <f ca="1"/>
        <v>#N/A</v>
      </c>
      <c r="R76" s="195" t="e">
        <f ca="1"/>
        <v>#N/A</v>
      </c>
      <c r="S76" s="8" t="e">
        <f ca="1"/>
        <v>#N/A</v>
      </c>
      <c r="T76" s="8" t="e">
        <f ca="1"/>
        <v>#N/A</v>
      </c>
      <c r="U76" s="8" t="e">
        <f ca="1"/>
        <v>#N/A</v>
      </c>
      <c r="V76" s="8" t="e">
        <f ca="1"/>
        <v>#N/A</v>
      </c>
      <c r="W76" s="8" t="e">
        <f ca="1"/>
        <v>#N/A</v>
      </c>
    </row>
    <row r="77" spans="2:23">
      <c r="B77" s="15"/>
      <c r="C77" s="15"/>
      <c r="D77" s="15" t="str">
        <f ca="1"/>
        <v>LocalCurrencyBucketedDeltaVector.AUD.7</v>
      </c>
      <c r="E77" s="44">
        <f ca="1"/>
        <v>-662.51169475566769</v>
      </c>
      <c r="F77" s="15"/>
      <c r="G77" s="15"/>
      <c r="H77" s="15"/>
      <c r="I77" s="54"/>
      <c r="J77" s="11"/>
      <c r="K77" s="51" t="e">
        <f ca="1"/>
        <v>#N/A</v>
      </c>
      <c r="L77" s="50" t="e">
        <f ca="1"/>
        <v>#N/A</v>
      </c>
      <c r="M77" s="50" t="e">
        <f ca="1"/>
        <v>#N/A</v>
      </c>
      <c r="N77" s="50" t="e">
        <f ca="1"/>
        <v>#N/A</v>
      </c>
      <c r="O77" s="8" t="e">
        <f ca="1"/>
        <v>#N/A</v>
      </c>
      <c r="P77" s="193" t="e">
        <f ca="1"/>
        <v>#N/A</v>
      </c>
      <c r="Q77" s="194" t="e">
        <f ca="1"/>
        <v>#N/A</v>
      </c>
      <c r="R77" s="195" t="e">
        <f ca="1"/>
        <v>#N/A</v>
      </c>
      <c r="S77" s="8" t="e">
        <f ca="1"/>
        <v>#N/A</v>
      </c>
      <c r="T77" s="8" t="e">
        <f ca="1"/>
        <v>#N/A</v>
      </c>
      <c r="U77" s="8" t="e">
        <f ca="1"/>
        <v>#N/A</v>
      </c>
      <c r="V77" s="8" t="e">
        <f ca="1"/>
        <v>#N/A</v>
      </c>
      <c r="W77" s="8" t="e">
        <f ca="1"/>
        <v>#N/A</v>
      </c>
    </row>
    <row r="78" spans="2:23">
      <c r="B78" s="31"/>
      <c r="C78" s="31"/>
      <c r="D78" s="15" t="str">
        <f ca="1"/>
        <v>LocalCurrencyBucketedDeltaVector.AUD.8</v>
      </c>
      <c r="E78" s="44">
        <f ca="1"/>
        <v>-717.55226862964912</v>
      </c>
      <c r="F78" s="15"/>
      <c r="G78" s="15"/>
      <c r="H78" s="15"/>
      <c r="I78" s="15"/>
      <c r="J78" s="11"/>
      <c r="K78" s="51" t="e">
        <f ca="1"/>
        <v>#N/A</v>
      </c>
      <c r="L78" s="50" t="e">
        <f ca="1"/>
        <v>#N/A</v>
      </c>
      <c r="M78" s="50" t="e">
        <f ca="1"/>
        <v>#N/A</v>
      </c>
      <c r="N78" s="50" t="e">
        <f ca="1"/>
        <v>#N/A</v>
      </c>
      <c r="O78" s="8" t="e">
        <f ca="1"/>
        <v>#N/A</v>
      </c>
      <c r="P78" s="193" t="e">
        <f ca="1"/>
        <v>#N/A</v>
      </c>
      <c r="Q78" s="194" t="e">
        <f ca="1"/>
        <v>#N/A</v>
      </c>
      <c r="R78" s="195" t="e">
        <f ca="1"/>
        <v>#N/A</v>
      </c>
      <c r="S78" s="8" t="e">
        <f ca="1"/>
        <v>#N/A</v>
      </c>
      <c r="T78" s="8" t="e">
        <f ca="1"/>
        <v>#N/A</v>
      </c>
      <c r="U78" s="8" t="e">
        <f ca="1"/>
        <v>#N/A</v>
      </c>
      <c r="V78" s="8" t="e">
        <f ca="1"/>
        <v>#N/A</v>
      </c>
      <c r="W78" s="8" t="e">
        <f ca="1"/>
        <v>#N/A</v>
      </c>
    </row>
    <row r="79" spans="2:23">
      <c r="B79" s="15"/>
      <c r="C79" s="15"/>
      <c r="D79" s="15" t="str">
        <f ca="1"/>
        <v>LocalCurrencyBucketedDeltaVector.AUD.5</v>
      </c>
      <c r="E79" s="44">
        <f ca="1"/>
        <v>-600.71691771112557</v>
      </c>
      <c r="F79" s="15"/>
      <c r="G79" s="15"/>
      <c r="H79" s="15"/>
      <c r="I79" s="54"/>
      <c r="J79" s="11"/>
      <c r="K79" s="51" t="e">
        <f ca="1"/>
        <v>#N/A</v>
      </c>
      <c r="L79" s="50" t="e">
        <f ca="1"/>
        <v>#N/A</v>
      </c>
      <c r="M79" s="50" t="e">
        <f ca="1"/>
        <v>#N/A</v>
      </c>
      <c r="N79" s="50" t="e">
        <f ca="1"/>
        <v>#N/A</v>
      </c>
      <c r="O79" s="8" t="e">
        <f ca="1"/>
        <v>#N/A</v>
      </c>
      <c r="P79" s="193" t="e">
        <f ca="1"/>
        <v>#N/A</v>
      </c>
      <c r="Q79" s="194" t="e">
        <f ca="1"/>
        <v>#N/A</v>
      </c>
      <c r="R79" s="195" t="e">
        <f ca="1"/>
        <v>#N/A</v>
      </c>
      <c r="S79" s="8" t="e">
        <f ca="1"/>
        <v>#N/A</v>
      </c>
      <c r="T79" s="8" t="e">
        <f ca="1"/>
        <v>#N/A</v>
      </c>
      <c r="U79" s="8" t="e">
        <f ca="1"/>
        <v>#N/A</v>
      </c>
      <c r="V79" s="8" t="e">
        <f ca="1"/>
        <v>#N/A</v>
      </c>
      <c r="W79" s="8" t="e">
        <f ca="1"/>
        <v>#N/A</v>
      </c>
    </row>
    <row r="80" spans="2:23">
      <c r="B80" s="31"/>
      <c r="C80" s="31"/>
      <c r="D80" s="15" t="str">
        <f ca="1"/>
        <v>LocalCurrencyBucketedDeltaVector.AUD.6</v>
      </c>
      <c r="E80" s="44">
        <f ca="1"/>
        <v>-657.75824995988887</v>
      </c>
      <c r="F80" s="15"/>
      <c r="G80" s="15"/>
      <c r="H80" s="15"/>
      <c r="I80" s="15"/>
      <c r="J80" s="11"/>
      <c r="K80" s="51" t="e">
        <f ca="1"/>
        <v>#N/A</v>
      </c>
      <c r="L80" s="50" t="e">
        <f ca="1"/>
        <v>#N/A</v>
      </c>
      <c r="M80" s="50" t="e">
        <f ca="1"/>
        <v>#N/A</v>
      </c>
      <c r="N80" s="50" t="e">
        <f ca="1"/>
        <v>#N/A</v>
      </c>
      <c r="O80" s="8" t="e">
        <f ca="1"/>
        <v>#N/A</v>
      </c>
      <c r="P80" s="193" t="e">
        <f ca="1"/>
        <v>#N/A</v>
      </c>
      <c r="Q80" s="194" t="e">
        <f ca="1"/>
        <v>#N/A</v>
      </c>
      <c r="R80" s="195" t="e">
        <f ca="1"/>
        <v>#N/A</v>
      </c>
      <c r="S80" s="8" t="e">
        <f ca="1"/>
        <v>#N/A</v>
      </c>
      <c r="T80" s="8" t="e">
        <f ca="1"/>
        <v>#N/A</v>
      </c>
      <c r="U80" s="8" t="e">
        <f ca="1"/>
        <v>#N/A</v>
      </c>
      <c r="V80" s="8" t="e">
        <f ca="1"/>
        <v>#N/A</v>
      </c>
      <c r="W80" s="8" t="e">
        <f ca="1"/>
        <v>#N/A</v>
      </c>
    </row>
    <row r="81" spans="2:23">
      <c r="B81" s="15"/>
      <c r="C81" s="15"/>
      <c r="D81" s="15" t="str">
        <f ca="1"/>
        <v>LocalCurrencyBucketedDeltaVector.AUD.3</v>
      </c>
      <c r="E81" s="44">
        <f ca="1"/>
        <v>-537.69905878865109</v>
      </c>
      <c r="F81" s="15"/>
      <c r="G81" s="15"/>
      <c r="H81" s="15"/>
      <c r="I81" s="54"/>
      <c r="J81" s="11"/>
      <c r="K81" s="51" t="e">
        <f ca="1"/>
        <v>#N/A</v>
      </c>
      <c r="L81" s="50" t="e">
        <f ca="1"/>
        <v>#N/A</v>
      </c>
      <c r="M81" s="50" t="e">
        <f ca="1"/>
        <v>#N/A</v>
      </c>
      <c r="N81" s="50" t="e">
        <f ca="1"/>
        <v>#N/A</v>
      </c>
      <c r="O81" s="8" t="e">
        <f ca="1"/>
        <v>#N/A</v>
      </c>
      <c r="P81" s="193" t="e">
        <f ca="1"/>
        <v>#N/A</v>
      </c>
      <c r="Q81" s="194" t="e">
        <f ca="1"/>
        <v>#N/A</v>
      </c>
      <c r="R81" s="195" t="e">
        <f ca="1"/>
        <v>#N/A</v>
      </c>
      <c r="S81" s="8" t="e">
        <f ca="1"/>
        <v>#N/A</v>
      </c>
      <c r="T81" s="8" t="e">
        <f ca="1"/>
        <v>#N/A</v>
      </c>
      <c r="U81" s="8" t="e">
        <f ca="1"/>
        <v>#N/A</v>
      </c>
      <c r="V81" s="8" t="e">
        <f ca="1"/>
        <v>#N/A</v>
      </c>
      <c r="W81" s="8" t="e">
        <f ca="1"/>
        <v>#N/A</v>
      </c>
    </row>
    <row r="82" spans="2:23">
      <c r="B82" s="31"/>
      <c r="C82" s="31"/>
      <c r="D82" s="15" t="str">
        <f ca="1"/>
        <v>LocalCurrencyBucketedDeltaVector.AUD.4</v>
      </c>
      <c r="E82" s="44">
        <f ca="1"/>
        <v>-597.25439768603326</v>
      </c>
      <c r="F82" s="15"/>
      <c r="G82" s="15"/>
      <c r="H82" s="15"/>
      <c r="I82" s="15"/>
      <c r="J82" s="11"/>
      <c r="K82" s="51" t="e">
        <f ca="1"/>
        <v>#N/A</v>
      </c>
      <c r="L82" s="50" t="e">
        <f ca="1"/>
        <v>#N/A</v>
      </c>
      <c r="M82" s="50" t="e">
        <f ca="1"/>
        <v>#N/A</v>
      </c>
      <c r="N82" s="50" t="e">
        <f ca="1"/>
        <v>#N/A</v>
      </c>
      <c r="O82" s="8" t="e">
        <f ca="1"/>
        <v>#N/A</v>
      </c>
      <c r="P82" s="193" t="e">
        <f ca="1"/>
        <v>#N/A</v>
      </c>
      <c r="Q82" s="194" t="e">
        <f ca="1"/>
        <v>#N/A</v>
      </c>
      <c r="R82" s="195" t="e">
        <f ca="1"/>
        <v>#N/A</v>
      </c>
      <c r="S82" s="8" t="e">
        <f ca="1"/>
        <v>#N/A</v>
      </c>
      <c r="T82" s="8" t="e">
        <f ca="1"/>
        <v>#N/A</v>
      </c>
      <c r="U82" s="8" t="e">
        <f ca="1"/>
        <v>#N/A</v>
      </c>
      <c r="V82" s="8" t="e">
        <f ca="1"/>
        <v>#N/A</v>
      </c>
      <c r="W82" s="8" t="e">
        <f ca="1"/>
        <v>#N/A</v>
      </c>
    </row>
    <row r="83" spans="2:23">
      <c r="B83" s="15"/>
      <c r="C83" s="15"/>
      <c r="D83" s="15" t="str">
        <f ca="1"/>
        <v>LocalCurrencyBucketedDeltaVector.AUD.0</v>
      </c>
      <c r="E83" s="44">
        <f ca="1"/>
        <v>-445.00254457162333</v>
      </c>
      <c r="F83" s="15"/>
      <c r="G83" s="15"/>
      <c r="H83" s="15"/>
      <c r="I83" s="54"/>
      <c r="J83" s="11"/>
      <c r="K83" s="51" t="e">
        <f ca="1"/>
        <v>#N/A</v>
      </c>
      <c r="L83" s="50" t="e">
        <f ca="1"/>
        <v>#N/A</v>
      </c>
      <c r="M83" s="50" t="e">
        <f ca="1"/>
        <v>#N/A</v>
      </c>
      <c r="N83" s="50" t="e">
        <f ca="1"/>
        <v>#N/A</v>
      </c>
      <c r="O83" s="8" t="e">
        <f ca="1"/>
        <v>#N/A</v>
      </c>
      <c r="P83" s="193" t="e">
        <f ca="1"/>
        <v>#N/A</v>
      </c>
      <c r="Q83" s="194" t="e">
        <f ca="1"/>
        <v>#N/A</v>
      </c>
      <c r="R83" s="195" t="e">
        <f ca="1"/>
        <v>#N/A</v>
      </c>
      <c r="S83" s="8" t="e">
        <f ca="1"/>
        <v>#N/A</v>
      </c>
      <c r="T83" s="8" t="e">
        <f ca="1"/>
        <v>#N/A</v>
      </c>
      <c r="U83" s="8" t="e">
        <f ca="1"/>
        <v>#N/A</v>
      </c>
      <c r="V83" s="8" t="e">
        <f ca="1"/>
        <v>#N/A</v>
      </c>
      <c r="W83" s="8" t="e">
        <f ca="1"/>
        <v>#N/A</v>
      </c>
    </row>
    <row r="84" spans="2:23">
      <c r="B84" s="31"/>
      <c r="C84" s="31"/>
      <c r="D84" s="15" t="str">
        <f ca="1"/>
        <v>LocalCurrencyBucketedDeltaVector.AUD.1</v>
      </c>
      <c r="E84" s="44">
        <f ca="1"/>
        <v>-472.3922979765378</v>
      </c>
      <c r="F84" s="15"/>
      <c r="G84" s="15"/>
      <c r="H84" s="15"/>
      <c r="I84" s="15"/>
      <c r="J84" s="11"/>
      <c r="K84" s="51" t="e">
        <f ca="1"/>
        <v>#N/A</v>
      </c>
      <c r="L84" s="50" t="e">
        <f ca="1"/>
        <v>#N/A</v>
      </c>
      <c r="M84" s="50" t="e">
        <f ca="1"/>
        <v>#N/A</v>
      </c>
      <c r="N84" s="50" t="e">
        <f ca="1"/>
        <v>#N/A</v>
      </c>
      <c r="O84" s="8" t="e">
        <f ca="1"/>
        <v>#N/A</v>
      </c>
      <c r="P84" s="193" t="e">
        <f ca="1"/>
        <v>#N/A</v>
      </c>
      <c r="Q84" s="194" t="e">
        <f ca="1"/>
        <v>#N/A</v>
      </c>
      <c r="R84" s="195" t="e">
        <f ca="1"/>
        <v>#N/A</v>
      </c>
      <c r="S84" s="8" t="e">
        <f ca="1"/>
        <v>#N/A</v>
      </c>
      <c r="T84" s="8" t="e">
        <f ca="1"/>
        <v>#N/A</v>
      </c>
      <c r="U84" s="8" t="e">
        <f ca="1"/>
        <v>#N/A</v>
      </c>
      <c r="V84" s="8" t="e">
        <f ca="1"/>
        <v>#N/A</v>
      </c>
      <c r="W84" s="8" t="e">
        <f ca="1"/>
        <v>#N/A</v>
      </c>
    </row>
    <row r="85" spans="2:23">
      <c r="B85" s="15"/>
      <c r="C85" s="15"/>
      <c r="D85" s="15" t="str">
        <f ca="1"/>
        <v>LocalCurrencyBucketedDeltaVector.AUD.2</v>
      </c>
      <c r="E85" s="44">
        <f ca="1"/>
        <v>-534.82843168367697</v>
      </c>
      <c r="F85" s="15"/>
      <c r="G85" s="15"/>
      <c r="H85" s="15"/>
      <c r="I85" s="54"/>
      <c r="J85" s="11"/>
      <c r="K85" s="51" t="e">
        <f ca="1"/>
        <v>#N/A</v>
      </c>
      <c r="L85" s="50" t="e">
        <f ca="1"/>
        <v>#N/A</v>
      </c>
      <c r="M85" s="50" t="e">
        <f ca="1"/>
        <v>#N/A</v>
      </c>
      <c r="N85" s="50" t="e">
        <f ca="1"/>
        <v>#N/A</v>
      </c>
      <c r="O85" s="8" t="e">
        <f ca="1"/>
        <v>#N/A</v>
      </c>
      <c r="P85" s="193" t="e">
        <f ca="1"/>
        <v>#N/A</v>
      </c>
      <c r="Q85" s="194" t="e">
        <f ca="1"/>
        <v>#N/A</v>
      </c>
      <c r="R85" s="195" t="e">
        <f ca="1"/>
        <v>#N/A</v>
      </c>
      <c r="S85" s="8" t="e">
        <f ca="1"/>
        <v>#N/A</v>
      </c>
      <c r="T85" s="8" t="e">
        <f ca="1"/>
        <v>#N/A</v>
      </c>
      <c r="U85" s="8" t="e">
        <f ca="1"/>
        <v>#N/A</v>
      </c>
      <c r="V85" s="8" t="e">
        <f ca="1"/>
        <v>#N/A</v>
      </c>
      <c r="W85" s="8" t="e">
        <f ca="1"/>
        <v>#N/A</v>
      </c>
    </row>
    <row r="86" spans="2:23">
      <c r="B86" s="31"/>
      <c r="C86" s="31"/>
      <c r="D86" s="15" t="str">
        <f ca="1"/>
        <v>LocalCurrencyBucketedDeltaVector.USD</v>
      </c>
      <c r="E86" s="44">
        <f ca="1"/>
        <v>50439.460736770387</v>
      </c>
      <c r="F86" s="15"/>
      <c r="G86" s="15"/>
      <c r="H86" s="15"/>
      <c r="I86" s="15"/>
      <c r="J86" s="11"/>
      <c r="K86" s="51" t="e">
        <f ca="1"/>
        <v>#N/A</v>
      </c>
      <c r="L86" s="50" t="e">
        <f ca="1"/>
        <v>#N/A</v>
      </c>
      <c r="M86" s="50" t="e">
        <f ca="1"/>
        <v>#N/A</v>
      </c>
      <c r="N86" s="50" t="e">
        <f ca="1"/>
        <v>#N/A</v>
      </c>
      <c r="O86" s="8" t="e">
        <f ca="1"/>
        <v>#N/A</v>
      </c>
      <c r="P86" s="193" t="e">
        <f ca="1"/>
        <v>#N/A</v>
      </c>
      <c r="Q86" s="194" t="e">
        <f ca="1"/>
        <v>#N/A</v>
      </c>
      <c r="R86" s="195" t="e">
        <f ca="1"/>
        <v>#N/A</v>
      </c>
      <c r="S86" s="8" t="e">
        <f ca="1"/>
        <v>#N/A</v>
      </c>
      <c r="T86" s="8" t="e">
        <f ca="1"/>
        <v>#N/A</v>
      </c>
      <c r="U86" s="8" t="e">
        <f ca="1"/>
        <v>#N/A</v>
      </c>
      <c r="V86" s="8" t="e">
        <f ca="1"/>
        <v>#N/A</v>
      </c>
      <c r="W86" s="8" t="e">
        <f ca="1"/>
        <v>#N/A</v>
      </c>
    </row>
    <row r="87" spans="2:23">
      <c r="B87" s="15"/>
      <c r="C87" s="15"/>
      <c r="D87" s="15" t="str">
        <f ca="1"/>
        <v>LocalCurrencyBucketedDeltaVector.USD.14</v>
      </c>
      <c r="E87" s="44">
        <f ca="1"/>
        <v>1281.2849160800845</v>
      </c>
      <c r="F87" s="15"/>
      <c r="G87" s="15"/>
      <c r="H87" s="15"/>
      <c r="I87" s="54"/>
      <c r="J87" s="11"/>
      <c r="K87" s="51" t="e">
        <f ca="1"/>
        <v>#N/A</v>
      </c>
      <c r="L87" s="50" t="e">
        <f ca="1"/>
        <v>#N/A</v>
      </c>
      <c r="M87" s="50" t="e">
        <f ca="1"/>
        <v>#N/A</v>
      </c>
      <c r="N87" s="50" t="e">
        <f ca="1"/>
        <v>#N/A</v>
      </c>
      <c r="O87" s="8" t="e">
        <f ca="1"/>
        <v>#N/A</v>
      </c>
      <c r="P87" s="193" t="e">
        <f ca="1"/>
        <v>#N/A</v>
      </c>
      <c r="Q87" s="194" t="e">
        <f ca="1"/>
        <v>#N/A</v>
      </c>
      <c r="R87" s="195" t="e">
        <f ca="1"/>
        <v>#N/A</v>
      </c>
      <c r="S87" s="8" t="e">
        <f ca="1"/>
        <v>#N/A</v>
      </c>
      <c r="T87" s="8" t="e">
        <f ca="1"/>
        <v>#N/A</v>
      </c>
      <c r="U87" s="8" t="e">
        <f ca="1"/>
        <v>#N/A</v>
      </c>
      <c r="V87" s="8" t="e">
        <f ca="1"/>
        <v>#N/A</v>
      </c>
      <c r="W87" s="8" t="e">
        <f ca="1"/>
        <v>#N/A</v>
      </c>
    </row>
    <row r="88" spans="2:23">
      <c r="B88" s="31"/>
      <c r="C88" s="31"/>
      <c r="D88" s="15" t="str">
        <f ca="1"/>
        <v>LocalCurrencyBucketedDeltaVector.USD.15</v>
      </c>
      <c r="E88" s="44">
        <f ca="1"/>
        <v>1281.2849160800845</v>
      </c>
      <c r="F88" s="15"/>
      <c r="G88" s="15"/>
      <c r="H88" s="15"/>
      <c r="I88" s="15"/>
      <c r="J88" s="11"/>
      <c r="K88" s="51" t="e">
        <f ca="1"/>
        <v>#N/A</v>
      </c>
      <c r="L88" s="50" t="e">
        <f ca="1"/>
        <v>#N/A</v>
      </c>
      <c r="M88" s="50" t="e">
        <f ca="1"/>
        <v>#N/A</v>
      </c>
      <c r="N88" s="50" t="e">
        <f ca="1"/>
        <v>#N/A</v>
      </c>
      <c r="O88" s="8" t="e">
        <f ca="1"/>
        <v>#N/A</v>
      </c>
      <c r="P88" s="193" t="e">
        <f ca="1"/>
        <v>#N/A</v>
      </c>
      <c r="Q88" s="194" t="e">
        <f ca="1"/>
        <v>#N/A</v>
      </c>
      <c r="R88" s="195" t="e">
        <f ca="1"/>
        <v>#N/A</v>
      </c>
      <c r="S88" s="8" t="e">
        <f ca="1"/>
        <v>#N/A</v>
      </c>
      <c r="T88" s="8" t="e">
        <f ca="1"/>
        <v>#N/A</v>
      </c>
      <c r="U88" s="8" t="e">
        <f ca="1"/>
        <v>#N/A</v>
      </c>
      <c r="V88" s="8" t="e">
        <f ca="1"/>
        <v>#N/A</v>
      </c>
      <c r="W88" s="8" t="e">
        <f ca="1"/>
        <v>#N/A</v>
      </c>
    </row>
    <row r="89" spans="2:23">
      <c r="B89" s="15"/>
      <c r="C89" s="15"/>
      <c r="D89" s="15" t="str">
        <f ca="1"/>
        <v>LocalCurrencyBucketedDeltaVector.USD.16</v>
      </c>
      <c r="E89" s="44">
        <f ca="1"/>
        <v>1281.2849160800845</v>
      </c>
      <c r="F89" s="15"/>
      <c r="G89" s="15"/>
      <c r="H89" s="15"/>
      <c r="I89" s="54"/>
      <c r="J89" s="11"/>
      <c r="K89" s="51"/>
    </row>
    <row r="90" spans="2:23">
      <c r="B90" s="31"/>
      <c r="C90" s="31"/>
      <c r="D90" s="15" t="str">
        <f ca="1"/>
        <v>LocalCurrencyBucketedDeltaVector.USD.17</v>
      </c>
      <c r="E90" s="44">
        <f ca="1"/>
        <v>1281.2849160800845</v>
      </c>
      <c r="F90" s="15"/>
      <c r="G90" s="15"/>
      <c r="H90" s="15"/>
      <c r="I90" s="15"/>
      <c r="J90" s="11"/>
      <c r="K90" s="51"/>
    </row>
    <row r="91" spans="2:23">
      <c r="B91" s="15"/>
      <c r="C91" s="15"/>
      <c r="D91" s="15" t="str">
        <f ca="1"/>
        <v>LocalCurrencyBucketedDeltaVector.USD.18</v>
      </c>
      <c r="E91" s="44">
        <f ca="1"/>
        <v>1281.2849160800845</v>
      </c>
      <c r="F91" s="15"/>
      <c r="G91" s="15"/>
      <c r="H91" s="15"/>
      <c r="I91" s="54"/>
      <c r="J91" s="11"/>
      <c r="K91" s="51"/>
    </row>
    <row r="92" spans="2:23">
      <c r="B92" s="31"/>
      <c r="C92" s="31"/>
      <c r="D92" s="15" t="str">
        <f ca="1"/>
        <v>LocalCurrencyBucketedDeltaVector.USD.19</v>
      </c>
      <c r="E92" s="44">
        <f ca="1"/>
        <v>1281.2849160800845</v>
      </c>
      <c r="F92" s="15"/>
      <c r="G92" s="15"/>
      <c r="H92" s="15"/>
      <c r="I92" s="15"/>
      <c r="J92" s="11"/>
      <c r="K92" s="51"/>
    </row>
    <row r="93" spans="2:23">
      <c r="B93" s="15"/>
      <c r="C93" s="15"/>
      <c r="D93" s="15" t="str">
        <f ca="1"/>
        <v>LocalCurrencyBucketedDeltaVector.USD.20</v>
      </c>
      <c r="E93" s="44">
        <f ca="1"/>
        <v>1281.2849160800845</v>
      </c>
      <c r="F93" s="15"/>
      <c r="G93" s="15"/>
      <c r="H93" s="15"/>
      <c r="I93" s="54"/>
      <c r="J93" s="11"/>
      <c r="K93" s="51"/>
    </row>
    <row r="94" spans="2:23">
      <c r="B94" s="31"/>
      <c r="C94" s="31"/>
      <c r="D94" s="15" t="str">
        <f ca="1"/>
        <v>LocalCurrencyBucketedDeltaVector.USD.21</v>
      </c>
      <c r="E94" s="44">
        <f ca="1"/>
        <v>1281.2849160800845</v>
      </c>
      <c r="F94" s="15"/>
      <c r="G94" s="15"/>
      <c r="H94" s="15"/>
      <c r="I94" s="15"/>
      <c r="J94" s="11"/>
      <c r="K94" s="51"/>
    </row>
    <row r="95" spans="2:23">
      <c r="B95" s="15"/>
      <c r="C95" s="15"/>
      <c r="D95" s="15" t="str">
        <f ca="1"/>
        <v>LocalCurrencyBucketedDeltaVector.USD.22</v>
      </c>
      <c r="E95" s="44">
        <f ca="1"/>
        <v>1281.2849160800845</v>
      </c>
      <c r="F95" s="15"/>
      <c r="G95" s="15"/>
      <c r="H95" s="15"/>
      <c r="I95" s="54"/>
      <c r="J95" s="11"/>
      <c r="K95" s="51"/>
    </row>
    <row r="96" spans="2:23">
      <c r="B96" s="31"/>
      <c r="C96" s="31"/>
      <c r="D96" s="15" t="str">
        <f ca="1"/>
        <v>LocalCurrencyBucketedDeltaVector.USD.23</v>
      </c>
      <c r="E96" s="44">
        <f ca="1"/>
        <v>1281.2849160800845</v>
      </c>
      <c r="F96" s="15"/>
      <c r="G96" s="15"/>
      <c r="H96" s="15"/>
      <c r="I96" s="15"/>
      <c r="J96" s="11"/>
      <c r="K96" s="51"/>
    </row>
    <row r="97" spans="2:11">
      <c r="B97" s="15"/>
      <c r="C97" s="15"/>
      <c r="D97" s="15" t="str">
        <f ca="1"/>
        <v>LocalCurrencyBucketedDeltaVector.USD.24</v>
      </c>
      <c r="E97" s="44">
        <f ca="1"/>
        <v>1281.2849160800845</v>
      </c>
      <c r="F97" s="15"/>
      <c r="G97" s="15"/>
      <c r="H97" s="15"/>
      <c r="I97" s="54"/>
      <c r="J97" s="11"/>
      <c r="K97" s="51"/>
    </row>
    <row r="98" spans="2:11">
      <c r="B98" s="31"/>
      <c r="C98" s="31"/>
      <c r="D98" s="15" t="str">
        <f ca="1"/>
        <v>LocalCurrencyBucketedDeltaVector.USD.25</v>
      </c>
      <c r="E98" s="44">
        <f ca="1"/>
        <v>1281.2849160800845</v>
      </c>
      <c r="F98" s="15"/>
      <c r="G98" s="15"/>
      <c r="H98" s="15"/>
      <c r="I98" s="15"/>
      <c r="J98" s="11"/>
      <c r="K98" s="51"/>
    </row>
    <row r="99" spans="2:11">
      <c r="B99" s="15"/>
      <c r="C99" s="15"/>
      <c r="D99" s="15" t="str">
        <f ca="1"/>
        <v>LocalCurrencyBucketedDeltaVector.USD.26</v>
      </c>
      <c r="E99" s="44">
        <f ca="1"/>
        <v>1281.2849160800845</v>
      </c>
      <c r="F99" s="15"/>
      <c r="G99" s="15"/>
      <c r="H99" s="15"/>
      <c r="I99" s="54"/>
      <c r="J99" s="11"/>
      <c r="K99" s="51"/>
    </row>
    <row r="100" spans="2:11">
      <c r="B100" s="31"/>
      <c r="C100" s="31"/>
      <c r="D100" s="15" t="str">
        <f ca="1"/>
        <v>LocalCurrencyBucketedDeltaVector.USD.27</v>
      </c>
      <c r="E100" s="44">
        <f ca="1"/>
        <v>1281.2849160800845</v>
      </c>
      <c r="F100" s="15"/>
      <c r="G100" s="15"/>
      <c r="H100" s="15"/>
      <c r="I100" s="15"/>
      <c r="J100" s="11"/>
      <c r="K100" s="51"/>
    </row>
    <row r="101" spans="2:11">
      <c r="B101" s="15"/>
      <c r="C101" s="15"/>
      <c r="D101" s="15" t="str">
        <f ca="1"/>
        <v>LocalCurrencyBucketedDeltaVector.USD.28</v>
      </c>
      <c r="E101" s="44">
        <f ca="1"/>
        <v>1281.2849160800845</v>
      </c>
      <c r="F101" s="15"/>
      <c r="G101" s="15"/>
      <c r="H101" s="15"/>
      <c r="I101" s="54"/>
      <c r="J101" s="11"/>
      <c r="K101" s="51"/>
    </row>
    <row r="102" spans="2:11">
      <c r="B102" s="31"/>
      <c r="C102" s="31"/>
      <c r="D102" s="15" t="str">
        <f ca="1"/>
        <v>LocalCurrencyBucketedDeltaVector.USD.29</v>
      </c>
      <c r="E102" s="44">
        <f ca="1"/>
        <v>1281.2849160800845</v>
      </c>
      <c r="F102" s="15"/>
      <c r="G102" s="15"/>
      <c r="H102" s="15"/>
      <c r="I102" s="15"/>
      <c r="J102" s="11"/>
      <c r="K102" s="51"/>
    </row>
    <row r="103" spans="2:11">
      <c r="B103" s="15"/>
      <c r="C103" s="15"/>
      <c r="D103" s="15" t="str">
        <f ca="1"/>
        <v>LocalCurrencyBucketedDeltaVector.USD.30</v>
      </c>
      <c r="E103" s="44">
        <f ca="1"/>
        <v>1281.2849160800845</v>
      </c>
      <c r="F103" s="15"/>
      <c r="G103" s="15"/>
      <c r="H103" s="15"/>
      <c r="I103" s="54"/>
      <c r="J103" s="11"/>
      <c r="K103" s="51"/>
    </row>
    <row r="104" spans="2:11">
      <c r="B104" s="31"/>
      <c r="C104" s="31"/>
      <c r="D104" s="15" t="str">
        <f ca="1"/>
        <v>LocalCurrencyBucketedDeltaVector.USD.31</v>
      </c>
      <c r="E104" s="44">
        <f ca="1"/>
        <v>1281.2849160800845</v>
      </c>
      <c r="F104" s="15"/>
      <c r="G104" s="15"/>
      <c r="H104" s="15"/>
      <c r="I104" s="15"/>
      <c r="J104" s="11"/>
      <c r="K104" s="51"/>
    </row>
    <row r="105" spans="2:11">
      <c r="B105" s="15"/>
      <c r="C105" s="15"/>
      <c r="D105" s="15" t="str">
        <f ca="1"/>
        <v>LocalCurrencyBucketedDeltaVector.USD.32</v>
      </c>
      <c r="E105" s="44">
        <f ca="1"/>
        <v>1281.2849160800845</v>
      </c>
      <c r="F105" s="15"/>
      <c r="G105" s="15"/>
      <c r="H105" s="15"/>
      <c r="I105" s="54"/>
      <c r="J105" s="11"/>
      <c r="K105" s="51"/>
    </row>
    <row r="106" spans="2:11">
      <c r="B106" s="31"/>
      <c r="C106" s="31"/>
      <c r="D106" s="15" t="str">
        <f ca="1"/>
        <v>LocalCurrencyBucketedDeltaVector.USD.33</v>
      </c>
      <c r="E106" s="44">
        <f ca="1"/>
        <v>1281.2849160800845</v>
      </c>
      <c r="F106" s="15"/>
      <c r="G106" s="15"/>
      <c r="H106" s="15"/>
      <c r="I106" s="15"/>
      <c r="J106" s="11"/>
      <c r="K106" s="51"/>
    </row>
    <row r="107" spans="2:11">
      <c r="B107" s="15"/>
      <c r="C107" s="15"/>
      <c r="D107" s="15" t="str">
        <f ca="1"/>
        <v>LocalCurrencyBucketedDeltaVector.USD.34</v>
      </c>
      <c r="E107" s="44">
        <f ca="1"/>
        <v>1281.2849160800845</v>
      </c>
      <c r="F107" s="15"/>
      <c r="G107" s="15"/>
      <c r="H107" s="15"/>
      <c r="I107" s="54"/>
      <c r="J107" s="11"/>
      <c r="K107" s="51"/>
    </row>
    <row r="108" spans="2:11">
      <c r="B108" s="31"/>
      <c r="C108" s="31"/>
      <c r="D108" s="15" t="str">
        <f ca="1"/>
        <v>LocalCurrencyBucketedDeltaVector.USD.35</v>
      </c>
      <c r="E108" s="44">
        <f ca="1"/>
        <v>1281.2849160800845</v>
      </c>
      <c r="F108" s="15"/>
      <c r="G108" s="15"/>
      <c r="H108" s="15"/>
      <c r="I108" s="15"/>
      <c r="J108" s="11"/>
      <c r="K108" s="51"/>
    </row>
    <row r="109" spans="2:11">
      <c r="B109" s="15"/>
      <c r="C109" s="15"/>
      <c r="D109" s="15" t="str">
        <f ca="1"/>
        <v>LocalCurrencyBucketedDeltaVector.USD.36</v>
      </c>
      <c r="E109" s="44">
        <f ca="1"/>
        <v>1281.2849160800845</v>
      </c>
      <c r="F109" s="15"/>
      <c r="G109" s="15"/>
      <c r="H109" s="15"/>
      <c r="I109" s="54"/>
      <c r="J109" s="11"/>
      <c r="K109" s="51"/>
    </row>
    <row r="110" spans="2:11">
      <c r="B110" s="31"/>
      <c r="C110" s="31"/>
      <c r="D110" s="15" t="str">
        <f ca="1"/>
        <v>LocalCurrencyBucketedDeltaVector.USD.37</v>
      </c>
      <c r="E110" s="44">
        <f ca="1"/>
        <v>1281.2849160800845</v>
      </c>
      <c r="F110" s="15"/>
      <c r="G110" s="15"/>
      <c r="H110" s="15"/>
      <c r="I110" s="15"/>
      <c r="J110" s="11"/>
      <c r="K110" s="51"/>
    </row>
    <row r="111" spans="2:11">
      <c r="B111" s="15"/>
      <c r="C111" s="15"/>
      <c r="D111" s="15" t="str">
        <f ca="1"/>
        <v>LocalCurrencyBucketedDeltaVector.USD.38</v>
      </c>
      <c r="E111" s="44">
        <f ca="1"/>
        <v>1281.2849160800845</v>
      </c>
      <c r="F111" s="15"/>
      <c r="G111" s="15"/>
      <c r="H111" s="15"/>
      <c r="I111" s="54"/>
      <c r="J111" s="11"/>
      <c r="K111" s="51"/>
    </row>
    <row r="112" spans="2:11">
      <c r="B112" s="31"/>
      <c r="C112" s="31"/>
      <c r="D112" s="15" t="str">
        <f ca="1"/>
        <v>LocalCurrencyBucketedDeltaVector.USD.39</v>
      </c>
      <c r="E112" s="44">
        <f ca="1"/>
        <v>1281.2849160800845</v>
      </c>
      <c r="F112" s="15"/>
      <c r="G112" s="15"/>
      <c r="H112" s="15"/>
      <c r="I112" s="15"/>
      <c r="J112" s="11"/>
      <c r="K112" s="51"/>
    </row>
    <row r="113" spans="2:11">
      <c r="B113" s="15"/>
      <c r="C113" s="15"/>
      <c r="D113" s="15" t="str">
        <f ca="1"/>
        <v>LocalCurrencyBucketedDeltaVector.USD.40</v>
      </c>
      <c r="E113" s="44">
        <f ca="1"/>
        <v>0.74818781109224175</v>
      </c>
      <c r="F113" s="15"/>
      <c r="G113" s="15"/>
      <c r="H113" s="15"/>
      <c r="I113" s="54"/>
      <c r="J113" s="11"/>
      <c r="K113" s="51"/>
    </row>
    <row r="114" spans="2:11">
      <c r="B114" s="31"/>
      <c r="C114" s="31"/>
      <c r="D114" s="15" t="str">
        <f ca="1"/>
        <v>LocalCurrencyBucketedDeltaVector.USD.12</v>
      </c>
      <c r="E114" s="44">
        <f ca="1"/>
        <v>1259.1366821067711</v>
      </c>
      <c r="F114" s="15"/>
      <c r="G114" s="15"/>
      <c r="H114" s="15"/>
      <c r="I114" s="15"/>
      <c r="J114" s="11"/>
      <c r="K114" s="51"/>
    </row>
    <row r="115" spans="2:11">
      <c r="B115" s="15"/>
      <c r="C115" s="15"/>
      <c r="D115" s="15" t="str">
        <f ca="1"/>
        <v>LocalCurrencyBucketedDeltaVector.USD.13</v>
      </c>
      <c r="E115" s="44">
        <f ca="1"/>
        <v>1271.549428362252</v>
      </c>
      <c r="F115" s="15"/>
      <c r="G115" s="15"/>
      <c r="H115" s="15"/>
      <c r="I115" s="54"/>
      <c r="J115" s="11"/>
      <c r="K115" s="51"/>
    </row>
    <row r="116" spans="2:11">
      <c r="B116" s="31"/>
      <c r="C116" s="31"/>
      <c r="D116" s="15" t="str">
        <f ca="1"/>
        <v>LocalCurrencyBucketedDeltaVector.USD.10</v>
      </c>
      <c r="E116" s="44">
        <f ca="1"/>
        <v>1241.3394471302158</v>
      </c>
      <c r="F116" s="15"/>
      <c r="G116" s="15"/>
      <c r="H116" s="15"/>
      <c r="I116" s="15"/>
      <c r="J116" s="11"/>
      <c r="K116" s="51"/>
    </row>
    <row r="117" spans="2:11">
      <c r="B117" s="15"/>
      <c r="C117" s="15"/>
      <c r="D117" s="15" t="str">
        <f ca="1"/>
        <v>LocalCurrencyBucketedDeltaVector.USD.11</v>
      </c>
      <c r="E117" s="44">
        <f ca="1"/>
        <v>1252.0960175191356</v>
      </c>
      <c r="F117" s="15"/>
      <c r="G117" s="15"/>
      <c r="H117" s="15"/>
      <c r="I117" s="54"/>
      <c r="J117" s="11"/>
      <c r="K117" s="51"/>
    </row>
    <row r="118" spans="2:11">
      <c r="B118" s="31"/>
      <c r="C118" s="31"/>
      <c r="D118" s="15" t="str">
        <f ca="1"/>
        <v>LocalCurrencyBucketedDeltaVector.USD.8</v>
      </c>
      <c r="E118" s="44">
        <f ca="1"/>
        <v>1226.3366888555083</v>
      </c>
      <c r="F118" s="15"/>
      <c r="G118" s="15"/>
      <c r="H118" s="15"/>
      <c r="I118" s="15"/>
      <c r="J118" s="11"/>
      <c r="K118" s="51"/>
    </row>
    <row r="119" spans="2:11">
      <c r="B119" s="15"/>
      <c r="C119" s="15"/>
      <c r="D119" s="15" t="str">
        <f ca="1"/>
        <v>LocalCurrencyBucketedDeltaVector.USD.9</v>
      </c>
      <c r="E119" s="44">
        <f ca="1"/>
        <v>1234.9096934100203</v>
      </c>
      <c r="F119" s="15"/>
      <c r="G119" s="15"/>
      <c r="H119" s="15"/>
      <c r="I119" s="54"/>
      <c r="J119" s="11"/>
      <c r="K119" s="51"/>
    </row>
    <row r="120" spans="2:11">
      <c r="B120" s="31"/>
      <c r="C120" s="31"/>
      <c r="D120" s="15" t="str">
        <f ca="1"/>
        <v>LocalCurrencyBucketedDeltaVector.USD.6</v>
      </c>
      <c r="E120" s="44">
        <f ca="1"/>
        <v>1215.572943018077</v>
      </c>
      <c r="F120" s="15"/>
      <c r="G120" s="15"/>
      <c r="H120" s="15"/>
      <c r="I120" s="15"/>
      <c r="J120" s="11"/>
      <c r="K120" s="51"/>
    </row>
    <row r="121" spans="2:11">
      <c r="B121" s="15"/>
      <c r="C121" s="15"/>
      <c r="D121" s="15" t="str">
        <f ca="1"/>
        <v>LocalCurrencyBucketedDeltaVector.USD.7</v>
      </c>
      <c r="E121" s="44">
        <f ca="1"/>
        <v>1222.0785035671947</v>
      </c>
      <c r="F121" s="15"/>
      <c r="G121" s="15"/>
      <c r="H121" s="15"/>
      <c r="I121" s="54"/>
      <c r="J121" s="11"/>
      <c r="K121" s="51"/>
    </row>
    <row r="122" spans="2:11">
      <c r="B122" s="31"/>
      <c r="C122" s="31"/>
      <c r="D122" s="15" t="str">
        <f ca="1"/>
        <v>LocalCurrencyBucketedDeltaVector.USD.3</v>
      </c>
      <c r="E122" s="44">
        <f ca="1"/>
        <v>1204.808926927162</v>
      </c>
      <c r="F122" s="15"/>
      <c r="G122" s="15"/>
      <c r="H122" s="15"/>
      <c r="I122" s="15"/>
      <c r="J122" s="11"/>
      <c r="K122" s="51"/>
    </row>
    <row r="123" spans="2:11">
      <c r="B123" s="15"/>
      <c r="C123" s="15"/>
      <c r="D123" s="15" t="str">
        <f ca="1"/>
        <v>LocalCurrencyBucketedDeltaVector.USD.4</v>
      </c>
      <c r="E123" s="44">
        <f ca="1"/>
        <v>1204.808926927162</v>
      </c>
      <c r="F123" s="15"/>
      <c r="G123" s="15"/>
      <c r="H123" s="15"/>
      <c r="I123" s="54"/>
      <c r="J123" s="11"/>
      <c r="K123" s="51"/>
    </row>
    <row r="124" spans="2:11">
      <c r="B124" s="31"/>
      <c r="C124" s="31"/>
      <c r="D124" s="15" t="str">
        <f ca="1"/>
        <v>LocalCurrencyBucketedDeltaVector.USD.5</v>
      </c>
      <c r="E124" s="44">
        <f ca="1"/>
        <v>1211.3146508162533</v>
      </c>
      <c r="F124" s="15"/>
      <c r="G124" s="15"/>
      <c r="H124" s="15"/>
      <c r="I124" s="15"/>
      <c r="J124" s="11"/>
      <c r="K124" s="51"/>
    </row>
    <row r="125" spans="2:11">
      <c r="B125" s="15"/>
      <c r="C125" s="15"/>
      <c r="D125" s="15" t="str">
        <f ca="1"/>
        <v>LocalCurrencyBucketedDeltaVector.USD.0</v>
      </c>
      <c r="E125" s="44">
        <f ca="1"/>
        <v>1176.0354338094353</v>
      </c>
      <c r="F125" s="15"/>
      <c r="G125" s="15"/>
      <c r="H125" s="15"/>
      <c r="I125" s="54"/>
      <c r="J125" s="11"/>
      <c r="K125" s="51"/>
    </row>
    <row r="126" spans="2:11">
      <c r="B126" s="31"/>
      <c r="C126" s="31"/>
      <c r="D126" s="15" t="str">
        <f ca="1"/>
        <v>LocalCurrencyBucketedDeltaVector.USD.1</v>
      </c>
      <c r="E126" s="44">
        <f ca="1"/>
        <v>1200.6895337370856</v>
      </c>
      <c r="F126" s="15"/>
      <c r="G126" s="15"/>
      <c r="H126" s="15"/>
      <c r="I126" s="15"/>
      <c r="J126" s="11"/>
      <c r="K126" s="51"/>
    </row>
    <row r="127" spans="2:11">
      <c r="B127" s="15"/>
      <c r="C127" s="15"/>
      <c r="D127" s="15" t="str">
        <f ca="1"/>
        <v>LocalCurrencyBucketedDeltaVector.USD.2</v>
      </c>
      <c r="E127" s="44">
        <f ca="1"/>
        <v>1204.6278546908227</v>
      </c>
      <c r="F127" s="15"/>
      <c r="G127" s="15"/>
      <c r="H127" s="15"/>
      <c r="I127" s="54"/>
      <c r="J127" s="11"/>
      <c r="K127" s="51"/>
    </row>
    <row r="128" spans="2:11">
      <c r="B128" s="31"/>
      <c r="C128" s="31"/>
      <c r="D128" s="15" t="str">
        <f ca="1"/>
        <v>LocalCurrencyDelta1.AUD</v>
      </c>
      <c r="E128" s="44">
        <f ca="1"/>
        <v>-80101.623571838863</v>
      </c>
      <c r="F128" s="15"/>
      <c r="G128" s="15"/>
      <c r="H128" s="15"/>
      <c r="I128" s="15"/>
      <c r="J128" s="11"/>
      <c r="K128" s="51"/>
    </row>
    <row r="129" spans="2:11">
      <c r="B129" s="15"/>
      <c r="C129" s="15"/>
      <c r="D129" s="15" t="str">
        <f ca="1"/>
        <v>LocalCurrencyDelta1.USD</v>
      </c>
      <c r="E129" s="44">
        <f ca="1"/>
        <v>89107.994226330164</v>
      </c>
      <c r="F129" s="15"/>
      <c r="G129" s="15"/>
      <c r="H129" s="15"/>
      <c r="I129" s="54"/>
      <c r="J129" s="11"/>
      <c r="K129" s="51"/>
    </row>
    <row r="130" spans="2:11">
      <c r="B130" s="31"/>
      <c r="C130" s="31"/>
      <c r="D130" s="15" t="str">
        <f ca="1"/>
        <v>LocalCurrencyDelta1PDH.AUD</v>
      </c>
      <c r="E130" s="44">
        <f ca="1"/>
        <v>-79801.789957924411</v>
      </c>
      <c r="F130" s="15"/>
      <c r="G130" s="15"/>
      <c r="H130" s="15"/>
      <c r="I130" s="15"/>
      <c r="J130" s="11"/>
      <c r="K130" s="51"/>
    </row>
    <row r="131" spans="2:11">
      <c r="B131" s="15"/>
      <c r="C131" s="15"/>
      <c r="D131" s="15" t="str">
        <f ca="1"/>
        <v>LocalCurrencyDelta1PDH.AUD-XccyDepo-1D</v>
      </c>
      <c r="E131" s="44">
        <f ca="1"/>
        <v>-0.55096579419446856</v>
      </c>
      <c r="F131" s="15"/>
      <c r="G131" s="15"/>
      <c r="H131" s="15"/>
      <c r="I131" s="54"/>
      <c r="J131" s="11"/>
      <c r="K131" s="51"/>
    </row>
    <row r="132" spans="2:11">
      <c r="B132" s="31"/>
      <c r="C132" s="31"/>
      <c r="D132" s="15" t="str">
        <f ca="1"/>
        <v>LocalCurrencyDelta1PDH.AUD-XccyDepo-TN</v>
      </c>
      <c r="E132" s="44">
        <f ca="1"/>
        <v>-83.798525428907325</v>
      </c>
      <c r="F132" s="15"/>
      <c r="G132" s="15"/>
      <c r="H132" s="15"/>
      <c r="I132" s="15"/>
      <c r="J132" s="11"/>
      <c r="K132" s="51"/>
    </row>
    <row r="133" spans="2:11">
      <c r="B133" s="15"/>
      <c r="C133" s="15"/>
      <c r="D133" s="15" t="str">
        <f ca="1"/>
        <v>LocalCurrencyDelta1PDH.AUD-XccyDepo-1W</v>
      </c>
      <c r="E133" s="44">
        <f ca="1"/>
        <v>0</v>
      </c>
      <c r="F133" s="15"/>
      <c r="G133" s="15"/>
      <c r="H133" s="15"/>
      <c r="I133" s="54"/>
      <c r="J133" s="11"/>
      <c r="K133" s="51"/>
    </row>
    <row r="134" spans="2:11">
      <c r="B134" s="31"/>
      <c r="C134" s="31"/>
      <c r="D134" s="15" t="str">
        <f ca="1"/>
        <v>LocalCurrencyDelta1PDH.AUD-XccyDepo-2W</v>
      </c>
      <c r="E134" s="44">
        <f ca="1"/>
        <v>0</v>
      </c>
      <c r="F134" s="15"/>
      <c r="G134" s="15"/>
      <c r="H134" s="15"/>
      <c r="I134" s="15"/>
      <c r="J134" s="11"/>
      <c r="K134" s="51"/>
    </row>
    <row r="135" spans="2:11">
      <c r="B135" s="15"/>
      <c r="C135" s="15"/>
      <c r="D135" s="15" t="str">
        <f ca="1"/>
        <v>LocalCurrencyDelta1PDH.AUD-XccyDepo-1M</v>
      </c>
      <c r="E135" s="44">
        <f ca="1"/>
        <v>2.2954752481109289E-3</v>
      </c>
      <c r="F135" s="15"/>
      <c r="G135" s="15"/>
      <c r="H135" s="15"/>
      <c r="I135" s="54"/>
      <c r="J135" s="11"/>
      <c r="K135" s="51"/>
    </row>
    <row r="136" spans="2:11">
      <c r="B136" s="31"/>
      <c r="C136" s="31"/>
      <c r="D136" s="15" t="str">
        <f ca="1"/>
        <v>LocalCurrencyDelta1PDH.AUD-XccyDepo-2M</v>
      </c>
      <c r="E136" s="44">
        <f ca="1"/>
        <v>3.5457330508388949E-3</v>
      </c>
      <c r="F136" s="15"/>
      <c r="G136" s="15"/>
      <c r="H136" s="15"/>
      <c r="I136" s="15"/>
      <c r="J136" s="11"/>
      <c r="K136" s="51"/>
    </row>
    <row r="137" spans="2:11">
      <c r="B137" s="15"/>
      <c r="C137" s="15"/>
      <c r="D137" s="15" t="str">
        <f ca="1"/>
        <v>LocalCurrencyDelta1PDH.AUD-XccyDepo-3M</v>
      </c>
      <c r="E137" s="44">
        <f ca="1"/>
        <v>29.908974184077444</v>
      </c>
      <c r="F137" s="15"/>
      <c r="G137" s="15"/>
      <c r="H137" s="15"/>
      <c r="I137" s="54"/>
      <c r="J137" s="11"/>
      <c r="K137" s="51"/>
    </row>
    <row r="138" spans="2:11">
      <c r="B138" s="31"/>
      <c r="C138" s="31"/>
      <c r="D138" s="15" t="str">
        <f ca="1"/>
        <v>LocalCurrencyDelta1PDH.AUD-XccySwap-6M</v>
      </c>
      <c r="E138" s="44">
        <f ca="1"/>
        <v>-66.624751266259381</v>
      </c>
      <c r="F138" s="15"/>
      <c r="G138" s="15"/>
      <c r="H138" s="15"/>
      <c r="I138" s="15"/>
      <c r="J138" s="11"/>
      <c r="K138" s="51"/>
    </row>
    <row r="139" spans="2:11">
      <c r="B139" s="15"/>
      <c r="C139" s="15"/>
      <c r="D139" s="15" t="str">
        <f ca="1"/>
        <v>LocalCurrencyDelta1PDH.AUD-XccySwap-9M</v>
      </c>
      <c r="E139" s="44">
        <f ca="1"/>
        <v>95.172483229626579</v>
      </c>
      <c r="F139" s="15"/>
      <c r="G139" s="15"/>
      <c r="H139" s="15"/>
      <c r="I139" s="54"/>
      <c r="J139" s="11"/>
      <c r="K139" s="51"/>
    </row>
    <row r="140" spans="2:11">
      <c r="B140" s="31"/>
      <c r="C140" s="31"/>
      <c r="D140" s="15" t="str">
        <f ca="1"/>
        <v>LocalCurrencyDelta1PDH.AUD-XccySwap-1Y</v>
      </c>
      <c r="E140" s="44">
        <f ca="1"/>
        <v>-64.125456775899906</v>
      </c>
      <c r="F140" s="15"/>
      <c r="G140" s="15"/>
      <c r="H140" s="15"/>
      <c r="I140" s="15"/>
      <c r="J140" s="11"/>
      <c r="K140" s="51"/>
    </row>
    <row r="141" spans="2:11">
      <c r="B141" s="15"/>
      <c r="C141" s="15"/>
      <c r="D141" s="15" t="str">
        <f ca="1"/>
        <v>LocalCurrencyDelta1PDH.AUD-XccySwap-2Y</v>
      </c>
      <c r="E141" s="44">
        <f ca="1"/>
        <v>-34.510149615849279</v>
      </c>
      <c r="F141" s="15"/>
      <c r="G141" s="15"/>
      <c r="H141" s="15"/>
      <c r="I141" s="54"/>
      <c r="J141" s="11"/>
      <c r="K141" s="51"/>
    </row>
    <row r="142" spans="2:11">
      <c r="B142" s="31"/>
      <c r="C142" s="31"/>
      <c r="D142" s="15" t="str">
        <f ca="1"/>
        <v>LocalCurrencyDelta1PDH.AUD-XccySwap-3Y</v>
      </c>
      <c r="E142" s="44">
        <f ca="1"/>
        <v>-52.563061382184721</v>
      </c>
      <c r="F142" s="15"/>
      <c r="G142" s="15"/>
      <c r="H142" s="15"/>
      <c r="I142" s="15"/>
      <c r="J142" s="11"/>
      <c r="K142" s="51"/>
    </row>
    <row r="143" spans="2:11">
      <c r="B143" s="15"/>
      <c r="C143" s="15"/>
      <c r="D143" s="15" t="str">
        <f ca="1"/>
        <v>LocalCurrencyDelta1PDH.AUD-XccySwap-4Y</v>
      </c>
      <c r="E143" s="44">
        <f ca="1"/>
        <v>-71.342201772618083</v>
      </c>
      <c r="F143" s="15"/>
      <c r="G143" s="15"/>
      <c r="H143" s="15"/>
      <c r="I143" s="54"/>
      <c r="J143" s="11"/>
      <c r="K143" s="51"/>
    </row>
    <row r="144" spans="2:11">
      <c r="B144" s="31"/>
      <c r="C144" s="31"/>
      <c r="D144" s="15" t="str">
        <f ca="1"/>
        <v>LocalCurrencyDelta1PDH.AUD-XccySwap-5Y</v>
      </c>
      <c r="E144" s="44">
        <f ca="1"/>
        <v>-87.480524440978073</v>
      </c>
      <c r="F144" s="15"/>
      <c r="G144" s="15"/>
      <c r="H144" s="15"/>
      <c r="I144" s="15"/>
      <c r="J144" s="11"/>
      <c r="K144" s="51"/>
    </row>
    <row r="145" spans="2:11">
      <c r="B145" s="15"/>
      <c r="C145" s="15"/>
      <c r="D145" s="15" t="str">
        <f ca="1"/>
        <v>LocalCurrencyDelta1PDH.AUD-XccySwap-6Y</v>
      </c>
      <c r="E145" s="44">
        <f ca="1"/>
        <v>-115.33738065025432</v>
      </c>
      <c r="F145" s="15"/>
      <c r="G145" s="15"/>
      <c r="H145" s="15"/>
      <c r="I145" s="54"/>
      <c r="J145" s="11"/>
      <c r="K145" s="51"/>
    </row>
    <row r="146" spans="2:11">
      <c r="B146" s="31"/>
      <c r="C146" s="31"/>
      <c r="D146" s="15" t="str">
        <f ca="1"/>
        <v>LocalCurrencyDelta1PDH.AUD-XccySwap-7Y</v>
      </c>
      <c r="E146" s="44">
        <f ca="1"/>
        <v>-133.81032311063015</v>
      </c>
      <c r="F146" s="15"/>
      <c r="G146" s="15"/>
      <c r="H146" s="15"/>
      <c r="I146" s="15"/>
      <c r="J146" s="11"/>
      <c r="K146" s="51"/>
    </row>
    <row r="147" spans="2:11">
      <c r="B147" s="15"/>
      <c r="C147" s="15"/>
      <c r="D147" s="15" t="str">
        <f ca="1"/>
        <v>LocalCurrencyDelta1PDH.AUD-XccySwap-8Y</v>
      </c>
      <c r="E147" s="44">
        <f ca="1"/>
        <v>-156.71566779066879</v>
      </c>
      <c r="F147" s="15"/>
      <c r="G147" s="15"/>
      <c r="H147" s="15"/>
      <c r="I147" s="54"/>
      <c r="J147" s="11"/>
      <c r="K147" s="51"/>
    </row>
    <row r="148" spans="2:11">
      <c r="B148" s="31"/>
      <c r="C148" s="31"/>
      <c r="D148" s="15" t="str">
        <f ca="1"/>
        <v>LocalCurrencyDelta1PDH.AUD-XccySwap-9Y</v>
      </c>
      <c r="E148" s="44">
        <f ca="1"/>
        <v>-396.83132747692008</v>
      </c>
      <c r="F148" s="15"/>
      <c r="G148" s="15"/>
      <c r="H148" s="15"/>
      <c r="I148" s="15"/>
      <c r="J148" s="11"/>
      <c r="K148" s="51"/>
    </row>
    <row r="149" spans="2:11">
      <c r="B149" s="15"/>
      <c r="C149" s="15"/>
      <c r="D149" s="15" t="str">
        <f ca="1"/>
        <v>LocalCurrencyDelta1PDH.AUD-XccySwap-10Y</v>
      </c>
      <c r="E149" s="44">
        <f ca="1"/>
        <v>-78663.186921041051</v>
      </c>
      <c r="F149" s="15"/>
      <c r="G149" s="15"/>
      <c r="H149" s="15"/>
      <c r="I149" s="54"/>
      <c r="J149" s="11"/>
      <c r="K149" s="51"/>
    </row>
    <row r="150" spans="2:11">
      <c r="B150" s="31"/>
      <c r="C150" s="31"/>
      <c r="D150" s="15" t="str">
        <f ca="1"/>
        <v>LocalCurrencyDelta1PDH.AUD-XccySwap-12Y</v>
      </c>
      <c r="E150" s="44">
        <f ca="1"/>
        <v>0</v>
      </c>
      <c r="F150" s="15"/>
      <c r="G150" s="15"/>
      <c r="H150" s="15"/>
      <c r="I150" s="15"/>
      <c r="J150" s="11"/>
      <c r="K150" s="51"/>
    </row>
    <row r="151" spans="2:11">
      <c r="B151" s="15"/>
      <c r="C151" s="15"/>
      <c r="D151" s="15" t="str">
        <f ca="1"/>
        <v>LocalCurrencyDelta1PDH.AUD-XccySwap-15Y</v>
      </c>
      <c r="E151" s="44">
        <f ca="1"/>
        <v>0</v>
      </c>
      <c r="F151" s="15"/>
      <c r="G151" s="15"/>
      <c r="H151" s="15"/>
      <c r="I151" s="54"/>
      <c r="J151" s="11"/>
      <c r="K151" s="51"/>
    </row>
    <row r="152" spans="2:11">
      <c r="B152" s="31"/>
      <c r="C152" s="31"/>
      <c r="D152" s="15" t="str">
        <f ca="1"/>
        <v>LocalCurrencyDelta1PDH.AUD-XccySwap-20Y</v>
      </c>
      <c r="E152" s="44">
        <f ca="1"/>
        <v>0</v>
      </c>
      <c r="F152" s="15"/>
      <c r="G152" s="15"/>
      <c r="H152" s="15"/>
      <c r="I152" s="15"/>
      <c r="J152" s="11"/>
      <c r="K152" s="51"/>
    </row>
    <row r="153" spans="2:11">
      <c r="B153" s="15"/>
      <c r="C153" s="15"/>
      <c r="D153" s="15" t="str">
        <f ca="1"/>
        <v>LocalCurrencyDelta1PDH.AUD-XccySwap-25Y</v>
      </c>
      <c r="E153" s="44">
        <f ca="1"/>
        <v>0</v>
      </c>
      <c r="F153" s="15"/>
      <c r="G153" s="15"/>
      <c r="H153" s="15"/>
      <c r="I153" s="54"/>
      <c r="J153" s="11"/>
      <c r="K153" s="51"/>
    </row>
    <row r="154" spans="2:11">
      <c r="B154" s="31"/>
      <c r="C154" s="31"/>
      <c r="D154" s="15" t="str">
        <f ca="1"/>
        <v>LocalCurrencyDelta1PDH.AUD-XccySwap-30Y</v>
      </c>
      <c r="E154" s="44">
        <f ca="1"/>
        <v>0</v>
      </c>
      <c r="F154" s="15"/>
      <c r="G154" s="15"/>
      <c r="H154" s="15"/>
      <c r="I154" s="15"/>
      <c r="J154" s="11"/>
      <c r="K154" s="51"/>
    </row>
    <row r="155" spans="2:11">
      <c r="B155" s="15"/>
      <c r="C155" s="15"/>
      <c r="D155" s="15" t="str">
        <f ca="1"/>
        <v>LocalCurrencyDelta1PDH.USD</v>
      </c>
      <c r="E155" s="44">
        <f ca="1"/>
        <v>88249.2956163122</v>
      </c>
      <c r="F155" s="15"/>
      <c r="G155" s="15"/>
      <c r="H155" s="15"/>
      <c r="I155" s="54"/>
      <c r="J155" s="11"/>
      <c r="K155" s="51"/>
    </row>
    <row r="156" spans="2:11">
      <c r="B156" s="31"/>
      <c r="C156" s="31"/>
      <c r="D156" s="15" t="str">
        <f ca="1"/>
        <v>LocalCurrencyDelta1PDH.USD-Deposit-1D</v>
      </c>
      <c r="E156" s="44">
        <f ca="1"/>
        <v>24.341956539330017</v>
      </c>
      <c r="F156" s="15"/>
      <c r="G156" s="15"/>
      <c r="H156" s="15"/>
      <c r="I156" s="15"/>
      <c r="J156" s="11"/>
      <c r="K156" s="51"/>
    </row>
    <row r="157" spans="2:11">
      <c r="B157" s="15"/>
      <c r="C157" s="15"/>
      <c r="D157" s="15" t="str">
        <f ca="1"/>
        <v>LocalCurrencyDelta1PDH.USD-Deposit-1M</v>
      </c>
      <c r="E157" s="44">
        <f ca="1"/>
        <v>-14.70737375655718</v>
      </c>
      <c r="F157" s="15"/>
      <c r="G157" s="15"/>
      <c r="H157" s="15"/>
      <c r="I157" s="54"/>
      <c r="J157" s="11"/>
      <c r="K157" s="51"/>
    </row>
    <row r="158" spans="2:11">
      <c r="B158" s="31"/>
      <c r="C158" s="31"/>
      <c r="D158" s="15" t="str">
        <f ca="1"/>
        <v>LocalCurrencyDelta1PDH.USD-Deposit-2M</v>
      </c>
      <c r="E158" s="44">
        <f ca="1"/>
        <v>-52.126570382846424</v>
      </c>
      <c r="F158" s="15"/>
      <c r="G158" s="15"/>
      <c r="H158" s="15"/>
      <c r="I158" s="15"/>
      <c r="J158" s="11"/>
      <c r="K158" s="51"/>
    </row>
    <row r="159" spans="2:11">
      <c r="B159" s="15"/>
      <c r="C159" s="15"/>
      <c r="D159" s="15" t="str">
        <f ca="1"/>
        <v>LocalCurrencyDelta1PDH.USD-Deposit-3M</v>
      </c>
      <c r="E159" s="44">
        <f ca="1"/>
        <v>-2.8404035961216882</v>
      </c>
      <c r="F159" s="15"/>
      <c r="G159" s="15"/>
      <c r="H159" s="15"/>
      <c r="I159" s="54"/>
      <c r="J159" s="11"/>
      <c r="K159" s="51"/>
    </row>
    <row r="160" spans="2:11">
      <c r="B160" s="31"/>
      <c r="C160" s="31"/>
      <c r="D160" s="15" t="str">
        <f ca="1"/>
        <v>LocalCurrencyDelta1PDH.USD-IRFuture-ED-1</v>
      </c>
      <c r="E160" s="44">
        <f ca="1"/>
        <v>-116.31126291778544</v>
      </c>
      <c r="F160" s="15"/>
      <c r="G160" s="15"/>
      <c r="H160" s="15"/>
      <c r="I160" s="15"/>
      <c r="J160" s="11"/>
      <c r="K160" s="51"/>
    </row>
    <row r="161" spans="2:11">
      <c r="B161" s="15"/>
      <c r="C161" s="15"/>
      <c r="D161" s="15" t="str">
        <f ca="1"/>
        <v>LocalCurrencyDelta1PDH.USD-IRFuture-ED-2</v>
      </c>
      <c r="E161" s="44">
        <f ca="1"/>
        <v>-98.801255916827614</v>
      </c>
      <c r="F161" s="15"/>
      <c r="G161" s="15"/>
      <c r="H161" s="15"/>
      <c r="I161" s="54"/>
      <c r="J161" s="11"/>
      <c r="K161" s="51"/>
    </row>
    <row r="162" spans="2:11">
      <c r="B162" s="31"/>
      <c r="C162" s="31"/>
      <c r="D162" s="15" t="str">
        <f ca="1"/>
        <v>LocalCurrencyDelta1PDH.USD-IRFuture-ED-3</v>
      </c>
      <c r="E162" s="44">
        <f ca="1"/>
        <v>-88.840126258383236</v>
      </c>
      <c r="F162" s="15"/>
      <c r="G162" s="15"/>
      <c r="H162" s="15"/>
      <c r="I162" s="15"/>
      <c r="J162" s="11"/>
      <c r="K162" s="51"/>
    </row>
    <row r="163" spans="2:11">
      <c r="B163" s="15"/>
      <c r="C163" s="15"/>
      <c r="D163" s="15" t="str">
        <f ca="1"/>
        <v>LocalCurrencyDelta1PDH.USD-IRFuture-ED-4</v>
      </c>
      <c r="E163" s="44">
        <f ca="1"/>
        <v>-71.653912211731708</v>
      </c>
      <c r="F163" s="15"/>
      <c r="G163" s="15"/>
      <c r="H163" s="15"/>
      <c r="I163" s="54"/>
      <c r="J163" s="11"/>
      <c r="K163" s="51"/>
    </row>
    <row r="164" spans="2:11">
      <c r="B164" s="31"/>
      <c r="C164" s="31"/>
      <c r="D164" s="15" t="str">
        <f ca="1"/>
        <v>LocalCurrencyDelta1PDH.USD-IRFuture-ED-5</v>
      </c>
      <c r="E164" s="44">
        <f ca="1"/>
        <v>-62.519232700947668</v>
      </c>
      <c r="F164" s="15"/>
      <c r="G164" s="15"/>
      <c r="H164" s="15"/>
      <c r="I164" s="15"/>
      <c r="J164" s="11"/>
      <c r="K164" s="51"/>
    </row>
    <row r="165" spans="2:11">
      <c r="B165" s="15"/>
      <c r="C165" s="15"/>
      <c r="D165" s="15" t="str">
        <f ca="1"/>
        <v>LocalCurrencyDelta1PDH.USD-IRFuture-ED-6</v>
      </c>
      <c r="E165" s="44">
        <f ca="1"/>
        <v>-52.783790053447319</v>
      </c>
      <c r="F165" s="15"/>
      <c r="G165" s="15"/>
      <c r="H165" s="15"/>
      <c r="I165" s="54"/>
      <c r="J165" s="11"/>
      <c r="K165" s="51"/>
    </row>
    <row r="166" spans="2:11">
      <c r="B166" s="31"/>
      <c r="C166" s="31"/>
      <c r="D166" s="15" t="str">
        <f ca="1"/>
        <v>LocalCurrencyDelta1PDH.USD-IRFuture-ED-7</v>
      </c>
      <c r="E166" s="44">
        <f ca="1"/>
        <v>-43.906367133951946</v>
      </c>
      <c r="F166" s="15"/>
      <c r="G166" s="15"/>
      <c r="H166" s="15"/>
      <c r="I166" s="15"/>
      <c r="J166" s="11"/>
      <c r="K166" s="51"/>
    </row>
    <row r="167" spans="2:11">
      <c r="B167" s="15"/>
      <c r="C167" s="15"/>
      <c r="D167" s="15" t="str">
        <f ca="1"/>
        <v>LocalCurrencyDelta1PDH.USD-IRFuture-ED-8</v>
      </c>
      <c r="E167" s="44">
        <f ca="1"/>
        <v>-35.018613557250632</v>
      </c>
      <c r="F167" s="15"/>
      <c r="G167" s="15"/>
      <c r="H167" s="15"/>
      <c r="I167" s="54"/>
      <c r="J167" s="11"/>
      <c r="K167" s="51"/>
    </row>
    <row r="168" spans="2:11">
      <c r="B168" s="31"/>
      <c r="C168" s="31"/>
      <c r="D168" s="15" t="str">
        <f ca="1"/>
        <v>LocalCurrencyDelta1PDH.USD-IRFuture-ED-9</v>
      </c>
      <c r="E168" s="44">
        <f ca="1"/>
        <v>-26.603991712591011</v>
      </c>
      <c r="F168" s="15"/>
      <c r="G168" s="15"/>
      <c r="H168" s="15"/>
      <c r="I168" s="15"/>
      <c r="J168" s="11"/>
      <c r="K168" s="51"/>
    </row>
    <row r="169" spans="2:11">
      <c r="B169" s="15"/>
      <c r="C169" s="15"/>
      <c r="D169" s="15" t="str">
        <f ca="1"/>
        <v>LocalCurrencyDelta1PDH.USD-IRFuture-ED-10</v>
      </c>
      <c r="E169" s="44">
        <f ca="1"/>
        <v>-21.905763598320814</v>
      </c>
      <c r="F169" s="15"/>
      <c r="G169" s="15"/>
      <c r="H169" s="15"/>
      <c r="I169" s="54"/>
      <c r="J169" s="11"/>
      <c r="K169" s="51"/>
    </row>
    <row r="170" spans="2:11">
      <c r="B170" s="31"/>
      <c r="C170" s="31"/>
      <c r="D170" s="15" t="str">
        <f ca="1"/>
        <v>LocalCurrencyDelta1PDH.USD-IRFuture-ED-11</v>
      </c>
      <c r="E170" s="44">
        <f ca="1"/>
        <v>-13.843201356943752</v>
      </c>
      <c r="F170" s="15"/>
      <c r="G170" s="15"/>
      <c r="H170" s="15"/>
      <c r="I170" s="15"/>
      <c r="J170" s="11"/>
      <c r="K170" s="51"/>
    </row>
    <row r="171" spans="2:11">
      <c r="B171" s="15"/>
      <c r="C171" s="15"/>
      <c r="D171" s="15" t="str">
        <f ca="1"/>
        <v>LocalCurrencyDelta1PDH.USD-IRFuture-ED-12</v>
      </c>
      <c r="E171" s="44">
        <f ca="1"/>
        <v>-12.09021567635364</v>
      </c>
      <c r="F171" s="15"/>
      <c r="G171" s="15"/>
      <c r="H171" s="15"/>
      <c r="I171" s="54"/>
      <c r="J171" s="11"/>
      <c r="K171" s="51"/>
    </row>
    <row r="172" spans="2:11">
      <c r="B172" s="31"/>
      <c r="C172" s="31"/>
      <c r="D172" s="15" t="str">
        <f ca="1"/>
        <v>LocalCurrencyDelta1PDH.USD-IRSwap-4Y</v>
      </c>
      <c r="E172" s="44">
        <f ca="1"/>
        <v>-812.78815193106436</v>
      </c>
      <c r="F172" s="15"/>
      <c r="G172" s="15"/>
      <c r="H172" s="15"/>
      <c r="I172" s="15"/>
      <c r="J172" s="11"/>
      <c r="K172" s="51"/>
    </row>
    <row r="173" spans="2:11">
      <c r="B173" s="15"/>
      <c r="C173" s="15"/>
      <c r="D173" s="15" t="str">
        <f ca="1"/>
        <v>LocalCurrencyDelta1PDH.USD-IRSwap-5Y</v>
      </c>
      <c r="E173" s="44">
        <f ca="1"/>
        <v>-1163.8430035946687</v>
      </c>
      <c r="F173" s="15"/>
      <c r="G173" s="15"/>
      <c r="H173" s="15"/>
      <c r="I173" s="54"/>
      <c r="J173" s="11"/>
      <c r="K173" s="51"/>
    </row>
    <row r="174" spans="2:11">
      <c r="B174" s="31"/>
      <c r="C174" s="31"/>
      <c r="D174" s="15" t="str">
        <f ca="1"/>
        <v>LocalCurrencyDelta1PDH.USD-IRSwap-6Y</v>
      </c>
      <c r="E174" s="44">
        <f ca="1"/>
        <v>-1416.4047977144601</v>
      </c>
      <c r="F174" s="15"/>
      <c r="G174" s="15"/>
      <c r="H174" s="15"/>
      <c r="I174" s="15"/>
      <c r="J174" s="11"/>
      <c r="K174" s="51"/>
    </row>
    <row r="175" spans="2:11">
      <c r="B175" s="15"/>
      <c r="C175" s="15"/>
      <c r="D175" s="15" t="str">
        <f ca="1"/>
        <v>LocalCurrencyDelta1PDH.USD-IRSwap-7Y</v>
      </c>
      <c r="E175" s="44">
        <f ca="1"/>
        <v>-1664.5657077100527</v>
      </c>
      <c r="F175" s="15"/>
      <c r="G175" s="15"/>
      <c r="H175" s="15"/>
      <c r="I175" s="54"/>
      <c r="J175" s="11"/>
      <c r="K175" s="51"/>
    </row>
    <row r="176" spans="2:11">
      <c r="B176" s="31"/>
      <c r="C176" s="31"/>
      <c r="D176" s="15" t="str">
        <f ca="1"/>
        <v>LocalCurrencyDelta1PDH.USD-IRSwap-8Y</v>
      </c>
      <c r="E176" s="44">
        <f ca="1"/>
        <v>-1928.0948609775355</v>
      </c>
      <c r="F176" s="15"/>
      <c r="G176" s="15"/>
      <c r="H176" s="15"/>
      <c r="I176" s="15"/>
      <c r="J176" s="11"/>
      <c r="K176" s="51"/>
    </row>
    <row r="177" spans="2:11">
      <c r="B177" s="15"/>
      <c r="C177" s="15"/>
      <c r="D177" s="15" t="str">
        <f ca="1"/>
        <v>LocalCurrencyDelta1PDH.USD-IRSwap-9Y</v>
      </c>
      <c r="E177" s="44">
        <f ca="1"/>
        <v>-1987.7296666734424</v>
      </c>
      <c r="F177" s="15"/>
      <c r="G177" s="15"/>
      <c r="H177" s="15"/>
      <c r="I177" s="54"/>
      <c r="J177" s="11"/>
      <c r="K177" s="51"/>
    </row>
    <row r="178" spans="2:11">
      <c r="B178" s="31"/>
      <c r="C178" s="31"/>
      <c r="D178" s="15" t="str">
        <f ca="1"/>
        <v>LocalCurrencyDelta1PDH.USD-IRSwap-10Y</v>
      </c>
      <c r="E178" s="44">
        <f ca="1"/>
        <v>97912.331929204156</v>
      </c>
      <c r="F178" s="15"/>
      <c r="G178" s="15"/>
      <c r="H178" s="15"/>
      <c r="I178" s="15"/>
      <c r="J178" s="11"/>
      <c r="K178" s="51"/>
    </row>
    <row r="179" spans="2:11">
      <c r="B179" s="15"/>
      <c r="C179" s="15"/>
      <c r="D179" s="15" t="str">
        <f ca="1"/>
        <v>LocalCurrencyDelta1PDH.USD-IRSwap-12Y</v>
      </c>
      <c r="E179" s="44">
        <f ca="1"/>
        <v>0</v>
      </c>
      <c r="F179" s="15"/>
      <c r="G179" s="15"/>
      <c r="H179" s="15"/>
      <c r="I179" s="54"/>
      <c r="J179" s="11"/>
      <c r="K179" s="51"/>
    </row>
    <row r="180" spans="2:11">
      <c r="B180" s="31"/>
      <c r="C180" s="31"/>
      <c r="D180" s="15" t="str">
        <f ca="1"/>
        <v>LocalCurrencyDelta1PDH.USD-IRSwap-15Y</v>
      </c>
      <c r="E180" s="44">
        <f ca="1"/>
        <v>0</v>
      </c>
      <c r="F180" s="15"/>
      <c r="G180" s="15"/>
      <c r="H180" s="15"/>
      <c r="I180" s="15"/>
      <c r="J180" s="11"/>
      <c r="K180" s="51"/>
    </row>
    <row r="181" spans="2:11">
      <c r="B181" s="15"/>
      <c r="C181" s="15"/>
      <c r="D181" s="15" t="str">
        <f ca="1"/>
        <v>LocalCurrencyDelta1PDH.USD-IRSwap-20Y</v>
      </c>
      <c r="E181" s="44">
        <f ca="1"/>
        <v>0</v>
      </c>
      <c r="F181" s="15"/>
      <c r="G181" s="15"/>
      <c r="H181" s="15"/>
      <c r="I181" s="54"/>
      <c r="J181" s="11"/>
      <c r="K181" s="51"/>
    </row>
    <row r="182" spans="2:11">
      <c r="B182" s="31"/>
      <c r="C182" s="31"/>
      <c r="D182" s="15" t="str">
        <f ca="1"/>
        <v>LocalCurrencyDelta0PDH.AUD</v>
      </c>
      <c r="E182" s="44">
        <f ca="1"/>
        <v>0</v>
      </c>
      <c r="F182" s="15"/>
      <c r="G182" s="15"/>
      <c r="H182" s="15"/>
      <c r="I182" s="15"/>
      <c r="J182" s="11"/>
      <c r="K182" s="51"/>
    </row>
    <row r="183" spans="2:11">
      <c r="B183" s="15"/>
      <c r="C183" s="15"/>
      <c r="D183" s="15" t="str">
        <f ca="1"/>
        <v>LocalCurrencyDelta0PDH.USD</v>
      </c>
      <c r="E183" s="44">
        <f ca="1"/>
        <v>-90985.821297907605</v>
      </c>
      <c r="F183" s="15"/>
      <c r="G183" s="15"/>
      <c r="H183" s="15"/>
      <c r="I183" s="54"/>
      <c r="J183" s="11"/>
      <c r="K183" s="51"/>
    </row>
    <row r="184" spans="2:11">
      <c r="B184" s="15"/>
      <c r="C184" s="15"/>
      <c r="D184" s="15" t="str">
        <f ca="1"/>
        <v>LocalCurrencyDelta0PDH.USD-Deposit-1D</v>
      </c>
      <c r="E184" s="44">
        <f ca="1"/>
        <v>-19.301966008413601</v>
      </c>
      <c r="F184" s="15"/>
      <c r="G184" s="15"/>
      <c r="H184" s="15"/>
      <c r="I184" s="54"/>
      <c r="J184" s="11"/>
      <c r="K184" s="51"/>
    </row>
    <row r="185" spans="2:11">
      <c r="B185" s="15"/>
      <c r="C185" s="15"/>
      <c r="D185" s="15" t="str">
        <f ca="1"/>
        <v>LocalCurrencyDelta0PDH.USD-Deposit-1W</v>
      </c>
      <c r="E185" s="44">
        <f ca="1"/>
        <v>-1.3589699050510957</v>
      </c>
      <c r="F185" s="15"/>
      <c r="G185" s="15"/>
      <c r="H185" s="15"/>
      <c r="I185" s="54"/>
      <c r="J185" s="11"/>
      <c r="K185" s="51"/>
    </row>
    <row r="186" spans="2:11">
      <c r="B186" s="15"/>
      <c r="C186" s="15"/>
      <c r="D186" s="15" t="str">
        <f ca="1"/>
        <v>LocalCurrencyDelta0PDH.USD-Deposit-1M</v>
      </c>
      <c r="E186" s="44">
        <f ca="1"/>
        <v>1.8637067902220885</v>
      </c>
      <c r="F186" s="15"/>
      <c r="G186" s="15"/>
      <c r="H186" s="15"/>
      <c r="I186" s="54"/>
      <c r="J186" s="11"/>
      <c r="K186" s="51"/>
    </row>
    <row r="187" spans="2:11">
      <c r="B187" s="15"/>
      <c r="C187" s="15"/>
      <c r="D187" s="15" t="str">
        <f ca="1"/>
        <v>LocalCurrencyDelta0PDH.USD-Deposit-2M</v>
      </c>
      <c r="E187" s="44">
        <f ca="1"/>
        <v>0</v>
      </c>
      <c r="F187" s="15"/>
      <c r="G187" s="15"/>
      <c r="H187" s="15"/>
      <c r="I187" s="54"/>
      <c r="J187" s="11"/>
      <c r="K187" s="51"/>
    </row>
    <row r="188" spans="2:11">
      <c r="B188" s="15"/>
      <c r="C188" s="15"/>
      <c r="D188" s="15" t="str">
        <f ca="1"/>
        <v>LocalCurrencyDelta0PDH.USD-Deposit-3M</v>
      </c>
      <c r="E188" s="44">
        <f ca="1"/>
        <v>0</v>
      </c>
      <c r="F188" s="15"/>
      <c r="G188" s="15"/>
      <c r="H188" s="15"/>
      <c r="I188" s="54"/>
      <c r="J188" s="11"/>
      <c r="K188" s="51"/>
    </row>
    <row r="189" spans="2:11">
      <c r="B189" s="15"/>
      <c r="C189" s="15"/>
      <c r="D189" s="15" t="str">
        <f ca="1"/>
        <v>LocalCurrencyDelta0PDH.USD-IRFuture-ED-1</v>
      </c>
      <c r="E189" s="44">
        <f ca="1"/>
        <v>36.701554362167563</v>
      </c>
      <c r="F189" s="15"/>
      <c r="G189" s="15"/>
      <c r="H189" s="15"/>
      <c r="I189" s="54"/>
      <c r="J189" s="11"/>
      <c r="K189" s="51"/>
    </row>
    <row r="190" spans="2:11">
      <c r="B190" s="15"/>
      <c r="C190" s="15"/>
      <c r="D190" s="15" t="str">
        <f ca="1"/>
        <v>LocalCurrencyDelta0PDH.USD-IRFuture-ED-2</v>
      </c>
      <c r="E190" s="44">
        <f ca="1"/>
        <v>36.212153178512303</v>
      </c>
      <c r="F190" s="15"/>
      <c r="G190" s="15"/>
      <c r="H190" s="15"/>
      <c r="I190" s="54"/>
      <c r="J190" s="11"/>
      <c r="K190" s="51"/>
    </row>
    <row r="191" spans="2:11">
      <c r="B191" s="15"/>
      <c r="C191" s="15"/>
      <c r="D191" s="15" t="str">
        <f ca="1"/>
        <v>LocalCurrencyDelta0PDH.USD-IRFuture-ED-3</v>
      </c>
      <c r="E191" s="44">
        <f ca="1"/>
        <v>44.25343886515828</v>
      </c>
      <c r="F191" s="15"/>
      <c r="G191" s="15"/>
      <c r="H191" s="15"/>
      <c r="I191" s="54"/>
      <c r="J191" s="11"/>
      <c r="K191" s="51"/>
    </row>
    <row r="192" spans="2:11">
      <c r="B192" s="15"/>
      <c r="C192" s="15"/>
      <c r="D192" s="15" t="str">
        <f ca="1"/>
        <v>LocalCurrencyDelta0PDH.USD-IRFuture-ED-4</v>
      </c>
      <c r="E192" s="44">
        <f ca="1"/>
        <v>38.0103895172929</v>
      </c>
      <c r="F192" s="15"/>
      <c r="G192" s="15"/>
      <c r="H192" s="15"/>
      <c r="I192" s="54"/>
      <c r="J192" s="11"/>
      <c r="K192" s="51"/>
    </row>
    <row r="193" spans="2:11">
      <c r="B193" s="15"/>
      <c r="C193" s="15"/>
      <c r="D193" s="15" t="str">
        <f ca="1"/>
        <v>LocalCurrencyDelta0PDH.USD-IRFuture-ED-5</v>
      </c>
      <c r="E193" s="44">
        <f ca="1"/>
        <v>11.446002350259713</v>
      </c>
      <c r="F193" s="15"/>
      <c r="G193" s="15"/>
      <c r="H193" s="15"/>
      <c r="I193" s="54"/>
      <c r="J193" s="11"/>
      <c r="K193" s="51"/>
    </row>
    <row r="194" spans="2:11">
      <c r="B194" s="15"/>
      <c r="C194" s="15"/>
      <c r="D194" s="15" t="str">
        <f ca="1"/>
        <v>LocalCurrencyDelta0PDH.USD-IRFuture-ED-6</v>
      </c>
      <c r="E194" s="44">
        <f ca="1"/>
        <v>26.92857131614544</v>
      </c>
      <c r="F194" s="15"/>
      <c r="G194" s="15"/>
      <c r="H194" s="15"/>
      <c r="I194" s="54"/>
      <c r="J194" s="11"/>
      <c r="K194" s="51"/>
    </row>
    <row r="195" spans="2:11">
      <c r="B195" s="15"/>
      <c r="C195" s="15"/>
      <c r="D195" s="15" t="str">
        <f ca="1"/>
        <v>LocalCurrencyDelta0PDH.USD-IRFuture-ED-7</v>
      </c>
      <c r="E195" s="44">
        <f ca="1"/>
        <v>5.5447681717948862</v>
      </c>
      <c r="F195" s="15"/>
      <c r="G195" s="15"/>
      <c r="H195" s="15"/>
      <c r="I195" s="54"/>
      <c r="J195" s="11"/>
      <c r="K195" s="51"/>
    </row>
    <row r="196" spans="2:11">
      <c r="B196" s="15"/>
      <c r="C196" s="15"/>
      <c r="D196" s="15" t="str">
        <f ca="1"/>
        <v>LocalCurrencyDelta0PDH.USD-IRFuture-ED-8</v>
      </c>
      <c r="E196" s="44">
        <f ca="1"/>
        <v>20.207219546090208</v>
      </c>
      <c r="F196" s="15"/>
      <c r="G196" s="15"/>
      <c r="H196" s="15"/>
      <c r="I196" s="54"/>
      <c r="J196" s="11"/>
      <c r="K196" s="51"/>
    </row>
    <row r="197" spans="2:11">
      <c r="B197" s="15"/>
      <c r="C197" s="15"/>
      <c r="D197" s="15" t="str">
        <f ca="1"/>
        <v>LocalCurrencyDelta0PDH.USD-IRSwap-3Y</v>
      </c>
      <c r="E197" s="44">
        <f ca="1"/>
        <v>1598.4967158151142</v>
      </c>
      <c r="F197" s="15"/>
      <c r="G197" s="15"/>
      <c r="H197" s="15"/>
      <c r="I197" s="54"/>
      <c r="J197" s="11"/>
      <c r="K197" s="51"/>
    </row>
    <row r="198" spans="2:11">
      <c r="B198" s="15"/>
      <c r="C198" s="15"/>
      <c r="D198" s="15" t="str">
        <f ca="1"/>
        <v>LocalCurrencyDelta0PDH.USD-IRSwap-4Y</v>
      </c>
      <c r="E198" s="44">
        <f ca="1"/>
        <v>1624.0554018483517</v>
      </c>
      <c r="F198" s="15"/>
      <c r="G198" s="15"/>
      <c r="H198" s="15"/>
      <c r="I198" s="54"/>
      <c r="J198" s="11"/>
      <c r="K198" s="51"/>
    </row>
    <row r="199" spans="2:11">
      <c r="B199" s="15"/>
      <c r="C199" s="15"/>
      <c r="D199" s="15" t="str">
        <f ca="1"/>
        <v>LocalCurrencyDelta0PDH.USD-IRSwap-5Y</v>
      </c>
      <c r="E199" s="44">
        <f ca="1"/>
        <v>2103.3752762817721</v>
      </c>
      <c r="F199" s="15"/>
      <c r="G199" s="15"/>
      <c r="H199" s="15"/>
      <c r="I199" s="54"/>
      <c r="J199" s="11"/>
      <c r="K199" s="51"/>
    </row>
    <row r="200" spans="2:11">
      <c r="B200" s="15"/>
      <c r="C200" s="15"/>
      <c r="D200" s="15" t="str">
        <f ca="1"/>
        <v>LocalCurrencyDelta0PDH.USD-IRSwap-7Y</v>
      </c>
      <c r="E200" s="44">
        <f ca="1"/>
        <v>4806.7267282771918</v>
      </c>
      <c r="F200" s="15"/>
      <c r="G200" s="15"/>
      <c r="H200" s="15"/>
      <c r="I200" s="54"/>
      <c r="J200" s="11"/>
      <c r="K200" s="51"/>
    </row>
    <row r="201" spans="2:11">
      <c r="B201" s="15"/>
      <c r="C201" s="15"/>
      <c r="D201" s="15" t="str">
        <f ca="1"/>
        <v>LocalCurrencyDelta0PDH.USD-IRSwap-10Y</v>
      </c>
      <c r="E201" s="44">
        <f ca="1"/>
        <v>-101318.9822883142</v>
      </c>
      <c r="F201" s="15"/>
      <c r="G201" s="15"/>
      <c r="H201" s="15"/>
      <c r="I201" s="54"/>
      <c r="J201" s="11"/>
      <c r="K201" s="51"/>
    </row>
    <row r="202" spans="2:11">
      <c r="B202" s="15"/>
      <c r="C202" s="15"/>
      <c r="D202" s="15" t="str">
        <f ca="1"/>
        <v>LocalCurrencyDelta0PDH.USD-IRSwap-12Y</v>
      </c>
      <c r="E202" s="44">
        <f ca="1"/>
        <v>0</v>
      </c>
      <c r="F202" s="15"/>
      <c r="G202" s="15"/>
      <c r="H202" s="15"/>
      <c r="I202" s="54"/>
      <c r="J202" s="11"/>
      <c r="K202" s="51"/>
    </row>
    <row r="203" spans="2:11">
      <c r="B203" s="15"/>
      <c r="C203" s="15"/>
      <c r="D203" s="15" t="str">
        <f ca="1"/>
        <v>LocalCurrencyDelta0PDH.USD-IRSwap-15Y</v>
      </c>
      <c r="E203" s="44">
        <f ca="1"/>
        <v>0</v>
      </c>
      <c r="F203" s="15"/>
      <c r="G203" s="15"/>
      <c r="H203" s="15"/>
      <c r="I203" s="54"/>
      <c r="J203" s="11"/>
      <c r="K203" s="51"/>
    </row>
    <row r="204" spans="2:11">
      <c r="B204" s="15"/>
      <c r="C204" s="15"/>
      <c r="D204" s="15" t="str">
        <f ca="1"/>
        <v>LocalCurrencyDelta0PDH.USD-IRSwap-20Y</v>
      </c>
      <c r="E204" s="44">
        <f ca="1"/>
        <v>0</v>
      </c>
      <c r="F204" s="15"/>
      <c r="G204" s="15"/>
      <c r="H204" s="15"/>
      <c r="I204" s="54"/>
      <c r="J204" s="11"/>
      <c r="K204" s="51"/>
    </row>
    <row r="205" spans="2:11">
      <c r="B205" s="15"/>
      <c r="C205" s="15"/>
      <c r="D205" s="15" t="str">
        <f ca="1"/>
        <v>LocalCurrencyDelta0PDH.USD-IRSwap-25Y</v>
      </c>
      <c r="E205" s="44">
        <f ca="1"/>
        <v>0</v>
      </c>
      <c r="F205" s="15"/>
      <c r="G205" s="15"/>
      <c r="H205" s="15"/>
      <c r="I205" s="54"/>
      <c r="J205" s="11"/>
      <c r="K205" s="51"/>
    </row>
    <row r="206" spans="2:11">
      <c r="B206" s="15"/>
      <c r="C206" s="15"/>
      <c r="D206" s="15" t="str">
        <f ca="1"/>
        <v>LocalCurrencyDelta0PDH.USD-IRSwap-30Y</v>
      </c>
      <c r="E206" s="44">
        <f ca="1"/>
        <v>0</v>
      </c>
      <c r="F206" s="15"/>
      <c r="G206" s="15"/>
      <c r="H206" s="15"/>
      <c r="I206" s="54"/>
      <c r="J206" s="11"/>
      <c r="K206" s="51"/>
    </row>
    <row r="207" spans="2:11">
      <c r="B207" s="15"/>
      <c r="C207" s="15"/>
      <c r="D207" s="15" t="str">
        <f ca="1"/>
        <v>BucketedDeltaVector</v>
      </c>
      <c r="E207" s="44">
        <f ca="1"/>
        <v>-40099.736570911584</v>
      </c>
      <c r="F207" s="15"/>
      <c r="G207" s="15"/>
      <c r="H207" s="15"/>
      <c r="I207" s="54"/>
      <c r="J207" s="11"/>
      <c r="K207" s="51"/>
    </row>
    <row r="208" spans="2:11">
      <c r="B208" s="15"/>
      <c r="C208" s="15"/>
      <c r="D208" s="15" t="str">
        <f ca="1"/>
        <v>BucketedDeltaVector.USD.14</v>
      </c>
      <c r="E208" s="44">
        <f ca="1"/>
        <v>-5.9682748462230622E-7</v>
      </c>
      <c r="F208" s="15"/>
      <c r="G208" s="15"/>
      <c r="H208" s="15"/>
      <c r="I208" s="54"/>
      <c r="J208" s="11"/>
      <c r="K208" s="51"/>
    </row>
    <row r="209" spans="2:11">
      <c r="B209" s="15"/>
      <c r="C209" s="15"/>
      <c r="D209" s="15" t="str">
        <f ca="1"/>
        <v>BucketedDeltaVector.USD.15</v>
      </c>
      <c r="E209" s="44">
        <f ca="1"/>
        <v>-5.9682748462230622E-7</v>
      </c>
      <c r="F209" s="15"/>
      <c r="G209" s="15"/>
      <c r="H209" s="15"/>
      <c r="I209" s="54"/>
      <c r="J209" s="11"/>
      <c r="K209" s="51"/>
    </row>
    <row r="210" spans="2:11">
      <c r="B210" s="15"/>
      <c r="C210" s="15"/>
      <c r="D210" s="15" t="str">
        <f ca="1"/>
        <v>BucketedDeltaVector.USD.16</v>
      </c>
      <c r="E210" s="44">
        <f ca="1"/>
        <v>-5.9682748462230622E-7</v>
      </c>
      <c r="F210" s="15"/>
      <c r="G210" s="15"/>
      <c r="H210" s="15"/>
      <c r="I210" s="54"/>
      <c r="J210" s="11"/>
      <c r="K210" s="51"/>
    </row>
    <row r="211" spans="2:11">
      <c r="B211" s="15"/>
      <c r="C211" s="15"/>
      <c r="D211" s="15" t="str">
        <f ca="1"/>
        <v>BucketedDeltaVector.USD.17</v>
      </c>
      <c r="E211" s="44">
        <f ca="1"/>
        <v>-5.9682748462230622E-7</v>
      </c>
      <c r="F211" s="15"/>
      <c r="G211" s="15"/>
      <c r="H211" s="15"/>
      <c r="I211" s="54"/>
      <c r="J211" s="11"/>
      <c r="K211" s="51"/>
    </row>
    <row r="212" spans="2:11">
      <c r="B212" s="15"/>
      <c r="C212" s="15"/>
      <c r="D212" s="15" t="str">
        <f ca="1"/>
        <v>BucketedDeltaVector.USD.18</v>
      </c>
      <c r="E212" s="44">
        <f ca="1"/>
        <v>-5.9682748462230622E-7</v>
      </c>
      <c r="F212" s="15"/>
      <c r="G212" s="15"/>
      <c r="H212" s="15"/>
      <c r="I212" s="54"/>
      <c r="J212" s="11"/>
      <c r="K212" s="51"/>
    </row>
    <row r="213" spans="2:11">
      <c r="B213" s="15"/>
      <c r="C213" s="15"/>
      <c r="D213" s="15" t="str">
        <f ca="1"/>
        <v>BucketedDeltaVector.USD.19</v>
      </c>
      <c r="E213" s="44">
        <f ca="1"/>
        <v>-5.9682748462230622E-7</v>
      </c>
      <c r="F213" s="15"/>
      <c r="G213" s="15"/>
      <c r="H213" s="15"/>
      <c r="I213" s="54"/>
      <c r="J213" s="11"/>
      <c r="K213" s="51"/>
    </row>
    <row r="214" spans="2:11">
      <c r="B214" s="15"/>
      <c r="C214" s="15"/>
      <c r="D214" s="15" t="str">
        <f ca="1"/>
        <v>BucketedDeltaVector.USD.20</v>
      </c>
      <c r="E214" s="44">
        <f ca="1"/>
        <v>-5.9682748462230622E-7</v>
      </c>
      <c r="F214" s="15"/>
      <c r="G214" s="15"/>
      <c r="H214" s="15"/>
      <c r="I214" s="54"/>
      <c r="J214" s="11"/>
      <c r="K214" s="51"/>
    </row>
    <row r="215" spans="2:11">
      <c r="B215" s="15"/>
      <c r="C215" s="15"/>
      <c r="D215" s="15" t="str">
        <f ca="1"/>
        <v>BucketedDeltaVector.USD.21</v>
      </c>
      <c r="E215" s="44">
        <f ca="1"/>
        <v>-5.9682748462230622E-7</v>
      </c>
      <c r="F215" s="15"/>
      <c r="G215" s="15"/>
      <c r="H215" s="15"/>
      <c r="I215" s="54"/>
      <c r="J215" s="11"/>
      <c r="K215" s="51"/>
    </row>
    <row r="216" spans="2:11">
      <c r="B216" s="15"/>
      <c r="C216" s="15"/>
      <c r="D216" s="15" t="str">
        <f ca="1"/>
        <v>BucketedDeltaVector.USD.22</v>
      </c>
      <c r="E216" s="44">
        <f ca="1"/>
        <v>-5.9682748462230622E-7</v>
      </c>
      <c r="F216" s="15"/>
      <c r="G216" s="15"/>
      <c r="H216" s="15"/>
      <c r="I216" s="54"/>
      <c r="J216" s="11"/>
      <c r="K216" s="51"/>
    </row>
    <row r="217" spans="2:11">
      <c r="B217" s="15"/>
      <c r="C217" s="15"/>
      <c r="D217" s="15" t="str">
        <f ca="1"/>
        <v>BucketedDeltaVector.USD.23</v>
      </c>
      <c r="E217" s="44">
        <f ca="1"/>
        <v>-5.9682748462230622E-7</v>
      </c>
      <c r="F217" s="15"/>
      <c r="G217" s="15"/>
      <c r="H217" s="15"/>
      <c r="I217" s="54"/>
      <c r="J217" s="11"/>
      <c r="K217" s="51"/>
    </row>
    <row r="218" spans="2:11">
      <c r="B218" s="15"/>
      <c r="C218" s="15"/>
      <c r="D218" s="15" t="str">
        <f ca="1"/>
        <v>BucketedDeltaVector.USD.24</v>
      </c>
      <c r="E218" s="44">
        <f ca="1"/>
        <v>-5.9682748462230622E-7</v>
      </c>
      <c r="F218" s="15"/>
      <c r="G218" s="15"/>
      <c r="H218" s="15"/>
      <c r="I218" s="54"/>
      <c r="J218" s="11"/>
      <c r="K218" s="51"/>
    </row>
    <row r="219" spans="2:11">
      <c r="B219" s="15"/>
      <c r="C219" s="15"/>
      <c r="D219" s="15" t="str">
        <f ca="1"/>
        <v>BucketedDeltaVector.USD.25</v>
      </c>
      <c r="E219" s="44">
        <f ca="1"/>
        <v>-5.9682748462230622E-7</v>
      </c>
      <c r="F219" s="15"/>
      <c r="G219" s="15"/>
      <c r="H219" s="15"/>
      <c r="I219" s="54"/>
      <c r="J219" s="11"/>
      <c r="K219" s="51"/>
    </row>
    <row r="220" spans="2:11">
      <c r="B220" s="15"/>
      <c r="C220" s="15"/>
      <c r="D220" s="15" t="str">
        <f ca="1"/>
        <v>BucketedDeltaVector.USD.26</v>
      </c>
      <c r="E220" s="44">
        <f ca="1"/>
        <v>-5.9682748462230622E-7</v>
      </c>
      <c r="F220" s="15"/>
      <c r="G220" s="15"/>
      <c r="H220" s="15"/>
      <c r="I220" s="54"/>
      <c r="J220" s="11"/>
      <c r="K220" s="51"/>
    </row>
    <row r="221" spans="2:11">
      <c r="B221" s="15"/>
      <c r="C221" s="15"/>
      <c r="D221" s="15" t="str">
        <f ca="1"/>
        <v>BucketedDeltaVector.USD.27</v>
      </c>
      <c r="E221" s="44">
        <f ca="1"/>
        <v>-5.9682748462230622E-7</v>
      </c>
      <c r="F221" s="15"/>
      <c r="G221" s="15"/>
      <c r="H221" s="15"/>
      <c r="I221" s="54"/>
      <c r="J221" s="11"/>
      <c r="K221" s="51"/>
    </row>
    <row r="222" spans="2:11">
      <c r="B222" s="15"/>
      <c r="C222" s="15"/>
      <c r="D222" s="15" t="str">
        <f ca="1"/>
        <v>BucketedDeltaVector.USD.28</v>
      </c>
      <c r="E222" s="44">
        <f ca="1"/>
        <v>-5.9682748462230622E-7</v>
      </c>
      <c r="F222" s="15"/>
      <c r="G222" s="15"/>
      <c r="H222" s="15"/>
      <c r="I222" s="54"/>
      <c r="J222" s="11"/>
      <c r="K222" s="51"/>
    </row>
    <row r="223" spans="2:11">
      <c r="B223" s="15"/>
      <c r="C223" s="15"/>
      <c r="D223" s="15" t="str">
        <f ca="1"/>
        <v>BucketedDeltaVector.USD.29</v>
      </c>
      <c r="E223" s="44">
        <f ca="1"/>
        <v>-5.9682748462230622E-7</v>
      </c>
      <c r="F223" s="15"/>
      <c r="G223" s="15"/>
      <c r="H223" s="15"/>
      <c r="I223" s="54"/>
      <c r="J223" s="11"/>
      <c r="K223" s="51"/>
    </row>
    <row r="224" spans="2:11">
      <c r="B224" s="15"/>
      <c r="C224" s="15"/>
      <c r="D224" s="15" t="str">
        <f ca="1"/>
        <v>BucketedDeltaVector.USD.30</v>
      </c>
      <c r="E224" s="44">
        <f ca="1"/>
        <v>-5.9682748462230622E-7</v>
      </c>
      <c r="F224" s="15"/>
      <c r="G224" s="15"/>
      <c r="H224" s="15"/>
      <c r="I224" s="54"/>
      <c r="J224" s="11"/>
      <c r="K224" s="51"/>
    </row>
    <row r="225" spans="2:11">
      <c r="B225" s="15"/>
      <c r="C225" s="15"/>
      <c r="D225" s="15" t="str">
        <f ca="1"/>
        <v>BucketedDeltaVector.USD.31</v>
      </c>
      <c r="E225" s="44">
        <f ca="1"/>
        <v>-5.9682748462230622E-7</v>
      </c>
      <c r="F225" s="15"/>
      <c r="G225" s="15"/>
      <c r="H225" s="15"/>
      <c r="I225" s="54"/>
      <c r="J225" s="11"/>
      <c r="K225" s="51"/>
    </row>
    <row r="226" spans="2:11">
      <c r="B226" s="15"/>
      <c r="C226" s="15"/>
      <c r="D226" s="15" t="str">
        <f ca="1"/>
        <v>BucketedDeltaVector.USD.32</v>
      </c>
      <c r="E226" s="44">
        <f ca="1"/>
        <v>-5.9682748462230622E-7</v>
      </c>
      <c r="F226" s="15"/>
      <c r="G226" s="15"/>
      <c r="H226" s="15"/>
      <c r="I226" s="54"/>
      <c r="J226" s="11"/>
      <c r="K226" s="51"/>
    </row>
    <row r="227" spans="2:11">
      <c r="B227" s="15"/>
      <c r="C227" s="15"/>
      <c r="D227" s="15" t="str">
        <f ca="1"/>
        <v>BucketedDeltaVector.USD.33</v>
      </c>
      <c r="E227" s="44">
        <f ca="1"/>
        <v>-5.9682748462230622E-7</v>
      </c>
      <c r="F227" s="15"/>
      <c r="G227" s="15"/>
      <c r="H227" s="15"/>
      <c r="I227" s="54"/>
      <c r="J227" s="11"/>
      <c r="K227" s="51"/>
    </row>
    <row r="228" spans="2:11">
      <c r="B228" s="15"/>
      <c r="C228" s="15"/>
      <c r="D228" s="15" t="str">
        <f ca="1"/>
        <v>BucketedDeltaVector.USD.34</v>
      </c>
      <c r="E228" s="44">
        <f ca="1"/>
        <v>-5.9682748462230622E-7</v>
      </c>
      <c r="F228" s="15"/>
      <c r="G228" s="15"/>
      <c r="H228" s="15"/>
      <c r="I228" s="54"/>
      <c r="J228" s="11"/>
      <c r="K228" s="51"/>
    </row>
    <row r="229" spans="2:11">
      <c r="B229" s="15"/>
      <c r="C229" s="15"/>
      <c r="D229" s="15" t="str">
        <f ca="1"/>
        <v>BucketedDeltaVector.USD.35</v>
      </c>
      <c r="E229" s="44">
        <f ca="1"/>
        <v>-5.9682748462230622E-7</v>
      </c>
      <c r="F229" s="15"/>
      <c r="G229" s="15"/>
      <c r="H229" s="15"/>
      <c r="I229" s="54"/>
      <c r="J229" s="11"/>
      <c r="K229" s="51"/>
    </row>
    <row r="230" spans="2:11">
      <c r="B230" s="15"/>
      <c r="C230" s="15"/>
      <c r="D230" s="15" t="str">
        <f ca="1"/>
        <v>BucketedDeltaVector.USD.36</v>
      </c>
      <c r="E230" s="44">
        <f ca="1"/>
        <v>-5.9682748462230622E-7</v>
      </c>
      <c r="F230" s="15"/>
      <c r="G230" s="15"/>
      <c r="H230" s="15"/>
      <c r="I230" s="54"/>
      <c r="J230" s="11"/>
      <c r="K230" s="51"/>
    </row>
    <row r="231" spans="2:11">
      <c r="B231" s="15"/>
      <c r="C231" s="15"/>
      <c r="D231" s="15" t="str">
        <f ca="1"/>
        <v>BucketedDeltaVector.USD.37</v>
      </c>
      <c r="E231" s="44">
        <f ca="1"/>
        <v>-5.9682748462230622E-7</v>
      </c>
      <c r="F231" s="15"/>
      <c r="G231" s="15"/>
      <c r="H231" s="15"/>
      <c r="I231" s="54"/>
      <c r="J231" s="11"/>
      <c r="K231" s="51"/>
    </row>
    <row r="232" spans="2:11">
      <c r="B232" s="15"/>
      <c r="C232" s="15"/>
      <c r="D232" s="15" t="str">
        <f ca="1"/>
        <v>BucketedDeltaVector.USD.38</v>
      </c>
      <c r="E232" s="44">
        <f ca="1"/>
        <v>-5.9682748462230622E-7</v>
      </c>
      <c r="F232" s="15"/>
      <c r="G232" s="15"/>
      <c r="H232" s="15"/>
      <c r="I232" s="54"/>
      <c r="J232" s="11"/>
      <c r="K232" s="51"/>
    </row>
    <row r="233" spans="2:11">
      <c r="B233" s="15"/>
      <c r="C233" s="15"/>
      <c r="D233" s="15" t="str">
        <f ca="1"/>
        <v>BucketedDeltaVector.USD.39</v>
      </c>
      <c r="E233" s="44">
        <f ca="1"/>
        <v>-5.9682748462230622E-7</v>
      </c>
      <c r="F233" s="15"/>
      <c r="G233" s="15"/>
      <c r="H233" s="15"/>
      <c r="I233" s="54"/>
      <c r="J233" s="11"/>
      <c r="K233" s="51"/>
    </row>
    <row r="234" spans="2:11">
      <c r="B234" s="15"/>
      <c r="C234" s="15"/>
      <c r="D234" s="15" t="str">
        <f ca="1"/>
        <v>BucketedDeltaVector.USD.40</v>
      </c>
      <c r="E234" s="44">
        <f ca="1"/>
        <v>-3.4850878498232598E-10</v>
      </c>
      <c r="F234" s="15"/>
      <c r="G234" s="15"/>
      <c r="H234" s="15"/>
      <c r="I234" s="54"/>
      <c r="J234" s="11"/>
      <c r="K234" s="51"/>
    </row>
    <row r="235" spans="2:11">
      <c r="B235" s="15"/>
      <c r="C235" s="15"/>
      <c r="D235" s="15" t="str">
        <f ca="1"/>
        <v>BucketedDeltaVector.USD.12</v>
      </c>
      <c r="E235" s="44">
        <f ca="1"/>
        <v>-5.8651075131402714E-7</v>
      </c>
      <c r="F235" s="15"/>
      <c r="G235" s="15"/>
      <c r="H235" s="15"/>
      <c r="I235" s="54"/>
      <c r="J235" s="11"/>
      <c r="K235" s="51"/>
    </row>
    <row r="236" spans="2:11">
      <c r="B236" s="15"/>
      <c r="C236" s="15"/>
      <c r="D236" s="15" t="str">
        <f ca="1"/>
        <v>BucketedDeltaVector.USD.13</v>
      </c>
      <c r="E236" s="44">
        <f ca="1"/>
        <v>-5.9229265667476303E-7</v>
      </c>
      <c r="F236" s="15"/>
      <c r="G236" s="15"/>
      <c r="H236" s="15"/>
      <c r="I236" s="54"/>
      <c r="J236" s="11"/>
      <c r="K236" s="51"/>
    </row>
    <row r="237" spans="2:11">
      <c r="B237" s="15"/>
      <c r="C237" s="15"/>
      <c r="D237" s="15" t="str">
        <f ca="1"/>
        <v>BucketedDeltaVector.USD.10</v>
      </c>
      <c r="E237" s="44">
        <f ca="1"/>
        <v>-5.7822073021802771E-7</v>
      </c>
      <c r="F237" s="15"/>
      <c r="G237" s="15"/>
      <c r="H237" s="15"/>
      <c r="I237" s="54"/>
      <c r="J237" s="11"/>
      <c r="K237" s="51"/>
    </row>
    <row r="238" spans="2:11">
      <c r="B238" s="15"/>
      <c r="C238" s="15"/>
      <c r="D238" s="15" t="str">
        <f ca="1"/>
        <v>BucketedDeltaVector.USD.11</v>
      </c>
      <c r="E238" s="44">
        <f ca="1"/>
        <v>-5.8323118243502745E-7</v>
      </c>
      <c r="F238" s="15"/>
      <c r="G238" s="15"/>
      <c r="H238" s="15"/>
      <c r="I238" s="54"/>
      <c r="J238" s="11"/>
      <c r="K238" s="51"/>
    </row>
    <row r="239" spans="2:11">
      <c r="B239" s="15"/>
      <c r="C239" s="15"/>
      <c r="D239" s="15" t="str">
        <f ca="1"/>
        <v>BucketedDeltaVector.USD.8</v>
      </c>
      <c r="E239" s="44">
        <f ca="1"/>
        <v>-5.7123238721085031E-7</v>
      </c>
      <c r="F239" s="15"/>
      <c r="G239" s="15"/>
      <c r="H239" s="15"/>
      <c r="I239" s="54"/>
      <c r="J239" s="11"/>
      <c r="K239" s="51"/>
    </row>
    <row r="240" spans="2:11">
      <c r="B240" s="15"/>
      <c r="C240" s="15"/>
      <c r="D240" s="15" t="str">
        <f ca="1"/>
        <v>BucketedDeltaVector.USD.9</v>
      </c>
      <c r="E240" s="44">
        <f ca="1"/>
        <v>-5.7522572599109488E-7</v>
      </c>
      <c r="F240" s="15"/>
      <c r="G240" s="15"/>
      <c r="H240" s="15"/>
      <c r="I240" s="54"/>
      <c r="J240" s="11"/>
      <c r="K240" s="51"/>
    </row>
    <row r="241" spans="2:11">
      <c r="B241" s="15"/>
      <c r="C241" s="15"/>
      <c r="D241" s="15" t="str">
        <f ca="1"/>
        <v>BucketedDeltaVector.USD.6</v>
      </c>
      <c r="E241" s="44">
        <f ca="1"/>
        <v>-5.66218592642097E-7</v>
      </c>
      <c r="F241" s="15"/>
      <c r="G241" s="15"/>
      <c r="H241" s="15"/>
      <c r="I241" s="54"/>
      <c r="J241" s="11"/>
      <c r="K241" s="51"/>
    </row>
    <row r="242" spans="2:11">
      <c r="B242" s="15"/>
      <c r="C242" s="15"/>
      <c r="D242" s="15" t="str">
        <f ca="1"/>
        <v>BucketedDeltaVector.USD.7</v>
      </c>
      <c r="E242" s="44">
        <f ca="1"/>
        <v>-5.6924890798403253E-7</v>
      </c>
      <c r="F242" s="15"/>
      <c r="G242" s="15"/>
      <c r="H242" s="15"/>
      <c r="I242" s="54"/>
      <c r="J242" s="11"/>
      <c r="K242" s="51"/>
    </row>
    <row r="243" spans="2:11">
      <c r="B243" s="15"/>
      <c r="C243" s="15"/>
      <c r="D243" s="15" t="str">
        <f ca="1"/>
        <v>BucketedDeltaVector.USD.3</v>
      </c>
      <c r="E243" s="44">
        <f ca="1"/>
        <v>-5.612046721882225E-7</v>
      </c>
      <c r="F243" s="15"/>
      <c r="G243" s="15"/>
      <c r="H243" s="15"/>
      <c r="I243" s="54"/>
      <c r="J243" s="11"/>
      <c r="K243" s="51"/>
    </row>
    <row r="244" spans="2:11">
      <c r="B244" s="15"/>
      <c r="C244" s="15"/>
      <c r="D244" s="15" t="str">
        <f ca="1"/>
        <v>BucketedDeltaVector.USD.4</v>
      </c>
      <c r="E244" s="44">
        <f ca="1"/>
        <v>-5.612046721882225E-7</v>
      </c>
      <c r="F244" s="15"/>
      <c r="G244" s="15"/>
      <c r="H244" s="15"/>
      <c r="I244" s="54"/>
      <c r="J244" s="11"/>
      <c r="K244" s="51"/>
    </row>
    <row r="245" spans="2:11">
      <c r="B245" s="15"/>
      <c r="C245" s="15"/>
      <c r="D245" s="15" t="str">
        <f ca="1"/>
        <v>BucketedDeltaVector.USD.5</v>
      </c>
      <c r="E245" s="44">
        <f ca="1"/>
        <v>-5.6423506361455137E-7</v>
      </c>
      <c r="F245" s="15"/>
      <c r="G245" s="15"/>
      <c r="H245" s="15"/>
      <c r="I245" s="54"/>
      <c r="J245" s="11"/>
      <c r="K245" s="51"/>
    </row>
    <row r="246" spans="2:11">
      <c r="B246" s="15"/>
      <c r="C246" s="15"/>
      <c r="D246" s="15" t="str">
        <f ca="1"/>
        <v>BucketedDeltaVector.USD.0</v>
      </c>
      <c r="E246" s="44">
        <f ca="1"/>
        <v>-5.4780186746795158E-7</v>
      </c>
      <c r="F246" s="15"/>
      <c r="G246" s="15"/>
      <c r="H246" s="15"/>
      <c r="I246" s="54"/>
      <c r="J246" s="11"/>
      <c r="K246" s="51"/>
    </row>
    <row r="247" spans="2:11">
      <c r="B247" s="15"/>
      <c r="C247" s="15"/>
      <c r="D247" s="15" t="str">
        <f ca="1"/>
        <v>BucketedDeltaVector.USD.1</v>
      </c>
      <c r="E247" s="44">
        <f ca="1"/>
        <v>-5.5928584285920384E-7</v>
      </c>
      <c r="F247" s="15"/>
      <c r="G247" s="15"/>
      <c r="H247" s="15"/>
      <c r="I247" s="54"/>
      <c r="J247" s="11"/>
      <c r="K247" s="51"/>
    </row>
    <row r="248" spans="2:11">
      <c r="B248" s="15"/>
      <c r="C248" s="15"/>
      <c r="D248" s="15" t="str">
        <f ca="1"/>
        <v>BucketedDeltaVector.USD.2</v>
      </c>
      <c r="E248" s="44">
        <f ca="1"/>
        <v>-5.6112032803807049E-7</v>
      </c>
      <c r="F248" s="15"/>
      <c r="G248" s="15"/>
      <c r="H248" s="15"/>
      <c r="I248" s="54"/>
      <c r="J248" s="11"/>
      <c r="K248" s="51"/>
    </row>
    <row r="249" spans="2:11">
      <c r="B249" s="15"/>
      <c r="C249" s="15"/>
      <c r="D249" s="15" t="str">
        <f ca="1"/>
        <v>BucketedDeltaVector.AUD.39</v>
      </c>
      <c r="E249" s="44">
        <f ca="1"/>
        <v>-1461.6937975892647</v>
      </c>
      <c r="F249" s="15"/>
      <c r="G249" s="15"/>
      <c r="H249" s="15"/>
      <c r="I249" s="54"/>
      <c r="J249" s="11"/>
      <c r="K249" s="51"/>
    </row>
    <row r="250" spans="2:11">
      <c r="B250" s="15"/>
      <c r="C250" s="15"/>
      <c r="D250" s="15" t="str">
        <f ca="1"/>
        <v>BucketedDeltaVector.AUD.40</v>
      </c>
      <c r="E250" s="44">
        <f ca="1"/>
        <v>-60.034528882162689</v>
      </c>
      <c r="F250" s="15"/>
      <c r="G250" s="15"/>
      <c r="H250" s="15"/>
      <c r="I250" s="54"/>
      <c r="J250" s="11"/>
      <c r="K250" s="51"/>
    </row>
    <row r="251" spans="2:11">
      <c r="B251" s="15"/>
      <c r="C251" s="15"/>
      <c r="D251" s="15" t="str">
        <f ca="1"/>
        <v>BucketedDeltaVector.AUD.37</v>
      </c>
      <c r="E251" s="44">
        <f ca="1"/>
        <v>-1420.6199808209144</v>
      </c>
      <c r="F251" s="15"/>
      <c r="G251" s="15"/>
      <c r="H251" s="15"/>
      <c r="I251" s="54"/>
      <c r="J251" s="11"/>
      <c r="K251" s="51"/>
    </row>
    <row r="252" spans="2:11">
      <c r="B252" s="15"/>
      <c r="C252" s="15"/>
      <c r="D252" s="15" t="str">
        <f ca="1"/>
        <v>BucketedDeltaVector.AUD.38</v>
      </c>
      <c r="E252" s="44">
        <f ca="1"/>
        <v>-1454.9233877064105</v>
      </c>
      <c r="F252" s="15"/>
      <c r="G252" s="15"/>
      <c r="H252" s="15"/>
      <c r="I252" s="54"/>
      <c r="J252" s="11"/>
      <c r="K252" s="51"/>
    </row>
    <row r="253" spans="2:11">
      <c r="B253" s="15"/>
      <c r="C253" s="15"/>
      <c r="D253" s="15" t="str">
        <f ca="1"/>
        <v>BucketedDeltaVector.AUD.35</v>
      </c>
      <c r="E253" s="44">
        <f ca="1"/>
        <v>-1378.515754274483</v>
      </c>
      <c r="F253" s="15"/>
      <c r="G253" s="15"/>
      <c r="H253" s="15"/>
      <c r="I253" s="54"/>
      <c r="J253" s="11"/>
      <c r="K253" s="51"/>
    </row>
    <row r="254" spans="2:11">
      <c r="B254" s="15"/>
      <c r="C254" s="15"/>
      <c r="D254" s="15" t="str">
        <f ca="1"/>
        <v>BucketedDeltaVector.AUD.36</v>
      </c>
      <c r="E254" s="44">
        <f ca="1"/>
        <v>-1413.6797231592614</v>
      </c>
      <c r="F254" s="15"/>
      <c r="G254" s="15"/>
      <c r="H254" s="15"/>
      <c r="I254" s="54"/>
      <c r="J254" s="11"/>
      <c r="K254" s="51"/>
    </row>
    <row r="255" spans="2:11">
      <c r="B255" s="15"/>
      <c r="C255" s="15"/>
      <c r="D255" s="15" t="str">
        <f ca="1"/>
        <v>BucketedDeltaVector.AUD.33</v>
      </c>
      <c r="E255" s="44">
        <f ca="1"/>
        <v>-1335.1181357126352</v>
      </c>
      <c r="F255" s="15"/>
      <c r="G255" s="15"/>
      <c r="H255" s="15"/>
      <c r="I255" s="54"/>
      <c r="J255" s="11"/>
      <c r="K255" s="51"/>
    </row>
    <row r="256" spans="2:11">
      <c r="B256" s="15"/>
      <c r="C256" s="15"/>
      <c r="D256" s="15" t="str">
        <f ca="1"/>
        <v>BucketedDeltaVector.AUD.34</v>
      </c>
      <c r="E256" s="44">
        <f ca="1"/>
        <v>-1371.3623001102262</v>
      </c>
      <c r="F256" s="15"/>
      <c r="G256" s="15"/>
      <c r="H256" s="15"/>
      <c r="I256" s="54"/>
      <c r="J256" s="11"/>
      <c r="K256" s="51"/>
    </row>
    <row r="257" spans="2:11">
      <c r="B257" s="15"/>
      <c r="C257" s="15"/>
      <c r="D257" s="15" t="str">
        <f ca="1"/>
        <v>BucketedDeltaVector.AUD.31</v>
      </c>
      <c r="E257" s="44">
        <f ca="1"/>
        <v>-1291.1120233763841</v>
      </c>
      <c r="F257" s="15"/>
      <c r="G257" s="15"/>
      <c r="H257" s="15"/>
      <c r="I257" s="54"/>
      <c r="J257" s="11"/>
      <c r="K257" s="51"/>
    </row>
    <row r="258" spans="2:11">
      <c r="B258" s="15"/>
      <c r="C258" s="15"/>
      <c r="D258" s="15" t="str">
        <f ca="1"/>
        <v>BucketedDeltaVector.AUD.32</v>
      </c>
      <c r="E258" s="44">
        <f ca="1"/>
        <v>-1328.347964051653</v>
      </c>
      <c r="F258" s="15"/>
      <c r="G258" s="15"/>
      <c r="H258" s="15"/>
      <c r="I258" s="54"/>
      <c r="J258" s="11"/>
      <c r="K258" s="51"/>
    </row>
    <row r="259" spans="2:11">
      <c r="B259" s="15"/>
      <c r="C259" s="15"/>
      <c r="D259" s="15" t="str">
        <f ca="1"/>
        <v>BucketedDeltaVector.AUD.29</v>
      </c>
      <c r="E259" s="44">
        <f ca="1"/>
        <v>-1245.2605152575893</v>
      </c>
      <c r="F259" s="15"/>
      <c r="G259" s="15"/>
      <c r="H259" s="15"/>
      <c r="I259" s="54"/>
      <c r="J259" s="11"/>
      <c r="K259" s="51"/>
    </row>
    <row r="260" spans="2:11">
      <c r="B260" s="15"/>
      <c r="C260" s="15"/>
      <c r="D260" s="15" t="str">
        <f ca="1"/>
        <v>BucketedDeltaVector.AUD.30</v>
      </c>
      <c r="E260" s="44">
        <f ca="1"/>
        <v>-1283.5540818911293</v>
      </c>
      <c r="F260" s="15"/>
      <c r="G260" s="15"/>
      <c r="H260" s="15"/>
      <c r="I260" s="54"/>
      <c r="J260" s="11"/>
      <c r="K260" s="51"/>
    </row>
    <row r="261" spans="2:11">
      <c r="B261" s="15"/>
      <c r="C261" s="15"/>
      <c r="D261" s="15" t="str">
        <f ca="1"/>
        <v>BucketedDeltaVector.AUD.27</v>
      </c>
      <c r="E261" s="44">
        <f ca="1"/>
        <v>-1199.0124985649277</v>
      </c>
      <c r="F261" s="15"/>
      <c r="G261" s="15"/>
      <c r="H261" s="15"/>
      <c r="I261" s="54"/>
      <c r="J261" s="11"/>
      <c r="K261" s="51"/>
    </row>
    <row r="262" spans="2:11">
      <c r="B262" s="15"/>
      <c r="C262" s="15"/>
      <c r="D262" s="15" t="str">
        <f ca="1"/>
        <v>BucketedDeltaVector.AUD.28</v>
      </c>
      <c r="E262" s="44">
        <f ca="1"/>
        <v>-1238.6536552038324</v>
      </c>
      <c r="F262" s="15"/>
      <c r="G262" s="15"/>
      <c r="H262" s="15"/>
      <c r="I262" s="54"/>
      <c r="J262" s="11"/>
      <c r="K262" s="51"/>
    </row>
    <row r="263" spans="2:11">
      <c r="B263" s="15"/>
      <c r="C263" s="15"/>
      <c r="D263" s="15" t="str">
        <f ca="1"/>
        <v>BucketedDeltaVector.AUD.25</v>
      </c>
      <c r="E263" s="44">
        <f ca="1"/>
        <v>-1150.8250717105229</v>
      </c>
      <c r="F263" s="15"/>
      <c r="G263" s="15"/>
      <c r="H263" s="15"/>
      <c r="I263" s="54"/>
      <c r="J263" s="11"/>
      <c r="K263" s="51"/>
    </row>
    <row r="264" spans="2:11">
      <c r="B264" s="15"/>
      <c r="C264" s="15"/>
      <c r="D264" s="15" t="str">
        <f ca="1"/>
        <v>BucketedDeltaVector.AUD.26</v>
      </c>
      <c r="E264" s="44">
        <f ca="1"/>
        <v>-1191.5990476967258</v>
      </c>
      <c r="F264" s="15"/>
      <c r="G264" s="15"/>
      <c r="H264" s="15"/>
      <c r="I264" s="54"/>
      <c r="J264" s="11"/>
      <c r="K264" s="51"/>
    </row>
    <row r="265" spans="2:11">
      <c r="B265" s="15"/>
      <c r="C265" s="15"/>
      <c r="D265" s="15" t="str">
        <f ca="1"/>
        <v>BucketedDeltaVector.AUD.23</v>
      </c>
      <c r="E265" s="44">
        <f ca="1"/>
        <v>-1101.9524050434081</v>
      </c>
      <c r="F265" s="15"/>
      <c r="G265" s="15"/>
      <c r="H265" s="15"/>
      <c r="I265" s="54"/>
      <c r="J265" s="11"/>
      <c r="K265" s="51"/>
    </row>
    <row r="266" spans="2:11">
      <c r="B266" s="15"/>
      <c r="C266" s="15"/>
      <c r="D266" s="15" t="str">
        <f ca="1"/>
        <v>BucketedDeltaVector.AUD.24</v>
      </c>
      <c r="E266" s="44">
        <f ca="1"/>
        <v>-1144.3803239378144</v>
      </c>
      <c r="F266" s="15"/>
      <c r="G266" s="15"/>
      <c r="H266" s="15"/>
      <c r="I266" s="54"/>
      <c r="J266" s="11"/>
      <c r="K266" s="51"/>
    </row>
    <row r="267" spans="2:11">
      <c r="B267" s="15"/>
      <c r="C267" s="15"/>
      <c r="D267" s="15" t="str">
        <f ca="1"/>
        <v>BucketedDeltaVector.AUD.21</v>
      </c>
      <c r="E267" s="44">
        <f ca="1"/>
        <v>-1050.7526979999902</v>
      </c>
      <c r="F267" s="15"/>
      <c r="G267" s="15"/>
      <c r="H267" s="15"/>
      <c r="I267" s="54"/>
      <c r="J267" s="11"/>
      <c r="K267" s="51"/>
    </row>
    <row r="268" spans="2:11">
      <c r="B268" s="15"/>
      <c r="C268" s="15"/>
      <c r="D268" s="15" t="str">
        <f ca="1"/>
        <v>BucketedDeltaVector.AUD.22</v>
      </c>
      <c r="E268" s="44">
        <f ca="1"/>
        <v>-1095.2007947787372</v>
      </c>
      <c r="F268" s="15"/>
      <c r="G268" s="15"/>
      <c r="H268" s="15"/>
      <c r="I268" s="54"/>
      <c r="J268" s="11"/>
      <c r="K268" s="51"/>
    </row>
    <row r="269" spans="2:11">
      <c r="B269" s="15"/>
      <c r="C269" s="15"/>
      <c r="D269" s="15" t="str">
        <f ca="1"/>
        <v>BucketedDeltaVector.AUD.19</v>
      </c>
      <c r="E269" s="44">
        <f ca="1"/>
        <v>-1000.2163298845556</v>
      </c>
      <c r="F269" s="15"/>
      <c r="G269" s="15"/>
      <c r="H269" s="15"/>
      <c r="I269" s="54"/>
      <c r="J269" s="11"/>
      <c r="K269" s="51"/>
    </row>
    <row r="270" spans="2:11">
      <c r="B270" s="15"/>
      <c r="C270" s="15"/>
      <c r="D270" s="15" t="str">
        <f ca="1"/>
        <v>BucketedDeltaVector.AUD.20</v>
      </c>
      <c r="E270" s="44">
        <f ca="1"/>
        <v>-1046.3099399869182</v>
      </c>
      <c r="F270" s="15"/>
      <c r="G270" s="15"/>
      <c r="H270" s="15"/>
      <c r="I270" s="54"/>
      <c r="J270" s="11"/>
      <c r="K270" s="51"/>
    </row>
    <row r="271" spans="2:11">
      <c r="B271" s="15"/>
      <c r="C271" s="15"/>
      <c r="D271" s="15" t="str">
        <f ca="1"/>
        <v>BucketedDeltaVector.AUD.17</v>
      </c>
      <c r="E271" s="44">
        <f ca="1"/>
        <v>-946.6975749295807</v>
      </c>
      <c r="F271" s="15"/>
      <c r="G271" s="15"/>
      <c r="H271" s="15"/>
      <c r="I271" s="54"/>
      <c r="J271" s="11"/>
      <c r="K271" s="51"/>
    </row>
    <row r="272" spans="2:11">
      <c r="B272" s="15"/>
      <c r="C272" s="15"/>
      <c r="D272" s="15" t="str">
        <f ca="1"/>
        <v>BucketedDeltaVector.AUD.18</v>
      </c>
      <c r="E272" s="44">
        <f ca="1"/>
        <v>-993.74702930655951</v>
      </c>
      <c r="F272" s="15"/>
      <c r="G272" s="15"/>
      <c r="H272" s="15"/>
      <c r="I272" s="54"/>
      <c r="J272" s="11"/>
      <c r="K272" s="51"/>
    </row>
    <row r="273" spans="2:11">
      <c r="B273" s="15"/>
      <c r="C273" s="15"/>
      <c r="D273" s="15" t="str">
        <f ca="1"/>
        <v>BucketedDeltaVector.AUD.15</v>
      </c>
      <c r="E273" s="44">
        <f ca="1"/>
        <v>-892.70380458505531</v>
      </c>
      <c r="F273" s="15"/>
      <c r="G273" s="15"/>
      <c r="H273" s="15"/>
      <c r="I273" s="54"/>
      <c r="J273" s="11"/>
      <c r="K273" s="51"/>
    </row>
    <row r="274" spans="2:11">
      <c r="B274" s="15"/>
      <c r="C274" s="15"/>
      <c r="D274" s="15" t="str">
        <f ca="1"/>
        <v>BucketedDeltaVector.AUD.16</v>
      </c>
      <c r="E274" s="44">
        <f ca="1"/>
        <v>-941.95086944203604</v>
      </c>
      <c r="F274" s="15"/>
      <c r="G274" s="15"/>
      <c r="H274" s="15"/>
      <c r="I274" s="54"/>
      <c r="J274" s="11"/>
      <c r="K274" s="51"/>
    </row>
    <row r="275" spans="2:11">
      <c r="B275" s="15"/>
      <c r="C275" s="15"/>
      <c r="D275" s="15" t="str">
        <f ca="1"/>
        <v>BucketedDeltaVector.AUD.13</v>
      </c>
      <c r="E275" s="44">
        <f ca="1"/>
        <v>-837.35549985005036</v>
      </c>
      <c r="F275" s="15"/>
      <c r="G275" s="15"/>
      <c r="H275" s="15"/>
      <c r="I275" s="54"/>
      <c r="J275" s="11"/>
      <c r="K275" s="51"/>
    </row>
    <row r="276" spans="2:11">
      <c r="B276" s="15"/>
      <c r="C276" s="15"/>
      <c r="D276" s="15" t="str">
        <f ca="1"/>
        <v>BucketedDeltaVector.AUD.14</v>
      </c>
      <c r="E276" s="44">
        <f ca="1"/>
        <v>-887.83801914100275</v>
      </c>
      <c r="F276" s="15"/>
      <c r="G276" s="15"/>
      <c r="H276" s="15"/>
      <c r="I276" s="54"/>
      <c r="J276" s="11"/>
      <c r="K276" s="51"/>
    </row>
    <row r="277" spans="2:11">
      <c r="B277" s="15"/>
      <c r="C277" s="15"/>
      <c r="D277" s="15" t="str">
        <f ca="1"/>
        <v>BucketedDeltaVector.AUD.11</v>
      </c>
      <c r="E277" s="44">
        <f ca="1"/>
        <v>-780.61868636668612</v>
      </c>
      <c r="F277" s="15"/>
      <c r="G277" s="15"/>
      <c r="H277" s="15"/>
      <c r="I277" s="54"/>
      <c r="J277" s="11"/>
      <c r="K277" s="51"/>
    </row>
    <row r="278" spans="2:11">
      <c r="B278" s="15"/>
      <c r="C278" s="15"/>
      <c r="D278" s="15" t="str">
        <f ca="1"/>
        <v>BucketedDeltaVector.AUD.12</v>
      </c>
      <c r="E278" s="44">
        <f ca="1"/>
        <v>-832.36764769249999</v>
      </c>
      <c r="F278" s="15"/>
      <c r="G278" s="15"/>
      <c r="H278" s="15"/>
      <c r="I278" s="54"/>
      <c r="J278" s="11"/>
      <c r="K278" s="51"/>
    </row>
    <row r="279" spans="2:11">
      <c r="B279" s="15"/>
      <c r="C279" s="15"/>
      <c r="D279" s="15" t="str">
        <f ca="1"/>
        <v>BucketedDeltaVector.AUD.9</v>
      </c>
      <c r="E279" s="44">
        <f ca="1"/>
        <v>-722.13898354536695</v>
      </c>
      <c r="F279" s="15"/>
      <c r="G279" s="15"/>
      <c r="H279" s="15"/>
      <c r="I279" s="54"/>
      <c r="J279" s="11"/>
      <c r="K279" s="51"/>
    </row>
    <row r="280" spans="2:11">
      <c r="B280" s="15"/>
      <c r="C280" s="15"/>
      <c r="D280" s="15" t="str">
        <f ca="1"/>
        <v>BucketedDeltaVector.AUD.10</v>
      </c>
      <c r="E280" s="44">
        <f ca="1"/>
        <v>-775.47761315545017</v>
      </c>
      <c r="F280" s="15"/>
      <c r="G280" s="15"/>
      <c r="H280" s="15"/>
      <c r="I280" s="54"/>
      <c r="J280" s="11"/>
      <c r="K280" s="51"/>
    </row>
    <row r="281" spans="2:11">
      <c r="B281" s="15"/>
      <c r="C281" s="15"/>
      <c r="D281" s="15" t="str">
        <f ca="1"/>
        <v>BucketedDeltaVector.AUD.7</v>
      </c>
      <c r="E281" s="44">
        <f ca="1"/>
        <v>-662.51169475566769</v>
      </c>
      <c r="F281" s="15"/>
      <c r="G281" s="15"/>
      <c r="H281" s="15"/>
      <c r="I281" s="54"/>
      <c r="J281" s="11"/>
      <c r="K281" s="51"/>
    </row>
    <row r="282" spans="2:11">
      <c r="B282" s="15"/>
      <c r="C282" s="15"/>
      <c r="D282" s="15" t="str">
        <f ca="1"/>
        <v>BucketedDeltaVector.AUD.8</v>
      </c>
      <c r="E282" s="44">
        <f ca="1"/>
        <v>-717.55226862964912</v>
      </c>
      <c r="F282" s="15"/>
      <c r="G282" s="15"/>
      <c r="H282" s="15"/>
      <c r="I282" s="54"/>
      <c r="J282" s="11"/>
      <c r="K282" s="51"/>
    </row>
    <row r="283" spans="2:11">
      <c r="B283" s="15"/>
      <c r="C283" s="15"/>
      <c r="D283" s="15" t="str">
        <f ca="1"/>
        <v>BucketedDeltaVector.AUD.5</v>
      </c>
      <c r="E283" s="44">
        <f ca="1"/>
        <v>-600.71691771112557</v>
      </c>
      <c r="F283" s="15"/>
      <c r="G283" s="15"/>
      <c r="H283" s="15"/>
      <c r="I283" s="54"/>
      <c r="J283" s="11"/>
      <c r="K283" s="51"/>
    </row>
    <row r="284" spans="2:11">
      <c r="B284" s="15"/>
      <c r="C284" s="15"/>
      <c r="D284" s="15" t="str">
        <f ca="1"/>
        <v>BucketedDeltaVector.AUD.6</v>
      </c>
      <c r="E284" s="44">
        <f ca="1"/>
        <v>-657.75824995988887</v>
      </c>
      <c r="F284" s="15"/>
      <c r="G284" s="15"/>
      <c r="H284" s="15"/>
      <c r="I284" s="54"/>
      <c r="J284" s="11"/>
      <c r="K284" s="51"/>
    </row>
    <row r="285" spans="2:11">
      <c r="B285" s="15"/>
      <c r="C285" s="15"/>
      <c r="D285" s="15" t="str">
        <f ca="1"/>
        <v>BucketedDeltaVector.AUD.3</v>
      </c>
      <c r="E285" s="44">
        <f ca="1"/>
        <v>-537.69905878865109</v>
      </c>
      <c r="F285" s="15"/>
      <c r="G285" s="15"/>
      <c r="H285" s="15"/>
      <c r="I285" s="54"/>
      <c r="J285" s="11"/>
      <c r="K285" s="51"/>
    </row>
    <row r="286" spans="2:11">
      <c r="B286" s="15"/>
      <c r="C286" s="15"/>
      <c r="D286" s="15" t="str">
        <f ca="1"/>
        <v>BucketedDeltaVector.AUD.4</v>
      </c>
      <c r="E286" s="44">
        <f ca="1"/>
        <v>-597.25439768603326</v>
      </c>
      <c r="F286" s="15"/>
      <c r="G286" s="15"/>
      <c r="H286" s="15"/>
      <c r="I286" s="54"/>
      <c r="J286" s="11"/>
      <c r="K286" s="51"/>
    </row>
    <row r="287" spans="2:11">
      <c r="B287" s="15"/>
      <c r="C287" s="15"/>
      <c r="D287" s="15" t="str">
        <f ca="1"/>
        <v>BucketedDeltaVector.AUD.0</v>
      </c>
      <c r="E287" s="44">
        <f ca="1"/>
        <v>-445.00254457162333</v>
      </c>
      <c r="F287" s="15"/>
      <c r="G287" s="15"/>
      <c r="H287" s="15"/>
      <c r="I287" s="54"/>
      <c r="J287" s="11"/>
      <c r="K287" s="51"/>
    </row>
    <row r="288" spans="2:11">
      <c r="B288" s="15"/>
      <c r="C288" s="15"/>
      <c r="D288" s="15" t="str">
        <f ca="1"/>
        <v>BucketedDeltaVector.AUD.1</v>
      </c>
      <c r="E288" s="44">
        <f ca="1"/>
        <v>-472.3922979765378</v>
      </c>
      <c r="F288" s="15"/>
      <c r="G288" s="15"/>
      <c r="H288" s="15"/>
      <c r="I288" s="54"/>
      <c r="J288" s="11"/>
      <c r="K288" s="51"/>
    </row>
    <row r="289" spans="2:11">
      <c r="B289" s="15"/>
      <c r="C289" s="15"/>
      <c r="D289" s="15" t="str">
        <f ca="1"/>
        <v>BucketedDeltaVector.AUD.2</v>
      </c>
      <c r="E289" s="44">
        <f ca="1"/>
        <v>-534.82843168367697</v>
      </c>
      <c r="F289" s="15"/>
      <c r="G289" s="15"/>
      <c r="H289" s="15"/>
      <c r="I289" s="54"/>
      <c r="J289" s="11"/>
      <c r="K289" s="51"/>
    </row>
    <row r="290" spans="2:11">
      <c r="B290" s="15"/>
      <c r="C290" s="15"/>
      <c r="D290" s="15" t="str">
        <f ca="1"/>
        <v>AccrualFactor</v>
      </c>
      <c r="E290" s="44">
        <f ca="1"/>
        <v>-77867.57203805387</v>
      </c>
      <c r="F290" s="15"/>
      <c r="G290" s="15"/>
      <c r="H290" s="15"/>
      <c r="I290" s="54"/>
      <c r="J290" s="11"/>
      <c r="K290" s="51"/>
    </row>
    <row r="291" spans="2:11">
      <c r="B291" s="15"/>
      <c r="C291" s="15"/>
      <c r="D291" s="15" t="str">
        <f ca="1"/>
        <v>FloatingNPV</v>
      </c>
      <c r="E291" s="44">
        <f ca="1"/>
        <v>-39177780.245987318</v>
      </c>
      <c r="F291" s="15"/>
      <c r="G291" s="15"/>
      <c r="H291" s="15"/>
      <c r="I291" s="54"/>
      <c r="J291" s="11"/>
      <c r="K291" s="51"/>
    </row>
    <row r="292" spans="2:11">
      <c r="B292" s="15"/>
      <c r="C292" s="15"/>
      <c r="D292" s="15" t="e">
        <f ca="1"/>
        <v>#N/A</v>
      </c>
      <c r="E292" s="44" t="e">
        <f ca="1"/>
        <v>#N/A</v>
      </c>
      <c r="F292" s="15"/>
      <c r="G292" s="15"/>
      <c r="H292" s="15"/>
      <c r="I292" s="54"/>
      <c r="J292" s="11"/>
      <c r="K292" s="51"/>
    </row>
    <row r="293" spans="2:11">
      <c r="B293" s="15"/>
      <c r="C293" s="15"/>
      <c r="D293" s="15" t="e">
        <f ca="1"/>
        <v>#N/A</v>
      </c>
      <c r="E293" s="44" t="e">
        <f ca="1"/>
        <v>#N/A</v>
      </c>
      <c r="F293" s="15"/>
      <c r="G293" s="15"/>
      <c r="H293" s="15"/>
      <c r="I293" s="54"/>
      <c r="J293" s="11"/>
      <c r="K293" s="51"/>
    </row>
    <row r="294" spans="2:11">
      <c r="B294" s="15"/>
      <c r="C294" s="15"/>
      <c r="D294" s="15" t="e">
        <f ca="1"/>
        <v>#N/A</v>
      </c>
      <c r="E294" s="44" t="e">
        <f ca="1"/>
        <v>#N/A</v>
      </c>
      <c r="F294" s="15"/>
      <c r="G294" s="15"/>
      <c r="H294" s="15"/>
      <c r="I294" s="54"/>
      <c r="J294" s="11"/>
      <c r="K294" s="51"/>
    </row>
    <row r="295" spans="2:11">
      <c r="B295" s="15"/>
      <c r="C295" s="15"/>
      <c r="D295" s="15"/>
      <c r="E295" s="15"/>
      <c r="F295" s="15"/>
      <c r="G295" s="15"/>
      <c r="H295" s="15"/>
      <c r="I295" s="54"/>
      <c r="J295" s="11"/>
      <c r="K295" s="51"/>
    </row>
    <row r="296" spans="2:11">
      <c r="B296" s="15"/>
      <c r="C296" s="15"/>
      <c r="D296" s="15"/>
      <c r="E296" s="15"/>
      <c r="F296" s="15"/>
      <c r="G296" s="15"/>
      <c r="H296" s="15"/>
      <c r="I296" s="54"/>
      <c r="J296" s="11"/>
      <c r="K296" s="51"/>
    </row>
    <row r="297" spans="2:11">
      <c r="B297" s="15"/>
      <c r="C297" s="15"/>
      <c r="D297" s="15"/>
      <c r="E297" s="15"/>
      <c r="F297" s="15"/>
      <c r="G297" s="15"/>
      <c r="H297" s="15"/>
      <c r="I297" s="54"/>
      <c r="J297" s="11"/>
      <c r="K297" s="51"/>
    </row>
    <row r="298" spans="2:11">
      <c r="B298" s="15"/>
      <c r="C298" s="15"/>
      <c r="D298" s="15"/>
      <c r="E298" s="15"/>
      <c r="F298" s="15"/>
      <c r="G298" s="15"/>
      <c r="H298" s="15"/>
      <c r="I298" s="54"/>
      <c r="J298" s="11"/>
      <c r="K298" s="51"/>
    </row>
    <row r="299" spans="2:11">
      <c r="B299" s="15"/>
      <c r="C299" s="15"/>
      <c r="D299" s="15"/>
      <c r="E299" s="15"/>
      <c r="F299" s="15"/>
      <c r="G299" s="15"/>
      <c r="H299" s="15"/>
      <c r="I299" s="54"/>
      <c r="J299" s="11"/>
      <c r="K299" s="51"/>
    </row>
    <row r="300" spans="2:11">
      <c r="B300" s="15"/>
      <c r="C300" s="15"/>
      <c r="D300" s="15"/>
      <c r="E300" s="15"/>
      <c r="F300" s="15"/>
      <c r="G300" s="15"/>
      <c r="H300" s="15"/>
      <c r="I300" s="54"/>
      <c r="J300" s="11"/>
      <c r="K300" s="51"/>
    </row>
  </sheetData>
  <conditionalFormatting sqref="F27 I27:I28">
    <cfRule type="cellIs" dxfId="3" priority="1" stopIfTrue="1" operator="equal">
      <formula>"&lt;-Error"</formula>
    </cfRule>
  </conditionalFormatting>
  <dataValidations count="14">
    <dataValidation type="list" allowBlank="1" showInputMessage="1" showErrorMessage="1" sqref="E26 H26:H27" xr:uid="{00000000-0002-0000-0200-000000000000}">
      <formula1>CurveList</formula1>
    </dataValidation>
    <dataValidation type="list" allowBlank="1" showInputMessage="1" showErrorMessage="1" sqref="E917517 JB12:JB14 SX12:SX14 ACT12:ACT14 AMP12:AMP14 AWL12:AWL14 BGH12:BGH14 BQD12:BQD14 BZZ12:BZZ14 CJV12:CJV14 CTR12:CTR14 DDN12:DDN14 DNJ12:DNJ14 DXF12:DXF14 EHB12:EHB14 EQX12:EQX14 FAT12:FAT14 FKP12:FKP14 FUL12:FUL14 GEH12:GEH14 GOD12:GOD14 GXZ12:GXZ14 HHV12:HHV14 HRR12:HRR14 IBN12:IBN14 ILJ12:ILJ14 IVF12:IVF14 JFB12:JFB14 JOX12:JOX14 JYT12:JYT14 KIP12:KIP14 KSL12:KSL14 LCH12:LCH14 LMD12:LMD14 LVZ12:LVZ14 MFV12:MFV14 MPR12:MPR14 MZN12:MZN14 NJJ12:NJJ14 NTF12:NTF14 ODB12:ODB14 OMX12:OMX14 OWT12:OWT14 PGP12:PGP14 PQL12:PQL14 QAH12:QAH14 QKD12:QKD14 QTZ12:QTZ14 RDV12:RDV14 RNR12:RNR14 RXN12:RXN14 SHJ12:SHJ14 SRF12:SRF14 TBB12:TBB14 TKX12:TKX14 TUT12:TUT14 UEP12:UEP14 UOL12:UOL14 UYH12:UYH14 VID12:VID14 VRZ12:VRZ14 WBV12:WBV14 WLR12:WLR14 WVN12:WVN14 JB65552 SX65552 ACT65552 AMP65552 AWL65552 BGH65552 BQD65552 BZZ65552 CJV65552 CTR65552 DDN65552 DNJ65552 DXF65552 EHB65552 EQX65552 FAT65552 FKP65552 FUL65552 GEH65552 GOD65552 GXZ65552 HHV65552 HRR65552 IBN65552 ILJ65552 IVF65552 JFB65552 JOX65552 JYT65552 KIP65552 KSL65552 LCH65552 LMD65552 LVZ65552 MFV65552 MPR65552 MZN65552 NJJ65552 NTF65552 ODB65552 OMX65552 OWT65552 PGP65552 PQL65552 QAH65552 QKD65552 QTZ65552 RDV65552 RNR65552 RXN65552 SHJ65552 SRF65552 TBB65552 TKX65552 TUT65552 UEP65552 UOL65552 UYH65552 VID65552 VRZ65552 WBV65552 WLR65552 WVN65552 JB131088 SX131088 ACT131088 AMP131088 AWL131088 BGH131088 BQD131088 BZZ131088 CJV131088 CTR131088 DDN131088 DNJ131088 DXF131088 EHB131088 EQX131088 FAT131088 FKP131088 FUL131088 GEH131088 GOD131088 GXZ131088 HHV131088 HRR131088 IBN131088 ILJ131088 IVF131088 JFB131088 JOX131088 JYT131088 KIP131088 KSL131088 LCH131088 LMD131088 LVZ131088 MFV131088 MPR131088 MZN131088 NJJ131088 NTF131088 ODB131088 OMX131088 OWT131088 PGP131088 PQL131088 QAH131088 QKD131088 QTZ131088 RDV131088 RNR131088 RXN131088 SHJ131088 SRF131088 TBB131088 TKX131088 TUT131088 UEP131088 UOL131088 UYH131088 VID131088 VRZ131088 WBV131088 WLR131088 WVN131088 JB196624 SX196624 ACT196624 AMP196624 AWL196624 BGH196624 BQD196624 BZZ196624 CJV196624 CTR196624 DDN196624 DNJ196624 DXF196624 EHB196624 EQX196624 FAT196624 FKP196624 FUL196624 GEH196624 GOD196624 GXZ196624 HHV196624 HRR196624 IBN196624 ILJ196624 IVF196624 JFB196624 JOX196624 JYT196624 KIP196624 KSL196624 LCH196624 LMD196624 LVZ196624 MFV196624 MPR196624 MZN196624 NJJ196624 NTF196624 ODB196624 OMX196624 OWT196624 PGP196624 PQL196624 QAH196624 QKD196624 QTZ196624 RDV196624 RNR196624 RXN196624 SHJ196624 SRF196624 TBB196624 TKX196624 TUT196624 UEP196624 UOL196624 UYH196624 VID196624 VRZ196624 WBV196624 WLR196624 WVN196624 JB262160 SX262160 ACT262160 AMP262160 AWL262160 BGH262160 BQD262160 BZZ262160 CJV262160 CTR262160 DDN262160 DNJ262160 DXF262160 EHB262160 EQX262160 FAT262160 FKP262160 FUL262160 GEH262160 GOD262160 GXZ262160 HHV262160 HRR262160 IBN262160 ILJ262160 IVF262160 JFB262160 JOX262160 JYT262160 KIP262160 KSL262160 LCH262160 LMD262160 LVZ262160 MFV262160 MPR262160 MZN262160 NJJ262160 NTF262160 ODB262160 OMX262160 OWT262160 PGP262160 PQL262160 QAH262160 QKD262160 QTZ262160 RDV262160 RNR262160 RXN262160 SHJ262160 SRF262160 TBB262160 TKX262160 TUT262160 UEP262160 UOL262160 UYH262160 VID262160 VRZ262160 WBV262160 WLR262160 WVN262160 JB327696 SX327696 ACT327696 AMP327696 AWL327696 BGH327696 BQD327696 BZZ327696 CJV327696 CTR327696 DDN327696 DNJ327696 DXF327696 EHB327696 EQX327696 FAT327696 FKP327696 FUL327696 GEH327696 GOD327696 GXZ327696 HHV327696 HRR327696 IBN327696 ILJ327696 IVF327696 JFB327696 JOX327696 JYT327696 KIP327696 KSL327696 LCH327696 LMD327696 LVZ327696 MFV327696 MPR327696 MZN327696 NJJ327696 NTF327696 ODB327696 OMX327696 OWT327696 PGP327696 PQL327696 QAH327696 QKD327696 QTZ327696 RDV327696 RNR327696 RXN327696 SHJ327696 SRF327696 TBB327696 TKX327696 TUT327696 UEP327696 UOL327696 UYH327696 VID327696 VRZ327696 WBV327696 WLR327696 WVN327696 JB393232 SX393232 ACT393232 AMP393232 AWL393232 BGH393232 BQD393232 BZZ393232 CJV393232 CTR393232 DDN393232 DNJ393232 DXF393232 EHB393232 EQX393232 FAT393232 FKP393232 FUL393232 GEH393232 GOD393232 GXZ393232 HHV393232 HRR393232 IBN393232 ILJ393232 IVF393232 JFB393232 JOX393232 JYT393232 KIP393232 KSL393232 LCH393232 LMD393232 LVZ393232 MFV393232 MPR393232 MZN393232 NJJ393232 NTF393232 ODB393232 OMX393232 OWT393232 PGP393232 PQL393232 QAH393232 QKD393232 QTZ393232 RDV393232 RNR393232 RXN393232 SHJ393232 SRF393232 TBB393232 TKX393232 TUT393232 UEP393232 UOL393232 UYH393232 VID393232 VRZ393232 WBV393232 WLR393232 WVN393232 JB458768 SX458768 ACT458768 AMP458768 AWL458768 BGH458768 BQD458768 BZZ458768 CJV458768 CTR458768 DDN458768 DNJ458768 DXF458768 EHB458768 EQX458768 FAT458768 FKP458768 FUL458768 GEH458768 GOD458768 GXZ458768 HHV458768 HRR458768 IBN458768 ILJ458768 IVF458768 JFB458768 JOX458768 JYT458768 KIP458768 KSL458768 LCH458768 LMD458768 LVZ458768 MFV458768 MPR458768 MZN458768 NJJ458768 NTF458768 ODB458768 OMX458768 OWT458768 PGP458768 PQL458768 QAH458768 QKD458768 QTZ458768 RDV458768 RNR458768 RXN458768 SHJ458768 SRF458768 TBB458768 TKX458768 TUT458768 UEP458768 UOL458768 UYH458768 VID458768 VRZ458768 WBV458768 WLR458768 WVN458768 JB524304 SX524304 ACT524304 AMP524304 AWL524304 BGH524304 BQD524304 BZZ524304 CJV524304 CTR524304 DDN524304 DNJ524304 DXF524304 EHB524304 EQX524304 FAT524304 FKP524304 FUL524304 GEH524304 GOD524304 GXZ524304 HHV524304 HRR524304 IBN524304 ILJ524304 IVF524304 JFB524304 JOX524304 JYT524304 KIP524304 KSL524304 LCH524304 LMD524304 LVZ524304 MFV524304 MPR524304 MZN524304 NJJ524304 NTF524304 ODB524304 OMX524304 OWT524304 PGP524304 PQL524304 QAH524304 QKD524304 QTZ524304 RDV524304 RNR524304 RXN524304 SHJ524304 SRF524304 TBB524304 TKX524304 TUT524304 UEP524304 UOL524304 UYH524304 VID524304 VRZ524304 WBV524304 WLR524304 WVN524304 JB589840 SX589840 ACT589840 AMP589840 AWL589840 BGH589840 BQD589840 BZZ589840 CJV589840 CTR589840 DDN589840 DNJ589840 DXF589840 EHB589840 EQX589840 FAT589840 FKP589840 FUL589840 GEH589840 GOD589840 GXZ589840 HHV589840 HRR589840 IBN589840 ILJ589840 IVF589840 JFB589840 JOX589840 JYT589840 KIP589840 KSL589840 LCH589840 LMD589840 LVZ589840 MFV589840 MPR589840 MZN589840 NJJ589840 NTF589840 ODB589840 OMX589840 OWT589840 PGP589840 PQL589840 QAH589840 QKD589840 QTZ589840 RDV589840 RNR589840 RXN589840 SHJ589840 SRF589840 TBB589840 TKX589840 TUT589840 UEP589840 UOL589840 UYH589840 VID589840 VRZ589840 WBV589840 WLR589840 WVN589840 JB655376 SX655376 ACT655376 AMP655376 AWL655376 BGH655376 BQD655376 BZZ655376 CJV655376 CTR655376 DDN655376 DNJ655376 DXF655376 EHB655376 EQX655376 FAT655376 FKP655376 FUL655376 GEH655376 GOD655376 GXZ655376 HHV655376 HRR655376 IBN655376 ILJ655376 IVF655376 JFB655376 JOX655376 JYT655376 KIP655376 KSL655376 LCH655376 LMD655376 LVZ655376 MFV655376 MPR655376 MZN655376 NJJ655376 NTF655376 ODB655376 OMX655376 OWT655376 PGP655376 PQL655376 QAH655376 QKD655376 QTZ655376 RDV655376 RNR655376 RXN655376 SHJ655376 SRF655376 TBB655376 TKX655376 TUT655376 UEP655376 UOL655376 UYH655376 VID655376 VRZ655376 WBV655376 WLR655376 WVN655376 JB720912 SX720912 ACT720912 AMP720912 AWL720912 BGH720912 BQD720912 BZZ720912 CJV720912 CTR720912 DDN720912 DNJ720912 DXF720912 EHB720912 EQX720912 FAT720912 FKP720912 FUL720912 GEH720912 GOD720912 GXZ720912 HHV720912 HRR720912 IBN720912 ILJ720912 IVF720912 JFB720912 JOX720912 JYT720912 KIP720912 KSL720912 LCH720912 LMD720912 LVZ720912 MFV720912 MPR720912 MZN720912 NJJ720912 NTF720912 ODB720912 OMX720912 OWT720912 PGP720912 PQL720912 QAH720912 QKD720912 QTZ720912 RDV720912 RNR720912 RXN720912 SHJ720912 SRF720912 TBB720912 TKX720912 TUT720912 UEP720912 UOL720912 UYH720912 VID720912 VRZ720912 WBV720912 WLR720912 WVN720912 JB786448 SX786448 ACT786448 AMP786448 AWL786448 BGH786448 BQD786448 BZZ786448 CJV786448 CTR786448 DDN786448 DNJ786448 DXF786448 EHB786448 EQX786448 FAT786448 FKP786448 FUL786448 GEH786448 GOD786448 GXZ786448 HHV786448 HRR786448 IBN786448 ILJ786448 IVF786448 JFB786448 JOX786448 JYT786448 KIP786448 KSL786448 LCH786448 LMD786448 LVZ786448 MFV786448 MPR786448 MZN786448 NJJ786448 NTF786448 ODB786448 OMX786448 OWT786448 PGP786448 PQL786448 QAH786448 QKD786448 QTZ786448 RDV786448 RNR786448 RXN786448 SHJ786448 SRF786448 TBB786448 TKX786448 TUT786448 UEP786448 UOL786448 UYH786448 VID786448 VRZ786448 WBV786448 WLR786448 WVN786448 JB851984 SX851984 ACT851984 AMP851984 AWL851984 BGH851984 BQD851984 BZZ851984 CJV851984 CTR851984 DDN851984 DNJ851984 DXF851984 EHB851984 EQX851984 FAT851984 FKP851984 FUL851984 GEH851984 GOD851984 GXZ851984 HHV851984 HRR851984 IBN851984 ILJ851984 IVF851984 JFB851984 JOX851984 JYT851984 KIP851984 KSL851984 LCH851984 LMD851984 LVZ851984 MFV851984 MPR851984 MZN851984 NJJ851984 NTF851984 ODB851984 OMX851984 OWT851984 PGP851984 PQL851984 QAH851984 QKD851984 QTZ851984 RDV851984 RNR851984 RXN851984 SHJ851984 SRF851984 TBB851984 TKX851984 TUT851984 UEP851984 UOL851984 UYH851984 VID851984 VRZ851984 WBV851984 WLR851984 WVN851984 JB917520 SX917520 ACT917520 AMP917520 AWL917520 BGH917520 BQD917520 BZZ917520 CJV917520 CTR917520 DDN917520 DNJ917520 DXF917520 EHB917520 EQX917520 FAT917520 FKP917520 FUL917520 GEH917520 GOD917520 GXZ917520 HHV917520 HRR917520 IBN917520 ILJ917520 IVF917520 JFB917520 JOX917520 JYT917520 KIP917520 KSL917520 LCH917520 LMD917520 LVZ917520 MFV917520 MPR917520 MZN917520 NJJ917520 NTF917520 ODB917520 OMX917520 OWT917520 PGP917520 PQL917520 QAH917520 QKD917520 QTZ917520 RDV917520 RNR917520 RXN917520 SHJ917520 SRF917520 TBB917520 TKX917520 TUT917520 UEP917520 UOL917520 UYH917520 VID917520 VRZ917520 WBV917520 WLR917520 WVN917520 JB983056 SX983056 ACT983056 AMP983056 AWL983056 BGH983056 BQD983056 BZZ983056 CJV983056 CTR983056 DDN983056 DNJ983056 DXF983056 EHB983056 EQX983056 FAT983056 FKP983056 FUL983056 GEH983056 GOD983056 GXZ983056 HHV983056 HRR983056 IBN983056 ILJ983056 IVF983056 JFB983056 JOX983056 JYT983056 KIP983056 KSL983056 LCH983056 LMD983056 LVZ983056 MFV983056 MPR983056 MZN983056 NJJ983056 NTF983056 ODB983056 OMX983056 OWT983056 PGP983056 PQL983056 QAH983056 QKD983056 QTZ983056 RDV983056 RNR983056 RXN983056 SHJ983056 SRF983056 TBB983056 TKX983056 TUT983056 UEP983056 UOL983056 UYH983056 VID983056 VRZ983056 WBV983056 WLR983056 WVN983056 IY12:IY14 SU12:SU14 ACQ12:ACQ14 AMM12:AMM14 AWI12:AWI14 BGE12:BGE14 BQA12:BQA14 BZW12:BZW14 CJS12:CJS14 CTO12:CTO14 DDK12:DDK14 DNG12:DNG14 DXC12:DXC14 EGY12:EGY14 EQU12:EQU14 FAQ12:FAQ14 FKM12:FKM14 FUI12:FUI14 GEE12:GEE14 GOA12:GOA14 GXW12:GXW14 HHS12:HHS14 HRO12:HRO14 IBK12:IBK14 ILG12:ILG14 IVC12:IVC14 JEY12:JEY14 JOU12:JOU14 JYQ12:JYQ14 KIM12:KIM14 KSI12:KSI14 LCE12:LCE14 LMA12:LMA14 LVW12:LVW14 MFS12:MFS14 MPO12:MPO14 MZK12:MZK14 NJG12:NJG14 NTC12:NTC14 OCY12:OCY14 OMU12:OMU14 OWQ12:OWQ14 PGM12:PGM14 PQI12:PQI14 QAE12:QAE14 QKA12:QKA14 QTW12:QTW14 RDS12:RDS14 RNO12:RNO14 RXK12:RXK14 SHG12:SHG14 SRC12:SRC14 TAY12:TAY14 TKU12:TKU14 TUQ12:TUQ14 UEM12:UEM14 UOI12:UOI14 UYE12:UYE14 VIA12:VIA14 VRW12:VRW14 WBS12:WBS14 WLO12:WLO14 WVK12:WVK14 IY65552 SU65552 ACQ65552 AMM65552 AWI65552 BGE65552 BQA65552 BZW65552 CJS65552 CTO65552 DDK65552 DNG65552 DXC65552 EGY65552 EQU65552 FAQ65552 FKM65552 FUI65552 GEE65552 GOA65552 GXW65552 HHS65552 HRO65552 IBK65552 ILG65552 IVC65552 JEY65552 JOU65552 JYQ65552 KIM65552 KSI65552 LCE65552 LMA65552 LVW65552 MFS65552 MPO65552 MZK65552 NJG65552 NTC65552 OCY65552 OMU65552 OWQ65552 PGM65552 PQI65552 QAE65552 QKA65552 QTW65552 RDS65552 RNO65552 RXK65552 SHG65552 SRC65552 TAY65552 TKU65552 TUQ65552 UEM65552 UOI65552 UYE65552 VIA65552 VRW65552 WBS65552 WLO65552 WVK65552 IY131088 SU131088 ACQ131088 AMM131088 AWI131088 BGE131088 BQA131088 BZW131088 CJS131088 CTO131088 DDK131088 DNG131088 DXC131088 EGY131088 EQU131088 FAQ131088 FKM131088 FUI131088 GEE131088 GOA131088 GXW131088 HHS131088 HRO131088 IBK131088 ILG131088 IVC131088 JEY131088 JOU131088 JYQ131088 KIM131088 KSI131088 LCE131088 LMA131088 LVW131088 MFS131088 MPO131088 MZK131088 NJG131088 NTC131088 OCY131088 OMU131088 OWQ131088 PGM131088 PQI131088 QAE131088 QKA131088 QTW131088 RDS131088 RNO131088 RXK131088 SHG131088 SRC131088 TAY131088 TKU131088 TUQ131088 UEM131088 UOI131088 UYE131088 VIA131088 VRW131088 WBS131088 WLO131088 WVK131088 IY196624 SU196624 ACQ196624 AMM196624 AWI196624 BGE196624 BQA196624 BZW196624 CJS196624 CTO196624 DDK196624 DNG196624 DXC196624 EGY196624 EQU196624 FAQ196624 FKM196624 FUI196624 GEE196624 GOA196624 GXW196624 HHS196624 HRO196624 IBK196624 ILG196624 IVC196624 JEY196624 JOU196624 JYQ196624 KIM196624 KSI196624 LCE196624 LMA196624 LVW196624 MFS196624 MPO196624 MZK196624 NJG196624 NTC196624 OCY196624 OMU196624 OWQ196624 PGM196624 PQI196624 QAE196624 QKA196624 QTW196624 RDS196624 RNO196624 RXK196624 SHG196624 SRC196624 TAY196624 TKU196624 TUQ196624 UEM196624 UOI196624 UYE196624 VIA196624 VRW196624 WBS196624 WLO196624 WVK196624 IY262160 SU262160 ACQ262160 AMM262160 AWI262160 BGE262160 BQA262160 BZW262160 CJS262160 CTO262160 DDK262160 DNG262160 DXC262160 EGY262160 EQU262160 FAQ262160 FKM262160 FUI262160 GEE262160 GOA262160 GXW262160 HHS262160 HRO262160 IBK262160 ILG262160 IVC262160 JEY262160 JOU262160 JYQ262160 KIM262160 KSI262160 LCE262160 LMA262160 LVW262160 MFS262160 MPO262160 MZK262160 NJG262160 NTC262160 OCY262160 OMU262160 OWQ262160 PGM262160 PQI262160 QAE262160 QKA262160 QTW262160 RDS262160 RNO262160 RXK262160 SHG262160 SRC262160 TAY262160 TKU262160 TUQ262160 UEM262160 UOI262160 UYE262160 VIA262160 VRW262160 WBS262160 WLO262160 WVK262160 IY327696 SU327696 ACQ327696 AMM327696 AWI327696 BGE327696 BQA327696 BZW327696 CJS327696 CTO327696 DDK327696 DNG327696 DXC327696 EGY327696 EQU327696 FAQ327696 FKM327696 FUI327696 GEE327696 GOA327696 GXW327696 HHS327696 HRO327696 IBK327696 ILG327696 IVC327696 JEY327696 JOU327696 JYQ327696 KIM327696 KSI327696 LCE327696 LMA327696 LVW327696 MFS327696 MPO327696 MZK327696 NJG327696 NTC327696 OCY327696 OMU327696 OWQ327696 PGM327696 PQI327696 QAE327696 QKA327696 QTW327696 RDS327696 RNO327696 RXK327696 SHG327696 SRC327696 TAY327696 TKU327696 TUQ327696 UEM327696 UOI327696 UYE327696 VIA327696 VRW327696 WBS327696 WLO327696 WVK327696 IY393232 SU393232 ACQ393232 AMM393232 AWI393232 BGE393232 BQA393232 BZW393232 CJS393232 CTO393232 DDK393232 DNG393232 DXC393232 EGY393232 EQU393232 FAQ393232 FKM393232 FUI393232 GEE393232 GOA393232 GXW393232 HHS393232 HRO393232 IBK393232 ILG393232 IVC393232 JEY393232 JOU393232 JYQ393232 KIM393232 KSI393232 LCE393232 LMA393232 LVW393232 MFS393232 MPO393232 MZK393232 NJG393232 NTC393232 OCY393232 OMU393232 OWQ393232 PGM393232 PQI393232 QAE393232 QKA393232 QTW393232 RDS393232 RNO393232 RXK393232 SHG393232 SRC393232 TAY393232 TKU393232 TUQ393232 UEM393232 UOI393232 UYE393232 VIA393232 VRW393232 WBS393232 WLO393232 WVK393232 IY458768 SU458768 ACQ458768 AMM458768 AWI458768 BGE458768 BQA458768 BZW458768 CJS458768 CTO458768 DDK458768 DNG458768 DXC458768 EGY458768 EQU458768 FAQ458768 FKM458768 FUI458768 GEE458768 GOA458768 GXW458768 HHS458768 HRO458768 IBK458768 ILG458768 IVC458768 JEY458768 JOU458768 JYQ458768 KIM458768 KSI458768 LCE458768 LMA458768 LVW458768 MFS458768 MPO458768 MZK458768 NJG458768 NTC458768 OCY458768 OMU458768 OWQ458768 PGM458768 PQI458768 QAE458768 QKA458768 QTW458768 RDS458768 RNO458768 RXK458768 SHG458768 SRC458768 TAY458768 TKU458768 TUQ458768 UEM458768 UOI458768 UYE458768 VIA458768 VRW458768 WBS458768 WLO458768 WVK458768 IY524304 SU524304 ACQ524304 AMM524304 AWI524304 BGE524304 BQA524304 BZW524304 CJS524304 CTO524304 DDK524304 DNG524304 DXC524304 EGY524304 EQU524304 FAQ524304 FKM524304 FUI524304 GEE524304 GOA524304 GXW524304 HHS524304 HRO524304 IBK524304 ILG524304 IVC524304 JEY524304 JOU524304 JYQ524304 KIM524304 KSI524304 LCE524304 LMA524304 LVW524304 MFS524304 MPO524304 MZK524304 NJG524304 NTC524304 OCY524304 OMU524304 OWQ524304 PGM524304 PQI524304 QAE524304 QKA524304 QTW524304 RDS524304 RNO524304 RXK524304 SHG524304 SRC524304 TAY524304 TKU524304 TUQ524304 UEM524304 UOI524304 UYE524304 VIA524304 VRW524304 WBS524304 WLO524304 WVK524304 IY589840 SU589840 ACQ589840 AMM589840 AWI589840 BGE589840 BQA589840 BZW589840 CJS589840 CTO589840 DDK589840 DNG589840 DXC589840 EGY589840 EQU589840 FAQ589840 FKM589840 FUI589840 GEE589840 GOA589840 GXW589840 HHS589840 HRO589840 IBK589840 ILG589840 IVC589840 JEY589840 JOU589840 JYQ589840 KIM589840 KSI589840 LCE589840 LMA589840 LVW589840 MFS589840 MPO589840 MZK589840 NJG589840 NTC589840 OCY589840 OMU589840 OWQ589840 PGM589840 PQI589840 QAE589840 QKA589840 QTW589840 RDS589840 RNO589840 RXK589840 SHG589840 SRC589840 TAY589840 TKU589840 TUQ589840 UEM589840 UOI589840 UYE589840 VIA589840 VRW589840 WBS589840 WLO589840 WVK589840 IY655376 SU655376 ACQ655376 AMM655376 AWI655376 BGE655376 BQA655376 BZW655376 CJS655376 CTO655376 DDK655376 DNG655376 DXC655376 EGY655376 EQU655376 FAQ655376 FKM655376 FUI655376 GEE655376 GOA655376 GXW655376 HHS655376 HRO655376 IBK655376 ILG655376 IVC655376 JEY655376 JOU655376 JYQ655376 KIM655376 KSI655376 LCE655376 LMA655376 LVW655376 MFS655376 MPO655376 MZK655376 NJG655376 NTC655376 OCY655376 OMU655376 OWQ655376 PGM655376 PQI655376 QAE655376 QKA655376 QTW655376 RDS655376 RNO655376 RXK655376 SHG655376 SRC655376 TAY655376 TKU655376 TUQ655376 UEM655376 UOI655376 UYE655376 VIA655376 VRW655376 WBS655376 WLO655376 WVK655376 IY720912 SU720912 ACQ720912 AMM720912 AWI720912 BGE720912 BQA720912 BZW720912 CJS720912 CTO720912 DDK720912 DNG720912 DXC720912 EGY720912 EQU720912 FAQ720912 FKM720912 FUI720912 GEE720912 GOA720912 GXW720912 HHS720912 HRO720912 IBK720912 ILG720912 IVC720912 JEY720912 JOU720912 JYQ720912 KIM720912 KSI720912 LCE720912 LMA720912 LVW720912 MFS720912 MPO720912 MZK720912 NJG720912 NTC720912 OCY720912 OMU720912 OWQ720912 PGM720912 PQI720912 QAE720912 QKA720912 QTW720912 RDS720912 RNO720912 RXK720912 SHG720912 SRC720912 TAY720912 TKU720912 TUQ720912 UEM720912 UOI720912 UYE720912 VIA720912 VRW720912 WBS720912 WLO720912 WVK720912 IY786448 SU786448 ACQ786448 AMM786448 AWI786448 BGE786448 BQA786448 BZW786448 CJS786448 CTO786448 DDK786448 DNG786448 DXC786448 EGY786448 EQU786448 FAQ786448 FKM786448 FUI786448 GEE786448 GOA786448 GXW786448 HHS786448 HRO786448 IBK786448 ILG786448 IVC786448 JEY786448 JOU786448 JYQ786448 KIM786448 KSI786448 LCE786448 LMA786448 LVW786448 MFS786448 MPO786448 MZK786448 NJG786448 NTC786448 OCY786448 OMU786448 OWQ786448 PGM786448 PQI786448 QAE786448 QKA786448 QTW786448 RDS786448 RNO786448 RXK786448 SHG786448 SRC786448 TAY786448 TKU786448 TUQ786448 UEM786448 UOI786448 UYE786448 VIA786448 VRW786448 WBS786448 WLO786448 WVK786448 IY851984 SU851984 ACQ851984 AMM851984 AWI851984 BGE851984 BQA851984 BZW851984 CJS851984 CTO851984 DDK851984 DNG851984 DXC851984 EGY851984 EQU851984 FAQ851984 FKM851984 FUI851984 GEE851984 GOA851984 GXW851984 HHS851984 HRO851984 IBK851984 ILG851984 IVC851984 JEY851984 JOU851984 JYQ851984 KIM851984 KSI851984 LCE851984 LMA851984 LVW851984 MFS851984 MPO851984 MZK851984 NJG851984 NTC851984 OCY851984 OMU851984 OWQ851984 PGM851984 PQI851984 QAE851984 QKA851984 QTW851984 RDS851984 RNO851984 RXK851984 SHG851984 SRC851984 TAY851984 TKU851984 TUQ851984 UEM851984 UOI851984 UYE851984 VIA851984 VRW851984 WBS851984 WLO851984 WVK851984 IY917520 SU917520 ACQ917520 AMM917520 AWI917520 BGE917520 BQA917520 BZW917520 CJS917520 CTO917520 DDK917520 DNG917520 DXC917520 EGY917520 EQU917520 FAQ917520 FKM917520 FUI917520 GEE917520 GOA917520 GXW917520 HHS917520 HRO917520 IBK917520 ILG917520 IVC917520 JEY917520 JOU917520 JYQ917520 KIM917520 KSI917520 LCE917520 LMA917520 LVW917520 MFS917520 MPO917520 MZK917520 NJG917520 NTC917520 OCY917520 OMU917520 OWQ917520 PGM917520 PQI917520 QAE917520 QKA917520 QTW917520 RDS917520 RNO917520 RXK917520 SHG917520 SRC917520 TAY917520 TKU917520 TUQ917520 UEM917520 UOI917520 UYE917520 VIA917520 VRW917520 WBS917520 WLO917520 WVK917520 IY983056 SU983056 ACQ983056 AMM983056 AWI983056 BGE983056 BQA983056 BZW983056 CJS983056 CTO983056 DDK983056 DNG983056 DXC983056 EGY983056 EQU983056 FAQ983056 FKM983056 FUI983056 GEE983056 GOA983056 GXW983056 HHS983056 HRO983056 IBK983056 ILG983056 IVC983056 JEY983056 JOU983056 JYQ983056 KIM983056 KSI983056 LCE983056 LMA983056 LVW983056 MFS983056 MPO983056 MZK983056 NJG983056 NTC983056 OCY983056 OMU983056 OWQ983056 PGM983056 PQI983056 QAE983056 QKA983056 QTW983056 RDS983056 RNO983056 RXK983056 SHG983056 SRC983056 TAY983056 TKU983056 TUQ983056 UEM983056 UOI983056 UYE983056 VIA983056 VRW983056 WBS983056 WLO983056 WVK983056 E851981 E786445 E720909 E655373 E589837 E524301 E458765 E393229 E327693 E262157 E196621 E131085 E65549 E983053 H983053 H917517 H851981 H786445 H720909 H655373 H589837 H524301 H458765 H393229 H327693 H262157 H196621 H131085 H65549" xr:uid="{00000000-0002-0000-0200-000001000000}">
      <formula1>StubPeriods</formula1>
    </dataValidation>
    <dataValidation type="list" allowBlank="1" showInputMessage="1" showErrorMessage="1" sqref="H65550 JB15 SX15 ACT15 AMP15 AWL15 BGH15 BQD15 BZZ15 CJV15 CTR15 DDN15 DNJ15 DXF15 EHB15 EQX15 FAT15 FKP15 FUL15 GEH15 GOD15 GXZ15 HHV15 HRR15 IBN15 ILJ15 IVF15 JFB15 JOX15 JYT15 KIP15 KSL15 LCH15 LMD15 LVZ15 MFV15 MPR15 MZN15 NJJ15 NTF15 ODB15 OMX15 OWT15 PGP15 PQL15 QAH15 QKD15 QTZ15 RDV15 RNR15 RXN15 SHJ15 SRF15 TBB15 TKX15 TUT15 UEP15 UOL15 UYH15 VID15 VRZ15 WBV15 WLR15 WVN15 JB65553 SX65553 ACT65553 AMP65553 AWL65553 BGH65553 BQD65553 BZZ65553 CJV65553 CTR65553 DDN65553 DNJ65553 DXF65553 EHB65553 EQX65553 FAT65553 FKP65553 FUL65553 GEH65553 GOD65553 GXZ65553 HHV65553 HRR65553 IBN65553 ILJ65553 IVF65553 JFB65553 JOX65553 JYT65553 KIP65553 KSL65553 LCH65553 LMD65553 LVZ65553 MFV65553 MPR65553 MZN65553 NJJ65553 NTF65553 ODB65553 OMX65553 OWT65553 PGP65553 PQL65553 QAH65553 QKD65553 QTZ65553 RDV65553 RNR65553 RXN65553 SHJ65553 SRF65553 TBB65553 TKX65553 TUT65553 UEP65553 UOL65553 UYH65553 VID65553 VRZ65553 WBV65553 WLR65553 WVN65553 JB131089 SX131089 ACT131089 AMP131089 AWL131089 BGH131089 BQD131089 BZZ131089 CJV131089 CTR131089 DDN131089 DNJ131089 DXF131089 EHB131089 EQX131089 FAT131089 FKP131089 FUL131089 GEH131089 GOD131089 GXZ131089 HHV131089 HRR131089 IBN131089 ILJ131089 IVF131089 JFB131089 JOX131089 JYT131089 KIP131089 KSL131089 LCH131089 LMD131089 LVZ131089 MFV131089 MPR131089 MZN131089 NJJ131089 NTF131089 ODB131089 OMX131089 OWT131089 PGP131089 PQL131089 QAH131089 QKD131089 QTZ131089 RDV131089 RNR131089 RXN131089 SHJ131089 SRF131089 TBB131089 TKX131089 TUT131089 UEP131089 UOL131089 UYH131089 VID131089 VRZ131089 WBV131089 WLR131089 WVN131089 JB196625 SX196625 ACT196625 AMP196625 AWL196625 BGH196625 BQD196625 BZZ196625 CJV196625 CTR196625 DDN196625 DNJ196625 DXF196625 EHB196625 EQX196625 FAT196625 FKP196625 FUL196625 GEH196625 GOD196625 GXZ196625 HHV196625 HRR196625 IBN196625 ILJ196625 IVF196625 JFB196625 JOX196625 JYT196625 KIP196625 KSL196625 LCH196625 LMD196625 LVZ196625 MFV196625 MPR196625 MZN196625 NJJ196625 NTF196625 ODB196625 OMX196625 OWT196625 PGP196625 PQL196625 QAH196625 QKD196625 QTZ196625 RDV196625 RNR196625 RXN196625 SHJ196625 SRF196625 TBB196625 TKX196625 TUT196625 UEP196625 UOL196625 UYH196625 VID196625 VRZ196625 WBV196625 WLR196625 WVN196625 JB262161 SX262161 ACT262161 AMP262161 AWL262161 BGH262161 BQD262161 BZZ262161 CJV262161 CTR262161 DDN262161 DNJ262161 DXF262161 EHB262161 EQX262161 FAT262161 FKP262161 FUL262161 GEH262161 GOD262161 GXZ262161 HHV262161 HRR262161 IBN262161 ILJ262161 IVF262161 JFB262161 JOX262161 JYT262161 KIP262161 KSL262161 LCH262161 LMD262161 LVZ262161 MFV262161 MPR262161 MZN262161 NJJ262161 NTF262161 ODB262161 OMX262161 OWT262161 PGP262161 PQL262161 QAH262161 QKD262161 QTZ262161 RDV262161 RNR262161 RXN262161 SHJ262161 SRF262161 TBB262161 TKX262161 TUT262161 UEP262161 UOL262161 UYH262161 VID262161 VRZ262161 WBV262161 WLR262161 WVN262161 JB327697 SX327697 ACT327697 AMP327697 AWL327697 BGH327697 BQD327697 BZZ327697 CJV327697 CTR327697 DDN327697 DNJ327697 DXF327697 EHB327697 EQX327697 FAT327697 FKP327697 FUL327697 GEH327697 GOD327697 GXZ327697 HHV327697 HRR327697 IBN327697 ILJ327697 IVF327697 JFB327697 JOX327697 JYT327697 KIP327697 KSL327697 LCH327697 LMD327697 LVZ327697 MFV327697 MPR327697 MZN327697 NJJ327697 NTF327697 ODB327697 OMX327697 OWT327697 PGP327697 PQL327697 QAH327697 QKD327697 QTZ327697 RDV327697 RNR327697 RXN327697 SHJ327697 SRF327697 TBB327697 TKX327697 TUT327697 UEP327697 UOL327697 UYH327697 VID327697 VRZ327697 WBV327697 WLR327697 WVN327697 JB393233 SX393233 ACT393233 AMP393233 AWL393233 BGH393233 BQD393233 BZZ393233 CJV393233 CTR393233 DDN393233 DNJ393233 DXF393233 EHB393233 EQX393233 FAT393233 FKP393233 FUL393233 GEH393233 GOD393233 GXZ393233 HHV393233 HRR393233 IBN393233 ILJ393233 IVF393233 JFB393233 JOX393233 JYT393233 KIP393233 KSL393233 LCH393233 LMD393233 LVZ393233 MFV393233 MPR393233 MZN393233 NJJ393233 NTF393233 ODB393233 OMX393233 OWT393233 PGP393233 PQL393233 QAH393233 QKD393233 QTZ393233 RDV393233 RNR393233 RXN393233 SHJ393233 SRF393233 TBB393233 TKX393233 TUT393233 UEP393233 UOL393233 UYH393233 VID393233 VRZ393233 WBV393233 WLR393233 WVN393233 JB458769 SX458769 ACT458769 AMP458769 AWL458769 BGH458769 BQD458769 BZZ458769 CJV458769 CTR458769 DDN458769 DNJ458769 DXF458769 EHB458769 EQX458769 FAT458769 FKP458769 FUL458769 GEH458769 GOD458769 GXZ458769 HHV458769 HRR458769 IBN458769 ILJ458769 IVF458769 JFB458769 JOX458769 JYT458769 KIP458769 KSL458769 LCH458769 LMD458769 LVZ458769 MFV458769 MPR458769 MZN458769 NJJ458769 NTF458769 ODB458769 OMX458769 OWT458769 PGP458769 PQL458769 QAH458769 QKD458769 QTZ458769 RDV458769 RNR458769 RXN458769 SHJ458769 SRF458769 TBB458769 TKX458769 TUT458769 UEP458769 UOL458769 UYH458769 VID458769 VRZ458769 WBV458769 WLR458769 WVN458769 JB524305 SX524305 ACT524305 AMP524305 AWL524305 BGH524305 BQD524305 BZZ524305 CJV524305 CTR524305 DDN524305 DNJ524305 DXF524305 EHB524305 EQX524305 FAT524305 FKP524305 FUL524305 GEH524305 GOD524305 GXZ524305 HHV524305 HRR524305 IBN524305 ILJ524305 IVF524305 JFB524305 JOX524305 JYT524305 KIP524305 KSL524305 LCH524305 LMD524305 LVZ524305 MFV524305 MPR524305 MZN524305 NJJ524305 NTF524305 ODB524305 OMX524305 OWT524305 PGP524305 PQL524305 QAH524305 QKD524305 QTZ524305 RDV524305 RNR524305 RXN524305 SHJ524305 SRF524305 TBB524305 TKX524305 TUT524305 UEP524305 UOL524305 UYH524305 VID524305 VRZ524305 WBV524305 WLR524305 WVN524305 JB589841 SX589841 ACT589841 AMP589841 AWL589841 BGH589841 BQD589841 BZZ589841 CJV589841 CTR589841 DDN589841 DNJ589841 DXF589841 EHB589841 EQX589841 FAT589841 FKP589841 FUL589841 GEH589841 GOD589841 GXZ589841 HHV589841 HRR589841 IBN589841 ILJ589841 IVF589841 JFB589841 JOX589841 JYT589841 KIP589841 KSL589841 LCH589841 LMD589841 LVZ589841 MFV589841 MPR589841 MZN589841 NJJ589841 NTF589841 ODB589841 OMX589841 OWT589841 PGP589841 PQL589841 QAH589841 QKD589841 QTZ589841 RDV589841 RNR589841 RXN589841 SHJ589841 SRF589841 TBB589841 TKX589841 TUT589841 UEP589841 UOL589841 UYH589841 VID589841 VRZ589841 WBV589841 WLR589841 WVN589841 JB655377 SX655377 ACT655377 AMP655377 AWL655377 BGH655377 BQD655377 BZZ655377 CJV655377 CTR655377 DDN655377 DNJ655377 DXF655377 EHB655377 EQX655377 FAT655377 FKP655377 FUL655377 GEH655377 GOD655377 GXZ655377 HHV655377 HRR655377 IBN655377 ILJ655377 IVF655377 JFB655377 JOX655377 JYT655377 KIP655377 KSL655377 LCH655377 LMD655377 LVZ655377 MFV655377 MPR655377 MZN655377 NJJ655377 NTF655377 ODB655377 OMX655377 OWT655377 PGP655377 PQL655377 QAH655377 QKD655377 QTZ655377 RDV655377 RNR655377 RXN655377 SHJ655377 SRF655377 TBB655377 TKX655377 TUT655377 UEP655377 UOL655377 UYH655377 VID655377 VRZ655377 WBV655377 WLR655377 WVN655377 JB720913 SX720913 ACT720913 AMP720913 AWL720913 BGH720913 BQD720913 BZZ720913 CJV720913 CTR720913 DDN720913 DNJ720913 DXF720913 EHB720913 EQX720913 FAT720913 FKP720913 FUL720913 GEH720913 GOD720913 GXZ720913 HHV720913 HRR720913 IBN720913 ILJ720913 IVF720913 JFB720913 JOX720913 JYT720913 KIP720913 KSL720913 LCH720913 LMD720913 LVZ720913 MFV720913 MPR720913 MZN720913 NJJ720913 NTF720913 ODB720913 OMX720913 OWT720913 PGP720913 PQL720913 QAH720913 QKD720913 QTZ720913 RDV720913 RNR720913 RXN720913 SHJ720913 SRF720913 TBB720913 TKX720913 TUT720913 UEP720913 UOL720913 UYH720913 VID720913 VRZ720913 WBV720913 WLR720913 WVN720913 JB786449 SX786449 ACT786449 AMP786449 AWL786449 BGH786449 BQD786449 BZZ786449 CJV786449 CTR786449 DDN786449 DNJ786449 DXF786449 EHB786449 EQX786449 FAT786449 FKP786449 FUL786449 GEH786449 GOD786449 GXZ786449 HHV786449 HRR786449 IBN786449 ILJ786449 IVF786449 JFB786449 JOX786449 JYT786449 KIP786449 KSL786449 LCH786449 LMD786449 LVZ786449 MFV786449 MPR786449 MZN786449 NJJ786449 NTF786449 ODB786449 OMX786449 OWT786449 PGP786449 PQL786449 QAH786449 QKD786449 QTZ786449 RDV786449 RNR786449 RXN786449 SHJ786449 SRF786449 TBB786449 TKX786449 TUT786449 UEP786449 UOL786449 UYH786449 VID786449 VRZ786449 WBV786449 WLR786449 WVN786449 JB851985 SX851985 ACT851985 AMP851985 AWL851985 BGH851985 BQD851985 BZZ851985 CJV851985 CTR851985 DDN851985 DNJ851985 DXF851985 EHB851985 EQX851985 FAT851985 FKP851985 FUL851985 GEH851985 GOD851985 GXZ851985 HHV851985 HRR851985 IBN851985 ILJ851985 IVF851985 JFB851985 JOX851985 JYT851985 KIP851985 KSL851985 LCH851985 LMD851985 LVZ851985 MFV851985 MPR851985 MZN851985 NJJ851985 NTF851985 ODB851985 OMX851985 OWT851985 PGP851985 PQL851985 QAH851985 QKD851985 QTZ851985 RDV851985 RNR851985 RXN851985 SHJ851985 SRF851985 TBB851985 TKX851985 TUT851985 UEP851985 UOL851985 UYH851985 VID851985 VRZ851985 WBV851985 WLR851985 WVN851985 JB917521 SX917521 ACT917521 AMP917521 AWL917521 BGH917521 BQD917521 BZZ917521 CJV917521 CTR917521 DDN917521 DNJ917521 DXF917521 EHB917521 EQX917521 FAT917521 FKP917521 FUL917521 GEH917521 GOD917521 GXZ917521 HHV917521 HRR917521 IBN917521 ILJ917521 IVF917521 JFB917521 JOX917521 JYT917521 KIP917521 KSL917521 LCH917521 LMD917521 LVZ917521 MFV917521 MPR917521 MZN917521 NJJ917521 NTF917521 ODB917521 OMX917521 OWT917521 PGP917521 PQL917521 QAH917521 QKD917521 QTZ917521 RDV917521 RNR917521 RXN917521 SHJ917521 SRF917521 TBB917521 TKX917521 TUT917521 UEP917521 UOL917521 UYH917521 VID917521 VRZ917521 WBV917521 WLR917521 WVN917521 JB983057 SX983057 ACT983057 AMP983057 AWL983057 BGH983057 BQD983057 BZZ983057 CJV983057 CTR983057 DDN983057 DNJ983057 DXF983057 EHB983057 EQX983057 FAT983057 FKP983057 FUL983057 GEH983057 GOD983057 GXZ983057 HHV983057 HRR983057 IBN983057 ILJ983057 IVF983057 JFB983057 JOX983057 JYT983057 KIP983057 KSL983057 LCH983057 LMD983057 LVZ983057 MFV983057 MPR983057 MZN983057 NJJ983057 NTF983057 ODB983057 OMX983057 OWT983057 PGP983057 PQL983057 QAH983057 QKD983057 QTZ983057 RDV983057 RNR983057 RXN983057 SHJ983057 SRF983057 TBB983057 TKX983057 TUT983057 UEP983057 UOL983057 UYH983057 VID983057 VRZ983057 WBV983057 WLR983057 WVN983057 IY15 SU15 ACQ15 AMM15 AWI15 BGE15 BQA15 BZW15 CJS15 CTO15 DDK15 DNG15 DXC15 EGY15 EQU15 FAQ15 FKM15 FUI15 GEE15 GOA15 GXW15 HHS15 HRO15 IBK15 ILG15 IVC15 JEY15 JOU15 JYQ15 KIM15 KSI15 LCE15 LMA15 LVW15 MFS15 MPO15 MZK15 NJG15 NTC15 OCY15 OMU15 OWQ15 PGM15 PQI15 QAE15 QKA15 QTW15 RDS15 RNO15 RXK15 SHG15 SRC15 TAY15 TKU15 TUQ15 UEM15 UOI15 UYE15 VIA15 VRW15 WBS15 WLO15 WVK15 IY65553 SU65553 ACQ65553 AMM65553 AWI65553 BGE65553 BQA65553 BZW65553 CJS65553 CTO65553 DDK65553 DNG65553 DXC65553 EGY65553 EQU65553 FAQ65553 FKM65553 FUI65553 GEE65553 GOA65553 GXW65553 HHS65553 HRO65553 IBK65553 ILG65553 IVC65553 JEY65553 JOU65553 JYQ65553 KIM65553 KSI65553 LCE65553 LMA65553 LVW65553 MFS65553 MPO65553 MZK65553 NJG65553 NTC65553 OCY65553 OMU65553 OWQ65553 PGM65553 PQI65553 QAE65553 QKA65553 QTW65553 RDS65553 RNO65553 RXK65553 SHG65553 SRC65553 TAY65553 TKU65553 TUQ65553 UEM65553 UOI65553 UYE65553 VIA65553 VRW65553 WBS65553 WLO65553 WVK65553 IY131089 SU131089 ACQ131089 AMM131089 AWI131089 BGE131089 BQA131089 BZW131089 CJS131089 CTO131089 DDK131089 DNG131089 DXC131089 EGY131089 EQU131089 FAQ131089 FKM131089 FUI131089 GEE131089 GOA131089 GXW131089 HHS131089 HRO131089 IBK131089 ILG131089 IVC131089 JEY131089 JOU131089 JYQ131089 KIM131089 KSI131089 LCE131089 LMA131089 LVW131089 MFS131089 MPO131089 MZK131089 NJG131089 NTC131089 OCY131089 OMU131089 OWQ131089 PGM131089 PQI131089 QAE131089 QKA131089 QTW131089 RDS131089 RNO131089 RXK131089 SHG131089 SRC131089 TAY131089 TKU131089 TUQ131089 UEM131089 UOI131089 UYE131089 VIA131089 VRW131089 WBS131089 WLO131089 WVK131089 IY196625 SU196625 ACQ196625 AMM196625 AWI196625 BGE196625 BQA196625 BZW196625 CJS196625 CTO196625 DDK196625 DNG196625 DXC196625 EGY196625 EQU196625 FAQ196625 FKM196625 FUI196625 GEE196625 GOA196625 GXW196625 HHS196625 HRO196625 IBK196625 ILG196625 IVC196625 JEY196625 JOU196625 JYQ196625 KIM196625 KSI196625 LCE196625 LMA196625 LVW196625 MFS196625 MPO196625 MZK196625 NJG196625 NTC196625 OCY196625 OMU196625 OWQ196625 PGM196625 PQI196625 QAE196625 QKA196625 QTW196625 RDS196625 RNO196625 RXK196625 SHG196625 SRC196625 TAY196625 TKU196625 TUQ196625 UEM196625 UOI196625 UYE196625 VIA196625 VRW196625 WBS196625 WLO196625 WVK196625 IY262161 SU262161 ACQ262161 AMM262161 AWI262161 BGE262161 BQA262161 BZW262161 CJS262161 CTO262161 DDK262161 DNG262161 DXC262161 EGY262161 EQU262161 FAQ262161 FKM262161 FUI262161 GEE262161 GOA262161 GXW262161 HHS262161 HRO262161 IBK262161 ILG262161 IVC262161 JEY262161 JOU262161 JYQ262161 KIM262161 KSI262161 LCE262161 LMA262161 LVW262161 MFS262161 MPO262161 MZK262161 NJG262161 NTC262161 OCY262161 OMU262161 OWQ262161 PGM262161 PQI262161 QAE262161 QKA262161 QTW262161 RDS262161 RNO262161 RXK262161 SHG262161 SRC262161 TAY262161 TKU262161 TUQ262161 UEM262161 UOI262161 UYE262161 VIA262161 VRW262161 WBS262161 WLO262161 WVK262161 IY327697 SU327697 ACQ327697 AMM327697 AWI327697 BGE327697 BQA327697 BZW327697 CJS327697 CTO327697 DDK327697 DNG327697 DXC327697 EGY327697 EQU327697 FAQ327697 FKM327697 FUI327697 GEE327697 GOA327697 GXW327697 HHS327697 HRO327697 IBK327697 ILG327697 IVC327697 JEY327697 JOU327697 JYQ327697 KIM327697 KSI327697 LCE327697 LMA327697 LVW327697 MFS327697 MPO327697 MZK327697 NJG327697 NTC327697 OCY327697 OMU327697 OWQ327697 PGM327697 PQI327697 QAE327697 QKA327697 QTW327697 RDS327697 RNO327697 RXK327697 SHG327697 SRC327697 TAY327697 TKU327697 TUQ327697 UEM327697 UOI327697 UYE327697 VIA327697 VRW327697 WBS327697 WLO327697 WVK327697 IY393233 SU393233 ACQ393233 AMM393233 AWI393233 BGE393233 BQA393233 BZW393233 CJS393233 CTO393233 DDK393233 DNG393233 DXC393233 EGY393233 EQU393233 FAQ393233 FKM393233 FUI393233 GEE393233 GOA393233 GXW393233 HHS393233 HRO393233 IBK393233 ILG393233 IVC393233 JEY393233 JOU393233 JYQ393233 KIM393233 KSI393233 LCE393233 LMA393233 LVW393233 MFS393233 MPO393233 MZK393233 NJG393233 NTC393233 OCY393233 OMU393233 OWQ393233 PGM393233 PQI393233 QAE393233 QKA393233 QTW393233 RDS393233 RNO393233 RXK393233 SHG393233 SRC393233 TAY393233 TKU393233 TUQ393233 UEM393233 UOI393233 UYE393233 VIA393233 VRW393233 WBS393233 WLO393233 WVK393233 IY458769 SU458769 ACQ458769 AMM458769 AWI458769 BGE458769 BQA458769 BZW458769 CJS458769 CTO458769 DDK458769 DNG458769 DXC458769 EGY458769 EQU458769 FAQ458769 FKM458769 FUI458769 GEE458769 GOA458769 GXW458769 HHS458769 HRO458769 IBK458769 ILG458769 IVC458769 JEY458769 JOU458769 JYQ458769 KIM458769 KSI458769 LCE458769 LMA458769 LVW458769 MFS458769 MPO458769 MZK458769 NJG458769 NTC458769 OCY458769 OMU458769 OWQ458769 PGM458769 PQI458769 QAE458769 QKA458769 QTW458769 RDS458769 RNO458769 RXK458769 SHG458769 SRC458769 TAY458769 TKU458769 TUQ458769 UEM458769 UOI458769 UYE458769 VIA458769 VRW458769 WBS458769 WLO458769 WVK458769 IY524305 SU524305 ACQ524305 AMM524305 AWI524305 BGE524305 BQA524305 BZW524305 CJS524305 CTO524305 DDK524305 DNG524305 DXC524305 EGY524305 EQU524305 FAQ524305 FKM524305 FUI524305 GEE524305 GOA524305 GXW524305 HHS524305 HRO524305 IBK524305 ILG524305 IVC524305 JEY524305 JOU524305 JYQ524305 KIM524305 KSI524305 LCE524305 LMA524305 LVW524305 MFS524305 MPO524305 MZK524305 NJG524305 NTC524305 OCY524305 OMU524305 OWQ524305 PGM524305 PQI524305 QAE524305 QKA524305 QTW524305 RDS524305 RNO524305 RXK524305 SHG524305 SRC524305 TAY524305 TKU524305 TUQ524305 UEM524305 UOI524305 UYE524305 VIA524305 VRW524305 WBS524305 WLO524305 WVK524305 IY589841 SU589841 ACQ589841 AMM589841 AWI589841 BGE589841 BQA589841 BZW589841 CJS589841 CTO589841 DDK589841 DNG589841 DXC589841 EGY589841 EQU589841 FAQ589841 FKM589841 FUI589841 GEE589841 GOA589841 GXW589841 HHS589841 HRO589841 IBK589841 ILG589841 IVC589841 JEY589841 JOU589841 JYQ589841 KIM589841 KSI589841 LCE589841 LMA589841 LVW589841 MFS589841 MPO589841 MZK589841 NJG589841 NTC589841 OCY589841 OMU589841 OWQ589841 PGM589841 PQI589841 QAE589841 QKA589841 QTW589841 RDS589841 RNO589841 RXK589841 SHG589841 SRC589841 TAY589841 TKU589841 TUQ589841 UEM589841 UOI589841 UYE589841 VIA589841 VRW589841 WBS589841 WLO589841 WVK589841 IY655377 SU655377 ACQ655377 AMM655377 AWI655377 BGE655377 BQA655377 BZW655377 CJS655377 CTO655377 DDK655377 DNG655377 DXC655377 EGY655377 EQU655377 FAQ655377 FKM655377 FUI655377 GEE655377 GOA655377 GXW655377 HHS655377 HRO655377 IBK655377 ILG655377 IVC655377 JEY655377 JOU655377 JYQ655377 KIM655377 KSI655377 LCE655377 LMA655377 LVW655377 MFS655377 MPO655377 MZK655377 NJG655377 NTC655377 OCY655377 OMU655377 OWQ655377 PGM655377 PQI655377 QAE655377 QKA655377 QTW655377 RDS655377 RNO655377 RXK655377 SHG655377 SRC655377 TAY655377 TKU655377 TUQ655377 UEM655377 UOI655377 UYE655377 VIA655377 VRW655377 WBS655377 WLO655377 WVK655377 IY720913 SU720913 ACQ720913 AMM720913 AWI720913 BGE720913 BQA720913 BZW720913 CJS720913 CTO720913 DDK720913 DNG720913 DXC720913 EGY720913 EQU720913 FAQ720913 FKM720913 FUI720913 GEE720913 GOA720913 GXW720913 HHS720913 HRO720913 IBK720913 ILG720913 IVC720913 JEY720913 JOU720913 JYQ720913 KIM720913 KSI720913 LCE720913 LMA720913 LVW720913 MFS720913 MPO720913 MZK720913 NJG720913 NTC720913 OCY720913 OMU720913 OWQ720913 PGM720913 PQI720913 QAE720913 QKA720913 QTW720913 RDS720913 RNO720913 RXK720913 SHG720913 SRC720913 TAY720913 TKU720913 TUQ720913 UEM720913 UOI720913 UYE720913 VIA720913 VRW720913 WBS720913 WLO720913 WVK720913 IY786449 SU786449 ACQ786449 AMM786449 AWI786449 BGE786449 BQA786449 BZW786449 CJS786449 CTO786449 DDK786449 DNG786449 DXC786449 EGY786449 EQU786449 FAQ786449 FKM786449 FUI786449 GEE786449 GOA786449 GXW786449 HHS786449 HRO786449 IBK786449 ILG786449 IVC786449 JEY786449 JOU786449 JYQ786449 KIM786449 KSI786449 LCE786449 LMA786449 LVW786449 MFS786449 MPO786449 MZK786449 NJG786449 NTC786449 OCY786449 OMU786449 OWQ786449 PGM786449 PQI786449 QAE786449 QKA786449 QTW786449 RDS786449 RNO786449 RXK786449 SHG786449 SRC786449 TAY786449 TKU786449 TUQ786449 UEM786449 UOI786449 UYE786449 VIA786449 VRW786449 WBS786449 WLO786449 WVK786449 IY851985 SU851985 ACQ851985 AMM851985 AWI851985 BGE851985 BQA851985 BZW851985 CJS851985 CTO851985 DDK851985 DNG851985 DXC851985 EGY851985 EQU851985 FAQ851985 FKM851985 FUI851985 GEE851985 GOA851985 GXW851985 HHS851985 HRO851985 IBK851985 ILG851985 IVC851985 JEY851985 JOU851985 JYQ851985 KIM851985 KSI851985 LCE851985 LMA851985 LVW851985 MFS851985 MPO851985 MZK851985 NJG851985 NTC851985 OCY851985 OMU851985 OWQ851985 PGM851985 PQI851985 QAE851985 QKA851985 QTW851985 RDS851985 RNO851985 RXK851985 SHG851985 SRC851985 TAY851985 TKU851985 TUQ851985 UEM851985 UOI851985 UYE851985 VIA851985 VRW851985 WBS851985 WLO851985 WVK851985 IY917521 SU917521 ACQ917521 AMM917521 AWI917521 BGE917521 BQA917521 BZW917521 CJS917521 CTO917521 DDK917521 DNG917521 DXC917521 EGY917521 EQU917521 FAQ917521 FKM917521 FUI917521 GEE917521 GOA917521 GXW917521 HHS917521 HRO917521 IBK917521 ILG917521 IVC917521 JEY917521 JOU917521 JYQ917521 KIM917521 KSI917521 LCE917521 LMA917521 LVW917521 MFS917521 MPO917521 MZK917521 NJG917521 NTC917521 OCY917521 OMU917521 OWQ917521 PGM917521 PQI917521 QAE917521 QKA917521 QTW917521 RDS917521 RNO917521 RXK917521 SHG917521 SRC917521 TAY917521 TKU917521 TUQ917521 UEM917521 UOI917521 UYE917521 VIA917521 VRW917521 WBS917521 WLO917521 WVK917521 IY983057 SU983057 ACQ983057 AMM983057 AWI983057 BGE983057 BQA983057 BZW983057 CJS983057 CTO983057 DDK983057 DNG983057 DXC983057 EGY983057 EQU983057 FAQ983057 FKM983057 FUI983057 GEE983057 GOA983057 GXW983057 HHS983057 HRO983057 IBK983057 ILG983057 IVC983057 JEY983057 JOU983057 JYQ983057 KIM983057 KSI983057 LCE983057 LMA983057 LVW983057 MFS983057 MPO983057 MZK983057 NJG983057 NTC983057 OCY983057 OMU983057 OWQ983057 PGM983057 PQI983057 QAE983057 QKA983057 QTW983057 RDS983057 RNO983057 RXK983057 SHG983057 SRC983057 TAY983057 TKU983057 TUQ983057 UEM983057 UOI983057 UYE983057 VIA983057 VRW983057 WBS983057 WLO983057 WVK983057 H13 E13 E983054 E917518 E851982 E786446 E720910 E655374 E589838 E524302 E458766 E393230 E327694 E262158 E196622 E131086 E65550 H983054 H917518 H851982 H786446 H720910 H655374 H589838 H524302 H458766 H393230 H327694 H262158 H196622 H131086" xr:uid="{00000000-0002-0000-0200-000002000000}">
      <formula1>FinalStub</formula1>
    </dataValidation>
    <dataValidation type="list" allowBlank="1" showInputMessage="1" showErrorMessage="1" sqref="H65548 JB11 SX11 ACT11 AMP11 AWL11 BGH11 BQD11 BZZ11 CJV11 CTR11 DDN11 DNJ11 DXF11 EHB11 EQX11 FAT11 FKP11 FUL11 GEH11 GOD11 GXZ11 HHV11 HRR11 IBN11 ILJ11 IVF11 JFB11 JOX11 JYT11 KIP11 KSL11 LCH11 LMD11 LVZ11 MFV11 MPR11 MZN11 NJJ11 NTF11 ODB11 OMX11 OWT11 PGP11 PQL11 QAH11 QKD11 QTZ11 RDV11 RNR11 RXN11 SHJ11 SRF11 TBB11 TKX11 TUT11 UEP11 UOL11 UYH11 VID11 VRZ11 WBV11 WLR11 WVN11 JB65551 SX65551 ACT65551 AMP65551 AWL65551 BGH65551 BQD65551 BZZ65551 CJV65551 CTR65551 DDN65551 DNJ65551 DXF65551 EHB65551 EQX65551 FAT65551 FKP65551 FUL65551 GEH65551 GOD65551 GXZ65551 HHV65551 HRR65551 IBN65551 ILJ65551 IVF65551 JFB65551 JOX65551 JYT65551 KIP65551 KSL65551 LCH65551 LMD65551 LVZ65551 MFV65551 MPR65551 MZN65551 NJJ65551 NTF65551 ODB65551 OMX65551 OWT65551 PGP65551 PQL65551 QAH65551 QKD65551 QTZ65551 RDV65551 RNR65551 RXN65551 SHJ65551 SRF65551 TBB65551 TKX65551 TUT65551 UEP65551 UOL65551 UYH65551 VID65551 VRZ65551 WBV65551 WLR65551 WVN65551 JB131087 SX131087 ACT131087 AMP131087 AWL131087 BGH131087 BQD131087 BZZ131087 CJV131087 CTR131087 DDN131087 DNJ131087 DXF131087 EHB131087 EQX131087 FAT131087 FKP131087 FUL131087 GEH131087 GOD131087 GXZ131087 HHV131087 HRR131087 IBN131087 ILJ131087 IVF131087 JFB131087 JOX131087 JYT131087 KIP131087 KSL131087 LCH131087 LMD131087 LVZ131087 MFV131087 MPR131087 MZN131087 NJJ131087 NTF131087 ODB131087 OMX131087 OWT131087 PGP131087 PQL131087 QAH131087 QKD131087 QTZ131087 RDV131087 RNR131087 RXN131087 SHJ131087 SRF131087 TBB131087 TKX131087 TUT131087 UEP131087 UOL131087 UYH131087 VID131087 VRZ131087 WBV131087 WLR131087 WVN131087 JB196623 SX196623 ACT196623 AMP196623 AWL196623 BGH196623 BQD196623 BZZ196623 CJV196623 CTR196623 DDN196623 DNJ196623 DXF196623 EHB196623 EQX196623 FAT196623 FKP196623 FUL196623 GEH196623 GOD196623 GXZ196623 HHV196623 HRR196623 IBN196623 ILJ196623 IVF196623 JFB196623 JOX196623 JYT196623 KIP196623 KSL196623 LCH196623 LMD196623 LVZ196623 MFV196623 MPR196623 MZN196623 NJJ196623 NTF196623 ODB196623 OMX196623 OWT196623 PGP196623 PQL196623 QAH196623 QKD196623 QTZ196623 RDV196623 RNR196623 RXN196623 SHJ196623 SRF196623 TBB196623 TKX196623 TUT196623 UEP196623 UOL196623 UYH196623 VID196623 VRZ196623 WBV196623 WLR196623 WVN196623 JB262159 SX262159 ACT262159 AMP262159 AWL262159 BGH262159 BQD262159 BZZ262159 CJV262159 CTR262159 DDN262159 DNJ262159 DXF262159 EHB262159 EQX262159 FAT262159 FKP262159 FUL262159 GEH262159 GOD262159 GXZ262159 HHV262159 HRR262159 IBN262159 ILJ262159 IVF262159 JFB262159 JOX262159 JYT262159 KIP262159 KSL262159 LCH262159 LMD262159 LVZ262159 MFV262159 MPR262159 MZN262159 NJJ262159 NTF262159 ODB262159 OMX262159 OWT262159 PGP262159 PQL262159 QAH262159 QKD262159 QTZ262159 RDV262159 RNR262159 RXN262159 SHJ262159 SRF262159 TBB262159 TKX262159 TUT262159 UEP262159 UOL262159 UYH262159 VID262159 VRZ262159 WBV262159 WLR262159 WVN262159 JB327695 SX327695 ACT327695 AMP327695 AWL327695 BGH327695 BQD327695 BZZ327695 CJV327695 CTR327695 DDN327695 DNJ327695 DXF327695 EHB327695 EQX327695 FAT327695 FKP327695 FUL327695 GEH327695 GOD327695 GXZ327695 HHV327695 HRR327695 IBN327695 ILJ327695 IVF327695 JFB327695 JOX327695 JYT327695 KIP327695 KSL327695 LCH327695 LMD327695 LVZ327695 MFV327695 MPR327695 MZN327695 NJJ327695 NTF327695 ODB327695 OMX327695 OWT327695 PGP327695 PQL327695 QAH327695 QKD327695 QTZ327695 RDV327695 RNR327695 RXN327695 SHJ327695 SRF327695 TBB327695 TKX327695 TUT327695 UEP327695 UOL327695 UYH327695 VID327695 VRZ327695 WBV327695 WLR327695 WVN327695 JB393231 SX393231 ACT393231 AMP393231 AWL393231 BGH393231 BQD393231 BZZ393231 CJV393231 CTR393231 DDN393231 DNJ393231 DXF393231 EHB393231 EQX393231 FAT393231 FKP393231 FUL393231 GEH393231 GOD393231 GXZ393231 HHV393231 HRR393231 IBN393231 ILJ393231 IVF393231 JFB393231 JOX393231 JYT393231 KIP393231 KSL393231 LCH393231 LMD393231 LVZ393231 MFV393231 MPR393231 MZN393231 NJJ393231 NTF393231 ODB393231 OMX393231 OWT393231 PGP393231 PQL393231 QAH393231 QKD393231 QTZ393231 RDV393231 RNR393231 RXN393231 SHJ393231 SRF393231 TBB393231 TKX393231 TUT393231 UEP393231 UOL393231 UYH393231 VID393231 VRZ393231 WBV393231 WLR393231 WVN393231 JB458767 SX458767 ACT458767 AMP458767 AWL458767 BGH458767 BQD458767 BZZ458767 CJV458767 CTR458767 DDN458767 DNJ458767 DXF458767 EHB458767 EQX458767 FAT458767 FKP458767 FUL458767 GEH458767 GOD458767 GXZ458767 HHV458767 HRR458767 IBN458767 ILJ458767 IVF458767 JFB458767 JOX458767 JYT458767 KIP458767 KSL458767 LCH458767 LMD458767 LVZ458767 MFV458767 MPR458767 MZN458767 NJJ458767 NTF458767 ODB458767 OMX458767 OWT458767 PGP458767 PQL458767 QAH458767 QKD458767 QTZ458767 RDV458767 RNR458767 RXN458767 SHJ458767 SRF458767 TBB458767 TKX458767 TUT458767 UEP458767 UOL458767 UYH458767 VID458767 VRZ458767 WBV458767 WLR458767 WVN458767 JB524303 SX524303 ACT524303 AMP524303 AWL524303 BGH524303 BQD524303 BZZ524303 CJV524303 CTR524303 DDN524303 DNJ524303 DXF524303 EHB524303 EQX524303 FAT524303 FKP524303 FUL524303 GEH524303 GOD524303 GXZ524303 HHV524303 HRR524303 IBN524303 ILJ524303 IVF524303 JFB524303 JOX524303 JYT524303 KIP524303 KSL524303 LCH524303 LMD524303 LVZ524303 MFV524303 MPR524303 MZN524303 NJJ524303 NTF524303 ODB524303 OMX524303 OWT524303 PGP524303 PQL524303 QAH524303 QKD524303 QTZ524303 RDV524303 RNR524303 RXN524303 SHJ524303 SRF524303 TBB524303 TKX524303 TUT524303 UEP524303 UOL524303 UYH524303 VID524303 VRZ524303 WBV524303 WLR524303 WVN524303 JB589839 SX589839 ACT589839 AMP589839 AWL589839 BGH589839 BQD589839 BZZ589839 CJV589839 CTR589839 DDN589839 DNJ589839 DXF589839 EHB589839 EQX589839 FAT589839 FKP589839 FUL589839 GEH589839 GOD589839 GXZ589839 HHV589839 HRR589839 IBN589839 ILJ589839 IVF589839 JFB589839 JOX589839 JYT589839 KIP589839 KSL589839 LCH589839 LMD589839 LVZ589839 MFV589839 MPR589839 MZN589839 NJJ589839 NTF589839 ODB589839 OMX589839 OWT589839 PGP589839 PQL589839 QAH589839 QKD589839 QTZ589839 RDV589839 RNR589839 RXN589839 SHJ589839 SRF589839 TBB589839 TKX589839 TUT589839 UEP589839 UOL589839 UYH589839 VID589839 VRZ589839 WBV589839 WLR589839 WVN589839 JB655375 SX655375 ACT655375 AMP655375 AWL655375 BGH655375 BQD655375 BZZ655375 CJV655375 CTR655375 DDN655375 DNJ655375 DXF655375 EHB655375 EQX655375 FAT655375 FKP655375 FUL655375 GEH655375 GOD655375 GXZ655375 HHV655375 HRR655375 IBN655375 ILJ655375 IVF655375 JFB655375 JOX655375 JYT655375 KIP655375 KSL655375 LCH655375 LMD655375 LVZ655375 MFV655375 MPR655375 MZN655375 NJJ655375 NTF655375 ODB655375 OMX655375 OWT655375 PGP655375 PQL655375 QAH655375 QKD655375 QTZ655375 RDV655375 RNR655375 RXN655375 SHJ655375 SRF655375 TBB655375 TKX655375 TUT655375 UEP655375 UOL655375 UYH655375 VID655375 VRZ655375 WBV655375 WLR655375 WVN655375 JB720911 SX720911 ACT720911 AMP720911 AWL720911 BGH720911 BQD720911 BZZ720911 CJV720911 CTR720911 DDN720911 DNJ720911 DXF720911 EHB720911 EQX720911 FAT720911 FKP720911 FUL720911 GEH720911 GOD720911 GXZ720911 HHV720911 HRR720911 IBN720911 ILJ720911 IVF720911 JFB720911 JOX720911 JYT720911 KIP720911 KSL720911 LCH720911 LMD720911 LVZ720911 MFV720911 MPR720911 MZN720911 NJJ720911 NTF720911 ODB720911 OMX720911 OWT720911 PGP720911 PQL720911 QAH720911 QKD720911 QTZ720911 RDV720911 RNR720911 RXN720911 SHJ720911 SRF720911 TBB720911 TKX720911 TUT720911 UEP720911 UOL720911 UYH720911 VID720911 VRZ720911 WBV720911 WLR720911 WVN720911 JB786447 SX786447 ACT786447 AMP786447 AWL786447 BGH786447 BQD786447 BZZ786447 CJV786447 CTR786447 DDN786447 DNJ786447 DXF786447 EHB786447 EQX786447 FAT786447 FKP786447 FUL786447 GEH786447 GOD786447 GXZ786447 HHV786447 HRR786447 IBN786447 ILJ786447 IVF786447 JFB786447 JOX786447 JYT786447 KIP786447 KSL786447 LCH786447 LMD786447 LVZ786447 MFV786447 MPR786447 MZN786447 NJJ786447 NTF786447 ODB786447 OMX786447 OWT786447 PGP786447 PQL786447 QAH786447 QKD786447 QTZ786447 RDV786447 RNR786447 RXN786447 SHJ786447 SRF786447 TBB786447 TKX786447 TUT786447 UEP786447 UOL786447 UYH786447 VID786447 VRZ786447 WBV786447 WLR786447 WVN786447 JB851983 SX851983 ACT851983 AMP851983 AWL851983 BGH851983 BQD851983 BZZ851983 CJV851983 CTR851983 DDN851983 DNJ851983 DXF851983 EHB851983 EQX851983 FAT851983 FKP851983 FUL851983 GEH851983 GOD851983 GXZ851983 HHV851983 HRR851983 IBN851983 ILJ851983 IVF851983 JFB851983 JOX851983 JYT851983 KIP851983 KSL851983 LCH851983 LMD851983 LVZ851983 MFV851983 MPR851983 MZN851983 NJJ851983 NTF851983 ODB851983 OMX851983 OWT851983 PGP851983 PQL851983 QAH851983 QKD851983 QTZ851983 RDV851983 RNR851983 RXN851983 SHJ851983 SRF851983 TBB851983 TKX851983 TUT851983 UEP851983 UOL851983 UYH851983 VID851983 VRZ851983 WBV851983 WLR851983 WVN851983 JB917519 SX917519 ACT917519 AMP917519 AWL917519 BGH917519 BQD917519 BZZ917519 CJV917519 CTR917519 DDN917519 DNJ917519 DXF917519 EHB917519 EQX917519 FAT917519 FKP917519 FUL917519 GEH917519 GOD917519 GXZ917519 HHV917519 HRR917519 IBN917519 ILJ917519 IVF917519 JFB917519 JOX917519 JYT917519 KIP917519 KSL917519 LCH917519 LMD917519 LVZ917519 MFV917519 MPR917519 MZN917519 NJJ917519 NTF917519 ODB917519 OMX917519 OWT917519 PGP917519 PQL917519 QAH917519 QKD917519 QTZ917519 RDV917519 RNR917519 RXN917519 SHJ917519 SRF917519 TBB917519 TKX917519 TUT917519 UEP917519 UOL917519 UYH917519 VID917519 VRZ917519 WBV917519 WLR917519 WVN917519 JB983055 SX983055 ACT983055 AMP983055 AWL983055 BGH983055 BQD983055 BZZ983055 CJV983055 CTR983055 DDN983055 DNJ983055 DXF983055 EHB983055 EQX983055 FAT983055 FKP983055 FUL983055 GEH983055 GOD983055 GXZ983055 HHV983055 HRR983055 IBN983055 ILJ983055 IVF983055 JFB983055 JOX983055 JYT983055 KIP983055 KSL983055 LCH983055 LMD983055 LVZ983055 MFV983055 MPR983055 MZN983055 NJJ983055 NTF983055 ODB983055 OMX983055 OWT983055 PGP983055 PQL983055 QAH983055 QKD983055 QTZ983055 RDV983055 RNR983055 RXN983055 SHJ983055 SRF983055 TBB983055 TKX983055 TUT983055 UEP983055 UOL983055 UYH983055 VID983055 VRZ983055 WBV983055 WLR983055 WVN983055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IY65551 SU65551 ACQ65551 AMM65551 AWI65551 BGE65551 BQA65551 BZW65551 CJS65551 CTO65551 DDK65551 DNG65551 DXC65551 EGY65551 EQU65551 FAQ65551 FKM65551 FUI65551 GEE65551 GOA65551 GXW65551 HHS65551 HRO65551 IBK65551 ILG65551 IVC65551 JEY65551 JOU65551 JYQ65551 KIM65551 KSI65551 LCE65551 LMA65551 LVW65551 MFS65551 MPO65551 MZK65551 NJG65551 NTC65551 OCY65551 OMU65551 OWQ65551 PGM65551 PQI65551 QAE65551 QKA65551 QTW65551 RDS65551 RNO65551 RXK65551 SHG65551 SRC65551 TAY65551 TKU65551 TUQ65551 UEM65551 UOI65551 UYE65551 VIA65551 VRW65551 WBS65551 WLO65551 WVK65551 IY131087 SU131087 ACQ131087 AMM131087 AWI131087 BGE131087 BQA131087 BZW131087 CJS131087 CTO131087 DDK131087 DNG131087 DXC131087 EGY131087 EQU131087 FAQ131087 FKM131087 FUI131087 GEE131087 GOA131087 GXW131087 HHS131087 HRO131087 IBK131087 ILG131087 IVC131087 JEY131087 JOU131087 JYQ131087 KIM131087 KSI131087 LCE131087 LMA131087 LVW131087 MFS131087 MPO131087 MZK131087 NJG131087 NTC131087 OCY131087 OMU131087 OWQ131087 PGM131087 PQI131087 QAE131087 QKA131087 QTW131087 RDS131087 RNO131087 RXK131087 SHG131087 SRC131087 TAY131087 TKU131087 TUQ131087 UEM131087 UOI131087 UYE131087 VIA131087 VRW131087 WBS131087 WLO131087 WVK131087 IY196623 SU196623 ACQ196623 AMM196623 AWI196623 BGE196623 BQA196623 BZW196623 CJS196623 CTO196623 DDK196623 DNG196623 DXC196623 EGY196623 EQU196623 FAQ196623 FKM196623 FUI196623 GEE196623 GOA196623 GXW196623 HHS196623 HRO196623 IBK196623 ILG196623 IVC196623 JEY196623 JOU196623 JYQ196623 KIM196623 KSI196623 LCE196623 LMA196623 LVW196623 MFS196623 MPO196623 MZK196623 NJG196623 NTC196623 OCY196623 OMU196623 OWQ196623 PGM196623 PQI196623 QAE196623 QKA196623 QTW196623 RDS196623 RNO196623 RXK196623 SHG196623 SRC196623 TAY196623 TKU196623 TUQ196623 UEM196623 UOI196623 UYE196623 VIA196623 VRW196623 WBS196623 WLO196623 WVK196623 IY262159 SU262159 ACQ262159 AMM262159 AWI262159 BGE262159 BQA262159 BZW262159 CJS262159 CTO262159 DDK262159 DNG262159 DXC262159 EGY262159 EQU262159 FAQ262159 FKM262159 FUI262159 GEE262159 GOA262159 GXW262159 HHS262159 HRO262159 IBK262159 ILG262159 IVC262159 JEY262159 JOU262159 JYQ262159 KIM262159 KSI262159 LCE262159 LMA262159 LVW262159 MFS262159 MPO262159 MZK262159 NJG262159 NTC262159 OCY262159 OMU262159 OWQ262159 PGM262159 PQI262159 QAE262159 QKA262159 QTW262159 RDS262159 RNO262159 RXK262159 SHG262159 SRC262159 TAY262159 TKU262159 TUQ262159 UEM262159 UOI262159 UYE262159 VIA262159 VRW262159 WBS262159 WLO262159 WVK262159 IY327695 SU327695 ACQ327695 AMM327695 AWI327695 BGE327695 BQA327695 BZW327695 CJS327695 CTO327695 DDK327695 DNG327695 DXC327695 EGY327695 EQU327695 FAQ327695 FKM327695 FUI327695 GEE327695 GOA327695 GXW327695 HHS327695 HRO327695 IBK327695 ILG327695 IVC327695 JEY327695 JOU327695 JYQ327695 KIM327695 KSI327695 LCE327695 LMA327695 LVW327695 MFS327695 MPO327695 MZK327695 NJG327695 NTC327695 OCY327695 OMU327695 OWQ327695 PGM327695 PQI327695 QAE327695 QKA327695 QTW327695 RDS327695 RNO327695 RXK327695 SHG327695 SRC327695 TAY327695 TKU327695 TUQ327695 UEM327695 UOI327695 UYE327695 VIA327695 VRW327695 WBS327695 WLO327695 WVK327695 IY393231 SU393231 ACQ393231 AMM393231 AWI393231 BGE393231 BQA393231 BZW393231 CJS393231 CTO393231 DDK393231 DNG393231 DXC393231 EGY393231 EQU393231 FAQ393231 FKM393231 FUI393231 GEE393231 GOA393231 GXW393231 HHS393231 HRO393231 IBK393231 ILG393231 IVC393231 JEY393231 JOU393231 JYQ393231 KIM393231 KSI393231 LCE393231 LMA393231 LVW393231 MFS393231 MPO393231 MZK393231 NJG393231 NTC393231 OCY393231 OMU393231 OWQ393231 PGM393231 PQI393231 QAE393231 QKA393231 QTW393231 RDS393231 RNO393231 RXK393231 SHG393231 SRC393231 TAY393231 TKU393231 TUQ393231 UEM393231 UOI393231 UYE393231 VIA393231 VRW393231 WBS393231 WLO393231 WVK393231 IY458767 SU458767 ACQ458767 AMM458767 AWI458767 BGE458767 BQA458767 BZW458767 CJS458767 CTO458767 DDK458767 DNG458767 DXC458767 EGY458767 EQU458767 FAQ458767 FKM458767 FUI458767 GEE458767 GOA458767 GXW458767 HHS458767 HRO458767 IBK458767 ILG458767 IVC458767 JEY458767 JOU458767 JYQ458767 KIM458767 KSI458767 LCE458767 LMA458767 LVW458767 MFS458767 MPO458767 MZK458767 NJG458767 NTC458767 OCY458767 OMU458767 OWQ458767 PGM458767 PQI458767 QAE458767 QKA458767 QTW458767 RDS458767 RNO458767 RXK458767 SHG458767 SRC458767 TAY458767 TKU458767 TUQ458767 UEM458767 UOI458767 UYE458767 VIA458767 VRW458767 WBS458767 WLO458767 WVK458767 IY524303 SU524303 ACQ524303 AMM524303 AWI524303 BGE524303 BQA524303 BZW524303 CJS524303 CTO524303 DDK524303 DNG524303 DXC524303 EGY524303 EQU524303 FAQ524303 FKM524303 FUI524303 GEE524303 GOA524303 GXW524303 HHS524303 HRO524303 IBK524303 ILG524303 IVC524303 JEY524303 JOU524303 JYQ524303 KIM524303 KSI524303 LCE524303 LMA524303 LVW524303 MFS524303 MPO524303 MZK524303 NJG524303 NTC524303 OCY524303 OMU524303 OWQ524303 PGM524303 PQI524303 QAE524303 QKA524303 QTW524303 RDS524303 RNO524303 RXK524303 SHG524303 SRC524303 TAY524303 TKU524303 TUQ524303 UEM524303 UOI524303 UYE524303 VIA524303 VRW524303 WBS524303 WLO524303 WVK524303 IY589839 SU589839 ACQ589839 AMM589839 AWI589839 BGE589839 BQA589839 BZW589839 CJS589839 CTO589839 DDK589839 DNG589839 DXC589839 EGY589839 EQU589839 FAQ589839 FKM589839 FUI589839 GEE589839 GOA589839 GXW589839 HHS589839 HRO589839 IBK589839 ILG589839 IVC589839 JEY589839 JOU589839 JYQ589839 KIM589839 KSI589839 LCE589839 LMA589839 LVW589839 MFS589839 MPO589839 MZK589839 NJG589839 NTC589839 OCY589839 OMU589839 OWQ589839 PGM589839 PQI589839 QAE589839 QKA589839 QTW589839 RDS589839 RNO589839 RXK589839 SHG589839 SRC589839 TAY589839 TKU589839 TUQ589839 UEM589839 UOI589839 UYE589839 VIA589839 VRW589839 WBS589839 WLO589839 WVK589839 IY655375 SU655375 ACQ655375 AMM655375 AWI655375 BGE655375 BQA655375 BZW655375 CJS655375 CTO655375 DDK655375 DNG655375 DXC655375 EGY655375 EQU655375 FAQ655375 FKM655375 FUI655375 GEE655375 GOA655375 GXW655375 HHS655375 HRO655375 IBK655375 ILG655375 IVC655375 JEY655375 JOU655375 JYQ655375 KIM655375 KSI655375 LCE655375 LMA655375 LVW655375 MFS655375 MPO655375 MZK655375 NJG655375 NTC655375 OCY655375 OMU655375 OWQ655375 PGM655375 PQI655375 QAE655375 QKA655375 QTW655375 RDS655375 RNO655375 RXK655375 SHG655375 SRC655375 TAY655375 TKU655375 TUQ655375 UEM655375 UOI655375 UYE655375 VIA655375 VRW655375 WBS655375 WLO655375 WVK655375 IY720911 SU720911 ACQ720911 AMM720911 AWI720911 BGE720911 BQA720911 BZW720911 CJS720911 CTO720911 DDK720911 DNG720911 DXC720911 EGY720911 EQU720911 FAQ720911 FKM720911 FUI720911 GEE720911 GOA720911 GXW720911 HHS720911 HRO720911 IBK720911 ILG720911 IVC720911 JEY720911 JOU720911 JYQ720911 KIM720911 KSI720911 LCE720911 LMA720911 LVW720911 MFS720911 MPO720911 MZK720911 NJG720911 NTC720911 OCY720911 OMU720911 OWQ720911 PGM720911 PQI720911 QAE720911 QKA720911 QTW720911 RDS720911 RNO720911 RXK720911 SHG720911 SRC720911 TAY720911 TKU720911 TUQ720911 UEM720911 UOI720911 UYE720911 VIA720911 VRW720911 WBS720911 WLO720911 WVK720911 IY786447 SU786447 ACQ786447 AMM786447 AWI786447 BGE786447 BQA786447 BZW786447 CJS786447 CTO786447 DDK786447 DNG786447 DXC786447 EGY786447 EQU786447 FAQ786447 FKM786447 FUI786447 GEE786447 GOA786447 GXW786447 HHS786447 HRO786447 IBK786447 ILG786447 IVC786447 JEY786447 JOU786447 JYQ786447 KIM786447 KSI786447 LCE786447 LMA786447 LVW786447 MFS786447 MPO786447 MZK786447 NJG786447 NTC786447 OCY786447 OMU786447 OWQ786447 PGM786447 PQI786447 QAE786447 QKA786447 QTW786447 RDS786447 RNO786447 RXK786447 SHG786447 SRC786447 TAY786447 TKU786447 TUQ786447 UEM786447 UOI786447 UYE786447 VIA786447 VRW786447 WBS786447 WLO786447 WVK786447 IY851983 SU851983 ACQ851983 AMM851983 AWI851983 BGE851983 BQA851983 BZW851983 CJS851983 CTO851983 DDK851983 DNG851983 DXC851983 EGY851983 EQU851983 FAQ851983 FKM851983 FUI851983 GEE851983 GOA851983 GXW851983 HHS851983 HRO851983 IBK851983 ILG851983 IVC851983 JEY851983 JOU851983 JYQ851983 KIM851983 KSI851983 LCE851983 LMA851983 LVW851983 MFS851983 MPO851983 MZK851983 NJG851983 NTC851983 OCY851983 OMU851983 OWQ851983 PGM851983 PQI851983 QAE851983 QKA851983 QTW851983 RDS851983 RNO851983 RXK851983 SHG851983 SRC851983 TAY851983 TKU851983 TUQ851983 UEM851983 UOI851983 UYE851983 VIA851983 VRW851983 WBS851983 WLO851983 WVK851983 IY917519 SU917519 ACQ917519 AMM917519 AWI917519 BGE917519 BQA917519 BZW917519 CJS917519 CTO917519 DDK917519 DNG917519 DXC917519 EGY917519 EQU917519 FAQ917519 FKM917519 FUI917519 GEE917519 GOA917519 GXW917519 HHS917519 HRO917519 IBK917519 ILG917519 IVC917519 JEY917519 JOU917519 JYQ917519 KIM917519 KSI917519 LCE917519 LMA917519 LVW917519 MFS917519 MPO917519 MZK917519 NJG917519 NTC917519 OCY917519 OMU917519 OWQ917519 PGM917519 PQI917519 QAE917519 QKA917519 QTW917519 RDS917519 RNO917519 RXK917519 SHG917519 SRC917519 TAY917519 TKU917519 TUQ917519 UEM917519 UOI917519 UYE917519 VIA917519 VRW917519 WBS917519 WLO917519 WVK917519 IY983055 SU983055 ACQ983055 AMM983055 AWI983055 BGE983055 BQA983055 BZW983055 CJS983055 CTO983055 DDK983055 DNG983055 DXC983055 EGY983055 EQU983055 FAQ983055 FKM983055 FUI983055 GEE983055 GOA983055 GXW983055 HHS983055 HRO983055 IBK983055 ILG983055 IVC983055 JEY983055 JOU983055 JYQ983055 KIM983055 KSI983055 LCE983055 LMA983055 LVW983055 MFS983055 MPO983055 MZK983055 NJG983055 NTC983055 OCY983055 OMU983055 OWQ983055 PGM983055 PQI983055 QAE983055 QKA983055 QTW983055 RDS983055 RNO983055 RXK983055 SHG983055 SRC983055 TAY983055 TKU983055 TUQ983055 UEM983055 UOI983055 UYE983055 VIA983055 VRW983055 WBS983055 WLO983055 WVK983055 H11 E11 E983052 E917516 E851980 E786444 E720908 E655372 E589836 E524300 E458764 E393228 E327692 E262156 E196620 E131084 E65548 H983052 H917516 H851980 H786444 H720908 H655372 H589836 H524300 H458764 H393228 H327692 H262156 H196620 H131084" xr:uid="{00000000-0002-0000-0200-000003000000}">
      <formula1>SwapType</formula1>
    </dataValidation>
    <dataValidation type="list" allowBlank="1" showInputMessage="1" showErrorMessage="1" sqref="H65552 ACT17 AMP17 AWL17 BGH17 BQD17 BZZ17 CJV17 CTR17 DDN17 DNJ17 DXF17 EHB17 EQX17 FAT17 FKP17 FUL17 GEH17 GOD17 GXZ17 HHV17 HRR17 IBN17 ILJ17 IVF17 JFB17 JOX17 JYT17 KIP17 KSL17 LCH17 LMD17 LVZ17 MFV17 MPR17 MZN17 NJJ17 NTF17 ODB17 OMX17 OWT17 PGP17 PQL17 QAH17 QKD17 QTZ17 RDV17 RNR17 RXN17 SHJ17 SRF17 TBB17 TKX17 TUT17 UEP17 UOL17 UYH17 VID17 VRZ17 WBV17 WLR17 WVN17 JB65555 SX65555 ACT65555 AMP65555 AWL65555 BGH65555 BQD65555 BZZ65555 CJV65555 CTR65555 DDN65555 DNJ65555 DXF65555 EHB65555 EQX65555 FAT65555 FKP65555 FUL65555 GEH65555 GOD65555 GXZ65555 HHV65555 HRR65555 IBN65555 ILJ65555 IVF65555 JFB65555 JOX65555 JYT65555 KIP65555 KSL65555 LCH65555 LMD65555 LVZ65555 MFV65555 MPR65555 MZN65555 NJJ65555 NTF65555 ODB65555 OMX65555 OWT65555 PGP65555 PQL65555 QAH65555 QKD65555 QTZ65555 RDV65555 RNR65555 RXN65555 SHJ65555 SRF65555 TBB65555 TKX65555 TUT65555 UEP65555 UOL65555 UYH65555 VID65555 VRZ65555 WBV65555 WLR65555 WVN65555 JB131091 SX131091 ACT131091 AMP131091 AWL131091 BGH131091 BQD131091 BZZ131091 CJV131091 CTR131091 DDN131091 DNJ131091 DXF131091 EHB131091 EQX131091 FAT131091 FKP131091 FUL131091 GEH131091 GOD131091 GXZ131091 HHV131091 HRR131091 IBN131091 ILJ131091 IVF131091 JFB131091 JOX131091 JYT131091 KIP131091 KSL131091 LCH131091 LMD131091 LVZ131091 MFV131091 MPR131091 MZN131091 NJJ131091 NTF131091 ODB131091 OMX131091 OWT131091 PGP131091 PQL131091 QAH131091 QKD131091 QTZ131091 RDV131091 RNR131091 RXN131091 SHJ131091 SRF131091 TBB131091 TKX131091 TUT131091 UEP131091 UOL131091 UYH131091 VID131091 VRZ131091 WBV131091 WLR131091 WVN131091 JB196627 SX196627 ACT196627 AMP196627 AWL196627 BGH196627 BQD196627 BZZ196627 CJV196627 CTR196627 DDN196627 DNJ196627 DXF196627 EHB196627 EQX196627 FAT196627 FKP196627 FUL196627 GEH196627 GOD196627 GXZ196627 HHV196627 HRR196627 IBN196627 ILJ196627 IVF196627 JFB196627 JOX196627 JYT196627 KIP196627 KSL196627 LCH196627 LMD196627 LVZ196627 MFV196627 MPR196627 MZN196627 NJJ196627 NTF196627 ODB196627 OMX196627 OWT196627 PGP196627 PQL196627 QAH196627 QKD196627 QTZ196627 RDV196627 RNR196627 RXN196627 SHJ196627 SRF196627 TBB196627 TKX196627 TUT196627 UEP196627 UOL196627 UYH196627 VID196627 VRZ196627 WBV196627 WLR196627 WVN196627 JB262163 SX262163 ACT262163 AMP262163 AWL262163 BGH262163 BQD262163 BZZ262163 CJV262163 CTR262163 DDN262163 DNJ262163 DXF262163 EHB262163 EQX262163 FAT262163 FKP262163 FUL262163 GEH262163 GOD262163 GXZ262163 HHV262163 HRR262163 IBN262163 ILJ262163 IVF262163 JFB262163 JOX262163 JYT262163 KIP262163 KSL262163 LCH262163 LMD262163 LVZ262163 MFV262163 MPR262163 MZN262163 NJJ262163 NTF262163 ODB262163 OMX262163 OWT262163 PGP262163 PQL262163 QAH262163 QKD262163 QTZ262163 RDV262163 RNR262163 RXN262163 SHJ262163 SRF262163 TBB262163 TKX262163 TUT262163 UEP262163 UOL262163 UYH262163 VID262163 VRZ262163 WBV262163 WLR262163 WVN262163 JB327699 SX327699 ACT327699 AMP327699 AWL327699 BGH327699 BQD327699 BZZ327699 CJV327699 CTR327699 DDN327699 DNJ327699 DXF327699 EHB327699 EQX327699 FAT327699 FKP327699 FUL327699 GEH327699 GOD327699 GXZ327699 HHV327699 HRR327699 IBN327699 ILJ327699 IVF327699 JFB327699 JOX327699 JYT327699 KIP327699 KSL327699 LCH327699 LMD327699 LVZ327699 MFV327699 MPR327699 MZN327699 NJJ327699 NTF327699 ODB327699 OMX327699 OWT327699 PGP327699 PQL327699 QAH327699 QKD327699 QTZ327699 RDV327699 RNR327699 RXN327699 SHJ327699 SRF327699 TBB327699 TKX327699 TUT327699 UEP327699 UOL327699 UYH327699 VID327699 VRZ327699 WBV327699 WLR327699 WVN327699 JB393235 SX393235 ACT393235 AMP393235 AWL393235 BGH393235 BQD393235 BZZ393235 CJV393235 CTR393235 DDN393235 DNJ393235 DXF393235 EHB393235 EQX393235 FAT393235 FKP393235 FUL393235 GEH393235 GOD393235 GXZ393235 HHV393235 HRR393235 IBN393235 ILJ393235 IVF393235 JFB393235 JOX393235 JYT393235 KIP393235 KSL393235 LCH393235 LMD393235 LVZ393235 MFV393235 MPR393235 MZN393235 NJJ393235 NTF393235 ODB393235 OMX393235 OWT393235 PGP393235 PQL393235 QAH393235 QKD393235 QTZ393235 RDV393235 RNR393235 RXN393235 SHJ393235 SRF393235 TBB393235 TKX393235 TUT393235 UEP393235 UOL393235 UYH393235 VID393235 VRZ393235 WBV393235 WLR393235 WVN393235 JB458771 SX458771 ACT458771 AMP458771 AWL458771 BGH458771 BQD458771 BZZ458771 CJV458771 CTR458771 DDN458771 DNJ458771 DXF458771 EHB458771 EQX458771 FAT458771 FKP458771 FUL458771 GEH458771 GOD458771 GXZ458771 HHV458771 HRR458771 IBN458771 ILJ458771 IVF458771 JFB458771 JOX458771 JYT458771 KIP458771 KSL458771 LCH458771 LMD458771 LVZ458771 MFV458771 MPR458771 MZN458771 NJJ458771 NTF458771 ODB458771 OMX458771 OWT458771 PGP458771 PQL458771 QAH458771 QKD458771 QTZ458771 RDV458771 RNR458771 RXN458771 SHJ458771 SRF458771 TBB458771 TKX458771 TUT458771 UEP458771 UOL458771 UYH458771 VID458771 VRZ458771 WBV458771 WLR458771 WVN458771 JB524307 SX524307 ACT524307 AMP524307 AWL524307 BGH524307 BQD524307 BZZ524307 CJV524307 CTR524307 DDN524307 DNJ524307 DXF524307 EHB524307 EQX524307 FAT524307 FKP524307 FUL524307 GEH524307 GOD524307 GXZ524307 HHV524307 HRR524307 IBN524307 ILJ524307 IVF524307 JFB524307 JOX524307 JYT524307 KIP524307 KSL524307 LCH524307 LMD524307 LVZ524307 MFV524307 MPR524307 MZN524307 NJJ524307 NTF524307 ODB524307 OMX524307 OWT524307 PGP524307 PQL524307 QAH524307 QKD524307 QTZ524307 RDV524307 RNR524307 RXN524307 SHJ524307 SRF524307 TBB524307 TKX524307 TUT524307 UEP524307 UOL524307 UYH524307 VID524307 VRZ524307 WBV524307 WLR524307 WVN524307 JB589843 SX589843 ACT589843 AMP589843 AWL589843 BGH589843 BQD589843 BZZ589843 CJV589843 CTR589843 DDN589843 DNJ589843 DXF589843 EHB589843 EQX589843 FAT589843 FKP589843 FUL589843 GEH589843 GOD589843 GXZ589843 HHV589843 HRR589843 IBN589843 ILJ589843 IVF589843 JFB589843 JOX589843 JYT589843 KIP589843 KSL589843 LCH589843 LMD589843 LVZ589843 MFV589843 MPR589843 MZN589843 NJJ589843 NTF589843 ODB589843 OMX589843 OWT589843 PGP589843 PQL589843 QAH589843 QKD589843 QTZ589843 RDV589843 RNR589843 RXN589843 SHJ589843 SRF589843 TBB589843 TKX589843 TUT589843 UEP589843 UOL589843 UYH589843 VID589843 VRZ589843 WBV589843 WLR589843 WVN589843 JB655379 SX655379 ACT655379 AMP655379 AWL655379 BGH655379 BQD655379 BZZ655379 CJV655379 CTR655379 DDN655379 DNJ655379 DXF655379 EHB655379 EQX655379 FAT655379 FKP655379 FUL655379 GEH655379 GOD655379 GXZ655379 HHV655379 HRR655379 IBN655379 ILJ655379 IVF655379 JFB655379 JOX655379 JYT655379 KIP655379 KSL655379 LCH655379 LMD655379 LVZ655379 MFV655379 MPR655379 MZN655379 NJJ655379 NTF655379 ODB655379 OMX655379 OWT655379 PGP655379 PQL655379 QAH655379 QKD655379 QTZ655379 RDV655379 RNR655379 RXN655379 SHJ655379 SRF655379 TBB655379 TKX655379 TUT655379 UEP655379 UOL655379 UYH655379 VID655379 VRZ655379 WBV655379 WLR655379 WVN655379 JB720915 SX720915 ACT720915 AMP720915 AWL720915 BGH720915 BQD720915 BZZ720915 CJV720915 CTR720915 DDN720915 DNJ720915 DXF720915 EHB720915 EQX720915 FAT720915 FKP720915 FUL720915 GEH720915 GOD720915 GXZ720915 HHV720915 HRR720915 IBN720915 ILJ720915 IVF720915 JFB720915 JOX720915 JYT720915 KIP720915 KSL720915 LCH720915 LMD720915 LVZ720915 MFV720915 MPR720915 MZN720915 NJJ720915 NTF720915 ODB720915 OMX720915 OWT720915 PGP720915 PQL720915 QAH720915 QKD720915 QTZ720915 RDV720915 RNR720915 RXN720915 SHJ720915 SRF720915 TBB720915 TKX720915 TUT720915 UEP720915 UOL720915 UYH720915 VID720915 VRZ720915 WBV720915 WLR720915 WVN720915 JB786451 SX786451 ACT786451 AMP786451 AWL786451 BGH786451 BQD786451 BZZ786451 CJV786451 CTR786451 DDN786451 DNJ786451 DXF786451 EHB786451 EQX786451 FAT786451 FKP786451 FUL786451 GEH786451 GOD786451 GXZ786451 HHV786451 HRR786451 IBN786451 ILJ786451 IVF786451 JFB786451 JOX786451 JYT786451 KIP786451 KSL786451 LCH786451 LMD786451 LVZ786451 MFV786451 MPR786451 MZN786451 NJJ786451 NTF786451 ODB786451 OMX786451 OWT786451 PGP786451 PQL786451 QAH786451 QKD786451 QTZ786451 RDV786451 RNR786451 RXN786451 SHJ786451 SRF786451 TBB786451 TKX786451 TUT786451 UEP786451 UOL786451 UYH786451 VID786451 VRZ786451 WBV786451 WLR786451 WVN786451 JB851987 SX851987 ACT851987 AMP851987 AWL851987 BGH851987 BQD851987 BZZ851987 CJV851987 CTR851987 DDN851987 DNJ851987 DXF851987 EHB851987 EQX851987 FAT851987 FKP851987 FUL851987 GEH851987 GOD851987 GXZ851987 HHV851987 HRR851987 IBN851987 ILJ851987 IVF851987 JFB851987 JOX851987 JYT851987 KIP851987 KSL851987 LCH851987 LMD851987 LVZ851987 MFV851987 MPR851987 MZN851987 NJJ851987 NTF851987 ODB851987 OMX851987 OWT851987 PGP851987 PQL851987 QAH851987 QKD851987 QTZ851987 RDV851987 RNR851987 RXN851987 SHJ851987 SRF851987 TBB851987 TKX851987 TUT851987 UEP851987 UOL851987 UYH851987 VID851987 VRZ851987 WBV851987 WLR851987 WVN851987 JB917523 SX917523 ACT917523 AMP917523 AWL917523 BGH917523 BQD917523 BZZ917523 CJV917523 CTR917523 DDN917523 DNJ917523 DXF917523 EHB917523 EQX917523 FAT917523 FKP917523 FUL917523 GEH917523 GOD917523 GXZ917523 HHV917523 HRR917523 IBN917523 ILJ917523 IVF917523 JFB917523 JOX917523 JYT917523 KIP917523 KSL917523 LCH917523 LMD917523 LVZ917523 MFV917523 MPR917523 MZN917523 NJJ917523 NTF917523 ODB917523 OMX917523 OWT917523 PGP917523 PQL917523 QAH917523 QKD917523 QTZ917523 RDV917523 RNR917523 RXN917523 SHJ917523 SRF917523 TBB917523 TKX917523 TUT917523 UEP917523 UOL917523 UYH917523 VID917523 VRZ917523 WBV917523 WLR917523 WVN917523 JB983059 SX983059 ACT983059 AMP983059 AWL983059 BGH983059 BQD983059 BZZ983059 CJV983059 CTR983059 DDN983059 DNJ983059 DXF983059 EHB983059 EQX983059 FAT983059 FKP983059 FUL983059 GEH983059 GOD983059 GXZ983059 HHV983059 HRR983059 IBN983059 ILJ983059 IVF983059 JFB983059 JOX983059 JYT983059 KIP983059 KSL983059 LCH983059 LMD983059 LVZ983059 MFV983059 MPR983059 MZN983059 NJJ983059 NTF983059 ODB983059 OMX983059 OWT983059 PGP983059 PQL983059 QAH983059 QKD983059 QTZ983059 RDV983059 RNR983059 RXN983059 SHJ983059 SRF983059 TBB983059 TKX983059 TUT983059 UEP983059 UOL983059 UYH983059 VID983059 VRZ983059 WBV983059 WLR983059 WVN983059 IY17 SU17 ACQ17 AMM17 AWI17 BGE17 BQA17 BZW17 CJS17 CTO17 DDK17 DNG17 DXC17 EGY17 EQU17 FAQ17 FKM17 FUI17 GEE17 GOA17 GXW17 HHS17 HRO17 IBK17 ILG17 IVC17 JEY17 JOU17 JYQ17 KIM17 KSI17 LCE17 LMA17 LVW17 MFS17 MPO17 MZK17 NJG17 NTC17 OCY17 OMU17 OWQ17 PGM17 PQI17 QAE17 QKA17 QTW17 RDS17 RNO17 RXK17 SHG17 SRC17 TAY17 TKU17 TUQ17 UEM17 UOI17 UYE17 VIA17 VRW17 WBS17 WLO17 WVK17 IY65555 SU65555 ACQ65555 AMM65555 AWI65555 BGE65555 BQA65555 BZW65555 CJS65555 CTO65555 DDK65555 DNG65555 DXC65555 EGY65555 EQU65555 FAQ65555 FKM65555 FUI65555 GEE65555 GOA65555 GXW65555 HHS65555 HRO65555 IBK65555 ILG65555 IVC65555 JEY65555 JOU65555 JYQ65555 KIM65555 KSI65555 LCE65555 LMA65555 LVW65555 MFS65555 MPO65555 MZK65555 NJG65555 NTC65555 OCY65555 OMU65555 OWQ65555 PGM65555 PQI65555 QAE65555 QKA65555 QTW65555 RDS65555 RNO65555 RXK65555 SHG65555 SRC65555 TAY65555 TKU65555 TUQ65555 UEM65555 UOI65555 UYE65555 VIA65555 VRW65555 WBS65555 WLO65555 WVK65555 IY131091 SU131091 ACQ131091 AMM131091 AWI131091 BGE131091 BQA131091 BZW131091 CJS131091 CTO131091 DDK131091 DNG131091 DXC131091 EGY131091 EQU131091 FAQ131091 FKM131091 FUI131091 GEE131091 GOA131091 GXW131091 HHS131091 HRO131091 IBK131091 ILG131091 IVC131091 JEY131091 JOU131091 JYQ131091 KIM131091 KSI131091 LCE131091 LMA131091 LVW131091 MFS131091 MPO131091 MZK131091 NJG131091 NTC131091 OCY131091 OMU131091 OWQ131091 PGM131091 PQI131091 QAE131091 QKA131091 QTW131091 RDS131091 RNO131091 RXK131091 SHG131091 SRC131091 TAY131091 TKU131091 TUQ131091 UEM131091 UOI131091 UYE131091 VIA131091 VRW131091 WBS131091 WLO131091 WVK131091 IY196627 SU196627 ACQ196627 AMM196627 AWI196627 BGE196627 BQA196627 BZW196627 CJS196627 CTO196627 DDK196627 DNG196627 DXC196627 EGY196627 EQU196627 FAQ196627 FKM196627 FUI196627 GEE196627 GOA196627 GXW196627 HHS196627 HRO196627 IBK196627 ILG196627 IVC196627 JEY196627 JOU196627 JYQ196627 KIM196627 KSI196627 LCE196627 LMA196627 LVW196627 MFS196627 MPO196627 MZK196627 NJG196627 NTC196627 OCY196627 OMU196627 OWQ196627 PGM196627 PQI196627 QAE196627 QKA196627 QTW196627 RDS196627 RNO196627 RXK196627 SHG196627 SRC196627 TAY196627 TKU196627 TUQ196627 UEM196627 UOI196627 UYE196627 VIA196627 VRW196627 WBS196627 WLO196627 WVK196627 IY262163 SU262163 ACQ262163 AMM262163 AWI262163 BGE262163 BQA262163 BZW262163 CJS262163 CTO262163 DDK262163 DNG262163 DXC262163 EGY262163 EQU262163 FAQ262163 FKM262163 FUI262163 GEE262163 GOA262163 GXW262163 HHS262163 HRO262163 IBK262163 ILG262163 IVC262163 JEY262163 JOU262163 JYQ262163 KIM262163 KSI262163 LCE262163 LMA262163 LVW262163 MFS262163 MPO262163 MZK262163 NJG262163 NTC262163 OCY262163 OMU262163 OWQ262163 PGM262163 PQI262163 QAE262163 QKA262163 QTW262163 RDS262163 RNO262163 RXK262163 SHG262163 SRC262163 TAY262163 TKU262163 TUQ262163 UEM262163 UOI262163 UYE262163 VIA262163 VRW262163 WBS262163 WLO262163 WVK262163 IY327699 SU327699 ACQ327699 AMM327699 AWI327699 BGE327699 BQA327699 BZW327699 CJS327699 CTO327699 DDK327699 DNG327699 DXC327699 EGY327699 EQU327699 FAQ327699 FKM327699 FUI327699 GEE327699 GOA327699 GXW327699 HHS327699 HRO327699 IBK327699 ILG327699 IVC327699 JEY327699 JOU327699 JYQ327699 KIM327699 KSI327699 LCE327699 LMA327699 LVW327699 MFS327699 MPO327699 MZK327699 NJG327699 NTC327699 OCY327699 OMU327699 OWQ327699 PGM327699 PQI327699 QAE327699 QKA327699 QTW327699 RDS327699 RNO327699 RXK327699 SHG327699 SRC327699 TAY327699 TKU327699 TUQ327699 UEM327699 UOI327699 UYE327699 VIA327699 VRW327699 WBS327699 WLO327699 WVK327699 IY393235 SU393235 ACQ393235 AMM393235 AWI393235 BGE393235 BQA393235 BZW393235 CJS393235 CTO393235 DDK393235 DNG393235 DXC393235 EGY393235 EQU393235 FAQ393235 FKM393235 FUI393235 GEE393235 GOA393235 GXW393235 HHS393235 HRO393235 IBK393235 ILG393235 IVC393235 JEY393235 JOU393235 JYQ393235 KIM393235 KSI393235 LCE393235 LMA393235 LVW393235 MFS393235 MPO393235 MZK393235 NJG393235 NTC393235 OCY393235 OMU393235 OWQ393235 PGM393235 PQI393235 QAE393235 QKA393235 QTW393235 RDS393235 RNO393235 RXK393235 SHG393235 SRC393235 TAY393235 TKU393235 TUQ393235 UEM393235 UOI393235 UYE393235 VIA393235 VRW393235 WBS393235 WLO393235 WVK393235 IY458771 SU458771 ACQ458771 AMM458771 AWI458771 BGE458771 BQA458771 BZW458771 CJS458771 CTO458771 DDK458771 DNG458771 DXC458771 EGY458771 EQU458771 FAQ458771 FKM458771 FUI458771 GEE458771 GOA458771 GXW458771 HHS458771 HRO458771 IBK458771 ILG458771 IVC458771 JEY458771 JOU458771 JYQ458771 KIM458771 KSI458771 LCE458771 LMA458771 LVW458771 MFS458771 MPO458771 MZK458771 NJG458771 NTC458771 OCY458771 OMU458771 OWQ458771 PGM458771 PQI458771 QAE458771 QKA458771 QTW458771 RDS458771 RNO458771 RXK458771 SHG458771 SRC458771 TAY458771 TKU458771 TUQ458771 UEM458771 UOI458771 UYE458771 VIA458771 VRW458771 WBS458771 WLO458771 WVK458771 IY524307 SU524307 ACQ524307 AMM524307 AWI524307 BGE524307 BQA524307 BZW524307 CJS524307 CTO524307 DDK524307 DNG524307 DXC524307 EGY524307 EQU524307 FAQ524307 FKM524307 FUI524307 GEE524307 GOA524307 GXW524307 HHS524307 HRO524307 IBK524307 ILG524307 IVC524307 JEY524307 JOU524307 JYQ524307 KIM524307 KSI524307 LCE524307 LMA524307 LVW524307 MFS524307 MPO524307 MZK524307 NJG524307 NTC524307 OCY524307 OMU524307 OWQ524307 PGM524307 PQI524307 QAE524307 QKA524307 QTW524307 RDS524307 RNO524307 RXK524307 SHG524307 SRC524307 TAY524307 TKU524307 TUQ524307 UEM524307 UOI524307 UYE524307 VIA524307 VRW524307 WBS524307 WLO524307 WVK524307 IY589843 SU589843 ACQ589843 AMM589843 AWI589843 BGE589843 BQA589843 BZW589843 CJS589843 CTO589843 DDK589843 DNG589843 DXC589843 EGY589843 EQU589843 FAQ589843 FKM589843 FUI589843 GEE589843 GOA589843 GXW589843 HHS589843 HRO589843 IBK589843 ILG589843 IVC589843 JEY589843 JOU589843 JYQ589843 KIM589843 KSI589843 LCE589843 LMA589843 LVW589843 MFS589843 MPO589843 MZK589843 NJG589843 NTC589843 OCY589843 OMU589843 OWQ589843 PGM589843 PQI589843 QAE589843 QKA589843 QTW589843 RDS589843 RNO589843 RXK589843 SHG589843 SRC589843 TAY589843 TKU589843 TUQ589843 UEM589843 UOI589843 UYE589843 VIA589843 VRW589843 WBS589843 WLO589843 WVK589843 IY655379 SU655379 ACQ655379 AMM655379 AWI655379 BGE655379 BQA655379 BZW655379 CJS655379 CTO655379 DDK655379 DNG655379 DXC655379 EGY655379 EQU655379 FAQ655379 FKM655379 FUI655379 GEE655379 GOA655379 GXW655379 HHS655379 HRO655379 IBK655379 ILG655379 IVC655379 JEY655379 JOU655379 JYQ655379 KIM655379 KSI655379 LCE655379 LMA655379 LVW655379 MFS655379 MPO655379 MZK655379 NJG655379 NTC655379 OCY655379 OMU655379 OWQ655379 PGM655379 PQI655379 QAE655379 QKA655379 QTW655379 RDS655379 RNO655379 RXK655379 SHG655379 SRC655379 TAY655379 TKU655379 TUQ655379 UEM655379 UOI655379 UYE655379 VIA655379 VRW655379 WBS655379 WLO655379 WVK655379 IY720915 SU720915 ACQ720915 AMM720915 AWI720915 BGE720915 BQA720915 BZW720915 CJS720915 CTO720915 DDK720915 DNG720915 DXC720915 EGY720915 EQU720915 FAQ720915 FKM720915 FUI720915 GEE720915 GOA720915 GXW720915 HHS720915 HRO720915 IBK720915 ILG720915 IVC720915 JEY720915 JOU720915 JYQ720915 KIM720915 KSI720915 LCE720915 LMA720915 LVW720915 MFS720915 MPO720915 MZK720915 NJG720915 NTC720915 OCY720915 OMU720915 OWQ720915 PGM720915 PQI720915 QAE720915 QKA720915 QTW720915 RDS720915 RNO720915 RXK720915 SHG720915 SRC720915 TAY720915 TKU720915 TUQ720915 UEM720915 UOI720915 UYE720915 VIA720915 VRW720915 WBS720915 WLO720915 WVK720915 IY786451 SU786451 ACQ786451 AMM786451 AWI786451 BGE786451 BQA786451 BZW786451 CJS786451 CTO786451 DDK786451 DNG786451 DXC786451 EGY786451 EQU786451 FAQ786451 FKM786451 FUI786451 GEE786451 GOA786451 GXW786451 HHS786451 HRO786451 IBK786451 ILG786451 IVC786451 JEY786451 JOU786451 JYQ786451 KIM786451 KSI786451 LCE786451 LMA786451 LVW786451 MFS786451 MPO786451 MZK786451 NJG786451 NTC786451 OCY786451 OMU786451 OWQ786451 PGM786451 PQI786451 QAE786451 QKA786451 QTW786451 RDS786451 RNO786451 RXK786451 SHG786451 SRC786451 TAY786451 TKU786451 TUQ786451 UEM786451 UOI786451 UYE786451 VIA786451 VRW786451 WBS786451 WLO786451 WVK786451 IY851987 SU851987 ACQ851987 AMM851987 AWI851987 BGE851987 BQA851987 BZW851987 CJS851987 CTO851987 DDK851987 DNG851987 DXC851987 EGY851987 EQU851987 FAQ851987 FKM851987 FUI851987 GEE851987 GOA851987 GXW851987 HHS851987 HRO851987 IBK851987 ILG851987 IVC851987 JEY851987 JOU851987 JYQ851987 KIM851987 KSI851987 LCE851987 LMA851987 LVW851987 MFS851987 MPO851987 MZK851987 NJG851987 NTC851987 OCY851987 OMU851987 OWQ851987 PGM851987 PQI851987 QAE851987 QKA851987 QTW851987 RDS851987 RNO851987 RXK851987 SHG851987 SRC851987 TAY851987 TKU851987 TUQ851987 UEM851987 UOI851987 UYE851987 VIA851987 VRW851987 WBS851987 WLO851987 WVK851987 IY917523 SU917523 ACQ917523 AMM917523 AWI917523 BGE917523 BQA917523 BZW917523 CJS917523 CTO917523 DDK917523 DNG917523 DXC917523 EGY917523 EQU917523 FAQ917523 FKM917523 FUI917523 GEE917523 GOA917523 GXW917523 HHS917523 HRO917523 IBK917523 ILG917523 IVC917523 JEY917523 JOU917523 JYQ917523 KIM917523 KSI917523 LCE917523 LMA917523 LVW917523 MFS917523 MPO917523 MZK917523 NJG917523 NTC917523 OCY917523 OMU917523 OWQ917523 PGM917523 PQI917523 QAE917523 QKA917523 QTW917523 RDS917523 RNO917523 RXK917523 SHG917523 SRC917523 TAY917523 TKU917523 TUQ917523 UEM917523 UOI917523 UYE917523 VIA917523 VRW917523 WBS917523 WLO917523 WVK917523 IY983059 SU983059 ACQ983059 AMM983059 AWI983059 BGE983059 BQA983059 BZW983059 CJS983059 CTO983059 DDK983059 DNG983059 DXC983059 EGY983059 EQU983059 FAQ983059 FKM983059 FUI983059 GEE983059 GOA983059 GXW983059 HHS983059 HRO983059 IBK983059 ILG983059 IVC983059 JEY983059 JOU983059 JYQ983059 KIM983059 KSI983059 LCE983059 LMA983059 LVW983059 MFS983059 MPO983059 MZK983059 NJG983059 NTC983059 OCY983059 OMU983059 OWQ983059 PGM983059 PQI983059 QAE983059 QKA983059 QTW983059 RDS983059 RNO983059 RXK983059 SHG983059 SRC983059 TAY983059 TKU983059 TUQ983059 UEM983059 UOI983059 UYE983059 VIA983059 VRW983059 WBS983059 WLO983059 WVK983059 SX17 JB17 E917520 E851984 E786448 E720912 E655376 E589840 E524304 E458768 E393232 E327696 E262160 E196624 E131088 E65552 E983056 H983056 H917520 H851984 H786448 H720912 H655376 H589840 H524304 H458768 H393232 H327696 H262160 H196624 H131088" xr:uid="{00000000-0002-0000-0200-000004000000}">
      <formula1>LegType</formula1>
    </dataValidation>
    <dataValidation type="list" allowBlank="1" showInputMessage="1" showErrorMessage="1" sqref="H65557 JB22 SX22 ACT22 AMP22 AWL22 BGH22 BQD22 BZZ22 CJV22 CTR22 DDN22 DNJ22 DXF22 EHB22 EQX22 FAT22 FKP22 FUL22 GEH22 GOD22 GXZ22 HHV22 HRR22 IBN22 ILJ22 IVF22 JFB22 JOX22 JYT22 KIP22 KSL22 LCH22 LMD22 LVZ22 MFV22 MPR22 MZN22 NJJ22 NTF22 ODB22 OMX22 OWT22 PGP22 PQL22 QAH22 QKD22 QTZ22 RDV22 RNR22 RXN22 SHJ22 SRF22 TBB22 TKX22 TUT22 UEP22 UOL22 UYH22 VID22 VRZ22 WBV22 WLR22 WVN22 JB65560 SX65560 ACT65560 AMP65560 AWL65560 BGH65560 BQD65560 BZZ65560 CJV65560 CTR65560 DDN65560 DNJ65560 DXF65560 EHB65560 EQX65560 FAT65560 FKP65560 FUL65560 GEH65560 GOD65560 GXZ65560 HHV65560 HRR65560 IBN65560 ILJ65560 IVF65560 JFB65560 JOX65560 JYT65560 KIP65560 KSL65560 LCH65560 LMD65560 LVZ65560 MFV65560 MPR65560 MZN65560 NJJ65560 NTF65560 ODB65560 OMX65560 OWT65560 PGP65560 PQL65560 QAH65560 QKD65560 QTZ65560 RDV65560 RNR65560 RXN65560 SHJ65560 SRF65560 TBB65560 TKX65560 TUT65560 UEP65560 UOL65560 UYH65560 VID65560 VRZ65560 WBV65560 WLR65560 WVN65560 JB131096 SX131096 ACT131096 AMP131096 AWL131096 BGH131096 BQD131096 BZZ131096 CJV131096 CTR131096 DDN131096 DNJ131096 DXF131096 EHB131096 EQX131096 FAT131096 FKP131096 FUL131096 GEH131096 GOD131096 GXZ131096 HHV131096 HRR131096 IBN131096 ILJ131096 IVF131096 JFB131096 JOX131096 JYT131096 KIP131096 KSL131096 LCH131096 LMD131096 LVZ131096 MFV131096 MPR131096 MZN131096 NJJ131096 NTF131096 ODB131096 OMX131096 OWT131096 PGP131096 PQL131096 QAH131096 QKD131096 QTZ131096 RDV131096 RNR131096 RXN131096 SHJ131096 SRF131096 TBB131096 TKX131096 TUT131096 UEP131096 UOL131096 UYH131096 VID131096 VRZ131096 WBV131096 WLR131096 WVN131096 JB196632 SX196632 ACT196632 AMP196632 AWL196632 BGH196632 BQD196632 BZZ196632 CJV196632 CTR196632 DDN196632 DNJ196632 DXF196632 EHB196632 EQX196632 FAT196632 FKP196632 FUL196632 GEH196632 GOD196632 GXZ196632 HHV196632 HRR196632 IBN196632 ILJ196632 IVF196632 JFB196632 JOX196632 JYT196632 KIP196632 KSL196632 LCH196632 LMD196632 LVZ196632 MFV196632 MPR196632 MZN196632 NJJ196632 NTF196632 ODB196632 OMX196632 OWT196632 PGP196632 PQL196632 QAH196632 QKD196632 QTZ196632 RDV196632 RNR196632 RXN196632 SHJ196632 SRF196632 TBB196632 TKX196632 TUT196632 UEP196632 UOL196632 UYH196632 VID196632 VRZ196632 WBV196632 WLR196632 WVN196632 JB262168 SX262168 ACT262168 AMP262168 AWL262168 BGH262168 BQD262168 BZZ262168 CJV262168 CTR262168 DDN262168 DNJ262168 DXF262168 EHB262168 EQX262168 FAT262168 FKP262168 FUL262168 GEH262168 GOD262168 GXZ262168 HHV262168 HRR262168 IBN262168 ILJ262168 IVF262168 JFB262168 JOX262168 JYT262168 KIP262168 KSL262168 LCH262168 LMD262168 LVZ262168 MFV262168 MPR262168 MZN262168 NJJ262168 NTF262168 ODB262168 OMX262168 OWT262168 PGP262168 PQL262168 QAH262168 QKD262168 QTZ262168 RDV262168 RNR262168 RXN262168 SHJ262168 SRF262168 TBB262168 TKX262168 TUT262168 UEP262168 UOL262168 UYH262168 VID262168 VRZ262168 WBV262168 WLR262168 WVN262168 JB327704 SX327704 ACT327704 AMP327704 AWL327704 BGH327704 BQD327704 BZZ327704 CJV327704 CTR327704 DDN327704 DNJ327704 DXF327704 EHB327704 EQX327704 FAT327704 FKP327704 FUL327704 GEH327704 GOD327704 GXZ327704 HHV327704 HRR327704 IBN327704 ILJ327704 IVF327704 JFB327704 JOX327704 JYT327704 KIP327704 KSL327704 LCH327704 LMD327704 LVZ327704 MFV327704 MPR327704 MZN327704 NJJ327704 NTF327704 ODB327704 OMX327704 OWT327704 PGP327704 PQL327704 QAH327704 QKD327704 QTZ327704 RDV327704 RNR327704 RXN327704 SHJ327704 SRF327704 TBB327704 TKX327704 TUT327704 UEP327704 UOL327704 UYH327704 VID327704 VRZ327704 WBV327704 WLR327704 WVN327704 JB393240 SX393240 ACT393240 AMP393240 AWL393240 BGH393240 BQD393240 BZZ393240 CJV393240 CTR393240 DDN393240 DNJ393240 DXF393240 EHB393240 EQX393240 FAT393240 FKP393240 FUL393240 GEH393240 GOD393240 GXZ393240 HHV393240 HRR393240 IBN393240 ILJ393240 IVF393240 JFB393240 JOX393240 JYT393240 KIP393240 KSL393240 LCH393240 LMD393240 LVZ393240 MFV393240 MPR393240 MZN393240 NJJ393240 NTF393240 ODB393240 OMX393240 OWT393240 PGP393240 PQL393240 QAH393240 QKD393240 QTZ393240 RDV393240 RNR393240 RXN393240 SHJ393240 SRF393240 TBB393240 TKX393240 TUT393240 UEP393240 UOL393240 UYH393240 VID393240 VRZ393240 WBV393240 WLR393240 WVN393240 JB458776 SX458776 ACT458776 AMP458776 AWL458776 BGH458776 BQD458776 BZZ458776 CJV458776 CTR458776 DDN458776 DNJ458776 DXF458776 EHB458776 EQX458776 FAT458776 FKP458776 FUL458776 GEH458776 GOD458776 GXZ458776 HHV458776 HRR458776 IBN458776 ILJ458776 IVF458776 JFB458776 JOX458776 JYT458776 KIP458776 KSL458776 LCH458776 LMD458776 LVZ458776 MFV458776 MPR458776 MZN458776 NJJ458776 NTF458776 ODB458776 OMX458776 OWT458776 PGP458776 PQL458776 QAH458776 QKD458776 QTZ458776 RDV458776 RNR458776 RXN458776 SHJ458776 SRF458776 TBB458776 TKX458776 TUT458776 UEP458776 UOL458776 UYH458776 VID458776 VRZ458776 WBV458776 WLR458776 WVN458776 JB524312 SX524312 ACT524312 AMP524312 AWL524312 BGH524312 BQD524312 BZZ524312 CJV524312 CTR524312 DDN524312 DNJ524312 DXF524312 EHB524312 EQX524312 FAT524312 FKP524312 FUL524312 GEH524312 GOD524312 GXZ524312 HHV524312 HRR524312 IBN524312 ILJ524312 IVF524312 JFB524312 JOX524312 JYT524312 KIP524312 KSL524312 LCH524312 LMD524312 LVZ524312 MFV524312 MPR524312 MZN524312 NJJ524312 NTF524312 ODB524312 OMX524312 OWT524312 PGP524312 PQL524312 QAH524312 QKD524312 QTZ524312 RDV524312 RNR524312 RXN524312 SHJ524312 SRF524312 TBB524312 TKX524312 TUT524312 UEP524312 UOL524312 UYH524312 VID524312 VRZ524312 WBV524312 WLR524312 WVN524312 JB589848 SX589848 ACT589848 AMP589848 AWL589848 BGH589848 BQD589848 BZZ589848 CJV589848 CTR589848 DDN589848 DNJ589848 DXF589848 EHB589848 EQX589848 FAT589848 FKP589848 FUL589848 GEH589848 GOD589848 GXZ589848 HHV589848 HRR589848 IBN589848 ILJ589848 IVF589848 JFB589848 JOX589848 JYT589848 KIP589848 KSL589848 LCH589848 LMD589848 LVZ589848 MFV589848 MPR589848 MZN589848 NJJ589848 NTF589848 ODB589848 OMX589848 OWT589848 PGP589848 PQL589848 QAH589848 QKD589848 QTZ589848 RDV589848 RNR589848 RXN589848 SHJ589848 SRF589848 TBB589848 TKX589848 TUT589848 UEP589848 UOL589848 UYH589848 VID589848 VRZ589848 WBV589848 WLR589848 WVN589848 JB655384 SX655384 ACT655384 AMP655384 AWL655384 BGH655384 BQD655384 BZZ655384 CJV655384 CTR655384 DDN655384 DNJ655384 DXF655384 EHB655384 EQX655384 FAT655384 FKP655384 FUL655384 GEH655384 GOD655384 GXZ655384 HHV655384 HRR655384 IBN655384 ILJ655384 IVF655384 JFB655384 JOX655384 JYT655384 KIP655384 KSL655384 LCH655384 LMD655384 LVZ655384 MFV655384 MPR655384 MZN655384 NJJ655384 NTF655384 ODB655384 OMX655384 OWT655384 PGP655384 PQL655384 QAH655384 QKD655384 QTZ655384 RDV655384 RNR655384 RXN655384 SHJ655384 SRF655384 TBB655384 TKX655384 TUT655384 UEP655384 UOL655384 UYH655384 VID655384 VRZ655384 WBV655384 WLR655384 WVN655384 JB720920 SX720920 ACT720920 AMP720920 AWL720920 BGH720920 BQD720920 BZZ720920 CJV720920 CTR720920 DDN720920 DNJ720920 DXF720920 EHB720920 EQX720920 FAT720920 FKP720920 FUL720920 GEH720920 GOD720920 GXZ720920 HHV720920 HRR720920 IBN720920 ILJ720920 IVF720920 JFB720920 JOX720920 JYT720920 KIP720920 KSL720920 LCH720920 LMD720920 LVZ720920 MFV720920 MPR720920 MZN720920 NJJ720920 NTF720920 ODB720920 OMX720920 OWT720920 PGP720920 PQL720920 QAH720920 QKD720920 QTZ720920 RDV720920 RNR720920 RXN720920 SHJ720920 SRF720920 TBB720920 TKX720920 TUT720920 UEP720920 UOL720920 UYH720920 VID720920 VRZ720920 WBV720920 WLR720920 WVN720920 JB786456 SX786456 ACT786456 AMP786456 AWL786456 BGH786456 BQD786456 BZZ786456 CJV786456 CTR786456 DDN786456 DNJ786456 DXF786456 EHB786456 EQX786456 FAT786456 FKP786456 FUL786456 GEH786456 GOD786456 GXZ786456 HHV786456 HRR786456 IBN786456 ILJ786456 IVF786456 JFB786456 JOX786456 JYT786456 KIP786456 KSL786456 LCH786456 LMD786456 LVZ786456 MFV786456 MPR786456 MZN786456 NJJ786456 NTF786456 ODB786456 OMX786456 OWT786456 PGP786456 PQL786456 QAH786456 QKD786456 QTZ786456 RDV786456 RNR786456 RXN786456 SHJ786456 SRF786456 TBB786456 TKX786456 TUT786456 UEP786456 UOL786456 UYH786456 VID786456 VRZ786456 WBV786456 WLR786456 WVN786456 JB851992 SX851992 ACT851992 AMP851992 AWL851992 BGH851992 BQD851992 BZZ851992 CJV851992 CTR851992 DDN851992 DNJ851992 DXF851992 EHB851992 EQX851992 FAT851992 FKP851992 FUL851992 GEH851992 GOD851992 GXZ851992 HHV851992 HRR851992 IBN851992 ILJ851992 IVF851992 JFB851992 JOX851992 JYT851992 KIP851992 KSL851992 LCH851992 LMD851992 LVZ851992 MFV851992 MPR851992 MZN851992 NJJ851992 NTF851992 ODB851992 OMX851992 OWT851992 PGP851992 PQL851992 QAH851992 QKD851992 QTZ851992 RDV851992 RNR851992 RXN851992 SHJ851992 SRF851992 TBB851992 TKX851992 TUT851992 UEP851992 UOL851992 UYH851992 VID851992 VRZ851992 WBV851992 WLR851992 WVN851992 JB917528 SX917528 ACT917528 AMP917528 AWL917528 BGH917528 BQD917528 BZZ917528 CJV917528 CTR917528 DDN917528 DNJ917528 DXF917528 EHB917528 EQX917528 FAT917528 FKP917528 FUL917528 GEH917528 GOD917528 GXZ917528 HHV917528 HRR917528 IBN917528 ILJ917528 IVF917528 JFB917528 JOX917528 JYT917528 KIP917528 KSL917528 LCH917528 LMD917528 LVZ917528 MFV917528 MPR917528 MZN917528 NJJ917528 NTF917528 ODB917528 OMX917528 OWT917528 PGP917528 PQL917528 QAH917528 QKD917528 QTZ917528 RDV917528 RNR917528 RXN917528 SHJ917528 SRF917528 TBB917528 TKX917528 TUT917528 UEP917528 UOL917528 UYH917528 VID917528 VRZ917528 WBV917528 WLR917528 WVN917528 JB983064 SX983064 ACT983064 AMP983064 AWL983064 BGH983064 BQD983064 BZZ983064 CJV983064 CTR983064 DDN983064 DNJ983064 DXF983064 EHB983064 EQX983064 FAT983064 FKP983064 FUL983064 GEH983064 GOD983064 GXZ983064 HHV983064 HRR983064 IBN983064 ILJ983064 IVF983064 JFB983064 JOX983064 JYT983064 KIP983064 KSL983064 LCH983064 LMD983064 LVZ983064 MFV983064 MPR983064 MZN983064 NJJ983064 NTF983064 ODB983064 OMX983064 OWT983064 PGP983064 PQL983064 QAH983064 QKD983064 QTZ983064 RDV983064 RNR983064 RXN983064 SHJ983064 SRF983064 TBB983064 TKX983064 TUT983064 UEP983064 UOL983064 UYH983064 VID983064 VRZ983064 WBV983064 WLR983064 WVN983064 IY22 SU22 ACQ22 AMM22 AWI22 BGE22 BQA22 BZW22 CJS22 CTO22 DDK22 DNG22 DXC22 EGY22 EQU22 FAQ22 FKM22 FUI22 GEE22 GOA22 GXW22 HHS22 HRO22 IBK22 ILG22 IVC22 JEY22 JOU22 JYQ22 KIM22 KSI22 LCE22 LMA22 LVW22 MFS22 MPO22 MZK22 NJG22 NTC22 OCY22 OMU22 OWQ22 PGM22 PQI22 QAE22 QKA22 QTW22 RDS22 RNO22 RXK22 SHG22 SRC22 TAY22 TKU22 TUQ22 UEM22 UOI22 UYE22 VIA22 VRW22 WBS22 WLO22 WVK22 IY65560 SU65560 ACQ65560 AMM65560 AWI65560 BGE65560 BQA65560 BZW65560 CJS65560 CTO65560 DDK65560 DNG65560 DXC65560 EGY65560 EQU65560 FAQ65560 FKM65560 FUI65560 GEE65560 GOA65560 GXW65560 HHS65560 HRO65560 IBK65560 ILG65560 IVC65560 JEY65560 JOU65560 JYQ65560 KIM65560 KSI65560 LCE65560 LMA65560 LVW65560 MFS65560 MPO65560 MZK65560 NJG65560 NTC65560 OCY65560 OMU65560 OWQ65560 PGM65560 PQI65560 QAE65560 QKA65560 QTW65560 RDS65560 RNO65560 RXK65560 SHG65560 SRC65560 TAY65560 TKU65560 TUQ65560 UEM65560 UOI65560 UYE65560 VIA65560 VRW65560 WBS65560 WLO65560 WVK65560 IY131096 SU131096 ACQ131096 AMM131096 AWI131096 BGE131096 BQA131096 BZW131096 CJS131096 CTO131096 DDK131096 DNG131096 DXC131096 EGY131096 EQU131096 FAQ131096 FKM131096 FUI131096 GEE131096 GOA131096 GXW131096 HHS131096 HRO131096 IBK131096 ILG131096 IVC131096 JEY131096 JOU131096 JYQ131096 KIM131096 KSI131096 LCE131096 LMA131096 LVW131096 MFS131096 MPO131096 MZK131096 NJG131096 NTC131096 OCY131096 OMU131096 OWQ131096 PGM131096 PQI131096 QAE131096 QKA131096 QTW131096 RDS131096 RNO131096 RXK131096 SHG131096 SRC131096 TAY131096 TKU131096 TUQ131096 UEM131096 UOI131096 UYE131096 VIA131096 VRW131096 WBS131096 WLO131096 WVK131096 IY196632 SU196632 ACQ196632 AMM196632 AWI196632 BGE196632 BQA196632 BZW196632 CJS196632 CTO196632 DDK196632 DNG196632 DXC196632 EGY196632 EQU196632 FAQ196632 FKM196632 FUI196632 GEE196632 GOA196632 GXW196632 HHS196632 HRO196632 IBK196632 ILG196632 IVC196632 JEY196632 JOU196632 JYQ196632 KIM196632 KSI196632 LCE196632 LMA196632 LVW196632 MFS196632 MPO196632 MZK196632 NJG196632 NTC196632 OCY196632 OMU196632 OWQ196632 PGM196632 PQI196632 QAE196632 QKA196632 QTW196632 RDS196632 RNO196632 RXK196632 SHG196632 SRC196632 TAY196632 TKU196632 TUQ196632 UEM196632 UOI196632 UYE196632 VIA196632 VRW196632 WBS196632 WLO196632 WVK196632 IY262168 SU262168 ACQ262168 AMM262168 AWI262168 BGE262168 BQA262168 BZW262168 CJS262168 CTO262168 DDK262168 DNG262168 DXC262168 EGY262168 EQU262168 FAQ262168 FKM262168 FUI262168 GEE262168 GOA262168 GXW262168 HHS262168 HRO262168 IBK262168 ILG262168 IVC262168 JEY262168 JOU262168 JYQ262168 KIM262168 KSI262168 LCE262168 LMA262168 LVW262168 MFS262168 MPO262168 MZK262168 NJG262168 NTC262168 OCY262168 OMU262168 OWQ262168 PGM262168 PQI262168 QAE262168 QKA262168 QTW262168 RDS262168 RNO262168 RXK262168 SHG262168 SRC262168 TAY262168 TKU262168 TUQ262168 UEM262168 UOI262168 UYE262168 VIA262168 VRW262168 WBS262168 WLO262168 WVK262168 IY327704 SU327704 ACQ327704 AMM327704 AWI327704 BGE327704 BQA327704 BZW327704 CJS327704 CTO327704 DDK327704 DNG327704 DXC327704 EGY327704 EQU327704 FAQ327704 FKM327704 FUI327704 GEE327704 GOA327704 GXW327704 HHS327704 HRO327704 IBK327704 ILG327704 IVC327704 JEY327704 JOU327704 JYQ327704 KIM327704 KSI327704 LCE327704 LMA327704 LVW327704 MFS327704 MPO327704 MZK327704 NJG327704 NTC327704 OCY327704 OMU327704 OWQ327704 PGM327704 PQI327704 QAE327704 QKA327704 QTW327704 RDS327704 RNO327704 RXK327704 SHG327704 SRC327704 TAY327704 TKU327704 TUQ327704 UEM327704 UOI327704 UYE327704 VIA327704 VRW327704 WBS327704 WLO327704 WVK327704 IY393240 SU393240 ACQ393240 AMM393240 AWI393240 BGE393240 BQA393240 BZW393240 CJS393240 CTO393240 DDK393240 DNG393240 DXC393240 EGY393240 EQU393240 FAQ393240 FKM393240 FUI393240 GEE393240 GOA393240 GXW393240 HHS393240 HRO393240 IBK393240 ILG393240 IVC393240 JEY393240 JOU393240 JYQ393240 KIM393240 KSI393240 LCE393240 LMA393240 LVW393240 MFS393240 MPO393240 MZK393240 NJG393240 NTC393240 OCY393240 OMU393240 OWQ393240 PGM393240 PQI393240 QAE393240 QKA393240 QTW393240 RDS393240 RNO393240 RXK393240 SHG393240 SRC393240 TAY393240 TKU393240 TUQ393240 UEM393240 UOI393240 UYE393240 VIA393240 VRW393240 WBS393240 WLO393240 WVK393240 IY458776 SU458776 ACQ458776 AMM458776 AWI458776 BGE458776 BQA458776 BZW458776 CJS458776 CTO458776 DDK458776 DNG458776 DXC458776 EGY458776 EQU458776 FAQ458776 FKM458776 FUI458776 GEE458776 GOA458776 GXW458776 HHS458776 HRO458776 IBK458776 ILG458776 IVC458776 JEY458776 JOU458776 JYQ458776 KIM458776 KSI458776 LCE458776 LMA458776 LVW458776 MFS458776 MPO458776 MZK458776 NJG458776 NTC458776 OCY458776 OMU458776 OWQ458776 PGM458776 PQI458776 QAE458776 QKA458776 QTW458776 RDS458776 RNO458776 RXK458776 SHG458776 SRC458776 TAY458776 TKU458776 TUQ458776 UEM458776 UOI458776 UYE458776 VIA458776 VRW458776 WBS458776 WLO458776 WVK458776 IY524312 SU524312 ACQ524312 AMM524312 AWI524312 BGE524312 BQA524312 BZW524312 CJS524312 CTO524312 DDK524312 DNG524312 DXC524312 EGY524312 EQU524312 FAQ524312 FKM524312 FUI524312 GEE524312 GOA524312 GXW524312 HHS524312 HRO524312 IBK524312 ILG524312 IVC524312 JEY524312 JOU524312 JYQ524312 KIM524312 KSI524312 LCE524312 LMA524312 LVW524312 MFS524312 MPO524312 MZK524312 NJG524312 NTC524312 OCY524312 OMU524312 OWQ524312 PGM524312 PQI524312 QAE524312 QKA524312 QTW524312 RDS524312 RNO524312 RXK524312 SHG524312 SRC524312 TAY524312 TKU524312 TUQ524312 UEM524312 UOI524312 UYE524312 VIA524312 VRW524312 WBS524312 WLO524312 WVK524312 IY589848 SU589848 ACQ589848 AMM589848 AWI589848 BGE589848 BQA589848 BZW589848 CJS589848 CTO589848 DDK589848 DNG589848 DXC589848 EGY589848 EQU589848 FAQ589848 FKM589848 FUI589848 GEE589848 GOA589848 GXW589848 HHS589848 HRO589848 IBK589848 ILG589848 IVC589848 JEY589848 JOU589848 JYQ589848 KIM589848 KSI589848 LCE589848 LMA589848 LVW589848 MFS589848 MPO589848 MZK589848 NJG589848 NTC589848 OCY589848 OMU589848 OWQ589848 PGM589848 PQI589848 QAE589848 QKA589848 QTW589848 RDS589848 RNO589848 RXK589848 SHG589848 SRC589848 TAY589848 TKU589848 TUQ589848 UEM589848 UOI589848 UYE589848 VIA589848 VRW589848 WBS589848 WLO589848 WVK589848 IY655384 SU655384 ACQ655384 AMM655384 AWI655384 BGE655384 BQA655384 BZW655384 CJS655384 CTO655384 DDK655384 DNG655384 DXC655384 EGY655384 EQU655384 FAQ655384 FKM655384 FUI655384 GEE655384 GOA655384 GXW655384 HHS655384 HRO655384 IBK655384 ILG655384 IVC655384 JEY655384 JOU655384 JYQ655384 KIM655384 KSI655384 LCE655384 LMA655384 LVW655384 MFS655384 MPO655384 MZK655384 NJG655384 NTC655384 OCY655384 OMU655384 OWQ655384 PGM655384 PQI655384 QAE655384 QKA655384 QTW655384 RDS655384 RNO655384 RXK655384 SHG655384 SRC655384 TAY655384 TKU655384 TUQ655384 UEM655384 UOI655384 UYE655384 VIA655384 VRW655384 WBS655384 WLO655384 WVK655384 IY720920 SU720920 ACQ720920 AMM720920 AWI720920 BGE720920 BQA720920 BZW720920 CJS720920 CTO720920 DDK720920 DNG720920 DXC720920 EGY720920 EQU720920 FAQ720920 FKM720920 FUI720920 GEE720920 GOA720920 GXW720920 HHS720920 HRO720920 IBK720920 ILG720920 IVC720920 JEY720920 JOU720920 JYQ720920 KIM720920 KSI720920 LCE720920 LMA720920 LVW720920 MFS720920 MPO720920 MZK720920 NJG720920 NTC720920 OCY720920 OMU720920 OWQ720920 PGM720920 PQI720920 QAE720920 QKA720920 QTW720920 RDS720920 RNO720920 RXK720920 SHG720920 SRC720920 TAY720920 TKU720920 TUQ720920 UEM720920 UOI720920 UYE720920 VIA720920 VRW720920 WBS720920 WLO720920 WVK720920 IY786456 SU786456 ACQ786456 AMM786456 AWI786456 BGE786456 BQA786456 BZW786456 CJS786456 CTO786456 DDK786456 DNG786456 DXC786456 EGY786456 EQU786456 FAQ786456 FKM786456 FUI786456 GEE786456 GOA786456 GXW786456 HHS786456 HRO786456 IBK786456 ILG786456 IVC786456 JEY786456 JOU786456 JYQ786456 KIM786456 KSI786456 LCE786456 LMA786456 LVW786456 MFS786456 MPO786456 MZK786456 NJG786456 NTC786456 OCY786456 OMU786456 OWQ786456 PGM786456 PQI786456 QAE786456 QKA786456 QTW786456 RDS786456 RNO786456 RXK786456 SHG786456 SRC786456 TAY786456 TKU786456 TUQ786456 UEM786456 UOI786456 UYE786456 VIA786456 VRW786456 WBS786456 WLO786456 WVK786456 IY851992 SU851992 ACQ851992 AMM851992 AWI851992 BGE851992 BQA851992 BZW851992 CJS851992 CTO851992 DDK851992 DNG851992 DXC851992 EGY851992 EQU851992 FAQ851992 FKM851992 FUI851992 GEE851992 GOA851992 GXW851992 HHS851992 HRO851992 IBK851992 ILG851992 IVC851992 JEY851992 JOU851992 JYQ851992 KIM851992 KSI851992 LCE851992 LMA851992 LVW851992 MFS851992 MPO851992 MZK851992 NJG851992 NTC851992 OCY851992 OMU851992 OWQ851992 PGM851992 PQI851992 QAE851992 QKA851992 QTW851992 RDS851992 RNO851992 RXK851992 SHG851992 SRC851992 TAY851992 TKU851992 TUQ851992 UEM851992 UOI851992 UYE851992 VIA851992 VRW851992 WBS851992 WLO851992 WVK851992 IY917528 SU917528 ACQ917528 AMM917528 AWI917528 BGE917528 BQA917528 BZW917528 CJS917528 CTO917528 DDK917528 DNG917528 DXC917528 EGY917528 EQU917528 FAQ917528 FKM917528 FUI917528 GEE917528 GOA917528 GXW917528 HHS917528 HRO917528 IBK917528 ILG917528 IVC917528 JEY917528 JOU917528 JYQ917528 KIM917528 KSI917528 LCE917528 LMA917528 LVW917528 MFS917528 MPO917528 MZK917528 NJG917528 NTC917528 OCY917528 OMU917528 OWQ917528 PGM917528 PQI917528 QAE917528 QKA917528 QTW917528 RDS917528 RNO917528 RXK917528 SHG917528 SRC917528 TAY917528 TKU917528 TUQ917528 UEM917528 UOI917528 UYE917528 VIA917528 VRW917528 WBS917528 WLO917528 WVK917528 IY983064 SU983064 ACQ983064 AMM983064 AWI983064 BGE983064 BQA983064 BZW983064 CJS983064 CTO983064 DDK983064 DNG983064 DXC983064 EGY983064 EQU983064 FAQ983064 FKM983064 FUI983064 GEE983064 GOA983064 GXW983064 HHS983064 HRO983064 IBK983064 ILG983064 IVC983064 JEY983064 JOU983064 JYQ983064 KIM983064 KSI983064 LCE983064 LMA983064 LVW983064 MFS983064 MPO983064 MZK983064 NJG983064 NTC983064 OCY983064 OMU983064 OWQ983064 PGM983064 PQI983064 QAE983064 QKA983064 QTW983064 RDS983064 RNO983064 RXK983064 SHG983064 SRC983064 TAY983064 TKU983064 TUQ983064 UEM983064 UOI983064 UYE983064 VIA983064 VRW983064 WBS983064 WLO983064 WVK983064 H20 E20 E917525 E851989 E786453 E720917 E655381 E589845 E524309 E458773 E393237 E327701 E262165 E196629 E131093 E65557 E983061 H983061 H917525 H851989 H786453 H720917 H655381 H589845 H524309 H458773 H393237 H327701 H262165 H196629 H131093" xr:uid="{00000000-0002-0000-0200-000005000000}">
      <formula1>DayCountConventions</formula1>
    </dataValidation>
    <dataValidation type="list" allowBlank="1" showInputMessage="1" showErrorMessage="1" sqref="H65558 JB23 SX23 ACT23 AMP23 AWL23 BGH23 BQD23 BZZ23 CJV23 CTR23 DDN23 DNJ23 DXF23 EHB23 EQX23 FAT23 FKP23 FUL23 GEH23 GOD23 GXZ23 HHV23 HRR23 IBN23 ILJ23 IVF23 JFB23 JOX23 JYT23 KIP23 KSL23 LCH23 LMD23 LVZ23 MFV23 MPR23 MZN23 NJJ23 NTF23 ODB23 OMX23 OWT23 PGP23 PQL23 QAH23 QKD23 QTZ23 RDV23 RNR23 RXN23 SHJ23 SRF23 TBB23 TKX23 TUT23 UEP23 UOL23 UYH23 VID23 VRZ23 WBV23 WLR23 WVN23 JB65561 SX65561 ACT65561 AMP65561 AWL65561 BGH65561 BQD65561 BZZ65561 CJV65561 CTR65561 DDN65561 DNJ65561 DXF65561 EHB65561 EQX65561 FAT65561 FKP65561 FUL65561 GEH65561 GOD65561 GXZ65561 HHV65561 HRR65561 IBN65561 ILJ65561 IVF65561 JFB65561 JOX65561 JYT65561 KIP65561 KSL65561 LCH65561 LMD65561 LVZ65561 MFV65561 MPR65561 MZN65561 NJJ65561 NTF65561 ODB65561 OMX65561 OWT65561 PGP65561 PQL65561 QAH65561 QKD65561 QTZ65561 RDV65561 RNR65561 RXN65561 SHJ65561 SRF65561 TBB65561 TKX65561 TUT65561 UEP65561 UOL65561 UYH65561 VID65561 VRZ65561 WBV65561 WLR65561 WVN65561 JB131097 SX131097 ACT131097 AMP131097 AWL131097 BGH131097 BQD131097 BZZ131097 CJV131097 CTR131097 DDN131097 DNJ131097 DXF131097 EHB131097 EQX131097 FAT131097 FKP131097 FUL131097 GEH131097 GOD131097 GXZ131097 HHV131097 HRR131097 IBN131097 ILJ131097 IVF131097 JFB131097 JOX131097 JYT131097 KIP131097 KSL131097 LCH131097 LMD131097 LVZ131097 MFV131097 MPR131097 MZN131097 NJJ131097 NTF131097 ODB131097 OMX131097 OWT131097 PGP131097 PQL131097 QAH131097 QKD131097 QTZ131097 RDV131097 RNR131097 RXN131097 SHJ131097 SRF131097 TBB131097 TKX131097 TUT131097 UEP131097 UOL131097 UYH131097 VID131097 VRZ131097 WBV131097 WLR131097 WVN131097 JB196633 SX196633 ACT196633 AMP196633 AWL196633 BGH196633 BQD196633 BZZ196633 CJV196633 CTR196633 DDN196633 DNJ196633 DXF196633 EHB196633 EQX196633 FAT196633 FKP196633 FUL196633 GEH196633 GOD196633 GXZ196633 HHV196633 HRR196633 IBN196633 ILJ196633 IVF196633 JFB196633 JOX196633 JYT196633 KIP196633 KSL196633 LCH196633 LMD196633 LVZ196633 MFV196633 MPR196633 MZN196633 NJJ196633 NTF196633 ODB196633 OMX196633 OWT196633 PGP196633 PQL196633 QAH196633 QKD196633 QTZ196633 RDV196633 RNR196633 RXN196633 SHJ196633 SRF196633 TBB196633 TKX196633 TUT196633 UEP196633 UOL196633 UYH196633 VID196633 VRZ196633 WBV196633 WLR196633 WVN196633 JB262169 SX262169 ACT262169 AMP262169 AWL262169 BGH262169 BQD262169 BZZ262169 CJV262169 CTR262169 DDN262169 DNJ262169 DXF262169 EHB262169 EQX262169 FAT262169 FKP262169 FUL262169 GEH262169 GOD262169 GXZ262169 HHV262169 HRR262169 IBN262169 ILJ262169 IVF262169 JFB262169 JOX262169 JYT262169 KIP262169 KSL262169 LCH262169 LMD262169 LVZ262169 MFV262169 MPR262169 MZN262169 NJJ262169 NTF262169 ODB262169 OMX262169 OWT262169 PGP262169 PQL262169 QAH262169 QKD262169 QTZ262169 RDV262169 RNR262169 RXN262169 SHJ262169 SRF262169 TBB262169 TKX262169 TUT262169 UEP262169 UOL262169 UYH262169 VID262169 VRZ262169 WBV262169 WLR262169 WVN262169 JB327705 SX327705 ACT327705 AMP327705 AWL327705 BGH327705 BQD327705 BZZ327705 CJV327705 CTR327705 DDN327705 DNJ327705 DXF327705 EHB327705 EQX327705 FAT327705 FKP327705 FUL327705 GEH327705 GOD327705 GXZ327705 HHV327705 HRR327705 IBN327705 ILJ327705 IVF327705 JFB327705 JOX327705 JYT327705 KIP327705 KSL327705 LCH327705 LMD327705 LVZ327705 MFV327705 MPR327705 MZN327705 NJJ327705 NTF327705 ODB327705 OMX327705 OWT327705 PGP327705 PQL327705 QAH327705 QKD327705 QTZ327705 RDV327705 RNR327705 RXN327705 SHJ327705 SRF327705 TBB327705 TKX327705 TUT327705 UEP327705 UOL327705 UYH327705 VID327705 VRZ327705 WBV327705 WLR327705 WVN327705 JB393241 SX393241 ACT393241 AMP393241 AWL393241 BGH393241 BQD393241 BZZ393241 CJV393241 CTR393241 DDN393241 DNJ393241 DXF393241 EHB393241 EQX393241 FAT393241 FKP393241 FUL393241 GEH393241 GOD393241 GXZ393241 HHV393241 HRR393241 IBN393241 ILJ393241 IVF393241 JFB393241 JOX393241 JYT393241 KIP393241 KSL393241 LCH393241 LMD393241 LVZ393241 MFV393241 MPR393241 MZN393241 NJJ393241 NTF393241 ODB393241 OMX393241 OWT393241 PGP393241 PQL393241 QAH393241 QKD393241 QTZ393241 RDV393241 RNR393241 RXN393241 SHJ393241 SRF393241 TBB393241 TKX393241 TUT393241 UEP393241 UOL393241 UYH393241 VID393241 VRZ393241 WBV393241 WLR393241 WVN393241 JB458777 SX458777 ACT458777 AMP458777 AWL458777 BGH458777 BQD458777 BZZ458777 CJV458777 CTR458777 DDN458777 DNJ458777 DXF458777 EHB458777 EQX458777 FAT458777 FKP458777 FUL458777 GEH458777 GOD458777 GXZ458777 HHV458777 HRR458777 IBN458777 ILJ458777 IVF458777 JFB458777 JOX458777 JYT458777 KIP458777 KSL458777 LCH458777 LMD458777 LVZ458777 MFV458777 MPR458777 MZN458777 NJJ458777 NTF458777 ODB458777 OMX458777 OWT458777 PGP458777 PQL458777 QAH458777 QKD458777 QTZ458777 RDV458777 RNR458777 RXN458777 SHJ458777 SRF458777 TBB458777 TKX458777 TUT458777 UEP458777 UOL458777 UYH458777 VID458777 VRZ458777 WBV458777 WLR458777 WVN458777 JB524313 SX524313 ACT524313 AMP524313 AWL524313 BGH524313 BQD524313 BZZ524313 CJV524313 CTR524313 DDN524313 DNJ524313 DXF524313 EHB524313 EQX524313 FAT524313 FKP524313 FUL524313 GEH524313 GOD524313 GXZ524313 HHV524313 HRR524313 IBN524313 ILJ524313 IVF524313 JFB524313 JOX524313 JYT524313 KIP524313 KSL524313 LCH524313 LMD524313 LVZ524313 MFV524313 MPR524313 MZN524313 NJJ524313 NTF524313 ODB524313 OMX524313 OWT524313 PGP524313 PQL524313 QAH524313 QKD524313 QTZ524313 RDV524313 RNR524313 RXN524313 SHJ524313 SRF524313 TBB524313 TKX524313 TUT524313 UEP524313 UOL524313 UYH524313 VID524313 VRZ524313 WBV524313 WLR524313 WVN524313 JB589849 SX589849 ACT589849 AMP589849 AWL589849 BGH589849 BQD589849 BZZ589849 CJV589849 CTR589849 DDN589849 DNJ589849 DXF589849 EHB589849 EQX589849 FAT589849 FKP589849 FUL589849 GEH589849 GOD589849 GXZ589849 HHV589849 HRR589849 IBN589849 ILJ589849 IVF589849 JFB589849 JOX589849 JYT589849 KIP589849 KSL589849 LCH589849 LMD589849 LVZ589849 MFV589849 MPR589849 MZN589849 NJJ589849 NTF589849 ODB589849 OMX589849 OWT589849 PGP589849 PQL589849 QAH589849 QKD589849 QTZ589849 RDV589849 RNR589849 RXN589849 SHJ589849 SRF589849 TBB589849 TKX589849 TUT589849 UEP589849 UOL589849 UYH589849 VID589849 VRZ589849 WBV589849 WLR589849 WVN589849 JB655385 SX655385 ACT655385 AMP655385 AWL655385 BGH655385 BQD655385 BZZ655385 CJV655385 CTR655385 DDN655385 DNJ655385 DXF655385 EHB655385 EQX655385 FAT655385 FKP655385 FUL655385 GEH655385 GOD655385 GXZ655385 HHV655385 HRR655385 IBN655385 ILJ655385 IVF655385 JFB655385 JOX655385 JYT655385 KIP655385 KSL655385 LCH655385 LMD655385 LVZ655385 MFV655385 MPR655385 MZN655385 NJJ655385 NTF655385 ODB655385 OMX655385 OWT655385 PGP655385 PQL655385 QAH655385 QKD655385 QTZ655385 RDV655385 RNR655385 RXN655385 SHJ655385 SRF655385 TBB655385 TKX655385 TUT655385 UEP655385 UOL655385 UYH655385 VID655385 VRZ655385 WBV655385 WLR655385 WVN655385 JB720921 SX720921 ACT720921 AMP720921 AWL720921 BGH720921 BQD720921 BZZ720921 CJV720921 CTR720921 DDN720921 DNJ720921 DXF720921 EHB720921 EQX720921 FAT720921 FKP720921 FUL720921 GEH720921 GOD720921 GXZ720921 HHV720921 HRR720921 IBN720921 ILJ720921 IVF720921 JFB720921 JOX720921 JYT720921 KIP720921 KSL720921 LCH720921 LMD720921 LVZ720921 MFV720921 MPR720921 MZN720921 NJJ720921 NTF720921 ODB720921 OMX720921 OWT720921 PGP720921 PQL720921 QAH720921 QKD720921 QTZ720921 RDV720921 RNR720921 RXN720921 SHJ720921 SRF720921 TBB720921 TKX720921 TUT720921 UEP720921 UOL720921 UYH720921 VID720921 VRZ720921 WBV720921 WLR720921 WVN720921 JB786457 SX786457 ACT786457 AMP786457 AWL786457 BGH786457 BQD786457 BZZ786457 CJV786457 CTR786457 DDN786457 DNJ786457 DXF786457 EHB786457 EQX786457 FAT786457 FKP786457 FUL786457 GEH786457 GOD786457 GXZ786457 HHV786457 HRR786457 IBN786457 ILJ786457 IVF786457 JFB786457 JOX786457 JYT786457 KIP786457 KSL786457 LCH786457 LMD786457 LVZ786457 MFV786457 MPR786457 MZN786457 NJJ786457 NTF786457 ODB786457 OMX786457 OWT786457 PGP786457 PQL786457 QAH786457 QKD786457 QTZ786457 RDV786457 RNR786457 RXN786457 SHJ786457 SRF786457 TBB786457 TKX786457 TUT786457 UEP786457 UOL786457 UYH786457 VID786457 VRZ786457 WBV786457 WLR786457 WVN786457 JB851993 SX851993 ACT851993 AMP851993 AWL851993 BGH851993 BQD851993 BZZ851993 CJV851993 CTR851993 DDN851993 DNJ851993 DXF851993 EHB851993 EQX851993 FAT851993 FKP851993 FUL851993 GEH851993 GOD851993 GXZ851993 HHV851993 HRR851993 IBN851993 ILJ851993 IVF851993 JFB851993 JOX851993 JYT851993 KIP851993 KSL851993 LCH851993 LMD851993 LVZ851993 MFV851993 MPR851993 MZN851993 NJJ851993 NTF851993 ODB851993 OMX851993 OWT851993 PGP851993 PQL851993 QAH851993 QKD851993 QTZ851993 RDV851993 RNR851993 RXN851993 SHJ851993 SRF851993 TBB851993 TKX851993 TUT851993 UEP851993 UOL851993 UYH851993 VID851993 VRZ851993 WBV851993 WLR851993 WVN851993 JB917529 SX917529 ACT917529 AMP917529 AWL917529 BGH917529 BQD917529 BZZ917529 CJV917529 CTR917529 DDN917529 DNJ917529 DXF917529 EHB917529 EQX917529 FAT917529 FKP917529 FUL917529 GEH917529 GOD917529 GXZ917529 HHV917529 HRR917529 IBN917529 ILJ917529 IVF917529 JFB917529 JOX917529 JYT917529 KIP917529 KSL917529 LCH917529 LMD917529 LVZ917529 MFV917529 MPR917529 MZN917529 NJJ917529 NTF917529 ODB917529 OMX917529 OWT917529 PGP917529 PQL917529 QAH917529 QKD917529 QTZ917529 RDV917529 RNR917529 RXN917529 SHJ917529 SRF917529 TBB917529 TKX917529 TUT917529 UEP917529 UOL917529 UYH917529 VID917529 VRZ917529 WBV917529 WLR917529 WVN917529 JB983065 SX983065 ACT983065 AMP983065 AWL983065 BGH983065 BQD983065 BZZ983065 CJV983065 CTR983065 DDN983065 DNJ983065 DXF983065 EHB983065 EQX983065 FAT983065 FKP983065 FUL983065 GEH983065 GOD983065 GXZ983065 HHV983065 HRR983065 IBN983065 ILJ983065 IVF983065 JFB983065 JOX983065 JYT983065 KIP983065 KSL983065 LCH983065 LMD983065 LVZ983065 MFV983065 MPR983065 MZN983065 NJJ983065 NTF983065 ODB983065 OMX983065 OWT983065 PGP983065 PQL983065 QAH983065 QKD983065 QTZ983065 RDV983065 RNR983065 RXN983065 SHJ983065 SRF983065 TBB983065 TKX983065 TUT983065 UEP983065 UOL983065 UYH983065 VID983065 VRZ983065 WBV983065 WLR983065 WVN983065 JB25 SX25 ACT25 AMP25 AWL25 BGH25 BQD25 BZZ25 CJV25 CTR25 DDN25 DNJ25 DXF25 EHB25 EQX25 FAT25 FKP25 FUL25 GEH25 GOD25 GXZ25 HHV25 HRR25 IBN25 ILJ25 IVF25 JFB25 JOX25 JYT25 KIP25 KSL25 LCH25 LMD25 LVZ25 MFV25 MPR25 MZN25 NJJ25 NTF25 ODB25 OMX25 OWT25 PGP25 PQL25 QAH25 QKD25 QTZ25 RDV25 RNR25 RXN25 SHJ25 SRF25 TBB25 TKX25 TUT25 UEP25 UOL25 UYH25 VID25 VRZ25 WBV25 WLR25 WVN25 JB65563 SX65563 ACT65563 AMP65563 AWL65563 BGH65563 BQD65563 BZZ65563 CJV65563 CTR65563 DDN65563 DNJ65563 DXF65563 EHB65563 EQX65563 FAT65563 FKP65563 FUL65563 GEH65563 GOD65563 GXZ65563 HHV65563 HRR65563 IBN65563 ILJ65563 IVF65563 JFB65563 JOX65563 JYT65563 KIP65563 KSL65563 LCH65563 LMD65563 LVZ65563 MFV65563 MPR65563 MZN65563 NJJ65563 NTF65563 ODB65563 OMX65563 OWT65563 PGP65563 PQL65563 QAH65563 QKD65563 QTZ65563 RDV65563 RNR65563 RXN65563 SHJ65563 SRF65563 TBB65563 TKX65563 TUT65563 UEP65563 UOL65563 UYH65563 VID65563 VRZ65563 WBV65563 WLR65563 WVN65563 JB131099 SX131099 ACT131099 AMP131099 AWL131099 BGH131099 BQD131099 BZZ131099 CJV131099 CTR131099 DDN131099 DNJ131099 DXF131099 EHB131099 EQX131099 FAT131099 FKP131099 FUL131099 GEH131099 GOD131099 GXZ131099 HHV131099 HRR131099 IBN131099 ILJ131099 IVF131099 JFB131099 JOX131099 JYT131099 KIP131099 KSL131099 LCH131099 LMD131099 LVZ131099 MFV131099 MPR131099 MZN131099 NJJ131099 NTF131099 ODB131099 OMX131099 OWT131099 PGP131099 PQL131099 QAH131099 QKD131099 QTZ131099 RDV131099 RNR131099 RXN131099 SHJ131099 SRF131099 TBB131099 TKX131099 TUT131099 UEP131099 UOL131099 UYH131099 VID131099 VRZ131099 WBV131099 WLR131099 WVN131099 JB196635 SX196635 ACT196635 AMP196635 AWL196635 BGH196635 BQD196635 BZZ196635 CJV196635 CTR196635 DDN196635 DNJ196635 DXF196635 EHB196635 EQX196635 FAT196635 FKP196635 FUL196635 GEH196635 GOD196635 GXZ196635 HHV196635 HRR196635 IBN196635 ILJ196635 IVF196635 JFB196635 JOX196635 JYT196635 KIP196635 KSL196635 LCH196635 LMD196635 LVZ196635 MFV196635 MPR196635 MZN196635 NJJ196635 NTF196635 ODB196635 OMX196635 OWT196635 PGP196635 PQL196635 QAH196635 QKD196635 QTZ196635 RDV196635 RNR196635 RXN196635 SHJ196635 SRF196635 TBB196635 TKX196635 TUT196635 UEP196635 UOL196635 UYH196635 VID196635 VRZ196635 WBV196635 WLR196635 WVN196635 JB262171 SX262171 ACT262171 AMP262171 AWL262171 BGH262171 BQD262171 BZZ262171 CJV262171 CTR262171 DDN262171 DNJ262171 DXF262171 EHB262171 EQX262171 FAT262171 FKP262171 FUL262171 GEH262171 GOD262171 GXZ262171 HHV262171 HRR262171 IBN262171 ILJ262171 IVF262171 JFB262171 JOX262171 JYT262171 KIP262171 KSL262171 LCH262171 LMD262171 LVZ262171 MFV262171 MPR262171 MZN262171 NJJ262171 NTF262171 ODB262171 OMX262171 OWT262171 PGP262171 PQL262171 QAH262171 QKD262171 QTZ262171 RDV262171 RNR262171 RXN262171 SHJ262171 SRF262171 TBB262171 TKX262171 TUT262171 UEP262171 UOL262171 UYH262171 VID262171 VRZ262171 WBV262171 WLR262171 WVN262171 JB327707 SX327707 ACT327707 AMP327707 AWL327707 BGH327707 BQD327707 BZZ327707 CJV327707 CTR327707 DDN327707 DNJ327707 DXF327707 EHB327707 EQX327707 FAT327707 FKP327707 FUL327707 GEH327707 GOD327707 GXZ327707 HHV327707 HRR327707 IBN327707 ILJ327707 IVF327707 JFB327707 JOX327707 JYT327707 KIP327707 KSL327707 LCH327707 LMD327707 LVZ327707 MFV327707 MPR327707 MZN327707 NJJ327707 NTF327707 ODB327707 OMX327707 OWT327707 PGP327707 PQL327707 QAH327707 QKD327707 QTZ327707 RDV327707 RNR327707 RXN327707 SHJ327707 SRF327707 TBB327707 TKX327707 TUT327707 UEP327707 UOL327707 UYH327707 VID327707 VRZ327707 WBV327707 WLR327707 WVN327707 JB393243 SX393243 ACT393243 AMP393243 AWL393243 BGH393243 BQD393243 BZZ393243 CJV393243 CTR393243 DDN393243 DNJ393243 DXF393243 EHB393243 EQX393243 FAT393243 FKP393243 FUL393243 GEH393243 GOD393243 GXZ393243 HHV393243 HRR393243 IBN393243 ILJ393243 IVF393243 JFB393243 JOX393243 JYT393243 KIP393243 KSL393243 LCH393243 LMD393243 LVZ393243 MFV393243 MPR393243 MZN393243 NJJ393243 NTF393243 ODB393243 OMX393243 OWT393243 PGP393243 PQL393243 QAH393243 QKD393243 QTZ393243 RDV393243 RNR393243 RXN393243 SHJ393243 SRF393243 TBB393243 TKX393243 TUT393243 UEP393243 UOL393243 UYH393243 VID393243 VRZ393243 WBV393243 WLR393243 WVN393243 JB458779 SX458779 ACT458779 AMP458779 AWL458779 BGH458779 BQD458779 BZZ458779 CJV458779 CTR458779 DDN458779 DNJ458779 DXF458779 EHB458779 EQX458779 FAT458779 FKP458779 FUL458779 GEH458779 GOD458779 GXZ458779 HHV458779 HRR458779 IBN458779 ILJ458779 IVF458779 JFB458779 JOX458779 JYT458779 KIP458779 KSL458779 LCH458779 LMD458779 LVZ458779 MFV458779 MPR458779 MZN458779 NJJ458779 NTF458779 ODB458779 OMX458779 OWT458779 PGP458779 PQL458779 QAH458779 QKD458779 QTZ458779 RDV458779 RNR458779 RXN458779 SHJ458779 SRF458779 TBB458779 TKX458779 TUT458779 UEP458779 UOL458779 UYH458779 VID458779 VRZ458779 WBV458779 WLR458779 WVN458779 JB524315 SX524315 ACT524315 AMP524315 AWL524315 BGH524315 BQD524315 BZZ524315 CJV524315 CTR524315 DDN524315 DNJ524315 DXF524315 EHB524315 EQX524315 FAT524315 FKP524315 FUL524315 GEH524315 GOD524315 GXZ524315 HHV524315 HRR524315 IBN524315 ILJ524315 IVF524315 JFB524315 JOX524315 JYT524315 KIP524315 KSL524315 LCH524315 LMD524315 LVZ524315 MFV524315 MPR524315 MZN524315 NJJ524315 NTF524315 ODB524315 OMX524315 OWT524315 PGP524315 PQL524315 QAH524315 QKD524315 QTZ524315 RDV524315 RNR524315 RXN524315 SHJ524315 SRF524315 TBB524315 TKX524315 TUT524315 UEP524315 UOL524315 UYH524315 VID524315 VRZ524315 WBV524315 WLR524315 WVN524315 JB589851 SX589851 ACT589851 AMP589851 AWL589851 BGH589851 BQD589851 BZZ589851 CJV589851 CTR589851 DDN589851 DNJ589851 DXF589851 EHB589851 EQX589851 FAT589851 FKP589851 FUL589851 GEH589851 GOD589851 GXZ589851 HHV589851 HRR589851 IBN589851 ILJ589851 IVF589851 JFB589851 JOX589851 JYT589851 KIP589851 KSL589851 LCH589851 LMD589851 LVZ589851 MFV589851 MPR589851 MZN589851 NJJ589851 NTF589851 ODB589851 OMX589851 OWT589851 PGP589851 PQL589851 QAH589851 QKD589851 QTZ589851 RDV589851 RNR589851 RXN589851 SHJ589851 SRF589851 TBB589851 TKX589851 TUT589851 UEP589851 UOL589851 UYH589851 VID589851 VRZ589851 WBV589851 WLR589851 WVN589851 JB655387 SX655387 ACT655387 AMP655387 AWL655387 BGH655387 BQD655387 BZZ655387 CJV655387 CTR655387 DDN655387 DNJ655387 DXF655387 EHB655387 EQX655387 FAT655387 FKP655387 FUL655387 GEH655387 GOD655387 GXZ655387 HHV655387 HRR655387 IBN655387 ILJ655387 IVF655387 JFB655387 JOX655387 JYT655387 KIP655387 KSL655387 LCH655387 LMD655387 LVZ655387 MFV655387 MPR655387 MZN655387 NJJ655387 NTF655387 ODB655387 OMX655387 OWT655387 PGP655387 PQL655387 QAH655387 QKD655387 QTZ655387 RDV655387 RNR655387 RXN655387 SHJ655387 SRF655387 TBB655387 TKX655387 TUT655387 UEP655387 UOL655387 UYH655387 VID655387 VRZ655387 WBV655387 WLR655387 WVN655387 JB720923 SX720923 ACT720923 AMP720923 AWL720923 BGH720923 BQD720923 BZZ720923 CJV720923 CTR720923 DDN720923 DNJ720923 DXF720923 EHB720923 EQX720923 FAT720923 FKP720923 FUL720923 GEH720923 GOD720923 GXZ720923 HHV720923 HRR720923 IBN720923 ILJ720923 IVF720923 JFB720923 JOX720923 JYT720923 KIP720923 KSL720923 LCH720923 LMD720923 LVZ720923 MFV720923 MPR720923 MZN720923 NJJ720923 NTF720923 ODB720923 OMX720923 OWT720923 PGP720923 PQL720923 QAH720923 QKD720923 QTZ720923 RDV720923 RNR720923 RXN720923 SHJ720923 SRF720923 TBB720923 TKX720923 TUT720923 UEP720923 UOL720923 UYH720923 VID720923 VRZ720923 WBV720923 WLR720923 WVN720923 JB786459 SX786459 ACT786459 AMP786459 AWL786459 BGH786459 BQD786459 BZZ786459 CJV786459 CTR786459 DDN786459 DNJ786459 DXF786459 EHB786459 EQX786459 FAT786459 FKP786459 FUL786459 GEH786459 GOD786459 GXZ786459 HHV786459 HRR786459 IBN786459 ILJ786459 IVF786459 JFB786459 JOX786459 JYT786459 KIP786459 KSL786459 LCH786459 LMD786459 LVZ786459 MFV786459 MPR786459 MZN786459 NJJ786459 NTF786459 ODB786459 OMX786459 OWT786459 PGP786459 PQL786459 QAH786459 QKD786459 QTZ786459 RDV786459 RNR786459 RXN786459 SHJ786459 SRF786459 TBB786459 TKX786459 TUT786459 UEP786459 UOL786459 UYH786459 VID786459 VRZ786459 WBV786459 WLR786459 WVN786459 JB851995 SX851995 ACT851995 AMP851995 AWL851995 BGH851995 BQD851995 BZZ851995 CJV851995 CTR851995 DDN851995 DNJ851995 DXF851995 EHB851995 EQX851995 FAT851995 FKP851995 FUL851995 GEH851995 GOD851995 GXZ851995 HHV851995 HRR851995 IBN851995 ILJ851995 IVF851995 JFB851995 JOX851995 JYT851995 KIP851995 KSL851995 LCH851995 LMD851995 LVZ851995 MFV851995 MPR851995 MZN851995 NJJ851995 NTF851995 ODB851995 OMX851995 OWT851995 PGP851995 PQL851995 QAH851995 QKD851995 QTZ851995 RDV851995 RNR851995 RXN851995 SHJ851995 SRF851995 TBB851995 TKX851995 TUT851995 UEP851995 UOL851995 UYH851995 VID851995 VRZ851995 WBV851995 WLR851995 WVN851995 JB917531 SX917531 ACT917531 AMP917531 AWL917531 BGH917531 BQD917531 BZZ917531 CJV917531 CTR917531 DDN917531 DNJ917531 DXF917531 EHB917531 EQX917531 FAT917531 FKP917531 FUL917531 GEH917531 GOD917531 GXZ917531 HHV917531 HRR917531 IBN917531 ILJ917531 IVF917531 JFB917531 JOX917531 JYT917531 KIP917531 KSL917531 LCH917531 LMD917531 LVZ917531 MFV917531 MPR917531 MZN917531 NJJ917531 NTF917531 ODB917531 OMX917531 OWT917531 PGP917531 PQL917531 QAH917531 QKD917531 QTZ917531 RDV917531 RNR917531 RXN917531 SHJ917531 SRF917531 TBB917531 TKX917531 TUT917531 UEP917531 UOL917531 UYH917531 VID917531 VRZ917531 WBV917531 WLR917531 WVN917531 JB983067 SX983067 ACT983067 AMP983067 AWL983067 BGH983067 BQD983067 BZZ983067 CJV983067 CTR983067 DDN983067 DNJ983067 DXF983067 EHB983067 EQX983067 FAT983067 FKP983067 FUL983067 GEH983067 GOD983067 GXZ983067 HHV983067 HRR983067 IBN983067 ILJ983067 IVF983067 JFB983067 JOX983067 JYT983067 KIP983067 KSL983067 LCH983067 LMD983067 LVZ983067 MFV983067 MPR983067 MZN983067 NJJ983067 NTF983067 ODB983067 OMX983067 OWT983067 PGP983067 PQL983067 QAH983067 QKD983067 QTZ983067 RDV983067 RNR983067 RXN983067 SHJ983067 SRF983067 TBB983067 TKX983067 TUT983067 UEP983067 UOL983067 UYH983067 VID983067 VRZ983067 WBV983067 WLR983067 WVN983067 IY23 SU23 ACQ23 AMM23 AWI23 BGE23 BQA23 BZW23 CJS23 CTO23 DDK23 DNG23 DXC23 EGY23 EQU23 FAQ23 FKM23 FUI23 GEE23 GOA23 GXW23 HHS23 HRO23 IBK23 ILG23 IVC23 JEY23 JOU23 JYQ23 KIM23 KSI23 LCE23 LMA23 LVW23 MFS23 MPO23 MZK23 NJG23 NTC23 OCY23 OMU23 OWQ23 PGM23 PQI23 QAE23 QKA23 QTW23 RDS23 RNO23 RXK23 SHG23 SRC23 TAY23 TKU23 TUQ23 UEM23 UOI23 UYE23 VIA23 VRW23 WBS23 WLO23 WVK23 IY65561 SU65561 ACQ65561 AMM65561 AWI65561 BGE65561 BQA65561 BZW65561 CJS65561 CTO65561 DDK65561 DNG65561 DXC65561 EGY65561 EQU65561 FAQ65561 FKM65561 FUI65561 GEE65561 GOA65561 GXW65561 HHS65561 HRO65561 IBK65561 ILG65561 IVC65561 JEY65561 JOU65561 JYQ65561 KIM65561 KSI65561 LCE65561 LMA65561 LVW65561 MFS65561 MPO65561 MZK65561 NJG65561 NTC65561 OCY65561 OMU65561 OWQ65561 PGM65561 PQI65561 QAE65561 QKA65561 QTW65561 RDS65561 RNO65561 RXK65561 SHG65561 SRC65561 TAY65561 TKU65561 TUQ65561 UEM65561 UOI65561 UYE65561 VIA65561 VRW65561 WBS65561 WLO65561 WVK65561 IY131097 SU131097 ACQ131097 AMM131097 AWI131097 BGE131097 BQA131097 BZW131097 CJS131097 CTO131097 DDK131097 DNG131097 DXC131097 EGY131097 EQU131097 FAQ131097 FKM131097 FUI131097 GEE131097 GOA131097 GXW131097 HHS131097 HRO131097 IBK131097 ILG131097 IVC131097 JEY131097 JOU131097 JYQ131097 KIM131097 KSI131097 LCE131097 LMA131097 LVW131097 MFS131097 MPO131097 MZK131097 NJG131097 NTC131097 OCY131097 OMU131097 OWQ131097 PGM131097 PQI131097 QAE131097 QKA131097 QTW131097 RDS131097 RNO131097 RXK131097 SHG131097 SRC131097 TAY131097 TKU131097 TUQ131097 UEM131097 UOI131097 UYE131097 VIA131097 VRW131097 WBS131097 WLO131097 WVK131097 IY196633 SU196633 ACQ196633 AMM196633 AWI196633 BGE196633 BQA196633 BZW196633 CJS196633 CTO196633 DDK196633 DNG196633 DXC196633 EGY196633 EQU196633 FAQ196633 FKM196633 FUI196633 GEE196633 GOA196633 GXW196633 HHS196633 HRO196633 IBK196633 ILG196633 IVC196633 JEY196633 JOU196633 JYQ196633 KIM196633 KSI196633 LCE196633 LMA196633 LVW196633 MFS196633 MPO196633 MZK196633 NJG196633 NTC196633 OCY196633 OMU196633 OWQ196633 PGM196633 PQI196633 QAE196633 QKA196633 QTW196633 RDS196633 RNO196633 RXK196633 SHG196633 SRC196633 TAY196633 TKU196633 TUQ196633 UEM196633 UOI196633 UYE196633 VIA196633 VRW196633 WBS196633 WLO196633 WVK196633 IY262169 SU262169 ACQ262169 AMM262169 AWI262169 BGE262169 BQA262169 BZW262169 CJS262169 CTO262169 DDK262169 DNG262169 DXC262169 EGY262169 EQU262169 FAQ262169 FKM262169 FUI262169 GEE262169 GOA262169 GXW262169 HHS262169 HRO262169 IBK262169 ILG262169 IVC262169 JEY262169 JOU262169 JYQ262169 KIM262169 KSI262169 LCE262169 LMA262169 LVW262169 MFS262169 MPO262169 MZK262169 NJG262169 NTC262169 OCY262169 OMU262169 OWQ262169 PGM262169 PQI262169 QAE262169 QKA262169 QTW262169 RDS262169 RNO262169 RXK262169 SHG262169 SRC262169 TAY262169 TKU262169 TUQ262169 UEM262169 UOI262169 UYE262169 VIA262169 VRW262169 WBS262169 WLO262169 WVK262169 IY327705 SU327705 ACQ327705 AMM327705 AWI327705 BGE327705 BQA327705 BZW327705 CJS327705 CTO327705 DDK327705 DNG327705 DXC327705 EGY327705 EQU327705 FAQ327705 FKM327705 FUI327705 GEE327705 GOA327705 GXW327705 HHS327705 HRO327705 IBK327705 ILG327705 IVC327705 JEY327705 JOU327705 JYQ327705 KIM327705 KSI327705 LCE327705 LMA327705 LVW327705 MFS327705 MPO327705 MZK327705 NJG327705 NTC327705 OCY327705 OMU327705 OWQ327705 PGM327705 PQI327705 QAE327705 QKA327705 QTW327705 RDS327705 RNO327705 RXK327705 SHG327705 SRC327705 TAY327705 TKU327705 TUQ327705 UEM327705 UOI327705 UYE327705 VIA327705 VRW327705 WBS327705 WLO327705 WVK327705 IY393241 SU393241 ACQ393241 AMM393241 AWI393241 BGE393241 BQA393241 BZW393241 CJS393241 CTO393241 DDK393241 DNG393241 DXC393241 EGY393241 EQU393241 FAQ393241 FKM393241 FUI393241 GEE393241 GOA393241 GXW393241 HHS393241 HRO393241 IBK393241 ILG393241 IVC393241 JEY393241 JOU393241 JYQ393241 KIM393241 KSI393241 LCE393241 LMA393241 LVW393241 MFS393241 MPO393241 MZK393241 NJG393241 NTC393241 OCY393241 OMU393241 OWQ393241 PGM393241 PQI393241 QAE393241 QKA393241 QTW393241 RDS393241 RNO393241 RXK393241 SHG393241 SRC393241 TAY393241 TKU393241 TUQ393241 UEM393241 UOI393241 UYE393241 VIA393241 VRW393241 WBS393241 WLO393241 WVK393241 IY458777 SU458777 ACQ458777 AMM458777 AWI458777 BGE458777 BQA458777 BZW458777 CJS458777 CTO458777 DDK458777 DNG458777 DXC458777 EGY458777 EQU458777 FAQ458777 FKM458777 FUI458777 GEE458777 GOA458777 GXW458777 HHS458777 HRO458777 IBK458777 ILG458777 IVC458777 JEY458777 JOU458777 JYQ458777 KIM458777 KSI458777 LCE458777 LMA458777 LVW458777 MFS458777 MPO458777 MZK458777 NJG458777 NTC458777 OCY458777 OMU458777 OWQ458777 PGM458777 PQI458777 QAE458777 QKA458777 QTW458777 RDS458777 RNO458777 RXK458777 SHG458777 SRC458777 TAY458777 TKU458777 TUQ458777 UEM458777 UOI458777 UYE458777 VIA458777 VRW458777 WBS458777 WLO458777 WVK458777 IY524313 SU524313 ACQ524313 AMM524313 AWI524313 BGE524313 BQA524313 BZW524313 CJS524313 CTO524313 DDK524313 DNG524313 DXC524313 EGY524313 EQU524313 FAQ524313 FKM524313 FUI524313 GEE524313 GOA524313 GXW524313 HHS524313 HRO524313 IBK524313 ILG524313 IVC524313 JEY524313 JOU524313 JYQ524313 KIM524313 KSI524313 LCE524313 LMA524313 LVW524313 MFS524313 MPO524313 MZK524313 NJG524313 NTC524313 OCY524313 OMU524313 OWQ524313 PGM524313 PQI524313 QAE524313 QKA524313 QTW524313 RDS524313 RNO524313 RXK524313 SHG524313 SRC524313 TAY524313 TKU524313 TUQ524313 UEM524313 UOI524313 UYE524313 VIA524313 VRW524313 WBS524313 WLO524313 WVK524313 IY589849 SU589849 ACQ589849 AMM589849 AWI589849 BGE589849 BQA589849 BZW589849 CJS589849 CTO589849 DDK589849 DNG589849 DXC589849 EGY589849 EQU589849 FAQ589849 FKM589849 FUI589849 GEE589849 GOA589849 GXW589849 HHS589849 HRO589849 IBK589849 ILG589849 IVC589849 JEY589849 JOU589849 JYQ589849 KIM589849 KSI589849 LCE589849 LMA589849 LVW589849 MFS589849 MPO589849 MZK589849 NJG589849 NTC589849 OCY589849 OMU589849 OWQ589849 PGM589849 PQI589849 QAE589849 QKA589849 QTW589849 RDS589849 RNO589849 RXK589849 SHG589849 SRC589849 TAY589849 TKU589849 TUQ589849 UEM589849 UOI589849 UYE589849 VIA589849 VRW589849 WBS589849 WLO589849 WVK589849 IY655385 SU655385 ACQ655385 AMM655385 AWI655385 BGE655385 BQA655385 BZW655385 CJS655385 CTO655385 DDK655385 DNG655385 DXC655385 EGY655385 EQU655385 FAQ655385 FKM655385 FUI655385 GEE655385 GOA655385 GXW655385 HHS655385 HRO655385 IBK655385 ILG655385 IVC655385 JEY655385 JOU655385 JYQ655385 KIM655385 KSI655385 LCE655385 LMA655385 LVW655385 MFS655385 MPO655385 MZK655385 NJG655385 NTC655385 OCY655385 OMU655385 OWQ655385 PGM655385 PQI655385 QAE655385 QKA655385 QTW655385 RDS655385 RNO655385 RXK655385 SHG655385 SRC655385 TAY655385 TKU655385 TUQ655385 UEM655385 UOI655385 UYE655385 VIA655385 VRW655385 WBS655385 WLO655385 WVK655385 IY720921 SU720921 ACQ720921 AMM720921 AWI720921 BGE720921 BQA720921 BZW720921 CJS720921 CTO720921 DDK720921 DNG720921 DXC720921 EGY720921 EQU720921 FAQ720921 FKM720921 FUI720921 GEE720921 GOA720921 GXW720921 HHS720921 HRO720921 IBK720921 ILG720921 IVC720921 JEY720921 JOU720921 JYQ720921 KIM720921 KSI720921 LCE720921 LMA720921 LVW720921 MFS720921 MPO720921 MZK720921 NJG720921 NTC720921 OCY720921 OMU720921 OWQ720921 PGM720921 PQI720921 QAE720921 QKA720921 QTW720921 RDS720921 RNO720921 RXK720921 SHG720921 SRC720921 TAY720921 TKU720921 TUQ720921 UEM720921 UOI720921 UYE720921 VIA720921 VRW720921 WBS720921 WLO720921 WVK720921 IY786457 SU786457 ACQ786457 AMM786457 AWI786457 BGE786457 BQA786457 BZW786457 CJS786457 CTO786457 DDK786457 DNG786457 DXC786457 EGY786457 EQU786457 FAQ786457 FKM786457 FUI786457 GEE786457 GOA786457 GXW786457 HHS786457 HRO786457 IBK786457 ILG786457 IVC786457 JEY786457 JOU786457 JYQ786457 KIM786457 KSI786457 LCE786457 LMA786457 LVW786457 MFS786457 MPO786457 MZK786457 NJG786457 NTC786457 OCY786457 OMU786457 OWQ786457 PGM786457 PQI786457 QAE786457 QKA786457 QTW786457 RDS786457 RNO786457 RXK786457 SHG786457 SRC786457 TAY786457 TKU786457 TUQ786457 UEM786457 UOI786457 UYE786457 VIA786457 VRW786457 WBS786457 WLO786457 WVK786457 IY851993 SU851993 ACQ851993 AMM851993 AWI851993 BGE851993 BQA851993 BZW851993 CJS851993 CTO851993 DDK851993 DNG851993 DXC851993 EGY851993 EQU851993 FAQ851993 FKM851993 FUI851993 GEE851993 GOA851993 GXW851993 HHS851993 HRO851993 IBK851993 ILG851993 IVC851993 JEY851993 JOU851993 JYQ851993 KIM851993 KSI851993 LCE851993 LMA851993 LVW851993 MFS851993 MPO851993 MZK851993 NJG851993 NTC851993 OCY851993 OMU851993 OWQ851993 PGM851993 PQI851993 QAE851993 QKA851993 QTW851993 RDS851993 RNO851993 RXK851993 SHG851993 SRC851993 TAY851993 TKU851993 TUQ851993 UEM851993 UOI851993 UYE851993 VIA851993 VRW851993 WBS851993 WLO851993 WVK851993 IY917529 SU917529 ACQ917529 AMM917529 AWI917529 BGE917529 BQA917529 BZW917529 CJS917529 CTO917529 DDK917529 DNG917529 DXC917529 EGY917529 EQU917529 FAQ917529 FKM917529 FUI917529 GEE917529 GOA917529 GXW917529 HHS917529 HRO917529 IBK917529 ILG917529 IVC917529 JEY917529 JOU917529 JYQ917529 KIM917529 KSI917529 LCE917529 LMA917529 LVW917529 MFS917529 MPO917529 MZK917529 NJG917529 NTC917529 OCY917529 OMU917529 OWQ917529 PGM917529 PQI917529 QAE917529 QKA917529 QTW917529 RDS917529 RNO917529 RXK917529 SHG917529 SRC917529 TAY917529 TKU917529 TUQ917529 UEM917529 UOI917529 UYE917529 VIA917529 VRW917529 WBS917529 WLO917529 WVK917529 IY983065 SU983065 ACQ983065 AMM983065 AWI983065 BGE983065 BQA983065 BZW983065 CJS983065 CTO983065 DDK983065 DNG983065 DXC983065 EGY983065 EQU983065 FAQ983065 FKM983065 FUI983065 GEE983065 GOA983065 GXW983065 HHS983065 HRO983065 IBK983065 ILG983065 IVC983065 JEY983065 JOU983065 JYQ983065 KIM983065 KSI983065 LCE983065 LMA983065 LVW983065 MFS983065 MPO983065 MZK983065 NJG983065 NTC983065 OCY983065 OMU983065 OWQ983065 PGM983065 PQI983065 QAE983065 QKA983065 QTW983065 RDS983065 RNO983065 RXK983065 SHG983065 SRC983065 TAY983065 TKU983065 TUQ983065 UEM983065 UOI983065 UYE983065 VIA983065 VRW983065 WBS983065 WLO983065 WVK983065 IY25 SU25 ACQ25 AMM25 AWI25 BGE25 BQA25 BZW25 CJS25 CTO25 DDK25 DNG25 DXC25 EGY25 EQU25 FAQ25 FKM25 FUI25 GEE25 GOA25 GXW25 HHS25 HRO25 IBK25 ILG25 IVC25 JEY25 JOU25 JYQ25 KIM25 KSI25 LCE25 LMA25 LVW25 MFS25 MPO25 MZK25 NJG25 NTC25 OCY25 OMU25 OWQ25 PGM25 PQI25 QAE25 QKA25 QTW25 RDS25 RNO25 RXK25 SHG25 SRC25 TAY25 TKU25 TUQ25 UEM25 UOI25 UYE25 VIA25 VRW25 WBS25 WLO25 WVK25 IY65563 SU65563 ACQ65563 AMM65563 AWI65563 BGE65563 BQA65563 BZW65563 CJS65563 CTO65563 DDK65563 DNG65563 DXC65563 EGY65563 EQU65563 FAQ65563 FKM65563 FUI65563 GEE65563 GOA65563 GXW65563 HHS65563 HRO65563 IBK65563 ILG65563 IVC65563 JEY65563 JOU65563 JYQ65563 KIM65563 KSI65563 LCE65563 LMA65563 LVW65563 MFS65563 MPO65563 MZK65563 NJG65563 NTC65563 OCY65563 OMU65563 OWQ65563 PGM65563 PQI65563 QAE65563 QKA65563 QTW65563 RDS65563 RNO65563 RXK65563 SHG65563 SRC65563 TAY65563 TKU65563 TUQ65563 UEM65563 UOI65563 UYE65563 VIA65563 VRW65563 WBS65563 WLO65563 WVK65563 IY131099 SU131099 ACQ131099 AMM131099 AWI131099 BGE131099 BQA131099 BZW131099 CJS131099 CTO131099 DDK131099 DNG131099 DXC131099 EGY131099 EQU131099 FAQ131099 FKM131099 FUI131099 GEE131099 GOA131099 GXW131099 HHS131099 HRO131099 IBK131099 ILG131099 IVC131099 JEY131099 JOU131099 JYQ131099 KIM131099 KSI131099 LCE131099 LMA131099 LVW131099 MFS131099 MPO131099 MZK131099 NJG131099 NTC131099 OCY131099 OMU131099 OWQ131099 PGM131099 PQI131099 QAE131099 QKA131099 QTW131099 RDS131099 RNO131099 RXK131099 SHG131099 SRC131099 TAY131099 TKU131099 TUQ131099 UEM131099 UOI131099 UYE131099 VIA131099 VRW131099 WBS131099 WLO131099 WVK131099 IY196635 SU196635 ACQ196635 AMM196635 AWI196635 BGE196635 BQA196635 BZW196635 CJS196635 CTO196635 DDK196635 DNG196635 DXC196635 EGY196635 EQU196635 FAQ196635 FKM196635 FUI196635 GEE196635 GOA196635 GXW196635 HHS196635 HRO196635 IBK196635 ILG196635 IVC196635 JEY196635 JOU196635 JYQ196635 KIM196635 KSI196635 LCE196635 LMA196635 LVW196635 MFS196635 MPO196635 MZK196635 NJG196635 NTC196635 OCY196635 OMU196635 OWQ196635 PGM196635 PQI196635 QAE196635 QKA196635 QTW196635 RDS196635 RNO196635 RXK196635 SHG196635 SRC196635 TAY196635 TKU196635 TUQ196635 UEM196635 UOI196635 UYE196635 VIA196635 VRW196635 WBS196635 WLO196635 WVK196635 IY262171 SU262171 ACQ262171 AMM262171 AWI262171 BGE262171 BQA262171 BZW262171 CJS262171 CTO262171 DDK262171 DNG262171 DXC262171 EGY262171 EQU262171 FAQ262171 FKM262171 FUI262171 GEE262171 GOA262171 GXW262171 HHS262171 HRO262171 IBK262171 ILG262171 IVC262171 JEY262171 JOU262171 JYQ262171 KIM262171 KSI262171 LCE262171 LMA262171 LVW262171 MFS262171 MPO262171 MZK262171 NJG262171 NTC262171 OCY262171 OMU262171 OWQ262171 PGM262171 PQI262171 QAE262171 QKA262171 QTW262171 RDS262171 RNO262171 RXK262171 SHG262171 SRC262171 TAY262171 TKU262171 TUQ262171 UEM262171 UOI262171 UYE262171 VIA262171 VRW262171 WBS262171 WLO262171 WVK262171 IY327707 SU327707 ACQ327707 AMM327707 AWI327707 BGE327707 BQA327707 BZW327707 CJS327707 CTO327707 DDK327707 DNG327707 DXC327707 EGY327707 EQU327707 FAQ327707 FKM327707 FUI327707 GEE327707 GOA327707 GXW327707 HHS327707 HRO327707 IBK327707 ILG327707 IVC327707 JEY327707 JOU327707 JYQ327707 KIM327707 KSI327707 LCE327707 LMA327707 LVW327707 MFS327707 MPO327707 MZK327707 NJG327707 NTC327707 OCY327707 OMU327707 OWQ327707 PGM327707 PQI327707 QAE327707 QKA327707 QTW327707 RDS327707 RNO327707 RXK327707 SHG327707 SRC327707 TAY327707 TKU327707 TUQ327707 UEM327707 UOI327707 UYE327707 VIA327707 VRW327707 WBS327707 WLO327707 WVK327707 IY393243 SU393243 ACQ393243 AMM393243 AWI393243 BGE393243 BQA393243 BZW393243 CJS393243 CTO393243 DDK393243 DNG393243 DXC393243 EGY393243 EQU393243 FAQ393243 FKM393243 FUI393243 GEE393243 GOA393243 GXW393243 HHS393243 HRO393243 IBK393243 ILG393243 IVC393243 JEY393243 JOU393243 JYQ393243 KIM393243 KSI393243 LCE393243 LMA393243 LVW393243 MFS393243 MPO393243 MZK393243 NJG393243 NTC393243 OCY393243 OMU393243 OWQ393243 PGM393243 PQI393243 QAE393243 QKA393243 QTW393243 RDS393243 RNO393243 RXK393243 SHG393243 SRC393243 TAY393243 TKU393243 TUQ393243 UEM393243 UOI393243 UYE393243 VIA393243 VRW393243 WBS393243 WLO393243 WVK393243 IY458779 SU458779 ACQ458779 AMM458779 AWI458779 BGE458779 BQA458779 BZW458779 CJS458779 CTO458779 DDK458779 DNG458779 DXC458779 EGY458779 EQU458779 FAQ458779 FKM458779 FUI458779 GEE458779 GOA458779 GXW458779 HHS458779 HRO458779 IBK458779 ILG458779 IVC458779 JEY458779 JOU458779 JYQ458779 KIM458779 KSI458779 LCE458779 LMA458779 LVW458779 MFS458779 MPO458779 MZK458779 NJG458779 NTC458779 OCY458779 OMU458779 OWQ458779 PGM458779 PQI458779 QAE458779 QKA458779 QTW458779 RDS458779 RNO458779 RXK458779 SHG458779 SRC458779 TAY458779 TKU458779 TUQ458779 UEM458779 UOI458779 UYE458779 VIA458779 VRW458779 WBS458779 WLO458779 WVK458779 IY524315 SU524315 ACQ524315 AMM524315 AWI524315 BGE524315 BQA524315 BZW524315 CJS524315 CTO524315 DDK524315 DNG524315 DXC524315 EGY524315 EQU524315 FAQ524315 FKM524315 FUI524315 GEE524315 GOA524315 GXW524315 HHS524315 HRO524315 IBK524315 ILG524315 IVC524315 JEY524315 JOU524315 JYQ524315 KIM524315 KSI524315 LCE524315 LMA524315 LVW524315 MFS524315 MPO524315 MZK524315 NJG524315 NTC524315 OCY524315 OMU524315 OWQ524315 PGM524315 PQI524315 QAE524315 QKA524315 QTW524315 RDS524315 RNO524315 RXK524315 SHG524315 SRC524315 TAY524315 TKU524315 TUQ524315 UEM524315 UOI524315 UYE524315 VIA524315 VRW524315 WBS524315 WLO524315 WVK524315 IY589851 SU589851 ACQ589851 AMM589851 AWI589851 BGE589851 BQA589851 BZW589851 CJS589851 CTO589851 DDK589851 DNG589851 DXC589851 EGY589851 EQU589851 FAQ589851 FKM589851 FUI589851 GEE589851 GOA589851 GXW589851 HHS589851 HRO589851 IBK589851 ILG589851 IVC589851 JEY589851 JOU589851 JYQ589851 KIM589851 KSI589851 LCE589851 LMA589851 LVW589851 MFS589851 MPO589851 MZK589851 NJG589851 NTC589851 OCY589851 OMU589851 OWQ589851 PGM589851 PQI589851 QAE589851 QKA589851 QTW589851 RDS589851 RNO589851 RXK589851 SHG589851 SRC589851 TAY589851 TKU589851 TUQ589851 UEM589851 UOI589851 UYE589851 VIA589851 VRW589851 WBS589851 WLO589851 WVK589851 IY655387 SU655387 ACQ655387 AMM655387 AWI655387 BGE655387 BQA655387 BZW655387 CJS655387 CTO655387 DDK655387 DNG655387 DXC655387 EGY655387 EQU655387 FAQ655387 FKM655387 FUI655387 GEE655387 GOA655387 GXW655387 HHS655387 HRO655387 IBK655387 ILG655387 IVC655387 JEY655387 JOU655387 JYQ655387 KIM655387 KSI655387 LCE655387 LMA655387 LVW655387 MFS655387 MPO655387 MZK655387 NJG655387 NTC655387 OCY655387 OMU655387 OWQ655387 PGM655387 PQI655387 QAE655387 QKA655387 QTW655387 RDS655387 RNO655387 RXK655387 SHG655387 SRC655387 TAY655387 TKU655387 TUQ655387 UEM655387 UOI655387 UYE655387 VIA655387 VRW655387 WBS655387 WLO655387 WVK655387 IY720923 SU720923 ACQ720923 AMM720923 AWI720923 BGE720923 BQA720923 BZW720923 CJS720923 CTO720923 DDK720923 DNG720923 DXC720923 EGY720923 EQU720923 FAQ720923 FKM720923 FUI720923 GEE720923 GOA720923 GXW720923 HHS720923 HRO720923 IBK720923 ILG720923 IVC720923 JEY720923 JOU720923 JYQ720923 KIM720923 KSI720923 LCE720923 LMA720923 LVW720923 MFS720923 MPO720923 MZK720923 NJG720923 NTC720923 OCY720923 OMU720923 OWQ720923 PGM720923 PQI720923 QAE720923 QKA720923 QTW720923 RDS720923 RNO720923 RXK720923 SHG720923 SRC720923 TAY720923 TKU720923 TUQ720923 UEM720923 UOI720923 UYE720923 VIA720923 VRW720923 WBS720923 WLO720923 WVK720923 IY786459 SU786459 ACQ786459 AMM786459 AWI786459 BGE786459 BQA786459 BZW786459 CJS786459 CTO786459 DDK786459 DNG786459 DXC786459 EGY786459 EQU786459 FAQ786459 FKM786459 FUI786459 GEE786459 GOA786459 GXW786459 HHS786459 HRO786459 IBK786459 ILG786459 IVC786459 JEY786459 JOU786459 JYQ786459 KIM786459 KSI786459 LCE786459 LMA786459 LVW786459 MFS786459 MPO786459 MZK786459 NJG786459 NTC786459 OCY786459 OMU786459 OWQ786459 PGM786459 PQI786459 QAE786459 QKA786459 QTW786459 RDS786459 RNO786459 RXK786459 SHG786459 SRC786459 TAY786459 TKU786459 TUQ786459 UEM786459 UOI786459 UYE786459 VIA786459 VRW786459 WBS786459 WLO786459 WVK786459 IY851995 SU851995 ACQ851995 AMM851995 AWI851995 BGE851995 BQA851995 BZW851995 CJS851995 CTO851995 DDK851995 DNG851995 DXC851995 EGY851995 EQU851995 FAQ851995 FKM851995 FUI851995 GEE851995 GOA851995 GXW851995 HHS851995 HRO851995 IBK851995 ILG851995 IVC851995 JEY851995 JOU851995 JYQ851995 KIM851995 KSI851995 LCE851995 LMA851995 LVW851995 MFS851995 MPO851995 MZK851995 NJG851995 NTC851995 OCY851995 OMU851995 OWQ851995 PGM851995 PQI851995 QAE851995 QKA851995 QTW851995 RDS851995 RNO851995 RXK851995 SHG851995 SRC851995 TAY851995 TKU851995 TUQ851995 UEM851995 UOI851995 UYE851995 VIA851995 VRW851995 WBS851995 WLO851995 WVK851995 IY917531 SU917531 ACQ917531 AMM917531 AWI917531 BGE917531 BQA917531 BZW917531 CJS917531 CTO917531 DDK917531 DNG917531 DXC917531 EGY917531 EQU917531 FAQ917531 FKM917531 FUI917531 GEE917531 GOA917531 GXW917531 HHS917531 HRO917531 IBK917531 ILG917531 IVC917531 JEY917531 JOU917531 JYQ917531 KIM917531 KSI917531 LCE917531 LMA917531 LVW917531 MFS917531 MPO917531 MZK917531 NJG917531 NTC917531 OCY917531 OMU917531 OWQ917531 PGM917531 PQI917531 QAE917531 QKA917531 QTW917531 RDS917531 RNO917531 RXK917531 SHG917531 SRC917531 TAY917531 TKU917531 TUQ917531 UEM917531 UOI917531 UYE917531 VIA917531 VRW917531 WBS917531 WLO917531 WVK917531 IY983067 SU983067 ACQ983067 AMM983067 AWI983067 BGE983067 BQA983067 BZW983067 CJS983067 CTO983067 DDK983067 DNG983067 DXC983067 EGY983067 EQU983067 FAQ983067 FKM983067 FUI983067 GEE983067 GOA983067 GXW983067 HHS983067 HRO983067 IBK983067 ILG983067 IVC983067 JEY983067 JOU983067 JYQ983067 KIM983067 KSI983067 LCE983067 LMA983067 LVW983067 MFS983067 MPO983067 MZK983067 NJG983067 NTC983067 OCY983067 OMU983067 OWQ983067 PGM983067 PQI983067 QAE983067 QKA983067 QTW983067 RDS983067 RNO983067 RXK983067 SHG983067 SRC983067 TAY983067 TKU983067 TUQ983067 UEM983067 UOI983067 UYE983067 VIA983067 VRW983067 WBS983067 WLO983067 WVK983067 H23 E21 E23 H21 E917528 E851992 E786456 E720920 E655384 E589848 E524312 E458776 E393240 E327704 E262168 E196632 E131096 E65560 E983062 E917526 E851990 E786454 E720918 E655382 E589846 E524310 E458774 E393238 E327702 E262166 E196630 E131094 E65558 H983064 H917528 H851992 H786456 H720920 H655384 H589848 H524312 H458776 H393240 H327704 H262168 H196632 H131096 H65560 E983064 H983062 H917526 H851990 H786454 H720918 H655382 H589846 H524310 H458774 H393238 H327702 H262166 H196630 H131094" xr:uid="{00000000-0002-0000-0200-000006000000}">
      <formula1>Calendars</formula1>
    </dataValidation>
    <dataValidation type="list" allowBlank="1" showInputMessage="1" showErrorMessage="1" sqref="H65559 SX24 ACT24 AMP24 AWL24 BGH24 BQD24 BZZ24 CJV24 CTR24 DDN24 DNJ24 DXF24 EHB24 EQX24 FAT24 FKP24 FUL24 GEH24 GOD24 GXZ24 HHV24 HRR24 IBN24 ILJ24 IVF24 JFB24 JOX24 JYT24 KIP24 KSL24 LCH24 LMD24 LVZ24 MFV24 MPR24 MZN24 NJJ24 NTF24 ODB24 OMX24 OWT24 PGP24 PQL24 QAH24 QKD24 QTZ24 RDV24 RNR24 RXN24 SHJ24 SRF24 TBB24 TKX24 TUT24 UEP24 UOL24 UYH24 VID24 VRZ24 WBV24 WLR24 WVN24 JB65562 SX65562 ACT65562 AMP65562 AWL65562 BGH65562 BQD65562 BZZ65562 CJV65562 CTR65562 DDN65562 DNJ65562 DXF65562 EHB65562 EQX65562 FAT65562 FKP65562 FUL65562 GEH65562 GOD65562 GXZ65562 HHV65562 HRR65562 IBN65562 ILJ65562 IVF65562 JFB65562 JOX65562 JYT65562 KIP65562 KSL65562 LCH65562 LMD65562 LVZ65562 MFV65562 MPR65562 MZN65562 NJJ65562 NTF65562 ODB65562 OMX65562 OWT65562 PGP65562 PQL65562 QAH65562 QKD65562 QTZ65562 RDV65562 RNR65562 RXN65562 SHJ65562 SRF65562 TBB65562 TKX65562 TUT65562 UEP65562 UOL65562 UYH65562 VID65562 VRZ65562 WBV65562 WLR65562 WVN65562 JB131098 SX131098 ACT131098 AMP131098 AWL131098 BGH131098 BQD131098 BZZ131098 CJV131098 CTR131098 DDN131098 DNJ131098 DXF131098 EHB131098 EQX131098 FAT131098 FKP131098 FUL131098 GEH131098 GOD131098 GXZ131098 HHV131098 HRR131098 IBN131098 ILJ131098 IVF131098 JFB131098 JOX131098 JYT131098 KIP131098 KSL131098 LCH131098 LMD131098 LVZ131098 MFV131098 MPR131098 MZN131098 NJJ131098 NTF131098 ODB131098 OMX131098 OWT131098 PGP131098 PQL131098 QAH131098 QKD131098 QTZ131098 RDV131098 RNR131098 RXN131098 SHJ131098 SRF131098 TBB131098 TKX131098 TUT131098 UEP131098 UOL131098 UYH131098 VID131098 VRZ131098 WBV131098 WLR131098 WVN131098 JB196634 SX196634 ACT196634 AMP196634 AWL196634 BGH196634 BQD196634 BZZ196634 CJV196634 CTR196634 DDN196634 DNJ196634 DXF196634 EHB196634 EQX196634 FAT196634 FKP196634 FUL196634 GEH196634 GOD196634 GXZ196634 HHV196634 HRR196634 IBN196634 ILJ196634 IVF196634 JFB196634 JOX196634 JYT196634 KIP196634 KSL196634 LCH196634 LMD196634 LVZ196634 MFV196634 MPR196634 MZN196634 NJJ196634 NTF196634 ODB196634 OMX196634 OWT196634 PGP196634 PQL196634 QAH196634 QKD196634 QTZ196634 RDV196634 RNR196634 RXN196634 SHJ196634 SRF196634 TBB196634 TKX196634 TUT196634 UEP196634 UOL196634 UYH196634 VID196634 VRZ196634 WBV196634 WLR196634 WVN196634 JB262170 SX262170 ACT262170 AMP262170 AWL262170 BGH262170 BQD262170 BZZ262170 CJV262170 CTR262170 DDN262170 DNJ262170 DXF262170 EHB262170 EQX262170 FAT262170 FKP262170 FUL262170 GEH262170 GOD262170 GXZ262170 HHV262170 HRR262170 IBN262170 ILJ262170 IVF262170 JFB262170 JOX262170 JYT262170 KIP262170 KSL262170 LCH262170 LMD262170 LVZ262170 MFV262170 MPR262170 MZN262170 NJJ262170 NTF262170 ODB262170 OMX262170 OWT262170 PGP262170 PQL262170 QAH262170 QKD262170 QTZ262170 RDV262170 RNR262170 RXN262170 SHJ262170 SRF262170 TBB262170 TKX262170 TUT262170 UEP262170 UOL262170 UYH262170 VID262170 VRZ262170 WBV262170 WLR262170 WVN262170 JB327706 SX327706 ACT327706 AMP327706 AWL327706 BGH327706 BQD327706 BZZ327706 CJV327706 CTR327706 DDN327706 DNJ327706 DXF327706 EHB327706 EQX327706 FAT327706 FKP327706 FUL327706 GEH327706 GOD327706 GXZ327706 HHV327706 HRR327706 IBN327706 ILJ327706 IVF327706 JFB327706 JOX327706 JYT327706 KIP327706 KSL327706 LCH327706 LMD327706 LVZ327706 MFV327706 MPR327706 MZN327706 NJJ327706 NTF327706 ODB327706 OMX327706 OWT327706 PGP327706 PQL327706 QAH327706 QKD327706 QTZ327706 RDV327706 RNR327706 RXN327706 SHJ327706 SRF327706 TBB327706 TKX327706 TUT327706 UEP327706 UOL327706 UYH327706 VID327706 VRZ327706 WBV327706 WLR327706 WVN327706 JB393242 SX393242 ACT393242 AMP393242 AWL393242 BGH393242 BQD393242 BZZ393242 CJV393242 CTR393242 DDN393242 DNJ393242 DXF393242 EHB393242 EQX393242 FAT393242 FKP393242 FUL393242 GEH393242 GOD393242 GXZ393242 HHV393242 HRR393242 IBN393242 ILJ393242 IVF393242 JFB393242 JOX393242 JYT393242 KIP393242 KSL393242 LCH393242 LMD393242 LVZ393242 MFV393242 MPR393242 MZN393242 NJJ393242 NTF393242 ODB393242 OMX393242 OWT393242 PGP393242 PQL393242 QAH393242 QKD393242 QTZ393242 RDV393242 RNR393242 RXN393242 SHJ393242 SRF393242 TBB393242 TKX393242 TUT393242 UEP393242 UOL393242 UYH393242 VID393242 VRZ393242 WBV393242 WLR393242 WVN393242 JB458778 SX458778 ACT458778 AMP458778 AWL458778 BGH458778 BQD458778 BZZ458778 CJV458778 CTR458778 DDN458778 DNJ458778 DXF458778 EHB458778 EQX458778 FAT458778 FKP458778 FUL458778 GEH458778 GOD458778 GXZ458778 HHV458778 HRR458778 IBN458778 ILJ458778 IVF458778 JFB458778 JOX458778 JYT458778 KIP458778 KSL458778 LCH458778 LMD458778 LVZ458778 MFV458778 MPR458778 MZN458778 NJJ458778 NTF458778 ODB458778 OMX458778 OWT458778 PGP458778 PQL458778 QAH458778 QKD458778 QTZ458778 RDV458778 RNR458778 RXN458778 SHJ458778 SRF458778 TBB458778 TKX458778 TUT458778 UEP458778 UOL458778 UYH458778 VID458778 VRZ458778 WBV458778 WLR458778 WVN458778 JB524314 SX524314 ACT524314 AMP524314 AWL524314 BGH524314 BQD524314 BZZ524314 CJV524314 CTR524314 DDN524314 DNJ524314 DXF524314 EHB524314 EQX524314 FAT524314 FKP524314 FUL524314 GEH524314 GOD524314 GXZ524314 HHV524314 HRR524314 IBN524314 ILJ524314 IVF524314 JFB524314 JOX524314 JYT524314 KIP524314 KSL524314 LCH524314 LMD524314 LVZ524314 MFV524314 MPR524314 MZN524314 NJJ524314 NTF524314 ODB524314 OMX524314 OWT524314 PGP524314 PQL524314 QAH524314 QKD524314 QTZ524314 RDV524314 RNR524314 RXN524314 SHJ524314 SRF524314 TBB524314 TKX524314 TUT524314 UEP524314 UOL524314 UYH524314 VID524314 VRZ524314 WBV524314 WLR524314 WVN524314 JB589850 SX589850 ACT589850 AMP589850 AWL589850 BGH589850 BQD589850 BZZ589850 CJV589850 CTR589850 DDN589850 DNJ589850 DXF589850 EHB589850 EQX589850 FAT589850 FKP589850 FUL589850 GEH589850 GOD589850 GXZ589850 HHV589850 HRR589850 IBN589850 ILJ589850 IVF589850 JFB589850 JOX589850 JYT589850 KIP589850 KSL589850 LCH589850 LMD589850 LVZ589850 MFV589850 MPR589850 MZN589850 NJJ589850 NTF589850 ODB589850 OMX589850 OWT589850 PGP589850 PQL589850 QAH589850 QKD589850 QTZ589850 RDV589850 RNR589850 RXN589850 SHJ589850 SRF589850 TBB589850 TKX589850 TUT589850 UEP589850 UOL589850 UYH589850 VID589850 VRZ589850 WBV589850 WLR589850 WVN589850 JB655386 SX655386 ACT655386 AMP655386 AWL655386 BGH655386 BQD655386 BZZ655386 CJV655386 CTR655386 DDN655386 DNJ655386 DXF655386 EHB655386 EQX655386 FAT655386 FKP655386 FUL655386 GEH655386 GOD655386 GXZ655386 HHV655386 HRR655386 IBN655386 ILJ655386 IVF655386 JFB655386 JOX655386 JYT655386 KIP655386 KSL655386 LCH655386 LMD655386 LVZ655386 MFV655386 MPR655386 MZN655386 NJJ655386 NTF655386 ODB655386 OMX655386 OWT655386 PGP655386 PQL655386 QAH655386 QKD655386 QTZ655386 RDV655386 RNR655386 RXN655386 SHJ655386 SRF655386 TBB655386 TKX655386 TUT655386 UEP655386 UOL655386 UYH655386 VID655386 VRZ655386 WBV655386 WLR655386 WVN655386 JB720922 SX720922 ACT720922 AMP720922 AWL720922 BGH720922 BQD720922 BZZ720922 CJV720922 CTR720922 DDN720922 DNJ720922 DXF720922 EHB720922 EQX720922 FAT720922 FKP720922 FUL720922 GEH720922 GOD720922 GXZ720922 HHV720922 HRR720922 IBN720922 ILJ720922 IVF720922 JFB720922 JOX720922 JYT720922 KIP720922 KSL720922 LCH720922 LMD720922 LVZ720922 MFV720922 MPR720922 MZN720922 NJJ720922 NTF720922 ODB720922 OMX720922 OWT720922 PGP720922 PQL720922 QAH720922 QKD720922 QTZ720922 RDV720922 RNR720922 RXN720922 SHJ720922 SRF720922 TBB720922 TKX720922 TUT720922 UEP720922 UOL720922 UYH720922 VID720922 VRZ720922 WBV720922 WLR720922 WVN720922 JB786458 SX786458 ACT786458 AMP786458 AWL786458 BGH786458 BQD786458 BZZ786458 CJV786458 CTR786458 DDN786458 DNJ786458 DXF786458 EHB786458 EQX786458 FAT786458 FKP786458 FUL786458 GEH786458 GOD786458 GXZ786458 HHV786458 HRR786458 IBN786458 ILJ786458 IVF786458 JFB786458 JOX786458 JYT786458 KIP786458 KSL786458 LCH786458 LMD786458 LVZ786458 MFV786458 MPR786458 MZN786458 NJJ786458 NTF786458 ODB786458 OMX786458 OWT786458 PGP786458 PQL786458 QAH786458 QKD786458 QTZ786458 RDV786458 RNR786458 RXN786458 SHJ786458 SRF786458 TBB786458 TKX786458 TUT786458 UEP786458 UOL786458 UYH786458 VID786458 VRZ786458 WBV786458 WLR786458 WVN786458 JB851994 SX851994 ACT851994 AMP851994 AWL851994 BGH851994 BQD851994 BZZ851994 CJV851994 CTR851994 DDN851994 DNJ851994 DXF851994 EHB851994 EQX851994 FAT851994 FKP851994 FUL851994 GEH851994 GOD851994 GXZ851994 HHV851994 HRR851994 IBN851994 ILJ851994 IVF851994 JFB851994 JOX851994 JYT851994 KIP851994 KSL851994 LCH851994 LMD851994 LVZ851994 MFV851994 MPR851994 MZN851994 NJJ851994 NTF851994 ODB851994 OMX851994 OWT851994 PGP851994 PQL851994 QAH851994 QKD851994 QTZ851994 RDV851994 RNR851994 RXN851994 SHJ851994 SRF851994 TBB851994 TKX851994 TUT851994 UEP851994 UOL851994 UYH851994 VID851994 VRZ851994 WBV851994 WLR851994 WVN851994 JB917530 SX917530 ACT917530 AMP917530 AWL917530 BGH917530 BQD917530 BZZ917530 CJV917530 CTR917530 DDN917530 DNJ917530 DXF917530 EHB917530 EQX917530 FAT917530 FKP917530 FUL917530 GEH917530 GOD917530 GXZ917530 HHV917530 HRR917530 IBN917530 ILJ917530 IVF917530 JFB917530 JOX917530 JYT917530 KIP917530 KSL917530 LCH917530 LMD917530 LVZ917530 MFV917530 MPR917530 MZN917530 NJJ917530 NTF917530 ODB917530 OMX917530 OWT917530 PGP917530 PQL917530 QAH917530 QKD917530 QTZ917530 RDV917530 RNR917530 RXN917530 SHJ917530 SRF917530 TBB917530 TKX917530 TUT917530 UEP917530 UOL917530 UYH917530 VID917530 VRZ917530 WBV917530 WLR917530 WVN917530 JB983066 SX983066 ACT983066 AMP983066 AWL983066 BGH983066 BQD983066 BZZ983066 CJV983066 CTR983066 DDN983066 DNJ983066 DXF983066 EHB983066 EQX983066 FAT983066 FKP983066 FUL983066 GEH983066 GOD983066 GXZ983066 HHV983066 HRR983066 IBN983066 ILJ983066 IVF983066 JFB983066 JOX983066 JYT983066 KIP983066 KSL983066 LCH983066 LMD983066 LVZ983066 MFV983066 MPR983066 MZN983066 NJJ983066 NTF983066 ODB983066 OMX983066 OWT983066 PGP983066 PQL983066 QAH983066 QKD983066 QTZ983066 RDV983066 RNR983066 RXN983066 SHJ983066 SRF983066 TBB983066 TKX983066 TUT983066 UEP983066 UOL983066 UYH983066 VID983066 VRZ983066 WBV983066 WLR983066 WVN983066 JB24 JB26:JB28 SX26:SX28 ACT26:ACT28 AMP26:AMP28 AWL26:AWL28 BGH26:BGH28 BQD26:BQD28 BZZ26:BZZ28 CJV26:CJV28 CTR26:CTR28 DDN26:DDN28 DNJ26:DNJ28 DXF26:DXF28 EHB26:EHB28 EQX26:EQX28 FAT26:FAT28 FKP26:FKP28 FUL26:FUL28 GEH26:GEH28 GOD26:GOD28 GXZ26:GXZ28 HHV26:HHV28 HRR26:HRR28 IBN26:IBN28 ILJ26:ILJ28 IVF26:IVF28 JFB26:JFB28 JOX26:JOX28 JYT26:JYT28 KIP26:KIP28 KSL26:KSL28 LCH26:LCH28 LMD26:LMD28 LVZ26:LVZ28 MFV26:MFV28 MPR26:MPR28 MZN26:MZN28 NJJ26:NJJ28 NTF26:NTF28 ODB26:ODB28 OMX26:OMX28 OWT26:OWT28 PGP26:PGP28 PQL26:PQL28 QAH26:QAH28 QKD26:QKD28 QTZ26:QTZ28 RDV26:RDV28 RNR26:RNR28 RXN26:RXN28 SHJ26:SHJ28 SRF26:SRF28 TBB26:TBB28 TKX26:TKX28 TUT26:TUT28 UEP26:UEP28 UOL26:UOL28 UYH26:UYH28 VID26:VID28 VRZ26:VRZ28 WBV26:WBV28 WLR26:WLR28 WVN26:WVN28 JB65564 SX65564 ACT65564 AMP65564 AWL65564 BGH65564 BQD65564 BZZ65564 CJV65564 CTR65564 DDN65564 DNJ65564 DXF65564 EHB65564 EQX65564 FAT65564 FKP65564 FUL65564 GEH65564 GOD65564 GXZ65564 HHV65564 HRR65564 IBN65564 ILJ65564 IVF65564 JFB65564 JOX65564 JYT65564 KIP65564 KSL65564 LCH65564 LMD65564 LVZ65564 MFV65564 MPR65564 MZN65564 NJJ65564 NTF65564 ODB65564 OMX65564 OWT65564 PGP65564 PQL65564 QAH65564 QKD65564 QTZ65564 RDV65564 RNR65564 RXN65564 SHJ65564 SRF65564 TBB65564 TKX65564 TUT65564 UEP65564 UOL65564 UYH65564 VID65564 VRZ65564 WBV65564 WLR65564 WVN65564 JB131100 SX131100 ACT131100 AMP131100 AWL131100 BGH131100 BQD131100 BZZ131100 CJV131100 CTR131100 DDN131100 DNJ131100 DXF131100 EHB131100 EQX131100 FAT131100 FKP131100 FUL131100 GEH131100 GOD131100 GXZ131100 HHV131100 HRR131100 IBN131100 ILJ131100 IVF131100 JFB131100 JOX131100 JYT131100 KIP131100 KSL131100 LCH131100 LMD131100 LVZ131100 MFV131100 MPR131100 MZN131100 NJJ131100 NTF131100 ODB131100 OMX131100 OWT131100 PGP131100 PQL131100 QAH131100 QKD131100 QTZ131100 RDV131100 RNR131100 RXN131100 SHJ131100 SRF131100 TBB131100 TKX131100 TUT131100 UEP131100 UOL131100 UYH131100 VID131100 VRZ131100 WBV131100 WLR131100 WVN131100 JB196636 SX196636 ACT196636 AMP196636 AWL196636 BGH196636 BQD196636 BZZ196636 CJV196636 CTR196636 DDN196636 DNJ196636 DXF196636 EHB196636 EQX196636 FAT196636 FKP196636 FUL196636 GEH196636 GOD196636 GXZ196636 HHV196636 HRR196636 IBN196636 ILJ196636 IVF196636 JFB196636 JOX196636 JYT196636 KIP196636 KSL196636 LCH196636 LMD196636 LVZ196636 MFV196636 MPR196636 MZN196636 NJJ196636 NTF196636 ODB196636 OMX196636 OWT196636 PGP196636 PQL196636 QAH196636 QKD196636 QTZ196636 RDV196636 RNR196636 RXN196636 SHJ196636 SRF196636 TBB196636 TKX196636 TUT196636 UEP196636 UOL196636 UYH196636 VID196636 VRZ196636 WBV196636 WLR196636 WVN196636 JB262172 SX262172 ACT262172 AMP262172 AWL262172 BGH262172 BQD262172 BZZ262172 CJV262172 CTR262172 DDN262172 DNJ262172 DXF262172 EHB262172 EQX262172 FAT262172 FKP262172 FUL262172 GEH262172 GOD262172 GXZ262172 HHV262172 HRR262172 IBN262172 ILJ262172 IVF262172 JFB262172 JOX262172 JYT262172 KIP262172 KSL262172 LCH262172 LMD262172 LVZ262172 MFV262172 MPR262172 MZN262172 NJJ262172 NTF262172 ODB262172 OMX262172 OWT262172 PGP262172 PQL262172 QAH262172 QKD262172 QTZ262172 RDV262172 RNR262172 RXN262172 SHJ262172 SRF262172 TBB262172 TKX262172 TUT262172 UEP262172 UOL262172 UYH262172 VID262172 VRZ262172 WBV262172 WLR262172 WVN262172 JB327708 SX327708 ACT327708 AMP327708 AWL327708 BGH327708 BQD327708 BZZ327708 CJV327708 CTR327708 DDN327708 DNJ327708 DXF327708 EHB327708 EQX327708 FAT327708 FKP327708 FUL327708 GEH327708 GOD327708 GXZ327708 HHV327708 HRR327708 IBN327708 ILJ327708 IVF327708 JFB327708 JOX327708 JYT327708 KIP327708 KSL327708 LCH327708 LMD327708 LVZ327708 MFV327708 MPR327708 MZN327708 NJJ327708 NTF327708 ODB327708 OMX327708 OWT327708 PGP327708 PQL327708 QAH327708 QKD327708 QTZ327708 RDV327708 RNR327708 RXN327708 SHJ327708 SRF327708 TBB327708 TKX327708 TUT327708 UEP327708 UOL327708 UYH327708 VID327708 VRZ327708 WBV327708 WLR327708 WVN327708 JB393244 SX393244 ACT393244 AMP393244 AWL393244 BGH393244 BQD393244 BZZ393244 CJV393244 CTR393244 DDN393244 DNJ393244 DXF393244 EHB393244 EQX393244 FAT393244 FKP393244 FUL393244 GEH393244 GOD393244 GXZ393244 HHV393244 HRR393244 IBN393244 ILJ393244 IVF393244 JFB393244 JOX393244 JYT393244 KIP393244 KSL393244 LCH393244 LMD393244 LVZ393244 MFV393244 MPR393244 MZN393244 NJJ393244 NTF393244 ODB393244 OMX393244 OWT393244 PGP393244 PQL393244 QAH393244 QKD393244 QTZ393244 RDV393244 RNR393244 RXN393244 SHJ393244 SRF393244 TBB393244 TKX393244 TUT393244 UEP393244 UOL393244 UYH393244 VID393244 VRZ393244 WBV393244 WLR393244 WVN393244 JB458780 SX458780 ACT458780 AMP458780 AWL458780 BGH458780 BQD458780 BZZ458780 CJV458780 CTR458780 DDN458780 DNJ458780 DXF458780 EHB458780 EQX458780 FAT458780 FKP458780 FUL458780 GEH458780 GOD458780 GXZ458780 HHV458780 HRR458780 IBN458780 ILJ458780 IVF458780 JFB458780 JOX458780 JYT458780 KIP458780 KSL458780 LCH458780 LMD458780 LVZ458780 MFV458780 MPR458780 MZN458780 NJJ458780 NTF458780 ODB458780 OMX458780 OWT458780 PGP458780 PQL458780 QAH458780 QKD458780 QTZ458780 RDV458780 RNR458780 RXN458780 SHJ458780 SRF458780 TBB458780 TKX458780 TUT458780 UEP458780 UOL458780 UYH458780 VID458780 VRZ458780 WBV458780 WLR458780 WVN458780 JB524316 SX524316 ACT524316 AMP524316 AWL524316 BGH524316 BQD524316 BZZ524316 CJV524316 CTR524316 DDN524316 DNJ524316 DXF524316 EHB524316 EQX524316 FAT524316 FKP524316 FUL524316 GEH524316 GOD524316 GXZ524316 HHV524316 HRR524316 IBN524316 ILJ524316 IVF524316 JFB524316 JOX524316 JYT524316 KIP524316 KSL524316 LCH524316 LMD524316 LVZ524316 MFV524316 MPR524316 MZN524316 NJJ524316 NTF524316 ODB524316 OMX524316 OWT524316 PGP524316 PQL524316 QAH524316 QKD524316 QTZ524316 RDV524316 RNR524316 RXN524316 SHJ524316 SRF524316 TBB524316 TKX524316 TUT524316 UEP524316 UOL524316 UYH524316 VID524316 VRZ524316 WBV524316 WLR524316 WVN524316 JB589852 SX589852 ACT589852 AMP589852 AWL589852 BGH589852 BQD589852 BZZ589852 CJV589852 CTR589852 DDN589852 DNJ589852 DXF589852 EHB589852 EQX589852 FAT589852 FKP589852 FUL589852 GEH589852 GOD589852 GXZ589852 HHV589852 HRR589852 IBN589852 ILJ589852 IVF589852 JFB589852 JOX589852 JYT589852 KIP589852 KSL589852 LCH589852 LMD589852 LVZ589852 MFV589852 MPR589852 MZN589852 NJJ589852 NTF589852 ODB589852 OMX589852 OWT589852 PGP589852 PQL589852 QAH589852 QKD589852 QTZ589852 RDV589852 RNR589852 RXN589852 SHJ589852 SRF589852 TBB589852 TKX589852 TUT589852 UEP589852 UOL589852 UYH589852 VID589852 VRZ589852 WBV589852 WLR589852 WVN589852 JB655388 SX655388 ACT655388 AMP655388 AWL655388 BGH655388 BQD655388 BZZ655388 CJV655388 CTR655388 DDN655388 DNJ655388 DXF655388 EHB655388 EQX655388 FAT655388 FKP655388 FUL655388 GEH655388 GOD655388 GXZ655388 HHV655388 HRR655388 IBN655388 ILJ655388 IVF655388 JFB655388 JOX655388 JYT655388 KIP655388 KSL655388 LCH655388 LMD655388 LVZ655388 MFV655388 MPR655388 MZN655388 NJJ655388 NTF655388 ODB655388 OMX655388 OWT655388 PGP655388 PQL655388 QAH655388 QKD655388 QTZ655388 RDV655388 RNR655388 RXN655388 SHJ655388 SRF655388 TBB655388 TKX655388 TUT655388 UEP655388 UOL655388 UYH655388 VID655388 VRZ655388 WBV655388 WLR655388 WVN655388 JB720924 SX720924 ACT720924 AMP720924 AWL720924 BGH720924 BQD720924 BZZ720924 CJV720924 CTR720924 DDN720924 DNJ720924 DXF720924 EHB720924 EQX720924 FAT720924 FKP720924 FUL720924 GEH720924 GOD720924 GXZ720924 HHV720924 HRR720924 IBN720924 ILJ720924 IVF720924 JFB720924 JOX720924 JYT720924 KIP720924 KSL720924 LCH720924 LMD720924 LVZ720924 MFV720924 MPR720924 MZN720924 NJJ720924 NTF720924 ODB720924 OMX720924 OWT720924 PGP720924 PQL720924 QAH720924 QKD720924 QTZ720924 RDV720924 RNR720924 RXN720924 SHJ720924 SRF720924 TBB720924 TKX720924 TUT720924 UEP720924 UOL720924 UYH720924 VID720924 VRZ720924 WBV720924 WLR720924 WVN720924 JB786460 SX786460 ACT786460 AMP786460 AWL786460 BGH786460 BQD786460 BZZ786460 CJV786460 CTR786460 DDN786460 DNJ786460 DXF786460 EHB786460 EQX786460 FAT786460 FKP786460 FUL786460 GEH786460 GOD786460 GXZ786460 HHV786460 HRR786460 IBN786460 ILJ786460 IVF786460 JFB786460 JOX786460 JYT786460 KIP786460 KSL786460 LCH786460 LMD786460 LVZ786460 MFV786460 MPR786460 MZN786460 NJJ786460 NTF786460 ODB786460 OMX786460 OWT786460 PGP786460 PQL786460 QAH786460 QKD786460 QTZ786460 RDV786460 RNR786460 RXN786460 SHJ786460 SRF786460 TBB786460 TKX786460 TUT786460 UEP786460 UOL786460 UYH786460 VID786460 VRZ786460 WBV786460 WLR786460 WVN786460 JB851996 SX851996 ACT851996 AMP851996 AWL851996 BGH851996 BQD851996 BZZ851996 CJV851996 CTR851996 DDN851996 DNJ851996 DXF851996 EHB851996 EQX851996 FAT851996 FKP851996 FUL851996 GEH851996 GOD851996 GXZ851996 HHV851996 HRR851996 IBN851996 ILJ851996 IVF851996 JFB851996 JOX851996 JYT851996 KIP851996 KSL851996 LCH851996 LMD851996 LVZ851996 MFV851996 MPR851996 MZN851996 NJJ851996 NTF851996 ODB851996 OMX851996 OWT851996 PGP851996 PQL851996 QAH851996 QKD851996 QTZ851996 RDV851996 RNR851996 RXN851996 SHJ851996 SRF851996 TBB851996 TKX851996 TUT851996 UEP851996 UOL851996 UYH851996 VID851996 VRZ851996 WBV851996 WLR851996 WVN851996 JB917532 SX917532 ACT917532 AMP917532 AWL917532 BGH917532 BQD917532 BZZ917532 CJV917532 CTR917532 DDN917532 DNJ917532 DXF917532 EHB917532 EQX917532 FAT917532 FKP917532 FUL917532 GEH917532 GOD917532 GXZ917532 HHV917532 HRR917532 IBN917532 ILJ917532 IVF917532 JFB917532 JOX917532 JYT917532 KIP917532 KSL917532 LCH917532 LMD917532 LVZ917532 MFV917532 MPR917532 MZN917532 NJJ917532 NTF917532 ODB917532 OMX917532 OWT917532 PGP917532 PQL917532 QAH917532 QKD917532 QTZ917532 RDV917532 RNR917532 RXN917532 SHJ917532 SRF917532 TBB917532 TKX917532 TUT917532 UEP917532 UOL917532 UYH917532 VID917532 VRZ917532 WBV917532 WLR917532 WVN917532 JB983068 SX983068 ACT983068 AMP983068 AWL983068 BGH983068 BQD983068 BZZ983068 CJV983068 CTR983068 DDN983068 DNJ983068 DXF983068 EHB983068 EQX983068 FAT983068 FKP983068 FUL983068 GEH983068 GOD983068 GXZ983068 HHV983068 HRR983068 IBN983068 ILJ983068 IVF983068 JFB983068 JOX983068 JYT983068 KIP983068 KSL983068 LCH983068 LMD983068 LVZ983068 MFV983068 MPR983068 MZN983068 NJJ983068 NTF983068 ODB983068 OMX983068 OWT983068 PGP983068 PQL983068 QAH983068 QKD983068 QTZ983068 RDV983068 RNR983068 RXN983068 SHJ983068 SRF983068 TBB983068 TKX983068 TUT983068 UEP983068 UOL983068 UYH983068 VID983068 VRZ983068 WBV983068 WLR983068 WVN983068 IY24 SU24 ACQ24 AMM24 AWI24 BGE24 BQA24 BZW24 CJS24 CTO24 DDK24 DNG24 DXC24 EGY24 EQU24 FAQ24 FKM24 FUI24 GEE24 GOA24 GXW24 HHS24 HRO24 IBK24 ILG24 IVC24 JEY24 JOU24 JYQ24 KIM24 KSI24 LCE24 LMA24 LVW24 MFS24 MPO24 MZK24 NJG24 NTC24 OCY24 OMU24 OWQ24 PGM24 PQI24 QAE24 QKA24 QTW24 RDS24 RNO24 RXK24 SHG24 SRC24 TAY24 TKU24 TUQ24 UEM24 UOI24 UYE24 VIA24 VRW24 WBS24 WLO24 WVK24 IY65562 SU65562 ACQ65562 AMM65562 AWI65562 BGE65562 BQA65562 BZW65562 CJS65562 CTO65562 DDK65562 DNG65562 DXC65562 EGY65562 EQU65562 FAQ65562 FKM65562 FUI65562 GEE65562 GOA65562 GXW65562 HHS65562 HRO65562 IBK65562 ILG65562 IVC65562 JEY65562 JOU65562 JYQ65562 KIM65562 KSI65562 LCE65562 LMA65562 LVW65562 MFS65562 MPO65562 MZK65562 NJG65562 NTC65562 OCY65562 OMU65562 OWQ65562 PGM65562 PQI65562 QAE65562 QKA65562 QTW65562 RDS65562 RNO65562 RXK65562 SHG65562 SRC65562 TAY65562 TKU65562 TUQ65562 UEM65562 UOI65562 UYE65562 VIA65562 VRW65562 WBS65562 WLO65562 WVK65562 IY131098 SU131098 ACQ131098 AMM131098 AWI131098 BGE131098 BQA131098 BZW131098 CJS131098 CTO131098 DDK131098 DNG131098 DXC131098 EGY131098 EQU131098 FAQ131098 FKM131098 FUI131098 GEE131098 GOA131098 GXW131098 HHS131098 HRO131098 IBK131098 ILG131098 IVC131098 JEY131098 JOU131098 JYQ131098 KIM131098 KSI131098 LCE131098 LMA131098 LVW131098 MFS131098 MPO131098 MZK131098 NJG131098 NTC131098 OCY131098 OMU131098 OWQ131098 PGM131098 PQI131098 QAE131098 QKA131098 QTW131098 RDS131098 RNO131098 RXK131098 SHG131098 SRC131098 TAY131098 TKU131098 TUQ131098 UEM131098 UOI131098 UYE131098 VIA131098 VRW131098 WBS131098 WLO131098 WVK131098 IY196634 SU196634 ACQ196634 AMM196634 AWI196634 BGE196634 BQA196634 BZW196634 CJS196634 CTO196634 DDK196634 DNG196634 DXC196634 EGY196634 EQU196634 FAQ196634 FKM196634 FUI196634 GEE196634 GOA196634 GXW196634 HHS196634 HRO196634 IBK196634 ILG196634 IVC196634 JEY196634 JOU196634 JYQ196634 KIM196634 KSI196634 LCE196634 LMA196634 LVW196634 MFS196634 MPO196634 MZK196634 NJG196634 NTC196634 OCY196634 OMU196634 OWQ196634 PGM196634 PQI196634 QAE196634 QKA196634 QTW196634 RDS196634 RNO196634 RXK196634 SHG196634 SRC196634 TAY196634 TKU196634 TUQ196634 UEM196634 UOI196634 UYE196634 VIA196634 VRW196634 WBS196634 WLO196634 WVK196634 IY262170 SU262170 ACQ262170 AMM262170 AWI262170 BGE262170 BQA262170 BZW262170 CJS262170 CTO262170 DDK262170 DNG262170 DXC262170 EGY262170 EQU262170 FAQ262170 FKM262170 FUI262170 GEE262170 GOA262170 GXW262170 HHS262170 HRO262170 IBK262170 ILG262170 IVC262170 JEY262170 JOU262170 JYQ262170 KIM262170 KSI262170 LCE262170 LMA262170 LVW262170 MFS262170 MPO262170 MZK262170 NJG262170 NTC262170 OCY262170 OMU262170 OWQ262170 PGM262170 PQI262170 QAE262170 QKA262170 QTW262170 RDS262170 RNO262170 RXK262170 SHG262170 SRC262170 TAY262170 TKU262170 TUQ262170 UEM262170 UOI262170 UYE262170 VIA262170 VRW262170 WBS262170 WLO262170 WVK262170 IY327706 SU327706 ACQ327706 AMM327706 AWI327706 BGE327706 BQA327706 BZW327706 CJS327706 CTO327706 DDK327706 DNG327706 DXC327706 EGY327706 EQU327706 FAQ327706 FKM327706 FUI327706 GEE327706 GOA327706 GXW327706 HHS327706 HRO327706 IBK327706 ILG327706 IVC327706 JEY327706 JOU327706 JYQ327706 KIM327706 KSI327706 LCE327706 LMA327706 LVW327706 MFS327706 MPO327706 MZK327706 NJG327706 NTC327706 OCY327706 OMU327706 OWQ327706 PGM327706 PQI327706 QAE327706 QKA327706 QTW327706 RDS327706 RNO327706 RXK327706 SHG327706 SRC327706 TAY327706 TKU327706 TUQ327706 UEM327706 UOI327706 UYE327706 VIA327706 VRW327706 WBS327706 WLO327706 WVK327706 IY393242 SU393242 ACQ393242 AMM393242 AWI393242 BGE393242 BQA393242 BZW393242 CJS393242 CTO393242 DDK393242 DNG393242 DXC393242 EGY393242 EQU393242 FAQ393242 FKM393242 FUI393242 GEE393242 GOA393242 GXW393242 HHS393242 HRO393242 IBK393242 ILG393242 IVC393242 JEY393242 JOU393242 JYQ393242 KIM393242 KSI393242 LCE393242 LMA393242 LVW393242 MFS393242 MPO393242 MZK393242 NJG393242 NTC393242 OCY393242 OMU393242 OWQ393242 PGM393242 PQI393242 QAE393242 QKA393242 QTW393242 RDS393242 RNO393242 RXK393242 SHG393242 SRC393242 TAY393242 TKU393242 TUQ393242 UEM393242 UOI393242 UYE393242 VIA393242 VRW393242 WBS393242 WLO393242 WVK393242 IY458778 SU458778 ACQ458778 AMM458778 AWI458778 BGE458778 BQA458778 BZW458778 CJS458778 CTO458778 DDK458778 DNG458778 DXC458778 EGY458778 EQU458778 FAQ458778 FKM458778 FUI458778 GEE458778 GOA458778 GXW458778 HHS458778 HRO458778 IBK458778 ILG458778 IVC458778 JEY458778 JOU458778 JYQ458778 KIM458778 KSI458778 LCE458778 LMA458778 LVW458778 MFS458778 MPO458778 MZK458778 NJG458778 NTC458778 OCY458778 OMU458778 OWQ458778 PGM458778 PQI458778 QAE458778 QKA458778 QTW458778 RDS458778 RNO458778 RXK458778 SHG458778 SRC458778 TAY458778 TKU458778 TUQ458778 UEM458778 UOI458778 UYE458778 VIA458778 VRW458778 WBS458778 WLO458778 WVK458778 IY524314 SU524314 ACQ524314 AMM524314 AWI524314 BGE524314 BQA524314 BZW524314 CJS524314 CTO524314 DDK524314 DNG524314 DXC524314 EGY524314 EQU524314 FAQ524314 FKM524314 FUI524314 GEE524314 GOA524314 GXW524314 HHS524314 HRO524314 IBK524314 ILG524314 IVC524314 JEY524314 JOU524314 JYQ524314 KIM524314 KSI524314 LCE524314 LMA524314 LVW524314 MFS524314 MPO524314 MZK524314 NJG524314 NTC524314 OCY524314 OMU524314 OWQ524314 PGM524314 PQI524314 QAE524314 QKA524314 QTW524314 RDS524314 RNO524314 RXK524314 SHG524314 SRC524314 TAY524314 TKU524314 TUQ524314 UEM524314 UOI524314 UYE524314 VIA524314 VRW524314 WBS524314 WLO524314 WVK524314 IY589850 SU589850 ACQ589850 AMM589850 AWI589850 BGE589850 BQA589850 BZW589850 CJS589850 CTO589850 DDK589850 DNG589850 DXC589850 EGY589850 EQU589850 FAQ589850 FKM589850 FUI589850 GEE589850 GOA589850 GXW589850 HHS589850 HRO589850 IBK589850 ILG589850 IVC589850 JEY589850 JOU589850 JYQ589850 KIM589850 KSI589850 LCE589850 LMA589850 LVW589850 MFS589850 MPO589850 MZK589850 NJG589850 NTC589850 OCY589850 OMU589850 OWQ589850 PGM589850 PQI589850 QAE589850 QKA589850 QTW589850 RDS589850 RNO589850 RXK589850 SHG589850 SRC589850 TAY589850 TKU589850 TUQ589850 UEM589850 UOI589850 UYE589850 VIA589850 VRW589850 WBS589850 WLO589850 WVK589850 IY655386 SU655386 ACQ655386 AMM655386 AWI655386 BGE655386 BQA655386 BZW655386 CJS655386 CTO655386 DDK655386 DNG655386 DXC655386 EGY655386 EQU655386 FAQ655386 FKM655386 FUI655386 GEE655386 GOA655386 GXW655386 HHS655386 HRO655386 IBK655386 ILG655386 IVC655386 JEY655386 JOU655386 JYQ655386 KIM655386 KSI655386 LCE655386 LMA655386 LVW655386 MFS655386 MPO655386 MZK655386 NJG655386 NTC655386 OCY655386 OMU655386 OWQ655386 PGM655386 PQI655386 QAE655386 QKA655386 QTW655386 RDS655386 RNO655386 RXK655386 SHG655386 SRC655386 TAY655386 TKU655386 TUQ655386 UEM655386 UOI655386 UYE655386 VIA655386 VRW655386 WBS655386 WLO655386 WVK655386 IY720922 SU720922 ACQ720922 AMM720922 AWI720922 BGE720922 BQA720922 BZW720922 CJS720922 CTO720922 DDK720922 DNG720922 DXC720922 EGY720922 EQU720922 FAQ720922 FKM720922 FUI720922 GEE720922 GOA720922 GXW720922 HHS720922 HRO720922 IBK720922 ILG720922 IVC720922 JEY720922 JOU720922 JYQ720922 KIM720922 KSI720922 LCE720922 LMA720922 LVW720922 MFS720922 MPO720922 MZK720922 NJG720922 NTC720922 OCY720922 OMU720922 OWQ720922 PGM720922 PQI720922 QAE720922 QKA720922 QTW720922 RDS720922 RNO720922 RXK720922 SHG720922 SRC720922 TAY720922 TKU720922 TUQ720922 UEM720922 UOI720922 UYE720922 VIA720922 VRW720922 WBS720922 WLO720922 WVK720922 IY786458 SU786458 ACQ786458 AMM786458 AWI786458 BGE786458 BQA786458 BZW786458 CJS786458 CTO786458 DDK786458 DNG786458 DXC786458 EGY786458 EQU786458 FAQ786458 FKM786458 FUI786458 GEE786458 GOA786458 GXW786458 HHS786458 HRO786458 IBK786458 ILG786458 IVC786458 JEY786458 JOU786458 JYQ786458 KIM786458 KSI786458 LCE786458 LMA786458 LVW786458 MFS786458 MPO786458 MZK786458 NJG786458 NTC786458 OCY786458 OMU786458 OWQ786458 PGM786458 PQI786458 QAE786458 QKA786458 QTW786458 RDS786458 RNO786458 RXK786458 SHG786458 SRC786458 TAY786458 TKU786458 TUQ786458 UEM786458 UOI786458 UYE786458 VIA786458 VRW786458 WBS786458 WLO786458 WVK786458 IY851994 SU851994 ACQ851994 AMM851994 AWI851994 BGE851994 BQA851994 BZW851994 CJS851994 CTO851994 DDK851994 DNG851994 DXC851994 EGY851994 EQU851994 FAQ851994 FKM851994 FUI851994 GEE851994 GOA851994 GXW851994 HHS851994 HRO851994 IBK851994 ILG851994 IVC851994 JEY851994 JOU851994 JYQ851994 KIM851994 KSI851994 LCE851994 LMA851994 LVW851994 MFS851994 MPO851994 MZK851994 NJG851994 NTC851994 OCY851994 OMU851994 OWQ851994 PGM851994 PQI851994 QAE851994 QKA851994 QTW851994 RDS851994 RNO851994 RXK851994 SHG851994 SRC851994 TAY851994 TKU851994 TUQ851994 UEM851994 UOI851994 UYE851994 VIA851994 VRW851994 WBS851994 WLO851994 WVK851994 IY917530 SU917530 ACQ917530 AMM917530 AWI917530 BGE917530 BQA917530 BZW917530 CJS917530 CTO917530 DDK917530 DNG917530 DXC917530 EGY917530 EQU917530 FAQ917530 FKM917530 FUI917530 GEE917530 GOA917530 GXW917530 HHS917530 HRO917530 IBK917530 ILG917530 IVC917530 JEY917530 JOU917530 JYQ917530 KIM917530 KSI917530 LCE917530 LMA917530 LVW917530 MFS917530 MPO917530 MZK917530 NJG917530 NTC917530 OCY917530 OMU917530 OWQ917530 PGM917530 PQI917530 QAE917530 QKA917530 QTW917530 RDS917530 RNO917530 RXK917530 SHG917530 SRC917530 TAY917530 TKU917530 TUQ917530 UEM917530 UOI917530 UYE917530 VIA917530 VRW917530 WBS917530 WLO917530 WVK917530 IY983066 SU983066 ACQ983066 AMM983066 AWI983066 BGE983066 BQA983066 BZW983066 CJS983066 CTO983066 DDK983066 DNG983066 DXC983066 EGY983066 EQU983066 FAQ983066 FKM983066 FUI983066 GEE983066 GOA983066 GXW983066 HHS983066 HRO983066 IBK983066 ILG983066 IVC983066 JEY983066 JOU983066 JYQ983066 KIM983066 KSI983066 LCE983066 LMA983066 LVW983066 MFS983066 MPO983066 MZK983066 NJG983066 NTC983066 OCY983066 OMU983066 OWQ983066 PGM983066 PQI983066 QAE983066 QKA983066 QTW983066 RDS983066 RNO983066 RXK983066 SHG983066 SRC983066 TAY983066 TKU983066 TUQ983066 UEM983066 UOI983066 UYE983066 VIA983066 VRW983066 WBS983066 WLO983066 WVK983066 IY26:IY28 SU26:SU28 ACQ26:ACQ28 AMM26:AMM28 AWI26:AWI28 BGE26:BGE28 BQA26:BQA28 BZW26:BZW28 CJS26:CJS28 CTO26:CTO28 DDK26:DDK28 DNG26:DNG28 DXC26:DXC28 EGY26:EGY28 EQU26:EQU28 FAQ26:FAQ28 FKM26:FKM28 FUI26:FUI28 GEE26:GEE28 GOA26:GOA28 GXW26:GXW28 HHS26:HHS28 HRO26:HRO28 IBK26:IBK28 ILG26:ILG28 IVC26:IVC28 JEY26:JEY28 JOU26:JOU28 JYQ26:JYQ28 KIM26:KIM28 KSI26:KSI28 LCE26:LCE28 LMA26:LMA28 LVW26:LVW28 MFS26:MFS28 MPO26:MPO28 MZK26:MZK28 NJG26:NJG28 NTC26:NTC28 OCY26:OCY28 OMU26:OMU28 OWQ26:OWQ28 PGM26:PGM28 PQI26:PQI28 QAE26:QAE28 QKA26:QKA28 QTW26:QTW28 RDS26:RDS28 RNO26:RNO28 RXK26:RXK28 SHG26:SHG28 SRC26:SRC28 TAY26:TAY28 TKU26:TKU28 TUQ26:TUQ28 UEM26:UEM28 UOI26:UOI28 UYE26:UYE28 VIA26:VIA28 VRW26:VRW28 WBS26:WBS28 WLO26:WLO28 WVK26:WVK28 IY65564 SU65564 ACQ65564 AMM65564 AWI65564 BGE65564 BQA65564 BZW65564 CJS65564 CTO65564 DDK65564 DNG65564 DXC65564 EGY65564 EQU65564 FAQ65564 FKM65564 FUI65564 GEE65564 GOA65564 GXW65564 HHS65564 HRO65564 IBK65564 ILG65564 IVC65564 JEY65564 JOU65564 JYQ65564 KIM65564 KSI65564 LCE65564 LMA65564 LVW65564 MFS65564 MPO65564 MZK65564 NJG65564 NTC65564 OCY65564 OMU65564 OWQ65564 PGM65564 PQI65564 QAE65564 QKA65564 QTW65564 RDS65564 RNO65564 RXK65564 SHG65564 SRC65564 TAY65564 TKU65564 TUQ65564 UEM65564 UOI65564 UYE65564 VIA65564 VRW65564 WBS65564 WLO65564 WVK65564 IY131100 SU131100 ACQ131100 AMM131100 AWI131100 BGE131100 BQA131100 BZW131100 CJS131100 CTO131100 DDK131100 DNG131100 DXC131100 EGY131100 EQU131100 FAQ131100 FKM131100 FUI131100 GEE131100 GOA131100 GXW131100 HHS131100 HRO131100 IBK131100 ILG131100 IVC131100 JEY131100 JOU131100 JYQ131100 KIM131100 KSI131100 LCE131100 LMA131100 LVW131100 MFS131100 MPO131100 MZK131100 NJG131100 NTC131100 OCY131100 OMU131100 OWQ131100 PGM131100 PQI131100 QAE131100 QKA131100 QTW131100 RDS131100 RNO131100 RXK131100 SHG131100 SRC131100 TAY131100 TKU131100 TUQ131100 UEM131100 UOI131100 UYE131100 VIA131100 VRW131100 WBS131100 WLO131100 WVK131100 IY196636 SU196636 ACQ196636 AMM196636 AWI196636 BGE196636 BQA196636 BZW196636 CJS196636 CTO196636 DDK196636 DNG196636 DXC196636 EGY196636 EQU196636 FAQ196636 FKM196636 FUI196636 GEE196636 GOA196636 GXW196636 HHS196636 HRO196636 IBK196636 ILG196636 IVC196636 JEY196636 JOU196636 JYQ196636 KIM196636 KSI196636 LCE196636 LMA196636 LVW196636 MFS196636 MPO196636 MZK196636 NJG196636 NTC196636 OCY196636 OMU196636 OWQ196636 PGM196636 PQI196636 QAE196636 QKA196636 QTW196636 RDS196636 RNO196636 RXK196636 SHG196636 SRC196636 TAY196636 TKU196636 TUQ196636 UEM196636 UOI196636 UYE196636 VIA196636 VRW196636 WBS196636 WLO196636 WVK196636 IY262172 SU262172 ACQ262172 AMM262172 AWI262172 BGE262172 BQA262172 BZW262172 CJS262172 CTO262172 DDK262172 DNG262172 DXC262172 EGY262172 EQU262172 FAQ262172 FKM262172 FUI262172 GEE262172 GOA262172 GXW262172 HHS262172 HRO262172 IBK262172 ILG262172 IVC262172 JEY262172 JOU262172 JYQ262172 KIM262172 KSI262172 LCE262172 LMA262172 LVW262172 MFS262172 MPO262172 MZK262172 NJG262172 NTC262172 OCY262172 OMU262172 OWQ262172 PGM262172 PQI262172 QAE262172 QKA262172 QTW262172 RDS262172 RNO262172 RXK262172 SHG262172 SRC262172 TAY262172 TKU262172 TUQ262172 UEM262172 UOI262172 UYE262172 VIA262172 VRW262172 WBS262172 WLO262172 WVK262172 IY327708 SU327708 ACQ327708 AMM327708 AWI327708 BGE327708 BQA327708 BZW327708 CJS327708 CTO327708 DDK327708 DNG327708 DXC327708 EGY327708 EQU327708 FAQ327708 FKM327708 FUI327708 GEE327708 GOA327708 GXW327708 HHS327708 HRO327708 IBK327708 ILG327708 IVC327708 JEY327708 JOU327708 JYQ327708 KIM327708 KSI327708 LCE327708 LMA327708 LVW327708 MFS327708 MPO327708 MZK327708 NJG327708 NTC327708 OCY327708 OMU327708 OWQ327708 PGM327708 PQI327708 QAE327708 QKA327708 QTW327708 RDS327708 RNO327708 RXK327708 SHG327708 SRC327708 TAY327708 TKU327708 TUQ327708 UEM327708 UOI327708 UYE327708 VIA327708 VRW327708 WBS327708 WLO327708 WVK327708 IY393244 SU393244 ACQ393244 AMM393244 AWI393244 BGE393244 BQA393244 BZW393244 CJS393244 CTO393244 DDK393244 DNG393244 DXC393244 EGY393244 EQU393244 FAQ393244 FKM393244 FUI393244 GEE393244 GOA393244 GXW393244 HHS393244 HRO393244 IBK393244 ILG393244 IVC393244 JEY393244 JOU393244 JYQ393244 KIM393244 KSI393244 LCE393244 LMA393244 LVW393244 MFS393244 MPO393244 MZK393244 NJG393244 NTC393244 OCY393244 OMU393244 OWQ393244 PGM393244 PQI393244 QAE393244 QKA393244 QTW393244 RDS393244 RNO393244 RXK393244 SHG393244 SRC393244 TAY393244 TKU393244 TUQ393244 UEM393244 UOI393244 UYE393244 VIA393244 VRW393244 WBS393244 WLO393244 WVK393244 IY458780 SU458780 ACQ458780 AMM458780 AWI458780 BGE458780 BQA458780 BZW458780 CJS458780 CTO458780 DDK458780 DNG458780 DXC458780 EGY458780 EQU458780 FAQ458780 FKM458780 FUI458780 GEE458780 GOA458780 GXW458780 HHS458780 HRO458780 IBK458780 ILG458780 IVC458780 JEY458780 JOU458780 JYQ458780 KIM458780 KSI458780 LCE458780 LMA458780 LVW458780 MFS458780 MPO458780 MZK458780 NJG458780 NTC458780 OCY458780 OMU458780 OWQ458780 PGM458780 PQI458780 QAE458780 QKA458780 QTW458780 RDS458780 RNO458780 RXK458780 SHG458780 SRC458780 TAY458780 TKU458780 TUQ458780 UEM458780 UOI458780 UYE458780 VIA458780 VRW458780 WBS458780 WLO458780 WVK458780 IY524316 SU524316 ACQ524316 AMM524316 AWI524316 BGE524316 BQA524316 BZW524316 CJS524316 CTO524316 DDK524316 DNG524316 DXC524316 EGY524316 EQU524316 FAQ524316 FKM524316 FUI524316 GEE524316 GOA524316 GXW524316 HHS524316 HRO524316 IBK524316 ILG524316 IVC524316 JEY524316 JOU524316 JYQ524316 KIM524316 KSI524316 LCE524316 LMA524316 LVW524316 MFS524316 MPO524316 MZK524316 NJG524316 NTC524316 OCY524316 OMU524316 OWQ524316 PGM524316 PQI524316 QAE524316 QKA524316 QTW524316 RDS524316 RNO524316 RXK524316 SHG524316 SRC524316 TAY524316 TKU524316 TUQ524316 UEM524316 UOI524316 UYE524316 VIA524316 VRW524316 WBS524316 WLO524316 WVK524316 IY589852 SU589852 ACQ589852 AMM589852 AWI589852 BGE589852 BQA589852 BZW589852 CJS589852 CTO589852 DDK589852 DNG589852 DXC589852 EGY589852 EQU589852 FAQ589852 FKM589852 FUI589852 GEE589852 GOA589852 GXW589852 HHS589852 HRO589852 IBK589852 ILG589852 IVC589852 JEY589852 JOU589852 JYQ589852 KIM589852 KSI589852 LCE589852 LMA589852 LVW589852 MFS589852 MPO589852 MZK589852 NJG589852 NTC589852 OCY589852 OMU589852 OWQ589852 PGM589852 PQI589852 QAE589852 QKA589852 QTW589852 RDS589852 RNO589852 RXK589852 SHG589852 SRC589852 TAY589852 TKU589852 TUQ589852 UEM589852 UOI589852 UYE589852 VIA589852 VRW589852 WBS589852 WLO589852 WVK589852 IY655388 SU655388 ACQ655388 AMM655388 AWI655388 BGE655388 BQA655388 BZW655388 CJS655388 CTO655388 DDK655388 DNG655388 DXC655388 EGY655388 EQU655388 FAQ655388 FKM655388 FUI655388 GEE655388 GOA655388 GXW655388 HHS655388 HRO655388 IBK655388 ILG655388 IVC655388 JEY655388 JOU655388 JYQ655388 KIM655388 KSI655388 LCE655388 LMA655388 LVW655388 MFS655388 MPO655388 MZK655388 NJG655388 NTC655388 OCY655388 OMU655388 OWQ655388 PGM655388 PQI655388 QAE655388 QKA655388 QTW655388 RDS655388 RNO655388 RXK655388 SHG655388 SRC655388 TAY655388 TKU655388 TUQ655388 UEM655388 UOI655388 UYE655388 VIA655388 VRW655388 WBS655388 WLO655388 WVK655388 IY720924 SU720924 ACQ720924 AMM720924 AWI720924 BGE720924 BQA720924 BZW720924 CJS720924 CTO720924 DDK720924 DNG720924 DXC720924 EGY720924 EQU720924 FAQ720924 FKM720924 FUI720924 GEE720924 GOA720924 GXW720924 HHS720924 HRO720924 IBK720924 ILG720924 IVC720924 JEY720924 JOU720924 JYQ720924 KIM720924 KSI720924 LCE720924 LMA720924 LVW720924 MFS720924 MPO720924 MZK720924 NJG720924 NTC720924 OCY720924 OMU720924 OWQ720924 PGM720924 PQI720924 QAE720924 QKA720924 QTW720924 RDS720924 RNO720924 RXK720924 SHG720924 SRC720924 TAY720924 TKU720924 TUQ720924 UEM720924 UOI720924 UYE720924 VIA720924 VRW720924 WBS720924 WLO720924 WVK720924 IY786460 SU786460 ACQ786460 AMM786460 AWI786460 BGE786460 BQA786460 BZW786460 CJS786460 CTO786460 DDK786460 DNG786460 DXC786460 EGY786460 EQU786460 FAQ786460 FKM786460 FUI786460 GEE786460 GOA786460 GXW786460 HHS786460 HRO786460 IBK786460 ILG786460 IVC786460 JEY786460 JOU786460 JYQ786460 KIM786460 KSI786460 LCE786460 LMA786460 LVW786460 MFS786460 MPO786460 MZK786460 NJG786460 NTC786460 OCY786460 OMU786460 OWQ786460 PGM786460 PQI786460 QAE786460 QKA786460 QTW786460 RDS786460 RNO786460 RXK786460 SHG786460 SRC786460 TAY786460 TKU786460 TUQ786460 UEM786460 UOI786460 UYE786460 VIA786460 VRW786460 WBS786460 WLO786460 WVK786460 IY851996 SU851996 ACQ851996 AMM851996 AWI851996 BGE851996 BQA851996 BZW851996 CJS851996 CTO851996 DDK851996 DNG851996 DXC851996 EGY851996 EQU851996 FAQ851996 FKM851996 FUI851996 GEE851996 GOA851996 GXW851996 HHS851996 HRO851996 IBK851996 ILG851996 IVC851996 JEY851996 JOU851996 JYQ851996 KIM851996 KSI851996 LCE851996 LMA851996 LVW851996 MFS851996 MPO851996 MZK851996 NJG851996 NTC851996 OCY851996 OMU851996 OWQ851996 PGM851996 PQI851996 QAE851996 QKA851996 QTW851996 RDS851996 RNO851996 RXK851996 SHG851996 SRC851996 TAY851996 TKU851996 TUQ851996 UEM851996 UOI851996 UYE851996 VIA851996 VRW851996 WBS851996 WLO851996 WVK851996 IY917532 SU917532 ACQ917532 AMM917532 AWI917532 BGE917532 BQA917532 BZW917532 CJS917532 CTO917532 DDK917532 DNG917532 DXC917532 EGY917532 EQU917532 FAQ917532 FKM917532 FUI917532 GEE917532 GOA917532 GXW917532 HHS917532 HRO917532 IBK917532 ILG917532 IVC917532 JEY917532 JOU917532 JYQ917532 KIM917532 KSI917532 LCE917532 LMA917532 LVW917532 MFS917532 MPO917532 MZK917532 NJG917532 NTC917532 OCY917532 OMU917532 OWQ917532 PGM917532 PQI917532 QAE917532 QKA917532 QTW917532 RDS917532 RNO917532 RXK917532 SHG917532 SRC917532 TAY917532 TKU917532 TUQ917532 UEM917532 UOI917532 UYE917532 VIA917532 VRW917532 WBS917532 WLO917532 WVK917532 IY983068 SU983068 ACQ983068 AMM983068 AWI983068 BGE983068 BQA983068 BZW983068 CJS983068 CTO983068 DDK983068 DNG983068 DXC983068 EGY983068 EQU983068 FAQ983068 FKM983068 FUI983068 GEE983068 GOA983068 GXW983068 HHS983068 HRO983068 IBK983068 ILG983068 IVC983068 JEY983068 JOU983068 JYQ983068 KIM983068 KSI983068 LCE983068 LMA983068 LVW983068 MFS983068 MPO983068 MZK983068 NJG983068 NTC983068 OCY983068 OMU983068 OWQ983068 PGM983068 PQI983068 QAE983068 QKA983068 QTW983068 RDS983068 RNO983068 RXK983068 SHG983068 SRC983068 TAY983068 TKU983068 TUQ983068 UEM983068 UOI983068 UYE983068 VIA983068 VRW983068 WBS983068 WLO983068 WVK983068 H22 H24:H25 E22 E24:E25 E917529 E851993 E786457 E720921 E655385 E589849 E524313 E458777 E393241 E327705 E262169 E196633 E131097 E65561 E983065 E983063 E917527 E851991 E786455 E720919 E655383 E589847 E524311 E458775 E393239 E327703 E262167 E196631 E131095 E65559 H983065 H917529 H851993 H786457 H720921 H655385 H589849 H524313 H458777 H393241 H327705 H262169 H196633 H131097 H65561 H983063 H917527 H851991 H786455 H720919 H655383 H589847 H524311 H458775 H393239 H327703 H262167 H196631 H131095" xr:uid="{00000000-0002-0000-0200-000007000000}">
      <formula1>BusDayConvValues</formula1>
    </dataValidation>
    <dataValidation type="list" allowBlank="1" showInputMessage="1" showErrorMessage="1" sqref="F65543 WVL983050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IZ65546 SV65546 ACR65546 AMN65546 AWJ65546 BGF65546 BQB65546 BZX65546 CJT65546 CTP65546 DDL65546 DNH65546 DXD65546 EGZ65546 EQV65546 FAR65546 FKN65546 FUJ65546 GEF65546 GOB65546 GXX65546 HHT65546 HRP65546 IBL65546 ILH65546 IVD65546 JEZ65546 JOV65546 JYR65546 KIN65546 KSJ65546 LCF65546 LMB65546 LVX65546 MFT65546 MPP65546 MZL65546 NJH65546 NTD65546 OCZ65546 OMV65546 OWR65546 PGN65546 PQJ65546 QAF65546 QKB65546 QTX65546 RDT65546 RNP65546 RXL65546 SHH65546 SRD65546 TAZ65546 TKV65546 TUR65546 UEN65546 UOJ65546 UYF65546 VIB65546 VRX65546 WBT65546 WLP65546 WVL65546 IZ131082 SV131082 ACR131082 AMN131082 AWJ131082 BGF131082 BQB131082 BZX131082 CJT131082 CTP131082 DDL131082 DNH131082 DXD131082 EGZ131082 EQV131082 FAR131082 FKN131082 FUJ131082 GEF131082 GOB131082 GXX131082 HHT131082 HRP131082 IBL131082 ILH131082 IVD131082 JEZ131082 JOV131082 JYR131082 KIN131082 KSJ131082 LCF131082 LMB131082 LVX131082 MFT131082 MPP131082 MZL131082 NJH131082 NTD131082 OCZ131082 OMV131082 OWR131082 PGN131082 PQJ131082 QAF131082 QKB131082 QTX131082 RDT131082 RNP131082 RXL131082 SHH131082 SRD131082 TAZ131082 TKV131082 TUR131082 UEN131082 UOJ131082 UYF131082 VIB131082 VRX131082 WBT131082 WLP131082 WVL131082 IZ196618 SV196618 ACR196618 AMN196618 AWJ196618 BGF196618 BQB196618 BZX196618 CJT196618 CTP196618 DDL196618 DNH196618 DXD196618 EGZ196618 EQV196618 FAR196618 FKN196618 FUJ196618 GEF196618 GOB196618 GXX196618 HHT196618 HRP196618 IBL196618 ILH196618 IVD196618 JEZ196618 JOV196618 JYR196618 KIN196618 KSJ196618 LCF196618 LMB196618 LVX196618 MFT196618 MPP196618 MZL196618 NJH196618 NTD196618 OCZ196618 OMV196618 OWR196618 PGN196618 PQJ196618 QAF196618 QKB196618 QTX196618 RDT196618 RNP196618 RXL196618 SHH196618 SRD196618 TAZ196618 TKV196618 TUR196618 UEN196618 UOJ196618 UYF196618 VIB196618 VRX196618 WBT196618 WLP196618 WVL196618 IZ262154 SV262154 ACR262154 AMN262154 AWJ262154 BGF262154 BQB262154 BZX262154 CJT262154 CTP262154 DDL262154 DNH262154 DXD262154 EGZ262154 EQV262154 FAR262154 FKN262154 FUJ262154 GEF262154 GOB262154 GXX262154 HHT262154 HRP262154 IBL262154 ILH262154 IVD262154 JEZ262154 JOV262154 JYR262154 KIN262154 KSJ262154 LCF262154 LMB262154 LVX262154 MFT262154 MPP262154 MZL262154 NJH262154 NTD262154 OCZ262154 OMV262154 OWR262154 PGN262154 PQJ262154 QAF262154 QKB262154 QTX262154 RDT262154 RNP262154 RXL262154 SHH262154 SRD262154 TAZ262154 TKV262154 TUR262154 UEN262154 UOJ262154 UYF262154 VIB262154 VRX262154 WBT262154 WLP262154 WVL262154 IZ327690 SV327690 ACR327690 AMN327690 AWJ327690 BGF327690 BQB327690 BZX327690 CJT327690 CTP327690 DDL327690 DNH327690 DXD327690 EGZ327690 EQV327690 FAR327690 FKN327690 FUJ327690 GEF327690 GOB327690 GXX327690 HHT327690 HRP327690 IBL327690 ILH327690 IVD327690 JEZ327690 JOV327690 JYR327690 KIN327690 KSJ327690 LCF327690 LMB327690 LVX327690 MFT327690 MPP327690 MZL327690 NJH327690 NTD327690 OCZ327690 OMV327690 OWR327690 PGN327690 PQJ327690 QAF327690 QKB327690 QTX327690 RDT327690 RNP327690 RXL327690 SHH327690 SRD327690 TAZ327690 TKV327690 TUR327690 UEN327690 UOJ327690 UYF327690 VIB327690 VRX327690 WBT327690 WLP327690 WVL327690 IZ393226 SV393226 ACR393226 AMN393226 AWJ393226 BGF393226 BQB393226 BZX393226 CJT393226 CTP393226 DDL393226 DNH393226 DXD393226 EGZ393226 EQV393226 FAR393226 FKN393226 FUJ393226 GEF393226 GOB393226 GXX393226 HHT393226 HRP393226 IBL393226 ILH393226 IVD393226 JEZ393226 JOV393226 JYR393226 KIN393226 KSJ393226 LCF393226 LMB393226 LVX393226 MFT393226 MPP393226 MZL393226 NJH393226 NTD393226 OCZ393226 OMV393226 OWR393226 PGN393226 PQJ393226 QAF393226 QKB393226 QTX393226 RDT393226 RNP393226 RXL393226 SHH393226 SRD393226 TAZ393226 TKV393226 TUR393226 UEN393226 UOJ393226 UYF393226 VIB393226 VRX393226 WBT393226 WLP393226 WVL393226 IZ458762 SV458762 ACR458762 AMN458762 AWJ458762 BGF458762 BQB458762 BZX458762 CJT458762 CTP458762 DDL458762 DNH458762 DXD458762 EGZ458762 EQV458762 FAR458762 FKN458762 FUJ458762 GEF458762 GOB458762 GXX458762 HHT458762 HRP458762 IBL458762 ILH458762 IVD458762 JEZ458762 JOV458762 JYR458762 KIN458762 KSJ458762 LCF458762 LMB458762 LVX458762 MFT458762 MPP458762 MZL458762 NJH458762 NTD458762 OCZ458762 OMV458762 OWR458762 PGN458762 PQJ458762 QAF458762 QKB458762 QTX458762 RDT458762 RNP458762 RXL458762 SHH458762 SRD458762 TAZ458762 TKV458762 TUR458762 UEN458762 UOJ458762 UYF458762 VIB458762 VRX458762 WBT458762 WLP458762 WVL458762 IZ524298 SV524298 ACR524298 AMN524298 AWJ524298 BGF524298 BQB524298 BZX524298 CJT524298 CTP524298 DDL524298 DNH524298 DXD524298 EGZ524298 EQV524298 FAR524298 FKN524298 FUJ524298 GEF524298 GOB524298 GXX524298 HHT524298 HRP524298 IBL524298 ILH524298 IVD524298 JEZ524298 JOV524298 JYR524298 KIN524298 KSJ524298 LCF524298 LMB524298 LVX524298 MFT524298 MPP524298 MZL524298 NJH524298 NTD524298 OCZ524298 OMV524298 OWR524298 PGN524298 PQJ524298 QAF524298 QKB524298 QTX524298 RDT524298 RNP524298 RXL524298 SHH524298 SRD524298 TAZ524298 TKV524298 TUR524298 UEN524298 UOJ524298 UYF524298 VIB524298 VRX524298 WBT524298 WLP524298 WVL524298 IZ589834 SV589834 ACR589834 AMN589834 AWJ589834 BGF589834 BQB589834 BZX589834 CJT589834 CTP589834 DDL589834 DNH589834 DXD589834 EGZ589834 EQV589834 FAR589834 FKN589834 FUJ589834 GEF589834 GOB589834 GXX589834 HHT589834 HRP589834 IBL589834 ILH589834 IVD589834 JEZ589834 JOV589834 JYR589834 KIN589834 KSJ589834 LCF589834 LMB589834 LVX589834 MFT589834 MPP589834 MZL589834 NJH589834 NTD589834 OCZ589834 OMV589834 OWR589834 PGN589834 PQJ589834 QAF589834 QKB589834 QTX589834 RDT589834 RNP589834 RXL589834 SHH589834 SRD589834 TAZ589834 TKV589834 TUR589834 UEN589834 UOJ589834 UYF589834 VIB589834 VRX589834 WBT589834 WLP589834 WVL589834 IZ655370 SV655370 ACR655370 AMN655370 AWJ655370 BGF655370 BQB655370 BZX655370 CJT655370 CTP655370 DDL655370 DNH655370 DXD655370 EGZ655370 EQV655370 FAR655370 FKN655370 FUJ655370 GEF655370 GOB655370 GXX655370 HHT655370 HRP655370 IBL655370 ILH655370 IVD655370 JEZ655370 JOV655370 JYR655370 KIN655370 KSJ655370 LCF655370 LMB655370 LVX655370 MFT655370 MPP655370 MZL655370 NJH655370 NTD655370 OCZ655370 OMV655370 OWR655370 PGN655370 PQJ655370 QAF655370 QKB655370 QTX655370 RDT655370 RNP655370 RXL655370 SHH655370 SRD655370 TAZ655370 TKV655370 TUR655370 UEN655370 UOJ655370 UYF655370 VIB655370 VRX655370 WBT655370 WLP655370 WVL655370 IZ720906 SV720906 ACR720906 AMN720906 AWJ720906 BGF720906 BQB720906 BZX720906 CJT720906 CTP720906 DDL720906 DNH720906 DXD720906 EGZ720906 EQV720906 FAR720906 FKN720906 FUJ720906 GEF720906 GOB720906 GXX720906 HHT720906 HRP720906 IBL720906 ILH720906 IVD720906 JEZ720906 JOV720906 JYR720906 KIN720906 KSJ720906 LCF720906 LMB720906 LVX720906 MFT720906 MPP720906 MZL720906 NJH720906 NTD720906 OCZ720906 OMV720906 OWR720906 PGN720906 PQJ720906 QAF720906 QKB720906 QTX720906 RDT720906 RNP720906 RXL720906 SHH720906 SRD720906 TAZ720906 TKV720906 TUR720906 UEN720906 UOJ720906 UYF720906 VIB720906 VRX720906 WBT720906 WLP720906 WVL720906 IZ786442 SV786442 ACR786442 AMN786442 AWJ786442 BGF786442 BQB786442 BZX786442 CJT786442 CTP786442 DDL786442 DNH786442 DXD786442 EGZ786442 EQV786442 FAR786442 FKN786442 FUJ786442 GEF786442 GOB786442 GXX786442 HHT786442 HRP786442 IBL786442 ILH786442 IVD786442 JEZ786442 JOV786442 JYR786442 KIN786442 KSJ786442 LCF786442 LMB786442 LVX786442 MFT786442 MPP786442 MZL786442 NJH786442 NTD786442 OCZ786442 OMV786442 OWR786442 PGN786442 PQJ786442 QAF786442 QKB786442 QTX786442 RDT786442 RNP786442 RXL786442 SHH786442 SRD786442 TAZ786442 TKV786442 TUR786442 UEN786442 UOJ786442 UYF786442 VIB786442 VRX786442 WBT786442 WLP786442 WVL786442 IZ851978 SV851978 ACR851978 AMN851978 AWJ851978 BGF851978 BQB851978 BZX851978 CJT851978 CTP851978 DDL851978 DNH851978 DXD851978 EGZ851978 EQV851978 FAR851978 FKN851978 FUJ851978 GEF851978 GOB851978 GXX851978 HHT851978 HRP851978 IBL851978 ILH851978 IVD851978 JEZ851978 JOV851978 JYR851978 KIN851978 KSJ851978 LCF851978 LMB851978 LVX851978 MFT851978 MPP851978 MZL851978 NJH851978 NTD851978 OCZ851978 OMV851978 OWR851978 PGN851978 PQJ851978 QAF851978 QKB851978 QTX851978 RDT851978 RNP851978 RXL851978 SHH851978 SRD851978 TAZ851978 TKV851978 TUR851978 UEN851978 UOJ851978 UYF851978 VIB851978 VRX851978 WBT851978 WLP851978 WVL851978 IZ917514 SV917514 ACR917514 AMN917514 AWJ917514 BGF917514 BQB917514 BZX917514 CJT917514 CTP917514 DDL917514 DNH917514 DXD917514 EGZ917514 EQV917514 FAR917514 FKN917514 FUJ917514 GEF917514 GOB917514 GXX917514 HHT917514 HRP917514 IBL917514 ILH917514 IVD917514 JEZ917514 JOV917514 JYR917514 KIN917514 KSJ917514 LCF917514 LMB917514 LVX917514 MFT917514 MPP917514 MZL917514 NJH917514 NTD917514 OCZ917514 OMV917514 OWR917514 PGN917514 PQJ917514 QAF917514 QKB917514 QTX917514 RDT917514 RNP917514 RXL917514 SHH917514 SRD917514 TAZ917514 TKV917514 TUR917514 UEN917514 UOJ917514 UYF917514 VIB917514 VRX917514 WBT917514 WLP917514 WVL917514 IZ983050 SV983050 ACR983050 AMN983050 AWJ983050 BGF983050 BQB983050 BZX983050 CJT983050 CTP983050 DDL983050 DNH983050 DXD983050 EGZ983050 EQV983050 FAR983050 FKN983050 FUJ983050 GEF983050 GOB983050 GXX983050 HHT983050 HRP983050 IBL983050 ILH983050 IVD983050 JEZ983050 JOV983050 JYR983050 KIN983050 KSJ983050 LCF983050 LMB983050 LVX983050 MFT983050 MPP983050 MZL983050 NJH983050 NTD983050 OCZ983050 OMV983050 OWR983050 PGN983050 PQJ983050 QAF983050 QKB983050 QTX983050 RDT983050 RNP983050 RXL983050 SHH983050 SRD983050 TAZ983050 TKV983050 TUR983050 UEN983050 UOJ983050 UYF983050 VIB983050 VRX983050 WBT983050 WLP983050 F983047 F917511 F851975 F786439 F720903 F655367 F589831 F524295 F458759 F393223 F327687 F262151 F196615 F131079" xr:uid="{00000000-0002-0000-0200-000008000000}">
      <formula1>curve_makers</formula1>
    </dataValidation>
    <dataValidation type="list" allowBlank="1" showInputMessage="1" showErrorMessage="1" sqref="F65552 WVN983058 IZ17 SV17 ACR17 AMN17 AWJ17 BGF17 BQB17 BZX17 CJT17 CTP17 DDL17 DNH17 DXD17 EGZ17 EQV17 FAR17 FKN17 FUJ17 GEF17 GOB17 GXX17 HHT17 HRP17 IBL17 ILH17 IVD17 JEZ17 JOV17 JYR17 KIN17 KSJ17 LCF17 LMB17 LVX17 MFT17 MPP17 MZL17 NJH17 NTD17 OCZ17 OMV17 OWR17 PGN17 PQJ17 QAF17 QKB17 QTX17 RDT17 RNP17 RXL17 SHH17 SRD17 TAZ17 TKV17 TUR17 UEN17 UOJ17 UYF17 VIB17 VRX17 WBT17 WLP17 WVL17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IY16 SU16 ACQ16 AMM16 AWI16 BGE16 BQA16 BZW16 CJS16 CTO16 DDK16 DNG16 DXC16 EGY16 EQU16 FAQ16 FKM16 FUI16 GEE16 GOA16 GXW16 HHS16 HRO16 IBK16 ILG16 IVC16 JEY16 JOU16 JYQ16 KIM16 KSI16 LCE16 LMA16 LVW16 MFS16 MPO16 MZK16 NJG16 NTC16 OCY16 OMU16 OWQ16 PGM16 PQI16 QAE16 QKA16 QTW16 RDS16 RNO16 RXK16 SHG16 SRC16 TAY16 TKU16 TUQ16 UEM16 UOI16 UYE16 VIA16 VRW16 WBS16 WLO16 WVK16 IY65554 SU65554 ACQ65554 AMM65554 AWI65554 BGE65554 BQA65554 BZW65554 CJS65554 CTO65554 DDK65554 DNG65554 DXC65554 EGY65554 EQU65554 FAQ65554 FKM65554 FUI65554 GEE65554 GOA65554 GXW65554 HHS65554 HRO65554 IBK65554 ILG65554 IVC65554 JEY65554 JOU65554 JYQ65554 KIM65554 KSI65554 LCE65554 LMA65554 LVW65554 MFS65554 MPO65554 MZK65554 NJG65554 NTC65554 OCY65554 OMU65554 OWQ65554 PGM65554 PQI65554 QAE65554 QKA65554 QTW65554 RDS65554 RNO65554 RXK65554 SHG65554 SRC65554 TAY65554 TKU65554 TUQ65554 UEM65554 UOI65554 UYE65554 VIA65554 VRW65554 WBS65554 WLO65554 WVK65554 IY131090 SU131090 ACQ131090 AMM131090 AWI131090 BGE131090 BQA131090 BZW131090 CJS131090 CTO131090 DDK131090 DNG131090 DXC131090 EGY131090 EQU131090 FAQ131090 FKM131090 FUI131090 GEE131090 GOA131090 GXW131090 HHS131090 HRO131090 IBK131090 ILG131090 IVC131090 JEY131090 JOU131090 JYQ131090 KIM131090 KSI131090 LCE131090 LMA131090 LVW131090 MFS131090 MPO131090 MZK131090 NJG131090 NTC131090 OCY131090 OMU131090 OWQ131090 PGM131090 PQI131090 QAE131090 QKA131090 QTW131090 RDS131090 RNO131090 RXK131090 SHG131090 SRC131090 TAY131090 TKU131090 TUQ131090 UEM131090 UOI131090 UYE131090 VIA131090 VRW131090 WBS131090 WLO131090 WVK131090 IY196626 SU196626 ACQ196626 AMM196626 AWI196626 BGE196626 BQA196626 BZW196626 CJS196626 CTO196626 DDK196626 DNG196626 DXC196626 EGY196626 EQU196626 FAQ196626 FKM196626 FUI196626 GEE196626 GOA196626 GXW196626 HHS196626 HRO196626 IBK196626 ILG196626 IVC196626 JEY196626 JOU196626 JYQ196626 KIM196626 KSI196626 LCE196626 LMA196626 LVW196626 MFS196626 MPO196626 MZK196626 NJG196626 NTC196626 OCY196626 OMU196626 OWQ196626 PGM196626 PQI196626 QAE196626 QKA196626 QTW196626 RDS196626 RNO196626 RXK196626 SHG196626 SRC196626 TAY196626 TKU196626 TUQ196626 UEM196626 UOI196626 UYE196626 VIA196626 VRW196626 WBS196626 WLO196626 WVK196626 IY262162 SU262162 ACQ262162 AMM262162 AWI262162 BGE262162 BQA262162 BZW262162 CJS262162 CTO262162 DDK262162 DNG262162 DXC262162 EGY262162 EQU262162 FAQ262162 FKM262162 FUI262162 GEE262162 GOA262162 GXW262162 HHS262162 HRO262162 IBK262162 ILG262162 IVC262162 JEY262162 JOU262162 JYQ262162 KIM262162 KSI262162 LCE262162 LMA262162 LVW262162 MFS262162 MPO262162 MZK262162 NJG262162 NTC262162 OCY262162 OMU262162 OWQ262162 PGM262162 PQI262162 QAE262162 QKA262162 QTW262162 RDS262162 RNO262162 RXK262162 SHG262162 SRC262162 TAY262162 TKU262162 TUQ262162 UEM262162 UOI262162 UYE262162 VIA262162 VRW262162 WBS262162 WLO262162 WVK262162 IY327698 SU327698 ACQ327698 AMM327698 AWI327698 BGE327698 BQA327698 BZW327698 CJS327698 CTO327698 DDK327698 DNG327698 DXC327698 EGY327698 EQU327698 FAQ327698 FKM327698 FUI327698 GEE327698 GOA327698 GXW327698 HHS327698 HRO327698 IBK327698 ILG327698 IVC327698 JEY327698 JOU327698 JYQ327698 KIM327698 KSI327698 LCE327698 LMA327698 LVW327698 MFS327698 MPO327698 MZK327698 NJG327698 NTC327698 OCY327698 OMU327698 OWQ327698 PGM327698 PQI327698 QAE327698 QKA327698 QTW327698 RDS327698 RNO327698 RXK327698 SHG327698 SRC327698 TAY327698 TKU327698 TUQ327698 UEM327698 UOI327698 UYE327698 VIA327698 VRW327698 WBS327698 WLO327698 WVK327698 IY393234 SU393234 ACQ393234 AMM393234 AWI393234 BGE393234 BQA393234 BZW393234 CJS393234 CTO393234 DDK393234 DNG393234 DXC393234 EGY393234 EQU393234 FAQ393234 FKM393234 FUI393234 GEE393234 GOA393234 GXW393234 HHS393234 HRO393234 IBK393234 ILG393234 IVC393234 JEY393234 JOU393234 JYQ393234 KIM393234 KSI393234 LCE393234 LMA393234 LVW393234 MFS393234 MPO393234 MZK393234 NJG393234 NTC393234 OCY393234 OMU393234 OWQ393234 PGM393234 PQI393234 QAE393234 QKA393234 QTW393234 RDS393234 RNO393234 RXK393234 SHG393234 SRC393234 TAY393234 TKU393234 TUQ393234 UEM393234 UOI393234 UYE393234 VIA393234 VRW393234 WBS393234 WLO393234 WVK393234 IY458770 SU458770 ACQ458770 AMM458770 AWI458770 BGE458770 BQA458770 BZW458770 CJS458770 CTO458770 DDK458770 DNG458770 DXC458770 EGY458770 EQU458770 FAQ458770 FKM458770 FUI458770 GEE458770 GOA458770 GXW458770 HHS458770 HRO458770 IBK458770 ILG458770 IVC458770 JEY458770 JOU458770 JYQ458770 KIM458770 KSI458770 LCE458770 LMA458770 LVW458770 MFS458770 MPO458770 MZK458770 NJG458770 NTC458770 OCY458770 OMU458770 OWQ458770 PGM458770 PQI458770 QAE458770 QKA458770 QTW458770 RDS458770 RNO458770 RXK458770 SHG458770 SRC458770 TAY458770 TKU458770 TUQ458770 UEM458770 UOI458770 UYE458770 VIA458770 VRW458770 WBS458770 WLO458770 WVK458770 IY524306 SU524306 ACQ524306 AMM524306 AWI524306 BGE524306 BQA524306 BZW524306 CJS524306 CTO524306 DDK524306 DNG524306 DXC524306 EGY524306 EQU524306 FAQ524306 FKM524306 FUI524306 GEE524306 GOA524306 GXW524306 HHS524306 HRO524306 IBK524306 ILG524306 IVC524306 JEY524306 JOU524306 JYQ524306 KIM524306 KSI524306 LCE524306 LMA524306 LVW524306 MFS524306 MPO524306 MZK524306 NJG524306 NTC524306 OCY524306 OMU524306 OWQ524306 PGM524306 PQI524306 QAE524306 QKA524306 QTW524306 RDS524306 RNO524306 RXK524306 SHG524306 SRC524306 TAY524306 TKU524306 TUQ524306 UEM524306 UOI524306 UYE524306 VIA524306 VRW524306 WBS524306 WLO524306 WVK524306 IY589842 SU589842 ACQ589842 AMM589842 AWI589842 BGE589842 BQA589842 BZW589842 CJS589842 CTO589842 DDK589842 DNG589842 DXC589842 EGY589842 EQU589842 FAQ589842 FKM589842 FUI589842 GEE589842 GOA589842 GXW589842 HHS589842 HRO589842 IBK589842 ILG589842 IVC589842 JEY589842 JOU589842 JYQ589842 KIM589842 KSI589842 LCE589842 LMA589842 LVW589842 MFS589842 MPO589842 MZK589842 NJG589842 NTC589842 OCY589842 OMU589842 OWQ589842 PGM589842 PQI589842 QAE589842 QKA589842 QTW589842 RDS589842 RNO589842 RXK589842 SHG589842 SRC589842 TAY589842 TKU589842 TUQ589842 UEM589842 UOI589842 UYE589842 VIA589842 VRW589842 WBS589842 WLO589842 WVK589842 IY655378 SU655378 ACQ655378 AMM655378 AWI655378 BGE655378 BQA655378 BZW655378 CJS655378 CTO655378 DDK655378 DNG655378 DXC655378 EGY655378 EQU655378 FAQ655378 FKM655378 FUI655378 GEE655378 GOA655378 GXW655378 HHS655378 HRO655378 IBK655378 ILG655378 IVC655378 JEY655378 JOU655378 JYQ655378 KIM655378 KSI655378 LCE655378 LMA655378 LVW655378 MFS655378 MPO655378 MZK655378 NJG655378 NTC655378 OCY655378 OMU655378 OWQ655378 PGM655378 PQI655378 QAE655378 QKA655378 QTW655378 RDS655378 RNO655378 RXK655378 SHG655378 SRC655378 TAY655378 TKU655378 TUQ655378 UEM655378 UOI655378 UYE655378 VIA655378 VRW655378 WBS655378 WLO655378 WVK655378 IY720914 SU720914 ACQ720914 AMM720914 AWI720914 BGE720914 BQA720914 BZW720914 CJS720914 CTO720914 DDK720914 DNG720914 DXC720914 EGY720914 EQU720914 FAQ720914 FKM720914 FUI720914 GEE720914 GOA720914 GXW720914 HHS720914 HRO720914 IBK720914 ILG720914 IVC720914 JEY720914 JOU720914 JYQ720914 KIM720914 KSI720914 LCE720914 LMA720914 LVW720914 MFS720914 MPO720914 MZK720914 NJG720914 NTC720914 OCY720914 OMU720914 OWQ720914 PGM720914 PQI720914 QAE720914 QKA720914 QTW720914 RDS720914 RNO720914 RXK720914 SHG720914 SRC720914 TAY720914 TKU720914 TUQ720914 UEM720914 UOI720914 UYE720914 VIA720914 VRW720914 WBS720914 WLO720914 WVK720914 IY786450 SU786450 ACQ786450 AMM786450 AWI786450 BGE786450 BQA786450 BZW786450 CJS786450 CTO786450 DDK786450 DNG786450 DXC786450 EGY786450 EQU786450 FAQ786450 FKM786450 FUI786450 GEE786450 GOA786450 GXW786450 HHS786450 HRO786450 IBK786450 ILG786450 IVC786450 JEY786450 JOU786450 JYQ786450 KIM786450 KSI786450 LCE786450 LMA786450 LVW786450 MFS786450 MPO786450 MZK786450 NJG786450 NTC786450 OCY786450 OMU786450 OWQ786450 PGM786450 PQI786450 QAE786450 QKA786450 QTW786450 RDS786450 RNO786450 RXK786450 SHG786450 SRC786450 TAY786450 TKU786450 TUQ786450 UEM786450 UOI786450 UYE786450 VIA786450 VRW786450 WBS786450 WLO786450 WVK786450 IY851986 SU851986 ACQ851986 AMM851986 AWI851986 BGE851986 BQA851986 BZW851986 CJS851986 CTO851986 DDK851986 DNG851986 DXC851986 EGY851986 EQU851986 FAQ851986 FKM851986 FUI851986 GEE851986 GOA851986 GXW851986 HHS851986 HRO851986 IBK851986 ILG851986 IVC851986 JEY851986 JOU851986 JYQ851986 KIM851986 KSI851986 LCE851986 LMA851986 LVW851986 MFS851986 MPO851986 MZK851986 NJG851986 NTC851986 OCY851986 OMU851986 OWQ851986 PGM851986 PQI851986 QAE851986 QKA851986 QTW851986 RDS851986 RNO851986 RXK851986 SHG851986 SRC851986 TAY851986 TKU851986 TUQ851986 UEM851986 UOI851986 UYE851986 VIA851986 VRW851986 WBS851986 WLO851986 WVK851986 IY917522 SU917522 ACQ917522 AMM917522 AWI917522 BGE917522 BQA917522 BZW917522 CJS917522 CTO917522 DDK917522 DNG917522 DXC917522 EGY917522 EQU917522 FAQ917522 FKM917522 FUI917522 GEE917522 GOA917522 GXW917522 HHS917522 HRO917522 IBK917522 ILG917522 IVC917522 JEY917522 JOU917522 JYQ917522 KIM917522 KSI917522 LCE917522 LMA917522 LVW917522 MFS917522 MPO917522 MZK917522 NJG917522 NTC917522 OCY917522 OMU917522 OWQ917522 PGM917522 PQI917522 QAE917522 QKA917522 QTW917522 RDS917522 RNO917522 RXK917522 SHG917522 SRC917522 TAY917522 TKU917522 TUQ917522 UEM917522 UOI917522 UYE917522 VIA917522 VRW917522 WBS917522 WLO917522 WVK917522 IY983058 SU983058 ACQ983058 AMM983058 AWI983058 BGE983058 BQA983058 BZW983058 CJS983058 CTO983058 DDK983058 DNG983058 DXC983058 EGY983058 EQU983058 FAQ983058 FKM983058 FUI983058 GEE983058 GOA983058 GXW983058 HHS983058 HRO983058 IBK983058 ILG983058 IVC983058 JEY983058 JOU983058 JYQ983058 KIM983058 KSI983058 LCE983058 LMA983058 LVW983058 MFS983058 MPO983058 MZK983058 NJG983058 NTC983058 OCY983058 OMU983058 OWQ983058 PGM983058 PQI983058 QAE983058 QKA983058 QTW983058 RDS983058 RNO983058 RXK983058 SHG983058 SRC983058 TAY983058 TKU983058 TUQ983058 UEM983058 UOI983058 UYE983058 VIA983058 VRW983058 WBS983058 WLO983058 WVK983058 JC17 SY17 ACU17 AMQ17 AWM17 BGI17 BQE17 CAA17 CJW17 CTS17 DDO17 DNK17 DXG17 EHC17 EQY17 FAU17 FKQ17 FUM17 GEI17 GOE17 GYA17 HHW17 HRS17 IBO17 ILK17 IVG17 JFC17 JOY17 JYU17 KIQ17 KSM17 LCI17 LME17 LWA17 MFW17 MPS17 MZO17 NJK17 NTG17 ODC17 OMY17 OWU17 PGQ17 PQM17 QAI17 QKE17 QUA17 RDW17 RNS17 RXO17 SHK17 SRG17 TBC17 TKY17 TUU17 UEQ17 UOM17 UYI17 VIE17 VSA17 WBW17 WLS17 WVO17 JC65555 SY65555 ACU65555 AMQ65555 AWM65555 BGI65555 BQE65555 CAA65555 CJW65555 CTS65555 DDO65555 DNK65555 DXG65555 EHC65555 EQY65555 FAU65555 FKQ65555 FUM65555 GEI65555 GOE65555 GYA65555 HHW65555 HRS65555 IBO65555 ILK65555 IVG65555 JFC65555 JOY65555 JYU65555 KIQ65555 KSM65555 LCI65555 LME65555 LWA65555 MFW65555 MPS65555 MZO65555 NJK65555 NTG65555 ODC65555 OMY65555 OWU65555 PGQ65555 PQM65555 QAI65555 QKE65555 QUA65555 RDW65555 RNS65555 RXO65555 SHK65555 SRG65555 TBC65555 TKY65555 TUU65555 UEQ65555 UOM65555 UYI65555 VIE65555 VSA65555 WBW65555 WLS65555 WVO65555 JC131091 SY131091 ACU131091 AMQ131091 AWM131091 BGI131091 BQE131091 CAA131091 CJW131091 CTS131091 DDO131091 DNK131091 DXG131091 EHC131091 EQY131091 FAU131091 FKQ131091 FUM131091 GEI131091 GOE131091 GYA131091 HHW131091 HRS131091 IBO131091 ILK131091 IVG131091 JFC131091 JOY131091 JYU131091 KIQ131091 KSM131091 LCI131091 LME131091 LWA131091 MFW131091 MPS131091 MZO131091 NJK131091 NTG131091 ODC131091 OMY131091 OWU131091 PGQ131091 PQM131091 QAI131091 QKE131091 QUA131091 RDW131091 RNS131091 RXO131091 SHK131091 SRG131091 TBC131091 TKY131091 TUU131091 UEQ131091 UOM131091 UYI131091 VIE131091 VSA131091 WBW131091 WLS131091 WVO131091 JC196627 SY196627 ACU196627 AMQ196627 AWM196627 BGI196627 BQE196627 CAA196627 CJW196627 CTS196627 DDO196627 DNK196627 DXG196627 EHC196627 EQY196627 FAU196627 FKQ196627 FUM196627 GEI196627 GOE196627 GYA196627 HHW196627 HRS196627 IBO196627 ILK196627 IVG196627 JFC196627 JOY196627 JYU196627 KIQ196627 KSM196627 LCI196627 LME196627 LWA196627 MFW196627 MPS196627 MZO196627 NJK196627 NTG196627 ODC196627 OMY196627 OWU196627 PGQ196627 PQM196627 QAI196627 QKE196627 QUA196627 RDW196627 RNS196627 RXO196627 SHK196627 SRG196627 TBC196627 TKY196627 TUU196627 UEQ196627 UOM196627 UYI196627 VIE196627 VSA196627 WBW196627 WLS196627 WVO196627 JC262163 SY262163 ACU262163 AMQ262163 AWM262163 BGI262163 BQE262163 CAA262163 CJW262163 CTS262163 DDO262163 DNK262163 DXG262163 EHC262163 EQY262163 FAU262163 FKQ262163 FUM262163 GEI262163 GOE262163 GYA262163 HHW262163 HRS262163 IBO262163 ILK262163 IVG262163 JFC262163 JOY262163 JYU262163 KIQ262163 KSM262163 LCI262163 LME262163 LWA262163 MFW262163 MPS262163 MZO262163 NJK262163 NTG262163 ODC262163 OMY262163 OWU262163 PGQ262163 PQM262163 QAI262163 QKE262163 QUA262163 RDW262163 RNS262163 RXO262163 SHK262163 SRG262163 TBC262163 TKY262163 TUU262163 UEQ262163 UOM262163 UYI262163 VIE262163 VSA262163 WBW262163 WLS262163 WVO262163 JC327699 SY327699 ACU327699 AMQ327699 AWM327699 BGI327699 BQE327699 CAA327699 CJW327699 CTS327699 DDO327699 DNK327699 DXG327699 EHC327699 EQY327699 FAU327699 FKQ327699 FUM327699 GEI327699 GOE327699 GYA327699 HHW327699 HRS327699 IBO327699 ILK327699 IVG327699 JFC327699 JOY327699 JYU327699 KIQ327699 KSM327699 LCI327699 LME327699 LWA327699 MFW327699 MPS327699 MZO327699 NJK327699 NTG327699 ODC327699 OMY327699 OWU327699 PGQ327699 PQM327699 QAI327699 QKE327699 QUA327699 RDW327699 RNS327699 RXO327699 SHK327699 SRG327699 TBC327699 TKY327699 TUU327699 UEQ327699 UOM327699 UYI327699 VIE327699 VSA327699 WBW327699 WLS327699 WVO327699 JC393235 SY393235 ACU393235 AMQ393235 AWM393235 BGI393235 BQE393235 CAA393235 CJW393235 CTS393235 DDO393235 DNK393235 DXG393235 EHC393235 EQY393235 FAU393235 FKQ393235 FUM393235 GEI393235 GOE393235 GYA393235 HHW393235 HRS393235 IBO393235 ILK393235 IVG393235 JFC393235 JOY393235 JYU393235 KIQ393235 KSM393235 LCI393235 LME393235 LWA393235 MFW393235 MPS393235 MZO393235 NJK393235 NTG393235 ODC393235 OMY393235 OWU393235 PGQ393235 PQM393235 QAI393235 QKE393235 QUA393235 RDW393235 RNS393235 RXO393235 SHK393235 SRG393235 TBC393235 TKY393235 TUU393235 UEQ393235 UOM393235 UYI393235 VIE393235 VSA393235 WBW393235 WLS393235 WVO393235 JC458771 SY458771 ACU458771 AMQ458771 AWM458771 BGI458771 BQE458771 CAA458771 CJW458771 CTS458771 DDO458771 DNK458771 DXG458771 EHC458771 EQY458771 FAU458771 FKQ458771 FUM458771 GEI458771 GOE458771 GYA458771 HHW458771 HRS458771 IBO458771 ILK458771 IVG458771 JFC458771 JOY458771 JYU458771 KIQ458771 KSM458771 LCI458771 LME458771 LWA458771 MFW458771 MPS458771 MZO458771 NJK458771 NTG458771 ODC458771 OMY458771 OWU458771 PGQ458771 PQM458771 QAI458771 QKE458771 QUA458771 RDW458771 RNS458771 RXO458771 SHK458771 SRG458771 TBC458771 TKY458771 TUU458771 UEQ458771 UOM458771 UYI458771 VIE458771 VSA458771 WBW458771 WLS458771 WVO458771 JC524307 SY524307 ACU524307 AMQ524307 AWM524307 BGI524307 BQE524307 CAA524307 CJW524307 CTS524307 DDO524307 DNK524307 DXG524307 EHC524307 EQY524307 FAU524307 FKQ524307 FUM524307 GEI524307 GOE524307 GYA524307 HHW524307 HRS524307 IBO524307 ILK524307 IVG524307 JFC524307 JOY524307 JYU524307 KIQ524307 KSM524307 LCI524307 LME524307 LWA524307 MFW524307 MPS524307 MZO524307 NJK524307 NTG524307 ODC524307 OMY524307 OWU524307 PGQ524307 PQM524307 QAI524307 QKE524307 QUA524307 RDW524307 RNS524307 RXO524307 SHK524307 SRG524307 TBC524307 TKY524307 TUU524307 UEQ524307 UOM524307 UYI524307 VIE524307 VSA524307 WBW524307 WLS524307 WVO524307 JC589843 SY589843 ACU589843 AMQ589843 AWM589843 BGI589843 BQE589843 CAA589843 CJW589843 CTS589843 DDO589843 DNK589843 DXG589843 EHC589843 EQY589843 FAU589843 FKQ589843 FUM589843 GEI589843 GOE589843 GYA589843 HHW589843 HRS589843 IBO589843 ILK589843 IVG589843 JFC589843 JOY589843 JYU589843 KIQ589843 KSM589843 LCI589843 LME589843 LWA589843 MFW589843 MPS589843 MZO589843 NJK589843 NTG589843 ODC589843 OMY589843 OWU589843 PGQ589843 PQM589843 QAI589843 QKE589843 QUA589843 RDW589843 RNS589843 RXO589843 SHK589843 SRG589843 TBC589843 TKY589843 TUU589843 UEQ589843 UOM589843 UYI589843 VIE589843 VSA589843 WBW589843 WLS589843 WVO589843 JC655379 SY655379 ACU655379 AMQ655379 AWM655379 BGI655379 BQE655379 CAA655379 CJW655379 CTS655379 DDO655379 DNK655379 DXG655379 EHC655379 EQY655379 FAU655379 FKQ655379 FUM655379 GEI655379 GOE655379 GYA655379 HHW655379 HRS655379 IBO655379 ILK655379 IVG655379 JFC655379 JOY655379 JYU655379 KIQ655379 KSM655379 LCI655379 LME655379 LWA655379 MFW655379 MPS655379 MZO655379 NJK655379 NTG655379 ODC655379 OMY655379 OWU655379 PGQ655379 PQM655379 QAI655379 QKE655379 QUA655379 RDW655379 RNS655379 RXO655379 SHK655379 SRG655379 TBC655379 TKY655379 TUU655379 UEQ655379 UOM655379 UYI655379 VIE655379 VSA655379 WBW655379 WLS655379 WVO655379 JC720915 SY720915 ACU720915 AMQ720915 AWM720915 BGI720915 BQE720915 CAA720915 CJW720915 CTS720915 DDO720915 DNK720915 DXG720915 EHC720915 EQY720915 FAU720915 FKQ720915 FUM720915 GEI720915 GOE720915 GYA720915 HHW720915 HRS720915 IBO720915 ILK720915 IVG720915 JFC720915 JOY720915 JYU720915 KIQ720915 KSM720915 LCI720915 LME720915 LWA720915 MFW720915 MPS720915 MZO720915 NJK720915 NTG720915 ODC720915 OMY720915 OWU720915 PGQ720915 PQM720915 QAI720915 QKE720915 QUA720915 RDW720915 RNS720915 RXO720915 SHK720915 SRG720915 TBC720915 TKY720915 TUU720915 UEQ720915 UOM720915 UYI720915 VIE720915 VSA720915 WBW720915 WLS720915 WVO720915 JC786451 SY786451 ACU786451 AMQ786451 AWM786451 BGI786451 BQE786451 CAA786451 CJW786451 CTS786451 DDO786451 DNK786451 DXG786451 EHC786451 EQY786451 FAU786451 FKQ786451 FUM786451 GEI786451 GOE786451 GYA786451 HHW786451 HRS786451 IBO786451 ILK786451 IVG786451 JFC786451 JOY786451 JYU786451 KIQ786451 KSM786451 LCI786451 LME786451 LWA786451 MFW786451 MPS786451 MZO786451 NJK786451 NTG786451 ODC786451 OMY786451 OWU786451 PGQ786451 PQM786451 QAI786451 QKE786451 QUA786451 RDW786451 RNS786451 RXO786451 SHK786451 SRG786451 TBC786451 TKY786451 TUU786451 UEQ786451 UOM786451 UYI786451 VIE786451 VSA786451 WBW786451 WLS786451 WVO786451 JC851987 SY851987 ACU851987 AMQ851987 AWM851987 BGI851987 BQE851987 CAA851987 CJW851987 CTS851987 DDO851987 DNK851987 DXG851987 EHC851987 EQY851987 FAU851987 FKQ851987 FUM851987 GEI851987 GOE851987 GYA851987 HHW851987 HRS851987 IBO851987 ILK851987 IVG851987 JFC851987 JOY851987 JYU851987 KIQ851987 KSM851987 LCI851987 LME851987 LWA851987 MFW851987 MPS851987 MZO851987 NJK851987 NTG851987 ODC851987 OMY851987 OWU851987 PGQ851987 PQM851987 QAI851987 QKE851987 QUA851987 RDW851987 RNS851987 RXO851987 SHK851987 SRG851987 TBC851987 TKY851987 TUU851987 UEQ851987 UOM851987 UYI851987 VIE851987 VSA851987 WBW851987 WLS851987 WVO851987 JC917523 SY917523 ACU917523 AMQ917523 AWM917523 BGI917523 BQE917523 CAA917523 CJW917523 CTS917523 DDO917523 DNK917523 DXG917523 EHC917523 EQY917523 FAU917523 FKQ917523 FUM917523 GEI917523 GOE917523 GYA917523 HHW917523 HRS917523 IBO917523 ILK917523 IVG917523 JFC917523 JOY917523 JYU917523 KIQ917523 KSM917523 LCI917523 LME917523 LWA917523 MFW917523 MPS917523 MZO917523 NJK917523 NTG917523 ODC917523 OMY917523 OWU917523 PGQ917523 PQM917523 QAI917523 QKE917523 QUA917523 RDW917523 RNS917523 RXO917523 SHK917523 SRG917523 TBC917523 TKY917523 TUU917523 UEQ917523 UOM917523 UYI917523 VIE917523 VSA917523 WBW917523 WLS917523 WVO917523 JC983059 SY983059 ACU983059 AMQ983059 AWM983059 BGI983059 BQE983059 CAA983059 CJW983059 CTS983059 DDO983059 DNK983059 DXG983059 EHC983059 EQY983059 FAU983059 FKQ983059 FUM983059 GEI983059 GOE983059 GYA983059 HHW983059 HRS983059 IBO983059 ILK983059 IVG983059 JFC983059 JOY983059 JYU983059 KIQ983059 KSM983059 LCI983059 LME983059 LWA983059 MFW983059 MPS983059 MZO983059 NJK983059 NTG983059 ODC983059 OMY983059 OWU983059 PGQ983059 PQM983059 QAI983059 QKE983059 QUA983059 RDW983059 RNS983059 RXO983059 SHK983059 SRG983059 TBC983059 TKY983059 TUU983059 UEQ983059 UOM983059 UYI983059 VIE983059 VSA983059 WBW983059 WLS983059 WVO983059 JB16 SX16 ACT16 AMP16 AWL16 BGH16 BQD16 BZZ16 CJV16 CTR16 DDN16 DNJ16 DXF16 EHB16 EQX16 FAT16 FKP16 FUL16 GEH16 GOD16 GXZ16 HHV16 HRR16 IBN16 ILJ16 IVF16 JFB16 JOX16 JYT16 KIP16 KSL16 LCH16 LMD16 LVZ16 MFV16 MPR16 MZN16 NJJ16 NTF16 ODB16 OMX16 OWT16 PGP16 PQL16 QAH16 QKD16 QTZ16 RDV16 RNR16 RXN16 SHJ16 SRF16 TBB16 TKX16 TUT16 UEP16 UOL16 UYH16 VID16 VRZ16 WBV16 WLR16 WVN16 JB65554 SX65554 ACT65554 AMP65554 AWL65554 BGH65554 BQD65554 BZZ65554 CJV65554 CTR65554 DDN65554 DNJ65554 DXF65554 EHB65554 EQX65554 FAT65554 FKP65554 FUL65554 GEH65554 GOD65554 GXZ65554 HHV65554 HRR65554 IBN65554 ILJ65554 IVF65554 JFB65554 JOX65554 JYT65554 KIP65554 KSL65554 LCH65554 LMD65554 LVZ65554 MFV65554 MPR65554 MZN65554 NJJ65554 NTF65554 ODB65554 OMX65554 OWT65554 PGP65554 PQL65554 QAH65554 QKD65554 QTZ65554 RDV65554 RNR65554 RXN65554 SHJ65554 SRF65554 TBB65554 TKX65554 TUT65554 UEP65554 UOL65554 UYH65554 VID65554 VRZ65554 WBV65554 WLR65554 WVN65554 JB131090 SX131090 ACT131090 AMP131090 AWL131090 BGH131090 BQD131090 BZZ131090 CJV131090 CTR131090 DDN131090 DNJ131090 DXF131090 EHB131090 EQX131090 FAT131090 FKP131090 FUL131090 GEH131090 GOD131090 GXZ131090 HHV131090 HRR131090 IBN131090 ILJ131090 IVF131090 JFB131090 JOX131090 JYT131090 KIP131090 KSL131090 LCH131090 LMD131090 LVZ131090 MFV131090 MPR131090 MZN131090 NJJ131090 NTF131090 ODB131090 OMX131090 OWT131090 PGP131090 PQL131090 QAH131090 QKD131090 QTZ131090 RDV131090 RNR131090 RXN131090 SHJ131090 SRF131090 TBB131090 TKX131090 TUT131090 UEP131090 UOL131090 UYH131090 VID131090 VRZ131090 WBV131090 WLR131090 WVN131090 JB196626 SX196626 ACT196626 AMP196626 AWL196626 BGH196626 BQD196626 BZZ196626 CJV196626 CTR196626 DDN196626 DNJ196626 DXF196626 EHB196626 EQX196626 FAT196626 FKP196626 FUL196626 GEH196626 GOD196626 GXZ196626 HHV196626 HRR196626 IBN196626 ILJ196626 IVF196626 JFB196626 JOX196626 JYT196626 KIP196626 KSL196626 LCH196626 LMD196626 LVZ196626 MFV196626 MPR196626 MZN196626 NJJ196626 NTF196626 ODB196626 OMX196626 OWT196626 PGP196626 PQL196626 QAH196626 QKD196626 QTZ196626 RDV196626 RNR196626 RXN196626 SHJ196626 SRF196626 TBB196626 TKX196626 TUT196626 UEP196626 UOL196626 UYH196626 VID196626 VRZ196626 WBV196626 WLR196626 WVN196626 JB262162 SX262162 ACT262162 AMP262162 AWL262162 BGH262162 BQD262162 BZZ262162 CJV262162 CTR262162 DDN262162 DNJ262162 DXF262162 EHB262162 EQX262162 FAT262162 FKP262162 FUL262162 GEH262162 GOD262162 GXZ262162 HHV262162 HRR262162 IBN262162 ILJ262162 IVF262162 JFB262162 JOX262162 JYT262162 KIP262162 KSL262162 LCH262162 LMD262162 LVZ262162 MFV262162 MPR262162 MZN262162 NJJ262162 NTF262162 ODB262162 OMX262162 OWT262162 PGP262162 PQL262162 QAH262162 QKD262162 QTZ262162 RDV262162 RNR262162 RXN262162 SHJ262162 SRF262162 TBB262162 TKX262162 TUT262162 UEP262162 UOL262162 UYH262162 VID262162 VRZ262162 WBV262162 WLR262162 WVN262162 JB327698 SX327698 ACT327698 AMP327698 AWL327698 BGH327698 BQD327698 BZZ327698 CJV327698 CTR327698 DDN327698 DNJ327698 DXF327698 EHB327698 EQX327698 FAT327698 FKP327698 FUL327698 GEH327698 GOD327698 GXZ327698 HHV327698 HRR327698 IBN327698 ILJ327698 IVF327698 JFB327698 JOX327698 JYT327698 KIP327698 KSL327698 LCH327698 LMD327698 LVZ327698 MFV327698 MPR327698 MZN327698 NJJ327698 NTF327698 ODB327698 OMX327698 OWT327698 PGP327698 PQL327698 QAH327698 QKD327698 QTZ327698 RDV327698 RNR327698 RXN327698 SHJ327698 SRF327698 TBB327698 TKX327698 TUT327698 UEP327698 UOL327698 UYH327698 VID327698 VRZ327698 WBV327698 WLR327698 WVN327698 JB393234 SX393234 ACT393234 AMP393234 AWL393234 BGH393234 BQD393234 BZZ393234 CJV393234 CTR393234 DDN393234 DNJ393234 DXF393234 EHB393234 EQX393234 FAT393234 FKP393234 FUL393234 GEH393234 GOD393234 GXZ393234 HHV393234 HRR393234 IBN393234 ILJ393234 IVF393234 JFB393234 JOX393234 JYT393234 KIP393234 KSL393234 LCH393234 LMD393234 LVZ393234 MFV393234 MPR393234 MZN393234 NJJ393234 NTF393234 ODB393234 OMX393234 OWT393234 PGP393234 PQL393234 QAH393234 QKD393234 QTZ393234 RDV393234 RNR393234 RXN393234 SHJ393234 SRF393234 TBB393234 TKX393234 TUT393234 UEP393234 UOL393234 UYH393234 VID393234 VRZ393234 WBV393234 WLR393234 WVN393234 JB458770 SX458770 ACT458770 AMP458770 AWL458770 BGH458770 BQD458770 BZZ458770 CJV458770 CTR458770 DDN458770 DNJ458770 DXF458770 EHB458770 EQX458770 FAT458770 FKP458770 FUL458770 GEH458770 GOD458770 GXZ458770 HHV458770 HRR458770 IBN458770 ILJ458770 IVF458770 JFB458770 JOX458770 JYT458770 KIP458770 KSL458770 LCH458770 LMD458770 LVZ458770 MFV458770 MPR458770 MZN458770 NJJ458770 NTF458770 ODB458770 OMX458770 OWT458770 PGP458770 PQL458770 QAH458770 QKD458770 QTZ458770 RDV458770 RNR458770 RXN458770 SHJ458770 SRF458770 TBB458770 TKX458770 TUT458770 UEP458770 UOL458770 UYH458770 VID458770 VRZ458770 WBV458770 WLR458770 WVN458770 JB524306 SX524306 ACT524306 AMP524306 AWL524306 BGH524306 BQD524306 BZZ524306 CJV524306 CTR524306 DDN524306 DNJ524306 DXF524306 EHB524306 EQX524306 FAT524306 FKP524306 FUL524306 GEH524306 GOD524306 GXZ524306 HHV524306 HRR524306 IBN524306 ILJ524306 IVF524306 JFB524306 JOX524306 JYT524306 KIP524306 KSL524306 LCH524306 LMD524306 LVZ524306 MFV524306 MPR524306 MZN524306 NJJ524306 NTF524306 ODB524306 OMX524306 OWT524306 PGP524306 PQL524306 QAH524306 QKD524306 QTZ524306 RDV524306 RNR524306 RXN524306 SHJ524306 SRF524306 TBB524306 TKX524306 TUT524306 UEP524306 UOL524306 UYH524306 VID524306 VRZ524306 WBV524306 WLR524306 WVN524306 JB589842 SX589842 ACT589842 AMP589842 AWL589842 BGH589842 BQD589842 BZZ589842 CJV589842 CTR589842 DDN589842 DNJ589842 DXF589842 EHB589842 EQX589842 FAT589842 FKP589842 FUL589842 GEH589842 GOD589842 GXZ589842 HHV589842 HRR589842 IBN589842 ILJ589842 IVF589842 JFB589842 JOX589842 JYT589842 KIP589842 KSL589842 LCH589842 LMD589842 LVZ589842 MFV589842 MPR589842 MZN589842 NJJ589842 NTF589842 ODB589842 OMX589842 OWT589842 PGP589842 PQL589842 QAH589842 QKD589842 QTZ589842 RDV589842 RNR589842 RXN589842 SHJ589842 SRF589842 TBB589842 TKX589842 TUT589842 UEP589842 UOL589842 UYH589842 VID589842 VRZ589842 WBV589842 WLR589842 WVN589842 JB655378 SX655378 ACT655378 AMP655378 AWL655378 BGH655378 BQD655378 BZZ655378 CJV655378 CTR655378 DDN655378 DNJ655378 DXF655378 EHB655378 EQX655378 FAT655378 FKP655378 FUL655378 GEH655378 GOD655378 GXZ655378 HHV655378 HRR655378 IBN655378 ILJ655378 IVF655378 JFB655378 JOX655378 JYT655378 KIP655378 KSL655378 LCH655378 LMD655378 LVZ655378 MFV655378 MPR655378 MZN655378 NJJ655378 NTF655378 ODB655378 OMX655378 OWT655378 PGP655378 PQL655378 QAH655378 QKD655378 QTZ655378 RDV655378 RNR655378 RXN655378 SHJ655378 SRF655378 TBB655378 TKX655378 TUT655378 UEP655378 UOL655378 UYH655378 VID655378 VRZ655378 WBV655378 WLR655378 WVN655378 JB720914 SX720914 ACT720914 AMP720914 AWL720914 BGH720914 BQD720914 BZZ720914 CJV720914 CTR720914 DDN720914 DNJ720914 DXF720914 EHB720914 EQX720914 FAT720914 FKP720914 FUL720914 GEH720914 GOD720914 GXZ720914 HHV720914 HRR720914 IBN720914 ILJ720914 IVF720914 JFB720914 JOX720914 JYT720914 KIP720914 KSL720914 LCH720914 LMD720914 LVZ720914 MFV720914 MPR720914 MZN720914 NJJ720914 NTF720914 ODB720914 OMX720914 OWT720914 PGP720914 PQL720914 QAH720914 QKD720914 QTZ720914 RDV720914 RNR720914 RXN720914 SHJ720914 SRF720914 TBB720914 TKX720914 TUT720914 UEP720914 UOL720914 UYH720914 VID720914 VRZ720914 WBV720914 WLR720914 WVN720914 JB786450 SX786450 ACT786450 AMP786450 AWL786450 BGH786450 BQD786450 BZZ786450 CJV786450 CTR786450 DDN786450 DNJ786450 DXF786450 EHB786450 EQX786450 FAT786450 FKP786450 FUL786450 GEH786450 GOD786450 GXZ786450 HHV786450 HRR786450 IBN786450 ILJ786450 IVF786450 JFB786450 JOX786450 JYT786450 KIP786450 KSL786450 LCH786450 LMD786450 LVZ786450 MFV786450 MPR786450 MZN786450 NJJ786450 NTF786450 ODB786450 OMX786450 OWT786450 PGP786450 PQL786450 QAH786450 QKD786450 QTZ786450 RDV786450 RNR786450 RXN786450 SHJ786450 SRF786450 TBB786450 TKX786450 TUT786450 UEP786450 UOL786450 UYH786450 VID786450 VRZ786450 WBV786450 WLR786450 WVN786450 JB851986 SX851986 ACT851986 AMP851986 AWL851986 BGH851986 BQD851986 BZZ851986 CJV851986 CTR851986 DDN851986 DNJ851986 DXF851986 EHB851986 EQX851986 FAT851986 FKP851986 FUL851986 GEH851986 GOD851986 GXZ851986 HHV851986 HRR851986 IBN851986 ILJ851986 IVF851986 JFB851986 JOX851986 JYT851986 KIP851986 KSL851986 LCH851986 LMD851986 LVZ851986 MFV851986 MPR851986 MZN851986 NJJ851986 NTF851986 ODB851986 OMX851986 OWT851986 PGP851986 PQL851986 QAH851986 QKD851986 QTZ851986 RDV851986 RNR851986 RXN851986 SHJ851986 SRF851986 TBB851986 TKX851986 TUT851986 UEP851986 UOL851986 UYH851986 VID851986 VRZ851986 WBV851986 WLR851986 WVN851986 JB917522 SX917522 ACT917522 AMP917522 AWL917522 BGH917522 BQD917522 BZZ917522 CJV917522 CTR917522 DDN917522 DNJ917522 DXF917522 EHB917522 EQX917522 FAT917522 FKP917522 FUL917522 GEH917522 GOD917522 GXZ917522 HHV917522 HRR917522 IBN917522 ILJ917522 IVF917522 JFB917522 JOX917522 JYT917522 KIP917522 KSL917522 LCH917522 LMD917522 LVZ917522 MFV917522 MPR917522 MZN917522 NJJ917522 NTF917522 ODB917522 OMX917522 OWT917522 PGP917522 PQL917522 QAH917522 QKD917522 QTZ917522 RDV917522 RNR917522 RXN917522 SHJ917522 SRF917522 TBB917522 TKX917522 TUT917522 UEP917522 UOL917522 UYH917522 VID917522 VRZ917522 WBV917522 WLR917522 WVN917522 JB983058 SX983058 ACT983058 AMP983058 AWL983058 BGH983058 BQD983058 BZZ983058 CJV983058 CTR983058 DDN983058 DNJ983058 DXF983058 EHB983058 EQX983058 FAT983058 FKP983058 FUL983058 GEH983058 GOD983058 GXZ983058 HHV983058 HRR983058 IBN983058 ILJ983058 IVF983058 JFB983058 JOX983058 JYT983058 KIP983058 KSL983058 LCH983058 LMD983058 LVZ983058 MFV983058 MPR983058 MZN983058 NJJ983058 NTF983058 ODB983058 OMX983058 OWT983058 PGP983058 PQL983058 QAH983058 QKD983058 QTZ983058 RDV983058 RNR983058 RXN983058 SHJ983058 SRF983058 TBB983058 TKX983058 TUT983058 UEP983058 UOL983058 UYH983058 VID983058 VRZ983058 WBV983058 WLR983058 E14:F14 H14:I14 H917519 H851983 H786447 H720911 H655375 H589839 H524303 H458767 H393231 H327695 H262159 H196623 H131087 H65551 H983055 I983056 I917520 I851984 I786448 I720912 I655376 I589840 I524304 I458768 I393232 I327696 I262160 I196624 I131088 I65552 E983055 E917519 E851983 E786447 E720911 E655375 E589839 E524303 E458767 E393231 E327695 E262159 E196623 E131087 E65551 F983056 F917520 F851984 F786448 F720912 F655376 F589840 F524304 F458768 F393232 F327696 F262160 F196624 F131088" xr:uid="{00000000-0002-0000-0200-000009000000}">
      <formula1>RollConvention</formula1>
    </dataValidation>
    <dataValidation type="list" allowBlank="1" showInputMessage="1" showErrorMessage="1" sqref="F65547 WVO983054 IZ9:IZ10 SV9:SV10 ACR9:ACR10 AMN9:AMN10 AWJ9:AWJ10 BGF9:BGF10 BQB9:BQB10 BZX9:BZX10 CJT9:CJT10 CTP9:CTP10 DDL9:DDL10 DNH9:DNH10 DXD9:DXD10 EGZ9:EGZ10 EQV9:EQV10 FAR9:FAR10 FKN9:FKN10 FUJ9:FUJ10 GEF9:GEF10 GOB9:GOB10 GXX9:GXX10 HHT9:HHT10 HRP9:HRP10 IBL9:IBL10 ILH9:ILH10 IVD9:IVD10 JEZ9:JEZ10 JOV9:JOV10 JYR9:JYR10 KIN9:KIN10 KSJ9:KSJ10 LCF9:LCF10 LMB9:LMB10 LVX9:LVX10 MFT9:MFT10 MPP9:MPP10 MZL9:MZL10 NJH9:NJH10 NTD9:NTD10 OCZ9:OCZ10 OMV9:OMV10 OWR9:OWR10 PGN9:PGN10 PQJ9:PQJ10 QAF9:QAF10 QKB9:QKB10 QTX9:QTX10 RDT9:RDT10 RNP9:RNP10 RXL9:RXL10 SHH9:SHH10 SRD9:SRD10 TAZ9:TAZ10 TKV9:TKV10 TUR9:TUR10 UEN9:UEN10 UOJ9:UOJ10 UYF9:UYF10 VIB9:VIB10 VRX9:VRX10 WBT9:WBT10 WLP9:WLP10 WVL9:WVL10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JC9:JC10 SY9:SY10 ACU9:ACU10 AMQ9:AMQ10 AWM9:AWM10 BGI9:BGI10 BQE9:BQE10 CAA9:CAA10 CJW9:CJW10 CTS9:CTS10 DDO9:DDO10 DNK9:DNK10 DXG9:DXG10 EHC9:EHC10 EQY9:EQY10 FAU9:FAU10 FKQ9:FKQ10 FUM9:FUM10 GEI9:GEI10 GOE9:GOE10 GYA9:GYA10 HHW9:HHW10 HRS9:HRS10 IBO9:IBO10 ILK9:ILK10 IVG9:IVG10 JFC9:JFC10 JOY9:JOY10 JYU9:JYU10 KIQ9:KIQ10 KSM9:KSM10 LCI9:LCI10 LME9:LME10 LWA9:LWA10 MFW9:MFW10 MPS9:MPS10 MZO9:MZO10 NJK9:NJK10 NTG9:NTG10 ODC9:ODC10 OMY9:OMY10 OWU9:OWU10 PGQ9:PGQ10 PQM9:PQM10 QAI9:QAI10 QKE9:QKE10 QUA9:QUA10 RDW9:RDW10 RNS9:RNS10 RXO9:RXO10 SHK9:SHK10 SRG9:SRG10 TBC9:TBC10 TKY9:TKY10 TUU9:TUU10 UEQ9:UEQ10 UOM9:UOM10 UYI9:UYI10 VIE9:VIE10 VSA9:VSA10 WBW9:WBW10 WLS9:WLS10 WVO9:WVO10 JC65550 SY65550 ACU65550 AMQ65550 AWM65550 BGI65550 BQE65550 CAA65550 CJW65550 CTS65550 DDO65550 DNK65550 DXG65550 EHC65550 EQY65550 FAU65550 FKQ65550 FUM65550 GEI65550 GOE65550 GYA65550 HHW65550 HRS65550 IBO65550 ILK65550 IVG65550 JFC65550 JOY65550 JYU65550 KIQ65550 KSM65550 LCI65550 LME65550 LWA65550 MFW65550 MPS65550 MZO65550 NJK65550 NTG65550 ODC65550 OMY65550 OWU65550 PGQ65550 PQM65550 QAI65550 QKE65550 QUA65550 RDW65550 RNS65550 RXO65550 SHK65550 SRG65550 TBC65550 TKY65550 TUU65550 UEQ65550 UOM65550 UYI65550 VIE65550 VSA65550 WBW65550 WLS65550 WVO65550 JC131086 SY131086 ACU131086 AMQ131086 AWM131086 BGI131086 BQE131086 CAA131086 CJW131086 CTS131086 DDO131086 DNK131086 DXG131086 EHC131086 EQY131086 FAU131086 FKQ131086 FUM131086 GEI131086 GOE131086 GYA131086 HHW131086 HRS131086 IBO131086 ILK131086 IVG131086 JFC131086 JOY131086 JYU131086 KIQ131086 KSM131086 LCI131086 LME131086 LWA131086 MFW131086 MPS131086 MZO131086 NJK131086 NTG131086 ODC131086 OMY131086 OWU131086 PGQ131086 PQM131086 QAI131086 QKE131086 QUA131086 RDW131086 RNS131086 RXO131086 SHK131086 SRG131086 TBC131086 TKY131086 TUU131086 UEQ131086 UOM131086 UYI131086 VIE131086 VSA131086 WBW131086 WLS131086 WVO131086 JC196622 SY196622 ACU196622 AMQ196622 AWM196622 BGI196622 BQE196622 CAA196622 CJW196622 CTS196622 DDO196622 DNK196622 DXG196622 EHC196622 EQY196622 FAU196622 FKQ196622 FUM196622 GEI196622 GOE196622 GYA196622 HHW196622 HRS196622 IBO196622 ILK196622 IVG196622 JFC196622 JOY196622 JYU196622 KIQ196622 KSM196622 LCI196622 LME196622 LWA196622 MFW196622 MPS196622 MZO196622 NJK196622 NTG196622 ODC196622 OMY196622 OWU196622 PGQ196622 PQM196622 QAI196622 QKE196622 QUA196622 RDW196622 RNS196622 RXO196622 SHK196622 SRG196622 TBC196622 TKY196622 TUU196622 UEQ196622 UOM196622 UYI196622 VIE196622 VSA196622 WBW196622 WLS196622 WVO196622 JC262158 SY262158 ACU262158 AMQ262158 AWM262158 BGI262158 BQE262158 CAA262158 CJW262158 CTS262158 DDO262158 DNK262158 DXG262158 EHC262158 EQY262158 FAU262158 FKQ262158 FUM262158 GEI262158 GOE262158 GYA262158 HHW262158 HRS262158 IBO262158 ILK262158 IVG262158 JFC262158 JOY262158 JYU262158 KIQ262158 KSM262158 LCI262158 LME262158 LWA262158 MFW262158 MPS262158 MZO262158 NJK262158 NTG262158 ODC262158 OMY262158 OWU262158 PGQ262158 PQM262158 QAI262158 QKE262158 QUA262158 RDW262158 RNS262158 RXO262158 SHK262158 SRG262158 TBC262158 TKY262158 TUU262158 UEQ262158 UOM262158 UYI262158 VIE262158 VSA262158 WBW262158 WLS262158 WVO262158 JC327694 SY327694 ACU327694 AMQ327694 AWM327694 BGI327694 BQE327694 CAA327694 CJW327694 CTS327694 DDO327694 DNK327694 DXG327694 EHC327694 EQY327694 FAU327694 FKQ327694 FUM327694 GEI327694 GOE327694 GYA327694 HHW327694 HRS327694 IBO327694 ILK327694 IVG327694 JFC327694 JOY327694 JYU327694 KIQ327694 KSM327694 LCI327694 LME327694 LWA327694 MFW327694 MPS327694 MZO327694 NJK327694 NTG327694 ODC327694 OMY327694 OWU327694 PGQ327694 PQM327694 QAI327694 QKE327694 QUA327694 RDW327694 RNS327694 RXO327694 SHK327694 SRG327694 TBC327694 TKY327694 TUU327694 UEQ327694 UOM327694 UYI327694 VIE327694 VSA327694 WBW327694 WLS327694 WVO327694 JC393230 SY393230 ACU393230 AMQ393230 AWM393230 BGI393230 BQE393230 CAA393230 CJW393230 CTS393230 DDO393230 DNK393230 DXG393230 EHC393230 EQY393230 FAU393230 FKQ393230 FUM393230 GEI393230 GOE393230 GYA393230 HHW393230 HRS393230 IBO393230 ILK393230 IVG393230 JFC393230 JOY393230 JYU393230 KIQ393230 KSM393230 LCI393230 LME393230 LWA393230 MFW393230 MPS393230 MZO393230 NJK393230 NTG393230 ODC393230 OMY393230 OWU393230 PGQ393230 PQM393230 QAI393230 QKE393230 QUA393230 RDW393230 RNS393230 RXO393230 SHK393230 SRG393230 TBC393230 TKY393230 TUU393230 UEQ393230 UOM393230 UYI393230 VIE393230 VSA393230 WBW393230 WLS393230 WVO393230 JC458766 SY458766 ACU458766 AMQ458766 AWM458766 BGI458766 BQE458766 CAA458766 CJW458766 CTS458766 DDO458766 DNK458766 DXG458766 EHC458766 EQY458766 FAU458766 FKQ458766 FUM458766 GEI458766 GOE458766 GYA458766 HHW458766 HRS458766 IBO458766 ILK458766 IVG458766 JFC458766 JOY458766 JYU458766 KIQ458766 KSM458766 LCI458766 LME458766 LWA458766 MFW458766 MPS458766 MZO458766 NJK458766 NTG458766 ODC458766 OMY458766 OWU458766 PGQ458766 PQM458766 QAI458766 QKE458766 QUA458766 RDW458766 RNS458766 RXO458766 SHK458766 SRG458766 TBC458766 TKY458766 TUU458766 UEQ458766 UOM458766 UYI458766 VIE458766 VSA458766 WBW458766 WLS458766 WVO458766 JC524302 SY524302 ACU524302 AMQ524302 AWM524302 BGI524302 BQE524302 CAA524302 CJW524302 CTS524302 DDO524302 DNK524302 DXG524302 EHC524302 EQY524302 FAU524302 FKQ524302 FUM524302 GEI524302 GOE524302 GYA524302 HHW524302 HRS524302 IBO524302 ILK524302 IVG524302 JFC524302 JOY524302 JYU524302 KIQ524302 KSM524302 LCI524302 LME524302 LWA524302 MFW524302 MPS524302 MZO524302 NJK524302 NTG524302 ODC524302 OMY524302 OWU524302 PGQ524302 PQM524302 QAI524302 QKE524302 QUA524302 RDW524302 RNS524302 RXO524302 SHK524302 SRG524302 TBC524302 TKY524302 TUU524302 UEQ524302 UOM524302 UYI524302 VIE524302 VSA524302 WBW524302 WLS524302 WVO524302 JC589838 SY589838 ACU589838 AMQ589838 AWM589838 BGI589838 BQE589838 CAA589838 CJW589838 CTS589838 DDO589838 DNK589838 DXG589838 EHC589838 EQY589838 FAU589838 FKQ589838 FUM589838 GEI589838 GOE589838 GYA589838 HHW589838 HRS589838 IBO589838 ILK589838 IVG589838 JFC589838 JOY589838 JYU589838 KIQ589838 KSM589838 LCI589838 LME589838 LWA589838 MFW589838 MPS589838 MZO589838 NJK589838 NTG589838 ODC589838 OMY589838 OWU589838 PGQ589838 PQM589838 QAI589838 QKE589838 QUA589838 RDW589838 RNS589838 RXO589838 SHK589838 SRG589838 TBC589838 TKY589838 TUU589838 UEQ589838 UOM589838 UYI589838 VIE589838 VSA589838 WBW589838 WLS589838 WVO589838 JC655374 SY655374 ACU655374 AMQ655374 AWM655374 BGI655374 BQE655374 CAA655374 CJW655374 CTS655374 DDO655374 DNK655374 DXG655374 EHC655374 EQY655374 FAU655374 FKQ655374 FUM655374 GEI655374 GOE655374 GYA655374 HHW655374 HRS655374 IBO655374 ILK655374 IVG655374 JFC655374 JOY655374 JYU655374 KIQ655374 KSM655374 LCI655374 LME655374 LWA655374 MFW655374 MPS655374 MZO655374 NJK655374 NTG655374 ODC655374 OMY655374 OWU655374 PGQ655374 PQM655374 QAI655374 QKE655374 QUA655374 RDW655374 RNS655374 RXO655374 SHK655374 SRG655374 TBC655374 TKY655374 TUU655374 UEQ655374 UOM655374 UYI655374 VIE655374 VSA655374 WBW655374 WLS655374 WVO655374 JC720910 SY720910 ACU720910 AMQ720910 AWM720910 BGI720910 BQE720910 CAA720910 CJW720910 CTS720910 DDO720910 DNK720910 DXG720910 EHC720910 EQY720910 FAU720910 FKQ720910 FUM720910 GEI720910 GOE720910 GYA720910 HHW720910 HRS720910 IBO720910 ILK720910 IVG720910 JFC720910 JOY720910 JYU720910 KIQ720910 KSM720910 LCI720910 LME720910 LWA720910 MFW720910 MPS720910 MZO720910 NJK720910 NTG720910 ODC720910 OMY720910 OWU720910 PGQ720910 PQM720910 QAI720910 QKE720910 QUA720910 RDW720910 RNS720910 RXO720910 SHK720910 SRG720910 TBC720910 TKY720910 TUU720910 UEQ720910 UOM720910 UYI720910 VIE720910 VSA720910 WBW720910 WLS720910 WVO720910 JC786446 SY786446 ACU786446 AMQ786446 AWM786446 BGI786446 BQE786446 CAA786446 CJW786446 CTS786446 DDO786446 DNK786446 DXG786446 EHC786446 EQY786446 FAU786446 FKQ786446 FUM786446 GEI786446 GOE786446 GYA786446 HHW786446 HRS786446 IBO786446 ILK786446 IVG786446 JFC786446 JOY786446 JYU786446 KIQ786446 KSM786446 LCI786446 LME786446 LWA786446 MFW786446 MPS786446 MZO786446 NJK786446 NTG786446 ODC786446 OMY786446 OWU786446 PGQ786446 PQM786446 QAI786446 QKE786446 QUA786446 RDW786446 RNS786446 RXO786446 SHK786446 SRG786446 TBC786446 TKY786446 TUU786446 UEQ786446 UOM786446 UYI786446 VIE786446 VSA786446 WBW786446 WLS786446 WVO786446 JC851982 SY851982 ACU851982 AMQ851982 AWM851982 BGI851982 BQE851982 CAA851982 CJW851982 CTS851982 DDO851982 DNK851982 DXG851982 EHC851982 EQY851982 FAU851982 FKQ851982 FUM851982 GEI851982 GOE851982 GYA851982 HHW851982 HRS851982 IBO851982 ILK851982 IVG851982 JFC851982 JOY851982 JYU851982 KIQ851982 KSM851982 LCI851982 LME851982 LWA851982 MFW851982 MPS851982 MZO851982 NJK851982 NTG851982 ODC851982 OMY851982 OWU851982 PGQ851982 PQM851982 QAI851982 QKE851982 QUA851982 RDW851982 RNS851982 RXO851982 SHK851982 SRG851982 TBC851982 TKY851982 TUU851982 UEQ851982 UOM851982 UYI851982 VIE851982 VSA851982 WBW851982 WLS851982 WVO851982 JC917518 SY917518 ACU917518 AMQ917518 AWM917518 BGI917518 BQE917518 CAA917518 CJW917518 CTS917518 DDO917518 DNK917518 DXG917518 EHC917518 EQY917518 FAU917518 FKQ917518 FUM917518 GEI917518 GOE917518 GYA917518 HHW917518 HRS917518 IBO917518 ILK917518 IVG917518 JFC917518 JOY917518 JYU917518 KIQ917518 KSM917518 LCI917518 LME917518 LWA917518 MFW917518 MPS917518 MZO917518 NJK917518 NTG917518 ODC917518 OMY917518 OWU917518 PGQ917518 PQM917518 QAI917518 QKE917518 QUA917518 RDW917518 RNS917518 RXO917518 SHK917518 SRG917518 TBC917518 TKY917518 TUU917518 UEQ917518 UOM917518 UYI917518 VIE917518 VSA917518 WBW917518 WLS917518 WVO917518 JC983054 SY983054 ACU983054 AMQ983054 AWM983054 BGI983054 BQE983054 CAA983054 CJW983054 CTS983054 DDO983054 DNK983054 DXG983054 EHC983054 EQY983054 FAU983054 FKQ983054 FUM983054 GEI983054 GOE983054 GYA983054 HHW983054 HRS983054 IBO983054 ILK983054 IVG983054 JFC983054 JOY983054 JYU983054 KIQ983054 KSM983054 LCI983054 LME983054 LWA983054 MFW983054 MPS983054 MZO983054 NJK983054 NTG983054 ODC983054 OMY983054 OWU983054 PGQ983054 PQM983054 QAI983054 QKE983054 QUA983054 RDW983054 RNS983054 RXO983054 SHK983054 SRG983054 TBC983054 TKY983054 TUU983054 UEQ983054 UOM983054 UYI983054 VIE983054 VSA983054 WBW983054 WLS983054 I8 F8 I983051 I917515 I851979 I786443 I720907 I655371 I589835 I524299 I458763 I393227 I327691 I262155 I196619 I131083 I65547 F983051 F917515 F851979 F786443 F720907 F655371 F589835 F524299 F458763 F393227 F327691 F262155 F196619 F131083" xr:uid="{00000000-0002-0000-0200-00000A000000}">
      <formula1>Tenors</formula1>
    </dataValidation>
    <dataValidation type="list" allowBlank="1" showInputMessage="1" showErrorMessage="1" sqref="H65556 JB21 SX21 ACT21 AMP21 AWL21 BGH21 BQD21 BZZ21 CJV21 CTR21 DDN21 DNJ21 DXF21 EHB21 EQX21 FAT21 FKP21 FUL21 GEH21 GOD21 GXZ21 HHV21 HRR21 IBN21 ILJ21 IVF21 JFB21 JOX21 JYT21 KIP21 KSL21 LCH21 LMD21 LVZ21 MFV21 MPR21 MZN21 NJJ21 NTF21 ODB21 OMX21 OWT21 PGP21 PQL21 QAH21 QKD21 QTZ21 RDV21 RNR21 RXN21 SHJ21 SRF21 TBB21 TKX21 TUT21 UEP21 UOL21 UYH21 VID21 VRZ21 WBV21 WLR21 WVN21 JB65559 SX65559 ACT65559 AMP65559 AWL65559 BGH65559 BQD65559 BZZ65559 CJV65559 CTR65559 DDN65559 DNJ65559 DXF65559 EHB65559 EQX65559 FAT65559 FKP65559 FUL65559 GEH65559 GOD65559 GXZ65559 HHV65559 HRR65559 IBN65559 ILJ65559 IVF65559 JFB65559 JOX65559 JYT65559 KIP65559 KSL65559 LCH65559 LMD65559 LVZ65559 MFV65559 MPR65559 MZN65559 NJJ65559 NTF65559 ODB65559 OMX65559 OWT65559 PGP65559 PQL65559 QAH65559 QKD65559 QTZ65559 RDV65559 RNR65559 RXN65559 SHJ65559 SRF65559 TBB65559 TKX65559 TUT65559 UEP65559 UOL65559 UYH65559 VID65559 VRZ65559 WBV65559 WLR65559 WVN65559 JB131095 SX131095 ACT131095 AMP131095 AWL131095 BGH131095 BQD131095 BZZ131095 CJV131095 CTR131095 DDN131095 DNJ131095 DXF131095 EHB131095 EQX131095 FAT131095 FKP131095 FUL131095 GEH131095 GOD131095 GXZ131095 HHV131095 HRR131095 IBN131095 ILJ131095 IVF131095 JFB131095 JOX131095 JYT131095 KIP131095 KSL131095 LCH131095 LMD131095 LVZ131095 MFV131095 MPR131095 MZN131095 NJJ131095 NTF131095 ODB131095 OMX131095 OWT131095 PGP131095 PQL131095 QAH131095 QKD131095 QTZ131095 RDV131095 RNR131095 RXN131095 SHJ131095 SRF131095 TBB131095 TKX131095 TUT131095 UEP131095 UOL131095 UYH131095 VID131095 VRZ131095 WBV131095 WLR131095 WVN131095 JB196631 SX196631 ACT196631 AMP196631 AWL196631 BGH196631 BQD196631 BZZ196631 CJV196631 CTR196631 DDN196631 DNJ196631 DXF196631 EHB196631 EQX196631 FAT196631 FKP196631 FUL196631 GEH196631 GOD196631 GXZ196631 HHV196631 HRR196631 IBN196631 ILJ196631 IVF196631 JFB196631 JOX196631 JYT196631 KIP196631 KSL196631 LCH196631 LMD196631 LVZ196631 MFV196631 MPR196631 MZN196631 NJJ196631 NTF196631 ODB196631 OMX196631 OWT196631 PGP196631 PQL196631 QAH196631 QKD196631 QTZ196631 RDV196631 RNR196631 RXN196631 SHJ196631 SRF196631 TBB196631 TKX196631 TUT196631 UEP196631 UOL196631 UYH196631 VID196631 VRZ196631 WBV196631 WLR196631 WVN196631 JB262167 SX262167 ACT262167 AMP262167 AWL262167 BGH262167 BQD262167 BZZ262167 CJV262167 CTR262167 DDN262167 DNJ262167 DXF262167 EHB262167 EQX262167 FAT262167 FKP262167 FUL262167 GEH262167 GOD262167 GXZ262167 HHV262167 HRR262167 IBN262167 ILJ262167 IVF262167 JFB262167 JOX262167 JYT262167 KIP262167 KSL262167 LCH262167 LMD262167 LVZ262167 MFV262167 MPR262167 MZN262167 NJJ262167 NTF262167 ODB262167 OMX262167 OWT262167 PGP262167 PQL262167 QAH262167 QKD262167 QTZ262167 RDV262167 RNR262167 RXN262167 SHJ262167 SRF262167 TBB262167 TKX262167 TUT262167 UEP262167 UOL262167 UYH262167 VID262167 VRZ262167 WBV262167 WLR262167 WVN262167 JB327703 SX327703 ACT327703 AMP327703 AWL327703 BGH327703 BQD327703 BZZ327703 CJV327703 CTR327703 DDN327703 DNJ327703 DXF327703 EHB327703 EQX327703 FAT327703 FKP327703 FUL327703 GEH327703 GOD327703 GXZ327703 HHV327703 HRR327703 IBN327703 ILJ327703 IVF327703 JFB327703 JOX327703 JYT327703 KIP327703 KSL327703 LCH327703 LMD327703 LVZ327703 MFV327703 MPR327703 MZN327703 NJJ327703 NTF327703 ODB327703 OMX327703 OWT327703 PGP327703 PQL327703 QAH327703 QKD327703 QTZ327703 RDV327703 RNR327703 RXN327703 SHJ327703 SRF327703 TBB327703 TKX327703 TUT327703 UEP327703 UOL327703 UYH327703 VID327703 VRZ327703 WBV327703 WLR327703 WVN327703 JB393239 SX393239 ACT393239 AMP393239 AWL393239 BGH393239 BQD393239 BZZ393239 CJV393239 CTR393239 DDN393239 DNJ393239 DXF393239 EHB393239 EQX393239 FAT393239 FKP393239 FUL393239 GEH393239 GOD393239 GXZ393239 HHV393239 HRR393239 IBN393239 ILJ393239 IVF393239 JFB393239 JOX393239 JYT393239 KIP393239 KSL393239 LCH393239 LMD393239 LVZ393239 MFV393239 MPR393239 MZN393239 NJJ393239 NTF393239 ODB393239 OMX393239 OWT393239 PGP393239 PQL393239 QAH393239 QKD393239 QTZ393239 RDV393239 RNR393239 RXN393239 SHJ393239 SRF393239 TBB393239 TKX393239 TUT393239 UEP393239 UOL393239 UYH393239 VID393239 VRZ393239 WBV393239 WLR393239 WVN393239 JB458775 SX458775 ACT458775 AMP458775 AWL458775 BGH458775 BQD458775 BZZ458775 CJV458775 CTR458775 DDN458775 DNJ458775 DXF458775 EHB458775 EQX458775 FAT458775 FKP458775 FUL458775 GEH458775 GOD458775 GXZ458775 HHV458775 HRR458775 IBN458775 ILJ458775 IVF458775 JFB458775 JOX458775 JYT458775 KIP458775 KSL458775 LCH458775 LMD458775 LVZ458775 MFV458775 MPR458775 MZN458775 NJJ458775 NTF458775 ODB458775 OMX458775 OWT458775 PGP458775 PQL458775 QAH458775 QKD458775 QTZ458775 RDV458775 RNR458775 RXN458775 SHJ458775 SRF458775 TBB458775 TKX458775 TUT458775 UEP458775 UOL458775 UYH458775 VID458775 VRZ458775 WBV458775 WLR458775 WVN458775 JB524311 SX524311 ACT524311 AMP524311 AWL524311 BGH524311 BQD524311 BZZ524311 CJV524311 CTR524311 DDN524311 DNJ524311 DXF524311 EHB524311 EQX524311 FAT524311 FKP524311 FUL524311 GEH524311 GOD524311 GXZ524311 HHV524311 HRR524311 IBN524311 ILJ524311 IVF524311 JFB524311 JOX524311 JYT524311 KIP524311 KSL524311 LCH524311 LMD524311 LVZ524311 MFV524311 MPR524311 MZN524311 NJJ524311 NTF524311 ODB524311 OMX524311 OWT524311 PGP524311 PQL524311 QAH524311 QKD524311 QTZ524311 RDV524311 RNR524311 RXN524311 SHJ524311 SRF524311 TBB524311 TKX524311 TUT524311 UEP524311 UOL524311 UYH524311 VID524311 VRZ524311 WBV524311 WLR524311 WVN524311 JB589847 SX589847 ACT589847 AMP589847 AWL589847 BGH589847 BQD589847 BZZ589847 CJV589847 CTR589847 DDN589847 DNJ589847 DXF589847 EHB589847 EQX589847 FAT589847 FKP589847 FUL589847 GEH589847 GOD589847 GXZ589847 HHV589847 HRR589847 IBN589847 ILJ589847 IVF589847 JFB589847 JOX589847 JYT589847 KIP589847 KSL589847 LCH589847 LMD589847 LVZ589847 MFV589847 MPR589847 MZN589847 NJJ589847 NTF589847 ODB589847 OMX589847 OWT589847 PGP589847 PQL589847 QAH589847 QKD589847 QTZ589847 RDV589847 RNR589847 RXN589847 SHJ589847 SRF589847 TBB589847 TKX589847 TUT589847 UEP589847 UOL589847 UYH589847 VID589847 VRZ589847 WBV589847 WLR589847 WVN589847 JB655383 SX655383 ACT655383 AMP655383 AWL655383 BGH655383 BQD655383 BZZ655383 CJV655383 CTR655383 DDN655383 DNJ655383 DXF655383 EHB655383 EQX655383 FAT655383 FKP655383 FUL655383 GEH655383 GOD655383 GXZ655383 HHV655383 HRR655383 IBN655383 ILJ655383 IVF655383 JFB655383 JOX655383 JYT655383 KIP655383 KSL655383 LCH655383 LMD655383 LVZ655383 MFV655383 MPR655383 MZN655383 NJJ655383 NTF655383 ODB655383 OMX655383 OWT655383 PGP655383 PQL655383 QAH655383 QKD655383 QTZ655383 RDV655383 RNR655383 RXN655383 SHJ655383 SRF655383 TBB655383 TKX655383 TUT655383 UEP655383 UOL655383 UYH655383 VID655383 VRZ655383 WBV655383 WLR655383 WVN655383 JB720919 SX720919 ACT720919 AMP720919 AWL720919 BGH720919 BQD720919 BZZ720919 CJV720919 CTR720919 DDN720919 DNJ720919 DXF720919 EHB720919 EQX720919 FAT720919 FKP720919 FUL720919 GEH720919 GOD720919 GXZ720919 HHV720919 HRR720919 IBN720919 ILJ720919 IVF720919 JFB720919 JOX720919 JYT720919 KIP720919 KSL720919 LCH720919 LMD720919 LVZ720919 MFV720919 MPR720919 MZN720919 NJJ720919 NTF720919 ODB720919 OMX720919 OWT720919 PGP720919 PQL720919 QAH720919 QKD720919 QTZ720919 RDV720919 RNR720919 RXN720919 SHJ720919 SRF720919 TBB720919 TKX720919 TUT720919 UEP720919 UOL720919 UYH720919 VID720919 VRZ720919 WBV720919 WLR720919 WVN720919 JB786455 SX786455 ACT786455 AMP786455 AWL786455 BGH786455 BQD786455 BZZ786455 CJV786455 CTR786455 DDN786455 DNJ786455 DXF786455 EHB786455 EQX786455 FAT786455 FKP786455 FUL786455 GEH786455 GOD786455 GXZ786455 HHV786455 HRR786455 IBN786455 ILJ786455 IVF786455 JFB786455 JOX786455 JYT786455 KIP786455 KSL786455 LCH786455 LMD786455 LVZ786455 MFV786455 MPR786455 MZN786455 NJJ786455 NTF786455 ODB786455 OMX786455 OWT786455 PGP786455 PQL786455 QAH786455 QKD786455 QTZ786455 RDV786455 RNR786455 RXN786455 SHJ786455 SRF786455 TBB786455 TKX786455 TUT786455 UEP786455 UOL786455 UYH786455 VID786455 VRZ786455 WBV786455 WLR786455 WVN786455 JB851991 SX851991 ACT851991 AMP851991 AWL851991 BGH851991 BQD851991 BZZ851991 CJV851991 CTR851991 DDN851991 DNJ851991 DXF851991 EHB851991 EQX851991 FAT851991 FKP851991 FUL851991 GEH851991 GOD851991 GXZ851991 HHV851991 HRR851991 IBN851991 ILJ851991 IVF851991 JFB851991 JOX851991 JYT851991 KIP851991 KSL851991 LCH851991 LMD851991 LVZ851991 MFV851991 MPR851991 MZN851991 NJJ851991 NTF851991 ODB851991 OMX851991 OWT851991 PGP851991 PQL851991 QAH851991 QKD851991 QTZ851991 RDV851991 RNR851991 RXN851991 SHJ851991 SRF851991 TBB851991 TKX851991 TUT851991 UEP851991 UOL851991 UYH851991 VID851991 VRZ851991 WBV851991 WLR851991 WVN851991 JB917527 SX917527 ACT917527 AMP917527 AWL917527 BGH917527 BQD917527 BZZ917527 CJV917527 CTR917527 DDN917527 DNJ917527 DXF917527 EHB917527 EQX917527 FAT917527 FKP917527 FUL917527 GEH917527 GOD917527 GXZ917527 HHV917527 HRR917527 IBN917527 ILJ917527 IVF917527 JFB917527 JOX917527 JYT917527 KIP917527 KSL917527 LCH917527 LMD917527 LVZ917527 MFV917527 MPR917527 MZN917527 NJJ917527 NTF917527 ODB917527 OMX917527 OWT917527 PGP917527 PQL917527 QAH917527 QKD917527 QTZ917527 RDV917527 RNR917527 RXN917527 SHJ917527 SRF917527 TBB917527 TKX917527 TUT917527 UEP917527 UOL917527 UYH917527 VID917527 VRZ917527 WBV917527 WLR917527 WVN917527 JB983063 SX983063 ACT983063 AMP983063 AWL983063 BGH983063 BQD983063 BZZ983063 CJV983063 CTR983063 DDN983063 DNJ983063 DXF983063 EHB983063 EQX983063 FAT983063 FKP983063 FUL983063 GEH983063 GOD983063 GXZ983063 HHV983063 HRR983063 IBN983063 ILJ983063 IVF983063 JFB983063 JOX983063 JYT983063 KIP983063 KSL983063 LCH983063 LMD983063 LVZ983063 MFV983063 MPR983063 MZN983063 NJJ983063 NTF983063 ODB983063 OMX983063 OWT983063 PGP983063 PQL983063 QAH983063 QKD983063 QTZ983063 RDV983063 RNR983063 RXN983063 SHJ983063 SRF983063 TBB983063 TKX983063 TUT983063 UEP983063 UOL983063 UYH983063 VID983063 VRZ983063 WBV983063 WLR983063 WVN983063 IY21 SU21 ACQ21 AMM21 AWI21 BGE21 BQA21 BZW21 CJS21 CTO21 DDK21 DNG21 DXC21 EGY21 EQU21 FAQ21 FKM21 FUI21 GEE21 GOA21 GXW21 HHS21 HRO21 IBK21 ILG21 IVC21 JEY21 JOU21 JYQ21 KIM21 KSI21 LCE21 LMA21 LVW21 MFS21 MPO21 MZK21 NJG21 NTC21 OCY21 OMU21 OWQ21 PGM21 PQI21 QAE21 QKA21 QTW21 RDS21 RNO21 RXK21 SHG21 SRC21 TAY21 TKU21 TUQ21 UEM21 UOI21 UYE21 VIA21 VRW21 WBS21 WLO21 WVK21 IY65559 SU65559 ACQ65559 AMM65559 AWI65559 BGE65559 BQA65559 BZW65559 CJS65559 CTO65559 DDK65559 DNG65559 DXC65559 EGY65559 EQU65559 FAQ65559 FKM65559 FUI65559 GEE65559 GOA65559 GXW65559 HHS65559 HRO65559 IBK65559 ILG65559 IVC65559 JEY65559 JOU65559 JYQ65559 KIM65559 KSI65559 LCE65559 LMA65559 LVW65559 MFS65559 MPO65559 MZK65559 NJG65559 NTC65559 OCY65559 OMU65559 OWQ65559 PGM65559 PQI65559 QAE65559 QKA65559 QTW65559 RDS65559 RNO65559 RXK65559 SHG65559 SRC65559 TAY65559 TKU65559 TUQ65559 UEM65559 UOI65559 UYE65559 VIA65559 VRW65559 WBS65559 WLO65559 WVK65559 IY131095 SU131095 ACQ131095 AMM131095 AWI131095 BGE131095 BQA131095 BZW131095 CJS131095 CTO131095 DDK131095 DNG131095 DXC131095 EGY131095 EQU131095 FAQ131095 FKM131095 FUI131095 GEE131095 GOA131095 GXW131095 HHS131095 HRO131095 IBK131095 ILG131095 IVC131095 JEY131095 JOU131095 JYQ131095 KIM131095 KSI131095 LCE131095 LMA131095 LVW131095 MFS131095 MPO131095 MZK131095 NJG131095 NTC131095 OCY131095 OMU131095 OWQ131095 PGM131095 PQI131095 QAE131095 QKA131095 QTW131095 RDS131095 RNO131095 RXK131095 SHG131095 SRC131095 TAY131095 TKU131095 TUQ131095 UEM131095 UOI131095 UYE131095 VIA131095 VRW131095 WBS131095 WLO131095 WVK131095 IY196631 SU196631 ACQ196631 AMM196631 AWI196631 BGE196631 BQA196631 BZW196631 CJS196631 CTO196631 DDK196631 DNG196631 DXC196631 EGY196631 EQU196631 FAQ196631 FKM196631 FUI196631 GEE196631 GOA196631 GXW196631 HHS196631 HRO196631 IBK196631 ILG196631 IVC196631 JEY196631 JOU196631 JYQ196631 KIM196631 KSI196631 LCE196631 LMA196631 LVW196631 MFS196631 MPO196631 MZK196631 NJG196631 NTC196631 OCY196631 OMU196631 OWQ196631 PGM196631 PQI196631 QAE196631 QKA196631 QTW196631 RDS196631 RNO196631 RXK196631 SHG196631 SRC196631 TAY196631 TKU196631 TUQ196631 UEM196631 UOI196631 UYE196631 VIA196631 VRW196631 WBS196631 WLO196631 WVK196631 IY262167 SU262167 ACQ262167 AMM262167 AWI262167 BGE262167 BQA262167 BZW262167 CJS262167 CTO262167 DDK262167 DNG262167 DXC262167 EGY262167 EQU262167 FAQ262167 FKM262167 FUI262167 GEE262167 GOA262167 GXW262167 HHS262167 HRO262167 IBK262167 ILG262167 IVC262167 JEY262167 JOU262167 JYQ262167 KIM262167 KSI262167 LCE262167 LMA262167 LVW262167 MFS262167 MPO262167 MZK262167 NJG262167 NTC262167 OCY262167 OMU262167 OWQ262167 PGM262167 PQI262167 QAE262167 QKA262167 QTW262167 RDS262167 RNO262167 RXK262167 SHG262167 SRC262167 TAY262167 TKU262167 TUQ262167 UEM262167 UOI262167 UYE262167 VIA262167 VRW262167 WBS262167 WLO262167 WVK262167 IY327703 SU327703 ACQ327703 AMM327703 AWI327703 BGE327703 BQA327703 BZW327703 CJS327703 CTO327703 DDK327703 DNG327703 DXC327703 EGY327703 EQU327703 FAQ327703 FKM327703 FUI327703 GEE327703 GOA327703 GXW327703 HHS327703 HRO327703 IBK327703 ILG327703 IVC327703 JEY327703 JOU327703 JYQ327703 KIM327703 KSI327703 LCE327703 LMA327703 LVW327703 MFS327703 MPO327703 MZK327703 NJG327703 NTC327703 OCY327703 OMU327703 OWQ327703 PGM327703 PQI327703 QAE327703 QKA327703 QTW327703 RDS327703 RNO327703 RXK327703 SHG327703 SRC327703 TAY327703 TKU327703 TUQ327703 UEM327703 UOI327703 UYE327703 VIA327703 VRW327703 WBS327703 WLO327703 WVK327703 IY393239 SU393239 ACQ393239 AMM393239 AWI393239 BGE393239 BQA393239 BZW393239 CJS393239 CTO393239 DDK393239 DNG393239 DXC393239 EGY393239 EQU393239 FAQ393239 FKM393239 FUI393239 GEE393239 GOA393239 GXW393239 HHS393239 HRO393239 IBK393239 ILG393239 IVC393239 JEY393239 JOU393239 JYQ393239 KIM393239 KSI393239 LCE393239 LMA393239 LVW393239 MFS393239 MPO393239 MZK393239 NJG393239 NTC393239 OCY393239 OMU393239 OWQ393239 PGM393239 PQI393239 QAE393239 QKA393239 QTW393239 RDS393239 RNO393239 RXK393239 SHG393239 SRC393239 TAY393239 TKU393239 TUQ393239 UEM393239 UOI393239 UYE393239 VIA393239 VRW393239 WBS393239 WLO393239 WVK393239 IY458775 SU458775 ACQ458775 AMM458775 AWI458775 BGE458775 BQA458775 BZW458775 CJS458775 CTO458775 DDK458775 DNG458775 DXC458775 EGY458775 EQU458775 FAQ458775 FKM458775 FUI458775 GEE458775 GOA458775 GXW458775 HHS458775 HRO458775 IBK458775 ILG458775 IVC458775 JEY458775 JOU458775 JYQ458775 KIM458775 KSI458775 LCE458775 LMA458775 LVW458775 MFS458775 MPO458775 MZK458775 NJG458775 NTC458775 OCY458775 OMU458775 OWQ458775 PGM458775 PQI458775 QAE458775 QKA458775 QTW458775 RDS458775 RNO458775 RXK458775 SHG458775 SRC458775 TAY458775 TKU458775 TUQ458775 UEM458775 UOI458775 UYE458775 VIA458775 VRW458775 WBS458775 WLO458775 WVK458775 IY524311 SU524311 ACQ524311 AMM524311 AWI524311 BGE524311 BQA524311 BZW524311 CJS524311 CTO524311 DDK524311 DNG524311 DXC524311 EGY524311 EQU524311 FAQ524311 FKM524311 FUI524311 GEE524311 GOA524311 GXW524311 HHS524311 HRO524311 IBK524311 ILG524311 IVC524311 JEY524311 JOU524311 JYQ524311 KIM524311 KSI524311 LCE524311 LMA524311 LVW524311 MFS524311 MPO524311 MZK524311 NJG524311 NTC524311 OCY524311 OMU524311 OWQ524311 PGM524311 PQI524311 QAE524311 QKA524311 QTW524311 RDS524311 RNO524311 RXK524311 SHG524311 SRC524311 TAY524311 TKU524311 TUQ524311 UEM524311 UOI524311 UYE524311 VIA524311 VRW524311 WBS524311 WLO524311 WVK524311 IY589847 SU589847 ACQ589847 AMM589847 AWI589847 BGE589847 BQA589847 BZW589847 CJS589847 CTO589847 DDK589847 DNG589847 DXC589847 EGY589847 EQU589847 FAQ589847 FKM589847 FUI589847 GEE589847 GOA589847 GXW589847 HHS589847 HRO589847 IBK589847 ILG589847 IVC589847 JEY589847 JOU589847 JYQ589847 KIM589847 KSI589847 LCE589847 LMA589847 LVW589847 MFS589847 MPO589847 MZK589847 NJG589847 NTC589847 OCY589847 OMU589847 OWQ589847 PGM589847 PQI589847 QAE589847 QKA589847 QTW589847 RDS589847 RNO589847 RXK589847 SHG589847 SRC589847 TAY589847 TKU589847 TUQ589847 UEM589847 UOI589847 UYE589847 VIA589847 VRW589847 WBS589847 WLO589847 WVK589847 IY655383 SU655383 ACQ655383 AMM655383 AWI655383 BGE655383 BQA655383 BZW655383 CJS655383 CTO655383 DDK655383 DNG655383 DXC655383 EGY655383 EQU655383 FAQ655383 FKM655383 FUI655383 GEE655383 GOA655383 GXW655383 HHS655383 HRO655383 IBK655383 ILG655383 IVC655383 JEY655383 JOU655383 JYQ655383 KIM655383 KSI655383 LCE655383 LMA655383 LVW655383 MFS655383 MPO655383 MZK655383 NJG655383 NTC655383 OCY655383 OMU655383 OWQ655383 PGM655383 PQI655383 QAE655383 QKA655383 QTW655383 RDS655383 RNO655383 RXK655383 SHG655383 SRC655383 TAY655383 TKU655383 TUQ655383 UEM655383 UOI655383 UYE655383 VIA655383 VRW655383 WBS655383 WLO655383 WVK655383 IY720919 SU720919 ACQ720919 AMM720919 AWI720919 BGE720919 BQA720919 BZW720919 CJS720919 CTO720919 DDK720919 DNG720919 DXC720919 EGY720919 EQU720919 FAQ720919 FKM720919 FUI720919 GEE720919 GOA720919 GXW720919 HHS720919 HRO720919 IBK720919 ILG720919 IVC720919 JEY720919 JOU720919 JYQ720919 KIM720919 KSI720919 LCE720919 LMA720919 LVW720919 MFS720919 MPO720919 MZK720919 NJG720919 NTC720919 OCY720919 OMU720919 OWQ720919 PGM720919 PQI720919 QAE720919 QKA720919 QTW720919 RDS720919 RNO720919 RXK720919 SHG720919 SRC720919 TAY720919 TKU720919 TUQ720919 UEM720919 UOI720919 UYE720919 VIA720919 VRW720919 WBS720919 WLO720919 WVK720919 IY786455 SU786455 ACQ786455 AMM786455 AWI786455 BGE786455 BQA786455 BZW786455 CJS786455 CTO786455 DDK786455 DNG786455 DXC786455 EGY786455 EQU786455 FAQ786455 FKM786455 FUI786455 GEE786455 GOA786455 GXW786455 HHS786455 HRO786455 IBK786455 ILG786455 IVC786455 JEY786455 JOU786455 JYQ786455 KIM786455 KSI786455 LCE786455 LMA786455 LVW786455 MFS786455 MPO786455 MZK786455 NJG786455 NTC786455 OCY786455 OMU786455 OWQ786455 PGM786455 PQI786455 QAE786455 QKA786455 QTW786455 RDS786455 RNO786455 RXK786455 SHG786455 SRC786455 TAY786455 TKU786455 TUQ786455 UEM786455 UOI786455 UYE786455 VIA786455 VRW786455 WBS786455 WLO786455 WVK786455 IY851991 SU851991 ACQ851991 AMM851991 AWI851991 BGE851991 BQA851991 BZW851991 CJS851991 CTO851991 DDK851991 DNG851991 DXC851991 EGY851991 EQU851991 FAQ851991 FKM851991 FUI851991 GEE851991 GOA851991 GXW851991 HHS851991 HRO851991 IBK851991 ILG851991 IVC851991 JEY851991 JOU851991 JYQ851991 KIM851991 KSI851991 LCE851991 LMA851991 LVW851991 MFS851991 MPO851991 MZK851991 NJG851991 NTC851991 OCY851991 OMU851991 OWQ851991 PGM851991 PQI851991 QAE851991 QKA851991 QTW851991 RDS851991 RNO851991 RXK851991 SHG851991 SRC851991 TAY851991 TKU851991 TUQ851991 UEM851991 UOI851991 UYE851991 VIA851991 VRW851991 WBS851991 WLO851991 WVK851991 IY917527 SU917527 ACQ917527 AMM917527 AWI917527 BGE917527 BQA917527 BZW917527 CJS917527 CTO917527 DDK917527 DNG917527 DXC917527 EGY917527 EQU917527 FAQ917527 FKM917527 FUI917527 GEE917527 GOA917527 GXW917527 HHS917527 HRO917527 IBK917527 ILG917527 IVC917527 JEY917527 JOU917527 JYQ917527 KIM917527 KSI917527 LCE917527 LMA917527 LVW917527 MFS917527 MPO917527 MZK917527 NJG917527 NTC917527 OCY917527 OMU917527 OWQ917527 PGM917527 PQI917527 QAE917527 QKA917527 QTW917527 RDS917527 RNO917527 RXK917527 SHG917527 SRC917527 TAY917527 TKU917527 TUQ917527 UEM917527 UOI917527 UYE917527 VIA917527 VRW917527 WBS917527 WLO917527 WVK917527 IY983063 SU983063 ACQ983063 AMM983063 AWI983063 BGE983063 BQA983063 BZW983063 CJS983063 CTO983063 DDK983063 DNG983063 DXC983063 EGY983063 EQU983063 FAQ983063 FKM983063 FUI983063 GEE983063 GOA983063 GXW983063 HHS983063 HRO983063 IBK983063 ILG983063 IVC983063 JEY983063 JOU983063 JYQ983063 KIM983063 KSI983063 LCE983063 LMA983063 LVW983063 MFS983063 MPO983063 MZK983063 NJG983063 NTC983063 OCY983063 OMU983063 OWQ983063 PGM983063 PQI983063 QAE983063 QKA983063 QTW983063 RDS983063 RNO983063 RXK983063 SHG983063 SRC983063 TAY983063 TKU983063 TUQ983063 UEM983063 UOI983063 UYE983063 VIA983063 VRW983063 WBS983063 WLO983063 WVK983063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IZ65551 SV65551 ACR65551 AMN65551 AWJ65551 BGF65551 BQB65551 BZX65551 CJT65551 CTP65551 DDL65551 DNH65551 DXD65551 EGZ65551 EQV65551 FAR65551 FKN65551 FUJ65551 GEF65551 GOB65551 GXX65551 HHT65551 HRP65551 IBL65551 ILH65551 IVD65551 JEZ65551 JOV65551 JYR65551 KIN65551 KSJ65551 LCF65551 LMB65551 LVX65551 MFT65551 MPP65551 MZL65551 NJH65551 NTD65551 OCZ65551 OMV65551 OWR65551 PGN65551 PQJ65551 QAF65551 QKB65551 QTX65551 RDT65551 RNP65551 RXL65551 SHH65551 SRD65551 TAZ65551 TKV65551 TUR65551 UEN65551 UOJ65551 UYF65551 VIB65551 VRX65551 WBT65551 WLP65551 WVL65551 IZ131087 SV131087 ACR131087 AMN131087 AWJ131087 BGF131087 BQB131087 BZX131087 CJT131087 CTP131087 DDL131087 DNH131087 DXD131087 EGZ131087 EQV131087 FAR131087 FKN131087 FUJ131087 GEF131087 GOB131087 GXX131087 HHT131087 HRP131087 IBL131087 ILH131087 IVD131087 JEZ131087 JOV131087 JYR131087 KIN131087 KSJ131087 LCF131087 LMB131087 LVX131087 MFT131087 MPP131087 MZL131087 NJH131087 NTD131087 OCZ131087 OMV131087 OWR131087 PGN131087 PQJ131087 QAF131087 QKB131087 QTX131087 RDT131087 RNP131087 RXL131087 SHH131087 SRD131087 TAZ131087 TKV131087 TUR131087 UEN131087 UOJ131087 UYF131087 VIB131087 VRX131087 WBT131087 WLP131087 WVL131087 IZ196623 SV196623 ACR196623 AMN196623 AWJ196623 BGF196623 BQB196623 BZX196623 CJT196623 CTP196623 DDL196623 DNH196623 DXD196623 EGZ196623 EQV196623 FAR196623 FKN196623 FUJ196623 GEF196623 GOB196623 GXX196623 HHT196623 HRP196623 IBL196623 ILH196623 IVD196623 JEZ196623 JOV196623 JYR196623 KIN196623 KSJ196623 LCF196623 LMB196623 LVX196623 MFT196623 MPP196623 MZL196623 NJH196623 NTD196623 OCZ196623 OMV196623 OWR196623 PGN196623 PQJ196623 QAF196623 QKB196623 QTX196623 RDT196623 RNP196623 RXL196623 SHH196623 SRD196623 TAZ196623 TKV196623 TUR196623 UEN196623 UOJ196623 UYF196623 VIB196623 VRX196623 WBT196623 WLP196623 WVL196623 IZ262159 SV262159 ACR262159 AMN262159 AWJ262159 BGF262159 BQB262159 BZX262159 CJT262159 CTP262159 DDL262159 DNH262159 DXD262159 EGZ262159 EQV262159 FAR262159 FKN262159 FUJ262159 GEF262159 GOB262159 GXX262159 HHT262159 HRP262159 IBL262159 ILH262159 IVD262159 JEZ262159 JOV262159 JYR262159 KIN262159 KSJ262159 LCF262159 LMB262159 LVX262159 MFT262159 MPP262159 MZL262159 NJH262159 NTD262159 OCZ262159 OMV262159 OWR262159 PGN262159 PQJ262159 QAF262159 QKB262159 QTX262159 RDT262159 RNP262159 RXL262159 SHH262159 SRD262159 TAZ262159 TKV262159 TUR262159 UEN262159 UOJ262159 UYF262159 VIB262159 VRX262159 WBT262159 WLP262159 WVL262159 IZ327695 SV327695 ACR327695 AMN327695 AWJ327695 BGF327695 BQB327695 BZX327695 CJT327695 CTP327695 DDL327695 DNH327695 DXD327695 EGZ327695 EQV327695 FAR327695 FKN327695 FUJ327695 GEF327695 GOB327695 GXX327695 HHT327695 HRP327695 IBL327695 ILH327695 IVD327695 JEZ327695 JOV327695 JYR327695 KIN327695 KSJ327695 LCF327695 LMB327695 LVX327695 MFT327695 MPP327695 MZL327695 NJH327695 NTD327695 OCZ327695 OMV327695 OWR327695 PGN327695 PQJ327695 QAF327695 QKB327695 QTX327695 RDT327695 RNP327695 RXL327695 SHH327695 SRD327695 TAZ327695 TKV327695 TUR327695 UEN327695 UOJ327695 UYF327695 VIB327695 VRX327695 WBT327695 WLP327695 WVL327695 IZ393231 SV393231 ACR393231 AMN393231 AWJ393231 BGF393231 BQB393231 BZX393231 CJT393231 CTP393231 DDL393231 DNH393231 DXD393231 EGZ393231 EQV393231 FAR393231 FKN393231 FUJ393231 GEF393231 GOB393231 GXX393231 HHT393231 HRP393231 IBL393231 ILH393231 IVD393231 JEZ393231 JOV393231 JYR393231 KIN393231 KSJ393231 LCF393231 LMB393231 LVX393231 MFT393231 MPP393231 MZL393231 NJH393231 NTD393231 OCZ393231 OMV393231 OWR393231 PGN393231 PQJ393231 QAF393231 QKB393231 QTX393231 RDT393231 RNP393231 RXL393231 SHH393231 SRD393231 TAZ393231 TKV393231 TUR393231 UEN393231 UOJ393231 UYF393231 VIB393231 VRX393231 WBT393231 WLP393231 WVL393231 IZ458767 SV458767 ACR458767 AMN458767 AWJ458767 BGF458767 BQB458767 BZX458767 CJT458767 CTP458767 DDL458767 DNH458767 DXD458767 EGZ458767 EQV458767 FAR458767 FKN458767 FUJ458767 GEF458767 GOB458767 GXX458767 HHT458767 HRP458767 IBL458767 ILH458767 IVD458767 JEZ458767 JOV458767 JYR458767 KIN458767 KSJ458767 LCF458767 LMB458767 LVX458767 MFT458767 MPP458767 MZL458767 NJH458767 NTD458767 OCZ458767 OMV458767 OWR458767 PGN458767 PQJ458767 QAF458767 QKB458767 QTX458767 RDT458767 RNP458767 RXL458767 SHH458767 SRD458767 TAZ458767 TKV458767 TUR458767 UEN458767 UOJ458767 UYF458767 VIB458767 VRX458767 WBT458767 WLP458767 WVL458767 IZ524303 SV524303 ACR524303 AMN524303 AWJ524303 BGF524303 BQB524303 BZX524303 CJT524303 CTP524303 DDL524303 DNH524303 DXD524303 EGZ524303 EQV524303 FAR524303 FKN524303 FUJ524303 GEF524303 GOB524303 GXX524303 HHT524303 HRP524303 IBL524303 ILH524303 IVD524303 JEZ524303 JOV524303 JYR524303 KIN524303 KSJ524303 LCF524303 LMB524303 LVX524303 MFT524303 MPP524303 MZL524303 NJH524303 NTD524303 OCZ524303 OMV524303 OWR524303 PGN524303 PQJ524303 QAF524303 QKB524303 QTX524303 RDT524303 RNP524303 RXL524303 SHH524303 SRD524303 TAZ524303 TKV524303 TUR524303 UEN524303 UOJ524303 UYF524303 VIB524303 VRX524303 WBT524303 WLP524303 WVL524303 IZ589839 SV589839 ACR589839 AMN589839 AWJ589839 BGF589839 BQB589839 BZX589839 CJT589839 CTP589839 DDL589839 DNH589839 DXD589839 EGZ589839 EQV589839 FAR589839 FKN589839 FUJ589839 GEF589839 GOB589839 GXX589839 HHT589839 HRP589839 IBL589839 ILH589839 IVD589839 JEZ589839 JOV589839 JYR589839 KIN589839 KSJ589839 LCF589839 LMB589839 LVX589839 MFT589839 MPP589839 MZL589839 NJH589839 NTD589839 OCZ589839 OMV589839 OWR589839 PGN589839 PQJ589839 QAF589839 QKB589839 QTX589839 RDT589839 RNP589839 RXL589839 SHH589839 SRD589839 TAZ589839 TKV589839 TUR589839 UEN589839 UOJ589839 UYF589839 VIB589839 VRX589839 WBT589839 WLP589839 WVL589839 IZ655375 SV655375 ACR655375 AMN655375 AWJ655375 BGF655375 BQB655375 BZX655375 CJT655375 CTP655375 DDL655375 DNH655375 DXD655375 EGZ655375 EQV655375 FAR655375 FKN655375 FUJ655375 GEF655375 GOB655375 GXX655375 HHT655375 HRP655375 IBL655375 ILH655375 IVD655375 JEZ655375 JOV655375 JYR655375 KIN655375 KSJ655375 LCF655375 LMB655375 LVX655375 MFT655375 MPP655375 MZL655375 NJH655375 NTD655375 OCZ655375 OMV655375 OWR655375 PGN655375 PQJ655375 QAF655375 QKB655375 QTX655375 RDT655375 RNP655375 RXL655375 SHH655375 SRD655375 TAZ655375 TKV655375 TUR655375 UEN655375 UOJ655375 UYF655375 VIB655375 VRX655375 WBT655375 WLP655375 WVL655375 IZ720911 SV720911 ACR720911 AMN720911 AWJ720911 BGF720911 BQB720911 BZX720911 CJT720911 CTP720911 DDL720911 DNH720911 DXD720911 EGZ720911 EQV720911 FAR720911 FKN720911 FUJ720911 GEF720911 GOB720911 GXX720911 HHT720911 HRP720911 IBL720911 ILH720911 IVD720911 JEZ720911 JOV720911 JYR720911 KIN720911 KSJ720911 LCF720911 LMB720911 LVX720911 MFT720911 MPP720911 MZL720911 NJH720911 NTD720911 OCZ720911 OMV720911 OWR720911 PGN720911 PQJ720911 QAF720911 QKB720911 QTX720911 RDT720911 RNP720911 RXL720911 SHH720911 SRD720911 TAZ720911 TKV720911 TUR720911 UEN720911 UOJ720911 UYF720911 VIB720911 VRX720911 WBT720911 WLP720911 WVL720911 IZ786447 SV786447 ACR786447 AMN786447 AWJ786447 BGF786447 BQB786447 BZX786447 CJT786447 CTP786447 DDL786447 DNH786447 DXD786447 EGZ786447 EQV786447 FAR786447 FKN786447 FUJ786447 GEF786447 GOB786447 GXX786447 HHT786447 HRP786447 IBL786447 ILH786447 IVD786447 JEZ786447 JOV786447 JYR786447 KIN786447 KSJ786447 LCF786447 LMB786447 LVX786447 MFT786447 MPP786447 MZL786447 NJH786447 NTD786447 OCZ786447 OMV786447 OWR786447 PGN786447 PQJ786447 QAF786447 QKB786447 QTX786447 RDT786447 RNP786447 RXL786447 SHH786447 SRD786447 TAZ786447 TKV786447 TUR786447 UEN786447 UOJ786447 UYF786447 VIB786447 VRX786447 WBT786447 WLP786447 WVL786447 IZ851983 SV851983 ACR851983 AMN851983 AWJ851983 BGF851983 BQB851983 BZX851983 CJT851983 CTP851983 DDL851983 DNH851983 DXD851983 EGZ851983 EQV851983 FAR851983 FKN851983 FUJ851983 GEF851983 GOB851983 GXX851983 HHT851983 HRP851983 IBL851983 ILH851983 IVD851983 JEZ851983 JOV851983 JYR851983 KIN851983 KSJ851983 LCF851983 LMB851983 LVX851983 MFT851983 MPP851983 MZL851983 NJH851983 NTD851983 OCZ851983 OMV851983 OWR851983 PGN851983 PQJ851983 QAF851983 QKB851983 QTX851983 RDT851983 RNP851983 RXL851983 SHH851983 SRD851983 TAZ851983 TKV851983 TUR851983 UEN851983 UOJ851983 UYF851983 VIB851983 VRX851983 WBT851983 WLP851983 WVL851983 IZ917519 SV917519 ACR917519 AMN917519 AWJ917519 BGF917519 BQB917519 BZX917519 CJT917519 CTP917519 DDL917519 DNH917519 DXD917519 EGZ917519 EQV917519 FAR917519 FKN917519 FUJ917519 GEF917519 GOB917519 GXX917519 HHT917519 HRP917519 IBL917519 ILH917519 IVD917519 JEZ917519 JOV917519 JYR917519 KIN917519 KSJ917519 LCF917519 LMB917519 LVX917519 MFT917519 MPP917519 MZL917519 NJH917519 NTD917519 OCZ917519 OMV917519 OWR917519 PGN917519 PQJ917519 QAF917519 QKB917519 QTX917519 RDT917519 RNP917519 RXL917519 SHH917519 SRD917519 TAZ917519 TKV917519 TUR917519 UEN917519 UOJ917519 UYF917519 VIB917519 VRX917519 WBT917519 WLP917519 WVL917519 IZ983055 SV983055 ACR983055 AMN983055 AWJ983055 BGF983055 BQB983055 BZX983055 CJT983055 CTP983055 DDL983055 DNH983055 DXD983055 EGZ983055 EQV983055 FAR983055 FKN983055 FUJ983055 GEF983055 GOB983055 GXX983055 HHT983055 HRP983055 IBL983055 ILH983055 IVD983055 JEZ983055 JOV983055 JYR983055 KIN983055 KSJ983055 LCF983055 LMB983055 LVX983055 MFT983055 MPP983055 MZL983055 NJH983055 NTD983055 OCZ983055 OMV983055 OWR983055 PGN983055 PQJ983055 QAF983055 QKB983055 QTX983055 RDT983055 RNP983055 RXL983055 SHH983055 SRD983055 TAZ983055 TKV983055 TUR983055 UEN983055 UOJ983055 UYF983055 VIB983055 VRX983055 WBT983055 WLP983055 WVL983055 JC11 SY11 ACU11 AMQ11 AWM11 BGI11 BQE11 CAA11 CJW11 CTS11 DDO11 DNK11 DXG11 EHC11 EQY11 FAU11 FKQ11 FUM11 GEI11 GOE11 GYA11 HHW11 HRS11 IBO11 ILK11 IVG11 JFC11 JOY11 JYU11 KIQ11 KSM11 LCI11 LME11 LWA11 MFW11 MPS11 MZO11 NJK11 NTG11 ODC11 OMY11 OWU11 PGQ11 PQM11 QAI11 QKE11 QUA11 RDW11 RNS11 RXO11 SHK11 SRG11 TBC11 TKY11 TUU11 UEQ11 UOM11 UYI11 VIE11 VSA11 WBW11 WLS11 WVO11 JC65551 SY65551 ACU65551 AMQ65551 AWM65551 BGI65551 BQE65551 CAA65551 CJW65551 CTS65551 DDO65551 DNK65551 DXG65551 EHC65551 EQY65551 FAU65551 FKQ65551 FUM65551 GEI65551 GOE65551 GYA65551 HHW65551 HRS65551 IBO65551 ILK65551 IVG65551 JFC65551 JOY65551 JYU65551 KIQ65551 KSM65551 LCI65551 LME65551 LWA65551 MFW65551 MPS65551 MZO65551 NJK65551 NTG65551 ODC65551 OMY65551 OWU65551 PGQ65551 PQM65551 QAI65551 QKE65551 QUA65551 RDW65551 RNS65551 RXO65551 SHK65551 SRG65551 TBC65551 TKY65551 TUU65551 UEQ65551 UOM65551 UYI65551 VIE65551 VSA65551 WBW65551 WLS65551 WVO65551 JC131087 SY131087 ACU131087 AMQ131087 AWM131087 BGI131087 BQE131087 CAA131087 CJW131087 CTS131087 DDO131087 DNK131087 DXG131087 EHC131087 EQY131087 FAU131087 FKQ131087 FUM131087 GEI131087 GOE131087 GYA131087 HHW131087 HRS131087 IBO131087 ILK131087 IVG131087 JFC131087 JOY131087 JYU131087 KIQ131087 KSM131087 LCI131087 LME131087 LWA131087 MFW131087 MPS131087 MZO131087 NJK131087 NTG131087 ODC131087 OMY131087 OWU131087 PGQ131087 PQM131087 QAI131087 QKE131087 QUA131087 RDW131087 RNS131087 RXO131087 SHK131087 SRG131087 TBC131087 TKY131087 TUU131087 UEQ131087 UOM131087 UYI131087 VIE131087 VSA131087 WBW131087 WLS131087 WVO131087 JC196623 SY196623 ACU196623 AMQ196623 AWM196623 BGI196623 BQE196623 CAA196623 CJW196623 CTS196623 DDO196623 DNK196623 DXG196623 EHC196623 EQY196623 FAU196623 FKQ196623 FUM196623 GEI196623 GOE196623 GYA196623 HHW196623 HRS196623 IBO196623 ILK196623 IVG196623 JFC196623 JOY196623 JYU196623 KIQ196623 KSM196623 LCI196623 LME196623 LWA196623 MFW196623 MPS196623 MZO196623 NJK196623 NTG196623 ODC196623 OMY196623 OWU196623 PGQ196623 PQM196623 QAI196623 QKE196623 QUA196623 RDW196623 RNS196623 RXO196623 SHK196623 SRG196623 TBC196623 TKY196623 TUU196623 UEQ196623 UOM196623 UYI196623 VIE196623 VSA196623 WBW196623 WLS196623 WVO196623 JC262159 SY262159 ACU262159 AMQ262159 AWM262159 BGI262159 BQE262159 CAA262159 CJW262159 CTS262159 DDO262159 DNK262159 DXG262159 EHC262159 EQY262159 FAU262159 FKQ262159 FUM262159 GEI262159 GOE262159 GYA262159 HHW262159 HRS262159 IBO262159 ILK262159 IVG262159 JFC262159 JOY262159 JYU262159 KIQ262159 KSM262159 LCI262159 LME262159 LWA262159 MFW262159 MPS262159 MZO262159 NJK262159 NTG262159 ODC262159 OMY262159 OWU262159 PGQ262159 PQM262159 QAI262159 QKE262159 QUA262159 RDW262159 RNS262159 RXO262159 SHK262159 SRG262159 TBC262159 TKY262159 TUU262159 UEQ262159 UOM262159 UYI262159 VIE262159 VSA262159 WBW262159 WLS262159 WVO262159 JC327695 SY327695 ACU327695 AMQ327695 AWM327695 BGI327695 BQE327695 CAA327695 CJW327695 CTS327695 DDO327695 DNK327695 DXG327695 EHC327695 EQY327695 FAU327695 FKQ327695 FUM327695 GEI327695 GOE327695 GYA327695 HHW327695 HRS327695 IBO327695 ILK327695 IVG327695 JFC327695 JOY327695 JYU327695 KIQ327695 KSM327695 LCI327695 LME327695 LWA327695 MFW327695 MPS327695 MZO327695 NJK327695 NTG327695 ODC327695 OMY327695 OWU327695 PGQ327695 PQM327695 QAI327695 QKE327695 QUA327695 RDW327695 RNS327695 RXO327695 SHK327695 SRG327695 TBC327695 TKY327695 TUU327695 UEQ327695 UOM327695 UYI327695 VIE327695 VSA327695 WBW327695 WLS327695 WVO327695 JC393231 SY393231 ACU393231 AMQ393231 AWM393231 BGI393231 BQE393231 CAA393231 CJW393231 CTS393231 DDO393231 DNK393231 DXG393231 EHC393231 EQY393231 FAU393231 FKQ393231 FUM393231 GEI393231 GOE393231 GYA393231 HHW393231 HRS393231 IBO393231 ILK393231 IVG393231 JFC393231 JOY393231 JYU393231 KIQ393231 KSM393231 LCI393231 LME393231 LWA393231 MFW393231 MPS393231 MZO393231 NJK393231 NTG393231 ODC393231 OMY393231 OWU393231 PGQ393231 PQM393231 QAI393231 QKE393231 QUA393231 RDW393231 RNS393231 RXO393231 SHK393231 SRG393231 TBC393231 TKY393231 TUU393231 UEQ393231 UOM393231 UYI393231 VIE393231 VSA393231 WBW393231 WLS393231 WVO393231 JC458767 SY458767 ACU458767 AMQ458767 AWM458767 BGI458767 BQE458767 CAA458767 CJW458767 CTS458767 DDO458767 DNK458767 DXG458767 EHC458767 EQY458767 FAU458767 FKQ458767 FUM458767 GEI458767 GOE458767 GYA458767 HHW458767 HRS458767 IBO458767 ILK458767 IVG458767 JFC458767 JOY458767 JYU458767 KIQ458767 KSM458767 LCI458767 LME458767 LWA458767 MFW458767 MPS458767 MZO458767 NJK458767 NTG458767 ODC458767 OMY458767 OWU458767 PGQ458767 PQM458767 QAI458767 QKE458767 QUA458767 RDW458767 RNS458767 RXO458767 SHK458767 SRG458767 TBC458767 TKY458767 TUU458767 UEQ458767 UOM458767 UYI458767 VIE458767 VSA458767 WBW458767 WLS458767 WVO458767 JC524303 SY524303 ACU524303 AMQ524303 AWM524303 BGI524303 BQE524303 CAA524303 CJW524303 CTS524303 DDO524303 DNK524303 DXG524303 EHC524303 EQY524303 FAU524303 FKQ524303 FUM524303 GEI524303 GOE524303 GYA524303 HHW524303 HRS524303 IBO524303 ILK524303 IVG524303 JFC524303 JOY524303 JYU524303 KIQ524303 KSM524303 LCI524303 LME524303 LWA524303 MFW524303 MPS524303 MZO524303 NJK524303 NTG524303 ODC524303 OMY524303 OWU524303 PGQ524303 PQM524303 QAI524303 QKE524303 QUA524303 RDW524303 RNS524303 RXO524303 SHK524303 SRG524303 TBC524303 TKY524303 TUU524303 UEQ524303 UOM524303 UYI524303 VIE524303 VSA524303 WBW524303 WLS524303 WVO524303 JC589839 SY589839 ACU589839 AMQ589839 AWM589839 BGI589839 BQE589839 CAA589839 CJW589839 CTS589839 DDO589839 DNK589839 DXG589839 EHC589839 EQY589839 FAU589839 FKQ589839 FUM589839 GEI589839 GOE589839 GYA589839 HHW589839 HRS589839 IBO589839 ILK589839 IVG589839 JFC589839 JOY589839 JYU589839 KIQ589839 KSM589839 LCI589839 LME589839 LWA589839 MFW589839 MPS589839 MZO589839 NJK589839 NTG589839 ODC589839 OMY589839 OWU589839 PGQ589839 PQM589839 QAI589839 QKE589839 QUA589839 RDW589839 RNS589839 RXO589839 SHK589839 SRG589839 TBC589839 TKY589839 TUU589839 UEQ589839 UOM589839 UYI589839 VIE589839 VSA589839 WBW589839 WLS589839 WVO589839 JC655375 SY655375 ACU655375 AMQ655375 AWM655375 BGI655375 BQE655375 CAA655375 CJW655375 CTS655375 DDO655375 DNK655375 DXG655375 EHC655375 EQY655375 FAU655375 FKQ655375 FUM655375 GEI655375 GOE655375 GYA655375 HHW655375 HRS655375 IBO655375 ILK655375 IVG655375 JFC655375 JOY655375 JYU655375 KIQ655375 KSM655375 LCI655375 LME655375 LWA655375 MFW655375 MPS655375 MZO655375 NJK655375 NTG655375 ODC655375 OMY655375 OWU655375 PGQ655375 PQM655375 QAI655375 QKE655375 QUA655375 RDW655375 RNS655375 RXO655375 SHK655375 SRG655375 TBC655375 TKY655375 TUU655375 UEQ655375 UOM655375 UYI655375 VIE655375 VSA655375 WBW655375 WLS655375 WVO655375 JC720911 SY720911 ACU720911 AMQ720911 AWM720911 BGI720911 BQE720911 CAA720911 CJW720911 CTS720911 DDO720911 DNK720911 DXG720911 EHC720911 EQY720911 FAU720911 FKQ720911 FUM720911 GEI720911 GOE720911 GYA720911 HHW720911 HRS720911 IBO720911 ILK720911 IVG720911 JFC720911 JOY720911 JYU720911 KIQ720911 KSM720911 LCI720911 LME720911 LWA720911 MFW720911 MPS720911 MZO720911 NJK720911 NTG720911 ODC720911 OMY720911 OWU720911 PGQ720911 PQM720911 QAI720911 QKE720911 QUA720911 RDW720911 RNS720911 RXO720911 SHK720911 SRG720911 TBC720911 TKY720911 TUU720911 UEQ720911 UOM720911 UYI720911 VIE720911 VSA720911 WBW720911 WLS720911 WVO720911 JC786447 SY786447 ACU786447 AMQ786447 AWM786447 BGI786447 BQE786447 CAA786447 CJW786447 CTS786447 DDO786447 DNK786447 DXG786447 EHC786447 EQY786447 FAU786447 FKQ786447 FUM786447 GEI786447 GOE786447 GYA786447 HHW786447 HRS786447 IBO786447 ILK786447 IVG786447 JFC786447 JOY786447 JYU786447 KIQ786447 KSM786447 LCI786447 LME786447 LWA786447 MFW786447 MPS786447 MZO786447 NJK786447 NTG786447 ODC786447 OMY786447 OWU786447 PGQ786447 PQM786447 QAI786447 QKE786447 QUA786447 RDW786447 RNS786447 RXO786447 SHK786447 SRG786447 TBC786447 TKY786447 TUU786447 UEQ786447 UOM786447 UYI786447 VIE786447 VSA786447 WBW786447 WLS786447 WVO786447 JC851983 SY851983 ACU851983 AMQ851983 AWM851983 BGI851983 BQE851983 CAA851983 CJW851983 CTS851983 DDO851983 DNK851983 DXG851983 EHC851983 EQY851983 FAU851983 FKQ851983 FUM851983 GEI851983 GOE851983 GYA851983 HHW851983 HRS851983 IBO851983 ILK851983 IVG851983 JFC851983 JOY851983 JYU851983 KIQ851983 KSM851983 LCI851983 LME851983 LWA851983 MFW851983 MPS851983 MZO851983 NJK851983 NTG851983 ODC851983 OMY851983 OWU851983 PGQ851983 PQM851983 QAI851983 QKE851983 QUA851983 RDW851983 RNS851983 RXO851983 SHK851983 SRG851983 TBC851983 TKY851983 TUU851983 UEQ851983 UOM851983 UYI851983 VIE851983 VSA851983 WBW851983 WLS851983 WVO851983 JC917519 SY917519 ACU917519 AMQ917519 AWM917519 BGI917519 BQE917519 CAA917519 CJW917519 CTS917519 DDO917519 DNK917519 DXG917519 EHC917519 EQY917519 FAU917519 FKQ917519 FUM917519 GEI917519 GOE917519 GYA917519 HHW917519 HRS917519 IBO917519 ILK917519 IVG917519 JFC917519 JOY917519 JYU917519 KIQ917519 KSM917519 LCI917519 LME917519 LWA917519 MFW917519 MPS917519 MZO917519 NJK917519 NTG917519 ODC917519 OMY917519 OWU917519 PGQ917519 PQM917519 QAI917519 QKE917519 QUA917519 RDW917519 RNS917519 RXO917519 SHK917519 SRG917519 TBC917519 TKY917519 TUU917519 UEQ917519 UOM917519 UYI917519 VIE917519 VSA917519 WBW917519 WLS917519 WVO917519 JC983055 SY983055 ACU983055 AMQ983055 AWM983055 BGI983055 BQE983055 CAA983055 CJW983055 CTS983055 DDO983055 DNK983055 DXG983055 EHC983055 EQY983055 FAU983055 FKQ983055 FUM983055 GEI983055 GOE983055 GYA983055 HHW983055 HRS983055 IBO983055 ILK983055 IVG983055 JFC983055 JOY983055 JYU983055 KIQ983055 KSM983055 LCI983055 LME983055 LWA983055 MFW983055 MPS983055 MZO983055 NJK983055 NTG983055 ODC983055 OMY983055 OWU983055 PGQ983055 PQM983055 QAI983055 QKE983055 QUA983055 RDW983055 RNS983055 RXO983055 SHK983055 SRG983055 TBC983055 TKY983055 TUU983055 UEQ983055 UOM983055 UYI983055 VIE983055 VSA983055 WBW983055 WLS983055 WVO983055 I9 F9 E19 H19 I983052 I917516 I851980 I786444 I720908 I655372 I589836 I524300 I458764 I393228 I327692 I262156 I196620 I131084 I65548 F983052 F917516 F851980 F786444 F720908 F655372 F589836 F524300 F458764 F393228 F327692 F262156 F196620 F131084 F65548 E983060 E917524 E851988 E786452 E720916 E655380 E589844 E524308 E458772 E393236 E327700 E262164 E196628 E131092 E65556 H983060 H917524 H851988 H786452 H720916 H655380 H589844 H524308 H458772 H393236 H327700 H262164 H196628 H131092" xr:uid="{00000000-0002-0000-0200-00000B000000}">
      <formula1>Frequency</formula1>
    </dataValidation>
    <dataValidation type="list" allowBlank="1" showInputMessage="1" showErrorMessage="1" sqref="E12 H12" xr:uid="{00000000-0002-0000-0200-00000C000000}">
      <formula1>FirstCoupon</formula1>
    </dataValidation>
    <dataValidation type="list" allowBlank="1" showInputMessage="1" showErrorMessage="1" sqref="E15 H15" xr:uid="{00000000-0002-0000-0200-00000D000000}">
      <formula1>Type</formula1>
    </dataValidation>
  </dataValidations>
  <pageMargins left="0.75" right="0.75" top="1" bottom="1" header="0.5" footer="0.5"/>
  <pageSetup scale="18" orientation="landscape" r:id="rId1"/>
  <headerFooter alignWithMargins="0"/>
  <drawing r:id="rId2"/>
  <legacyDrawing r:id="rId3"/>
  <picture r:id="rId4"/>
  <controls>
    <mc:AlternateContent xmlns:mc="http://schemas.openxmlformats.org/markup-compatibility/2006">
      <mc:Choice Requires="x14">
        <control shapeId="1025" r:id="rId5" name="CommandButton2">
          <controlPr defaultSize="0" autoLine="0" r:id="rId6">
            <anchor moveWithCells="1">
              <from>
                <xdr:col>10</xdr:col>
                <xdr:colOff>0</xdr:colOff>
                <xdr:row>10</xdr:row>
                <xdr:rowOff>47625</xdr:rowOff>
              </from>
              <to>
                <xdr:col>11</xdr:col>
                <xdr:colOff>1838325</xdr:colOff>
                <xdr:row>12</xdr:row>
                <xdr:rowOff>95250</xdr:rowOff>
              </to>
            </anchor>
          </controlPr>
        </control>
      </mc:Choice>
      <mc:Fallback>
        <control shapeId="1025" r:id="rId5" name="CommandButton2"/>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3"/>
  <sheetViews>
    <sheetView topLeftCell="A5" workbookViewId="0">
      <selection activeCell="B5" sqref="B2:B5"/>
    </sheetView>
  </sheetViews>
  <sheetFormatPr defaultRowHeight="12.75"/>
  <cols>
    <col min="1" max="1" width="3.28515625" customWidth="1"/>
    <col min="2" max="2" width="10.85546875" style="64" bestFit="1" customWidth="1"/>
    <col min="3" max="3" width="11.7109375" style="64" bestFit="1" customWidth="1"/>
    <col min="4" max="4" width="24.28515625" style="64" bestFit="1" customWidth="1"/>
    <col min="5" max="5" width="17.42578125" style="80" bestFit="1" customWidth="1"/>
    <col min="6" max="6" width="10.85546875" style="187" bestFit="1" customWidth="1"/>
    <col min="7" max="7" width="17.42578125" style="80" bestFit="1" customWidth="1"/>
    <col min="8" max="8" width="10.85546875" style="80" bestFit="1" customWidth="1"/>
    <col min="9" max="9" width="18.85546875" style="64" bestFit="1" customWidth="1"/>
    <col min="10" max="10" width="18.140625" style="79" bestFit="1" customWidth="1"/>
    <col min="11" max="11" width="15.28515625" style="79" bestFit="1" customWidth="1"/>
    <col min="12" max="12" width="25.85546875" style="181" bestFit="1" customWidth="1"/>
    <col min="13" max="13" width="12.5703125" style="80" bestFit="1" customWidth="1"/>
    <col min="14" max="14" width="22.5703125" style="181" bestFit="1" customWidth="1"/>
    <col min="15" max="15" width="14.5703125" style="82" bestFit="1" customWidth="1"/>
    <col min="16" max="16" width="14.5703125" style="64" bestFit="1" customWidth="1"/>
    <col min="17" max="17" width="11.85546875" style="64" bestFit="1" customWidth="1"/>
    <col min="18" max="18" width="10.28515625" style="80" bestFit="1" customWidth="1"/>
    <col min="19" max="19" width="10.85546875" style="80" bestFit="1" customWidth="1"/>
    <col min="20" max="20" width="18.140625" style="81" bestFit="1" customWidth="1"/>
    <col min="21" max="21" width="13.85546875" style="81" bestFit="1" customWidth="1"/>
    <col min="22" max="22" width="13.85546875" style="81" customWidth="1"/>
    <col min="23" max="23" width="16.28515625" style="81" bestFit="1" customWidth="1"/>
  </cols>
  <sheetData>
    <row r="1" spans="1:23" ht="13.5" thickBot="1">
      <c r="B1" s="58"/>
      <c r="C1" s="59"/>
      <c r="D1" s="59"/>
      <c r="E1" s="61"/>
      <c r="F1" s="184"/>
      <c r="G1" s="61"/>
      <c r="H1" s="61"/>
      <c r="I1" s="59"/>
      <c r="J1" s="60"/>
      <c r="K1" s="60"/>
      <c r="L1" s="178"/>
      <c r="M1" s="61"/>
      <c r="N1" s="178"/>
      <c r="O1" s="63"/>
      <c r="R1" s="61"/>
      <c r="S1" s="61"/>
      <c r="T1" s="62"/>
      <c r="U1" s="62"/>
      <c r="V1" s="62"/>
      <c r="W1" s="62"/>
    </row>
    <row r="2" spans="1:23" ht="15.75" thickBot="1">
      <c r="A2" s="31"/>
      <c r="B2" s="65" t="str">
        <f t="array" aca="1" ref="B2:Q53" ca="1">_xll.HLV5r3.Financial.Cache.ValueWithDetail(XCCYSwapPricer1!E35,XCCYSwapPricer1!L28,XCCYSwapPricer1!L27,XCCYSwapPricer1!L30,XCCYSwapPricer1!L21)</f>
        <v>Leg</v>
      </c>
      <c r="C2" s="66" t="str">
        <f ca="1"/>
        <v>Coupon</v>
      </c>
      <c r="D2" s="66" t="str">
        <f ca="1"/>
        <v>PriceableCouponType</v>
      </c>
      <c r="E2" s="68" t="str">
        <f ca="1"/>
        <v>NotionalAmount</v>
      </c>
      <c r="F2" s="185" t="str">
        <f ca="1"/>
        <v>Rate</v>
      </c>
      <c r="G2" s="68" t="str">
        <f ca="1"/>
        <v>ForecastAmount</v>
      </c>
      <c r="H2" s="68" t="str">
        <f ca="1"/>
        <v>Currency</v>
      </c>
      <c r="I2" s="66" t="str">
        <f ca="1"/>
        <v>AccrualStartDate</v>
      </c>
      <c r="J2" s="67" t="str">
        <f ca="1"/>
        <v>AccrualEndDate</v>
      </c>
      <c r="K2" s="67" t="str">
        <f ca="1"/>
        <v>PaymentDate</v>
      </c>
      <c r="L2" s="179" t="str">
        <f ca="1"/>
        <v>PaymentDiscountFactor</v>
      </c>
      <c r="M2" s="182" t="str">
        <f ca="1"/>
        <v>NPV</v>
      </c>
      <c r="N2" s="179" t="str">
        <f ca="1"/>
        <v>CouponYearFraction</v>
      </c>
      <c r="O2" s="70" t="str">
        <f ca="1"/>
        <v>IsDiscounted</v>
      </c>
      <c r="P2" s="71" t="str">
        <f ca="1"/>
        <v>IsRealised</v>
      </c>
      <c r="Q2" s="71" t="e">
        <f ca="1"/>
        <v>#N/A</v>
      </c>
      <c r="R2" s="68" t="s">
        <v>69</v>
      </c>
      <c r="S2" s="68" t="s">
        <v>70</v>
      </c>
      <c r="T2" s="69" t="s">
        <v>71</v>
      </c>
      <c r="U2" s="69" t="s">
        <v>168</v>
      </c>
      <c r="V2" s="69" t="s">
        <v>82</v>
      </c>
      <c r="W2" s="69" t="s">
        <v>72</v>
      </c>
    </row>
    <row r="3" spans="1:23">
      <c r="A3" s="31"/>
      <c r="B3" s="72" t="str">
        <f ca="1"/>
        <v>ReceiveLeg</v>
      </c>
      <c r="C3" s="73" t="str">
        <f ca="1"/>
        <v>Coupon_1</v>
      </c>
      <c r="D3" s="73" t="str">
        <f ca="1"/>
        <v>FloatingRate</v>
      </c>
      <c r="E3" s="75">
        <f ca="1"/>
        <v>90000000</v>
      </c>
      <c r="F3" s="186">
        <f ca="1"/>
        <v>3.6189406386433294E-3</v>
      </c>
      <c r="G3" s="75">
        <f ca="1"/>
        <v>167376.00453725402</v>
      </c>
      <c r="H3" s="75" t="str">
        <f ca="1"/>
        <v>USD</v>
      </c>
      <c r="I3" s="73">
        <f ca="1"/>
        <v>43217</v>
      </c>
      <c r="J3" s="74">
        <f ca="1"/>
        <v>43402</v>
      </c>
      <c r="K3" s="74">
        <f ca="1"/>
        <v>43402</v>
      </c>
      <c r="L3" s="180">
        <f ca="1"/>
        <v>0.98716907755504701</v>
      </c>
      <c r="M3" s="183">
        <f ca="1"/>
        <v>165228.41600389042</v>
      </c>
      <c r="N3" s="180">
        <f ca="1"/>
        <v>0.51388888888888895</v>
      </c>
      <c r="O3" s="77" t="b">
        <f ca="1"/>
        <v>0</v>
      </c>
      <c r="P3" s="72" t="b">
        <f ca="1"/>
        <v>0</v>
      </c>
      <c r="Q3" s="72" t="e">
        <f ca="1"/>
        <v>#N/A</v>
      </c>
      <c r="R3" s="75">
        <f ca="1">S3/(1+N3*F3)</f>
        <v>167065.30760743044</v>
      </c>
      <c r="S3" s="75">
        <f ca="1">E3*F3*N3</f>
        <v>167376.00453725399</v>
      </c>
      <c r="T3" s="76">
        <f ca="1">G3/N3/(E3-G3)</f>
        <v>3.6256834431815143E-3</v>
      </c>
      <c r="U3" s="76">
        <f ca="1">(1/L3-1)/N3</f>
        <v>2.5292811618798618E-2</v>
      </c>
      <c r="V3" s="198">
        <f ca="1">(F3-U3)*10000</f>
        <v>-216.73870980155289</v>
      </c>
      <c r="W3" s="76">
        <f ca="1">G3/E3/N3</f>
        <v>3.6189406386433298E-3</v>
      </c>
    </row>
    <row r="4" spans="1:23">
      <c r="A4" s="31"/>
      <c r="B4" s="72" t="str">
        <f ca="1"/>
        <v>ReceiveLeg</v>
      </c>
      <c r="C4" s="72" t="str">
        <f ca="1"/>
        <v>Coupon_2</v>
      </c>
      <c r="D4" s="73" t="str">
        <f ca="1"/>
        <v>FloatingRate</v>
      </c>
      <c r="E4" s="75">
        <f ca="1"/>
        <v>90000000</v>
      </c>
      <c r="F4" s="186">
        <f ca="1"/>
        <v>5.8584472304847529E-3</v>
      </c>
      <c r="G4" s="75">
        <f ca="1"/>
        <v>446706.60132446233</v>
      </c>
      <c r="H4" s="75" t="str">
        <f ca="1"/>
        <v>USD</v>
      </c>
      <c r="I4" s="73">
        <f ca="1"/>
        <v>43402</v>
      </c>
      <c r="J4" s="74">
        <f ca="1"/>
        <v>43707</v>
      </c>
      <c r="K4" s="74">
        <f ca="1"/>
        <v>43707</v>
      </c>
      <c r="L4" s="180">
        <f ca="1"/>
        <v>0.96650356568919504</v>
      </c>
      <c r="M4" s="75">
        <f ca="1"/>
        <v>431743.52299699449</v>
      </c>
      <c r="N4" s="180">
        <f ca="1"/>
        <v>0.84722222222222199</v>
      </c>
      <c r="O4" s="78" t="b">
        <f ca="1"/>
        <v>0</v>
      </c>
      <c r="P4" s="72" t="b">
        <f ca="1"/>
        <v>0</v>
      </c>
      <c r="Q4" s="72" t="e">
        <f ca="1"/>
        <v>#N/A</v>
      </c>
      <c r="R4" s="75">
        <f t="shared" ref="R4:R42" ca="1" si="0">S4/(1+N4*F4)</f>
        <v>444500.36524174426</v>
      </c>
      <c r="S4" s="75">
        <f t="shared" ref="S4:S42" ca="1" si="1">E4*F4*N4</f>
        <v>446706.60132446227</v>
      </c>
      <c r="T4" s="76">
        <f t="shared" ref="T4:T42" ca="1" si="2">G4/N4/(E4-G4)</f>
        <v>5.8876701317544826E-3</v>
      </c>
      <c r="U4" s="76">
        <f ca="1">(L3/L4-1)/N4</f>
        <v>2.5237443963254051E-2</v>
      </c>
      <c r="V4" s="198">
        <f t="shared" ref="V4:V22" ca="1" si="3">(F4-U4)*10000</f>
        <v>-193.78996732769298</v>
      </c>
      <c r="W4" s="76">
        <f t="shared" ref="W4:W42" ca="1" si="4">G4/E4/N4</f>
        <v>5.8584472304847529E-3</v>
      </c>
    </row>
    <row r="5" spans="1:23">
      <c r="A5" s="31"/>
      <c r="B5" s="72" t="str">
        <f ca="1"/>
        <v>ReceiveLeg</v>
      </c>
      <c r="C5" s="72" t="str">
        <f ca="1"/>
        <v>Coupon_3</v>
      </c>
      <c r="D5" s="73" t="str">
        <f ca="1"/>
        <v>FloatingRate</v>
      </c>
      <c r="E5" s="75">
        <f ca="1"/>
        <v>90000000</v>
      </c>
      <c r="F5" s="186">
        <f ca="1"/>
        <v>9.9420940243167225E-3</v>
      </c>
      <c r="G5" s="75">
        <f ca="1"/>
        <v>452365.27810641128</v>
      </c>
      <c r="H5" s="75" t="str">
        <f ca="1"/>
        <v>USD</v>
      </c>
      <c r="I5" s="73">
        <f ca="1"/>
        <v>43707</v>
      </c>
      <c r="J5" s="74">
        <f ca="1"/>
        <v>43889</v>
      </c>
      <c r="K5" s="74">
        <f ca="1"/>
        <v>43889</v>
      </c>
      <c r="L5" s="180">
        <f ca="1"/>
        <v>0.95438952556048895</v>
      </c>
      <c r="M5" s="75">
        <f ca="1"/>
        <v>431732.68315201654</v>
      </c>
      <c r="N5" s="180">
        <f ca="1"/>
        <v>0.50555555555555598</v>
      </c>
      <c r="O5" s="78" t="b">
        <f ca="1"/>
        <v>0</v>
      </c>
      <c r="P5" s="72" t="b">
        <f ca="1"/>
        <v>0</v>
      </c>
      <c r="Q5" s="72" t="e">
        <f ca="1"/>
        <v>#N/A</v>
      </c>
      <c r="R5" s="75">
        <f t="shared" ca="1" si="0"/>
        <v>450102.93433898053</v>
      </c>
      <c r="S5" s="75">
        <f t="shared" ca="1" si="1"/>
        <v>452365.27810641122</v>
      </c>
      <c r="T5" s="76">
        <f t="shared" ca="1" si="2"/>
        <v>9.992318222222539E-3</v>
      </c>
      <c r="U5" s="76">
        <f t="shared" ref="U5:U22" ca="1" si="5">(L4/L5-1)/N5</f>
        <v>2.5106978833562183E-2</v>
      </c>
      <c r="V5" s="198">
        <f t="shared" ca="1" si="3"/>
        <v>-151.64884809245461</v>
      </c>
      <c r="W5" s="76">
        <f t="shared" ca="1" si="4"/>
        <v>9.9420940243167225E-3</v>
      </c>
    </row>
    <row r="6" spans="1:23">
      <c r="A6" s="31"/>
      <c r="B6" s="72" t="str">
        <f ca="1"/>
        <v>ReceiveLeg</v>
      </c>
      <c r="C6" s="72" t="str">
        <f ca="1"/>
        <v>Coupon_4</v>
      </c>
      <c r="D6" s="73" t="str">
        <f ca="1"/>
        <v>FloatingRate</v>
      </c>
      <c r="E6" s="75">
        <f ca="1"/>
        <v>90000000</v>
      </c>
      <c r="F6" s="186">
        <f ca="1"/>
        <v>1.3808535147149335E-2</v>
      </c>
      <c r="G6" s="75">
        <f ca="1"/>
        <v>638644.75055565685</v>
      </c>
      <c r="H6" s="75" t="str">
        <f ca="1"/>
        <v>USD</v>
      </c>
      <c r="I6" s="73">
        <f ca="1"/>
        <v>43889</v>
      </c>
      <c r="J6" s="74">
        <f ca="1"/>
        <v>44074</v>
      </c>
      <c r="K6" s="74">
        <f ca="1"/>
        <v>44074</v>
      </c>
      <c r="L6" s="180">
        <f ca="1"/>
        <v>0.94224373362602198</v>
      </c>
      <c r="M6" s="75">
        <f ca="1"/>
        <v>601759.01422422158</v>
      </c>
      <c r="N6" s="180">
        <f ca="1"/>
        <v>0.51388888888888895</v>
      </c>
      <c r="O6" s="78" t="b">
        <f ca="1"/>
        <v>0</v>
      </c>
      <c r="P6" s="72" t="b">
        <f ca="1"/>
        <v>0</v>
      </c>
      <c r="Q6" s="72" t="e">
        <f ca="1"/>
        <v>#N/A</v>
      </c>
      <c r="R6" s="75">
        <f t="shared" ca="1" si="0"/>
        <v>634144.82540193491</v>
      </c>
      <c r="S6" s="75">
        <f t="shared" ca="1" si="1"/>
        <v>638644.75055565685</v>
      </c>
      <c r="T6" s="76">
        <f t="shared" ca="1" si="2"/>
        <v>1.3907221525170054E-2</v>
      </c>
      <c r="U6" s="76">
        <f t="shared" ca="1" si="5"/>
        <v>2.5083801283798113E-2</v>
      </c>
      <c r="V6" s="198">
        <f t="shared" ca="1" si="3"/>
        <v>-112.75266136648779</v>
      </c>
      <c r="W6" s="76">
        <f t="shared" ca="1" si="4"/>
        <v>1.3808535147149336E-2</v>
      </c>
    </row>
    <row r="7" spans="1:23">
      <c r="A7" s="31"/>
      <c r="B7" s="72" t="str">
        <f ca="1"/>
        <v>ReceiveLeg</v>
      </c>
      <c r="C7" s="72" t="str">
        <f ca="1"/>
        <v>Coupon_5</v>
      </c>
      <c r="D7" s="73" t="str">
        <f ca="1"/>
        <v>FloatingRate</v>
      </c>
      <c r="E7" s="75">
        <f ca="1"/>
        <v>90000000</v>
      </c>
      <c r="F7" s="186">
        <f ca="1"/>
        <v>1.7140495888441319E-2</v>
      </c>
      <c r="G7" s="75">
        <f ca="1"/>
        <v>767037.19100774883</v>
      </c>
      <c r="H7" s="75" t="str">
        <f ca="1"/>
        <v>USD</v>
      </c>
      <c r="I7" s="73">
        <f ca="1"/>
        <v>44074</v>
      </c>
      <c r="J7" s="74">
        <f ca="1"/>
        <v>44253</v>
      </c>
      <c r="K7" s="74">
        <f ca="1"/>
        <v>44253</v>
      </c>
      <c r="L7" s="180">
        <f ca="1"/>
        <v>0.93065262194300502</v>
      </c>
      <c r="M7" s="75">
        <f ca="1"/>
        <v>713845.17293915898</v>
      </c>
      <c r="N7" s="180">
        <f ca="1"/>
        <v>0.49722222222222201</v>
      </c>
      <c r="O7" s="78" t="b">
        <f ca="1"/>
        <v>0</v>
      </c>
      <c r="P7" s="72" t="b">
        <f ca="1"/>
        <v>0</v>
      </c>
      <c r="Q7" s="72" t="e">
        <f ca="1"/>
        <v>#N/A</v>
      </c>
      <c r="R7" s="75">
        <f t="shared" ca="1" si="0"/>
        <v>760555.25581853511</v>
      </c>
      <c r="S7" s="75">
        <f t="shared" ca="1" si="1"/>
        <v>767037.19100774871</v>
      </c>
      <c r="T7" s="76">
        <f t="shared" ca="1" si="2"/>
        <v>1.7287833793682601E-2</v>
      </c>
      <c r="U7" s="76">
        <f t="shared" ca="1" si="5"/>
        <v>2.5048801716270219E-2</v>
      </c>
      <c r="V7" s="198">
        <f t="shared" ca="1" si="3"/>
        <v>-79.083058278289002</v>
      </c>
      <c r="W7" s="76">
        <f t="shared" ca="1" si="4"/>
        <v>1.7140495888441323E-2</v>
      </c>
    </row>
    <row r="8" spans="1:23">
      <c r="A8" s="31"/>
      <c r="B8" s="72" t="str">
        <f ca="1"/>
        <v>ReceiveLeg</v>
      </c>
      <c r="C8" s="72" t="str">
        <f ca="1"/>
        <v>Coupon_6</v>
      </c>
      <c r="D8" s="73" t="str">
        <f ca="1"/>
        <v>FloatingRate</v>
      </c>
      <c r="E8" s="75">
        <f ca="1"/>
        <v>90000000</v>
      </c>
      <c r="F8" s="186">
        <f ca="1"/>
        <v>2.0787146689458628E-2</v>
      </c>
      <c r="G8" s="75">
        <f ca="1"/>
        <v>966602.32105982676</v>
      </c>
      <c r="H8" s="75" t="str">
        <f ca="1"/>
        <v>USD</v>
      </c>
      <c r="I8" s="73">
        <f ca="1"/>
        <v>44253</v>
      </c>
      <c r="J8" s="74">
        <f ca="1"/>
        <v>44439</v>
      </c>
      <c r="K8" s="74">
        <f ca="1"/>
        <v>44439</v>
      </c>
      <c r="L8" s="180">
        <f ca="1"/>
        <v>0.91905766548741596</v>
      </c>
      <c r="M8" s="75">
        <f ca="1"/>
        <v>888363.27264796221</v>
      </c>
      <c r="N8" s="180">
        <f ca="1"/>
        <v>0.51666666666666705</v>
      </c>
      <c r="O8" s="78" t="b">
        <f ca="1"/>
        <v>0</v>
      </c>
      <c r="P8" s="72" t="b">
        <f ca="1"/>
        <v>0</v>
      </c>
      <c r="Q8" s="72" t="e">
        <f ca="1"/>
        <v>#N/A</v>
      </c>
      <c r="R8" s="75">
        <f t="shared" ca="1" si="0"/>
        <v>956331.29825323005</v>
      </c>
      <c r="S8" s="75">
        <f t="shared" ca="1" si="1"/>
        <v>966602.32105982699</v>
      </c>
      <c r="T8" s="76">
        <f t="shared" ca="1" si="2"/>
        <v>2.1012824971564602E-2</v>
      </c>
      <c r="U8" s="76">
        <f t="shared" ca="1" si="5"/>
        <v>2.4418327649184068E-2</v>
      </c>
      <c r="V8" s="198">
        <f t="shared" ca="1" si="3"/>
        <v>-36.311809597254395</v>
      </c>
      <c r="W8" s="76">
        <f t="shared" ca="1" si="4"/>
        <v>2.0787146689458625E-2</v>
      </c>
    </row>
    <row r="9" spans="1:23">
      <c r="A9" s="31"/>
      <c r="B9" s="72" t="str">
        <f ca="1"/>
        <v>ReceiveLeg</v>
      </c>
      <c r="C9" s="72" t="str">
        <f ca="1"/>
        <v>Coupon_7</v>
      </c>
      <c r="D9" s="73" t="str">
        <f ca="1"/>
        <v>FloatingRate</v>
      </c>
      <c r="E9" s="75">
        <f ca="1"/>
        <v>90000000</v>
      </c>
      <c r="F9" s="186">
        <f ca="1"/>
        <v>3.9097512925748923E-2</v>
      </c>
      <c r="G9" s="75">
        <f ca="1"/>
        <v>23761513.480623916</v>
      </c>
      <c r="H9" s="75" t="str">
        <f ca="1"/>
        <v>USD</v>
      </c>
      <c r="I9" s="73">
        <f ca="1"/>
        <v>44439</v>
      </c>
      <c r="J9" s="74">
        <f ca="1"/>
        <v>46870</v>
      </c>
      <c r="K9" s="74">
        <f ca="1"/>
        <v>46871</v>
      </c>
      <c r="L9" s="180">
        <f ca="1"/>
        <v>0.77945441794266501</v>
      </c>
      <c r="M9" s="75">
        <f ca="1"/>
        <v>18521016.659476504</v>
      </c>
      <c r="N9" s="180">
        <f ca="1"/>
        <v>6.75277777777778</v>
      </c>
      <c r="O9" s="78" t="b">
        <f ca="1"/>
        <v>0</v>
      </c>
      <c r="P9" s="72" t="b">
        <f ca="1"/>
        <v>0</v>
      </c>
      <c r="Q9" s="72" t="e">
        <f ca="1"/>
        <v>#N/A</v>
      </c>
      <c r="R9" s="75">
        <f t="shared" ca="1" si="0"/>
        <v>18798415.631314468</v>
      </c>
      <c r="S9" s="75">
        <f t="shared" ca="1" si="1"/>
        <v>23761513.480623916</v>
      </c>
      <c r="T9" s="76">
        <f t="shared" ca="1" si="2"/>
        <v>5.3122834596893917E-2</v>
      </c>
      <c r="U9" s="76">
        <f t="shared" ca="1" si="5"/>
        <v>2.6522981368348564E-2</v>
      </c>
      <c r="V9" s="198">
        <f t="shared" ca="1" si="3"/>
        <v>125.74531557400358</v>
      </c>
      <c r="W9" s="76">
        <f t="shared" ca="1" si="4"/>
        <v>3.909751292574893E-2</v>
      </c>
    </row>
    <row r="10" spans="1:23">
      <c r="A10" s="31"/>
      <c r="B10" s="72" t="str">
        <f ca="1"/>
        <v>PayLeg</v>
      </c>
      <c r="C10" s="72" t="str">
        <f ca="1"/>
        <v>Coupon_1</v>
      </c>
      <c r="D10" s="73" t="str">
        <f ca="1"/>
        <v>FixedRate</v>
      </c>
      <c r="E10" s="75">
        <f ca="1"/>
        <v>-100000000</v>
      </c>
      <c r="F10" s="186">
        <f ca="1"/>
        <v>5.3011921087314097E-2</v>
      </c>
      <c r="G10" s="75">
        <f ca="1"/>
        <v>-2686905.5893570152</v>
      </c>
      <c r="H10" s="75" t="str">
        <f ca="1"/>
        <v>AUD</v>
      </c>
      <c r="I10" s="73">
        <f ca="1"/>
        <v>43217</v>
      </c>
      <c r="J10" s="74">
        <f ca="1"/>
        <v>43402</v>
      </c>
      <c r="K10" s="74">
        <f ca="1"/>
        <v>43402</v>
      </c>
      <c r="L10" s="180">
        <f ca="1"/>
        <v>0.97489366742501604</v>
      </c>
      <c r="M10" s="75">
        <f ca="1"/>
        <v>-2619447.2440330344</v>
      </c>
      <c r="N10" s="180">
        <f ca="1"/>
        <v>0.50684931506849296</v>
      </c>
      <c r="O10" s="78" t="b">
        <f ca="1"/>
        <v>0</v>
      </c>
      <c r="P10" s="72" t="b">
        <f ca="1"/>
        <v>0</v>
      </c>
      <c r="Q10" s="72" t="e">
        <f ca="1"/>
        <v>#N/A</v>
      </c>
      <c r="R10" s="75">
        <f t="shared" ca="1" si="0"/>
        <v>-2616600.0172426063</v>
      </c>
      <c r="S10" s="75">
        <f t="shared" ca="1" si="1"/>
        <v>-2686905.5893570147</v>
      </c>
      <c r="T10" s="76">
        <f t="shared" ca="1" si="2"/>
        <v>5.44756298300553E-2</v>
      </c>
      <c r="U10" s="76">
        <f t="shared" ca="1" si="5"/>
        <v>-0.39552657891939685</v>
      </c>
      <c r="V10" s="198">
        <f t="shared" ca="1" si="3"/>
        <v>4485.38500006711</v>
      </c>
      <c r="W10" s="76">
        <f t="shared" ca="1" si="4"/>
        <v>5.3011921087314104E-2</v>
      </c>
    </row>
    <row r="11" spans="1:23">
      <c r="A11" s="31"/>
      <c r="B11" s="72" t="str">
        <f ca="1"/>
        <v>PayLeg</v>
      </c>
      <c r="C11" s="72" t="str">
        <f ca="1"/>
        <v>Coupon_2</v>
      </c>
      <c r="D11" s="73" t="str">
        <f ca="1"/>
        <v>FixedRate</v>
      </c>
      <c r="E11" s="75">
        <f ca="1"/>
        <v>-100000000</v>
      </c>
      <c r="F11" s="186">
        <f ca="1"/>
        <v>5.3011921087314097E-2</v>
      </c>
      <c r="G11" s="75">
        <f ca="1"/>
        <v>-2657857.9613639689</v>
      </c>
      <c r="H11" s="75" t="str">
        <f ca="1"/>
        <v>AUD</v>
      </c>
      <c r="I11" s="73">
        <f ca="1"/>
        <v>43402</v>
      </c>
      <c r="J11" s="74">
        <f ca="1"/>
        <v>43585</v>
      </c>
      <c r="K11" s="74">
        <f ca="1"/>
        <v>43585</v>
      </c>
      <c r="L11" s="180">
        <f ca="1"/>
        <v>0.95100628700490697</v>
      </c>
      <c r="M11" s="75">
        <f ca="1"/>
        <v>-2527639.6312231799</v>
      </c>
      <c r="N11" s="180">
        <f ca="1"/>
        <v>0.50136986301369901</v>
      </c>
      <c r="O11" s="78" t="b">
        <f ca="1"/>
        <v>0</v>
      </c>
      <c r="P11" s="72" t="b">
        <f ca="1"/>
        <v>0</v>
      </c>
      <c r="Q11" s="72" t="e">
        <f ca="1"/>
        <v>#N/A</v>
      </c>
      <c r="R11" s="75">
        <f t="shared" ca="1" si="0"/>
        <v>-2589044.8272983381</v>
      </c>
      <c r="S11" s="75">
        <f t="shared" ca="1" si="1"/>
        <v>-2657857.9613639689</v>
      </c>
      <c r="T11" s="76">
        <f t="shared" ca="1" si="2"/>
        <v>5.4459373892011907E-2</v>
      </c>
      <c r="U11" s="76">
        <f t="shared" ca="1" si="5"/>
        <v>5.0098752613744947E-2</v>
      </c>
      <c r="V11" s="198">
        <f t="shared" ca="1" si="3"/>
        <v>29.131684735691501</v>
      </c>
      <c r="W11" s="76">
        <f t="shared" ca="1" si="4"/>
        <v>5.3011921087314097E-2</v>
      </c>
    </row>
    <row r="12" spans="1:23">
      <c r="A12" s="31"/>
      <c r="B12" s="72" t="str">
        <f ca="1"/>
        <v>PayLeg</v>
      </c>
      <c r="C12" s="72" t="str">
        <f ca="1"/>
        <v>Coupon_3</v>
      </c>
      <c r="D12" s="73" t="str">
        <f ca="1"/>
        <v>FixedRate</v>
      </c>
      <c r="E12" s="75">
        <f ca="1"/>
        <v>-100000000</v>
      </c>
      <c r="F12" s="186">
        <f ca="1"/>
        <v>5.3011921087314097E-2</v>
      </c>
      <c r="G12" s="75">
        <f ca="1"/>
        <v>-2672381.7753604921</v>
      </c>
      <c r="H12" s="75" t="str">
        <f ca="1"/>
        <v>AUD</v>
      </c>
      <c r="I12" s="73">
        <f ca="1"/>
        <v>43585</v>
      </c>
      <c r="J12" s="74">
        <f ca="1"/>
        <v>43769</v>
      </c>
      <c r="K12" s="74">
        <f ca="1"/>
        <v>43769</v>
      </c>
      <c r="L12" s="180">
        <f ca="1"/>
        <v>0.92748048568393004</v>
      </c>
      <c r="M12" s="75">
        <f ca="1"/>
        <v>-2478581.9469442321</v>
      </c>
      <c r="N12" s="180">
        <f ca="1"/>
        <v>0.50410958904109604</v>
      </c>
      <c r="O12" s="78" t="b">
        <f ca="1"/>
        <v>0</v>
      </c>
      <c r="P12" s="72" t="b">
        <f ca="1"/>
        <v>0</v>
      </c>
      <c r="Q12" s="72" t="e">
        <f ca="1"/>
        <v>#N/A</v>
      </c>
      <c r="R12" s="75">
        <f t="shared" ca="1" si="0"/>
        <v>-2602824.371219384</v>
      </c>
      <c r="S12" s="75">
        <f t="shared" ca="1" si="1"/>
        <v>-2672381.7753604921</v>
      </c>
      <c r="T12" s="76">
        <f t="shared" ca="1" si="2"/>
        <v>5.4467500648129052E-2</v>
      </c>
      <c r="U12" s="76">
        <f t="shared" ca="1" si="5"/>
        <v>5.0316993742370579E-2</v>
      </c>
      <c r="V12" s="198">
        <f t="shared" ca="1" si="3"/>
        <v>26.949273449435179</v>
      </c>
      <c r="W12" s="76">
        <f t="shared" ca="1" si="4"/>
        <v>5.3011921087314097E-2</v>
      </c>
    </row>
    <row r="13" spans="1:23">
      <c r="A13" s="31"/>
      <c r="B13" s="72" t="str">
        <f ca="1"/>
        <v>PayLeg</v>
      </c>
      <c r="C13" s="72" t="str">
        <f ca="1"/>
        <v>Coupon_4</v>
      </c>
      <c r="D13" s="73" t="str">
        <f ca="1"/>
        <v>FixedRate</v>
      </c>
      <c r="E13" s="75">
        <f ca="1"/>
        <v>-100000000</v>
      </c>
      <c r="F13" s="186">
        <f ca="1"/>
        <v>5.3011921087314097E-2</v>
      </c>
      <c r="G13" s="75">
        <f ca="1"/>
        <v>-2643334.1473674406</v>
      </c>
      <c r="H13" s="75" t="str">
        <f ca="1"/>
        <v>AUD</v>
      </c>
      <c r="I13" s="73">
        <f ca="1"/>
        <v>43769</v>
      </c>
      <c r="J13" s="74">
        <f ca="1"/>
        <v>43951</v>
      </c>
      <c r="K13" s="74">
        <f ca="1"/>
        <v>43951</v>
      </c>
      <c r="L13" s="180">
        <f ca="1"/>
        <v>0.90478316013519899</v>
      </c>
      <c r="M13" s="75">
        <f ca="1"/>
        <v>-2391644.2231483948</v>
      </c>
      <c r="N13" s="180">
        <f ca="1"/>
        <v>0.49863013698630099</v>
      </c>
      <c r="O13" s="78" t="b">
        <f ca="1"/>
        <v>0</v>
      </c>
      <c r="P13" s="72" t="b">
        <f ca="1"/>
        <v>0</v>
      </c>
      <c r="Q13" s="72" t="e">
        <f ca="1"/>
        <v>#N/A</v>
      </c>
      <c r="R13" s="75">
        <f t="shared" ca="1" si="0"/>
        <v>-2575261.3838248318</v>
      </c>
      <c r="S13" s="75">
        <f t="shared" ca="1" si="1"/>
        <v>-2643334.1473674406</v>
      </c>
      <c r="T13" s="76">
        <f t="shared" ca="1" si="2"/>
        <v>5.4451249560618184E-2</v>
      </c>
      <c r="U13" s="76">
        <f t="shared" ca="1" si="5"/>
        <v>5.030969151835045E-2</v>
      </c>
      <c r="V13" s="198">
        <f t="shared" ca="1" si="3"/>
        <v>27.022295689636476</v>
      </c>
      <c r="W13" s="76">
        <f t="shared" ca="1" si="4"/>
        <v>5.3011921087314097E-2</v>
      </c>
    </row>
    <row r="14" spans="1:23">
      <c r="A14" s="31"/>
      <c r="B14" s="72" t="str">
        <f ca="1"/>
        <v>PayLeg</v>
      </c>
      <c r="C14" s="72" t="str">
        <f ca="1"/>
        <v>Coupon_5</v>
      </c>
      <c r="D14" s="73" t="str">
        <f ca="1"/>
        <v>FixedRate</v>
      </c>
      <c r="E14" s="75">
        <f ca="1"/>
        <v>-100000000</v>
      </c>
      <c r="F14" s="186">
        <f ca="1"/>
        <v>5.3011921087314097E-2</v>
      </c>
      <c r="G14" s="75">
        <f ca="1"/>
        <v>-2657857.9613639689</v>
      </c>
      <c r="H14" s="75" t="str">
        <f ca="1"/>
        <v>AUD</v>
      </c>
      <c r="I14" s="73">
        <f ca="1"/>
        <v>43951</v>
      </c>
      <c r="J14" s="74">
        <f ca="1"/>
        <v>44134</v>
      </c>
      <c r="K14" s="74">
        <f ca="1"/>
        <v>44134</v>
      </c>
      <c r="L14" s="180">
        <f ca="1"/>
        <v>0.88252070121320902</v>
      </c>
      <c r="M14" s="75">
        <f ca="1"/>
        <v>-2345614.6717880401</v>
      </c>
      <c r="N14" s="180">
        <f ca="1"/>
        <v>0.50136986301369901</v>
      </c>
      <c r="O14" s="78" t="b">
        <f ca="1"/>
        <v>0</v>
      </c>
      <c r="P14" s="72" t="b">
        <f ca="1"/>
        <v>0</v>
      </c>
      <c r="Q14" s="72" t="e">
        <f ca="1"/>
        <v>#N/A</v>
      </c>
      <c r="R14" s="75">
        <f t="shared" ca="1" si="0"/>
        <v>-2589044.8272983381</v>
      </c>
      <c r="S14" s="75">
        <f t="shared" ca="1" si="1"/>
        <v>-2657857.9613639689</v>
      </c>
      <c r="T14" s="76">
        <f t="shared" ca="1" si="2"/>
        <v>5.4459373892011907E-2</v>
      </c>
      <c r="U14" s="76">
        <f t="shared" ca="1" si="5"/>
        <v>5.031413427690009E-2</v>
      </c>
      <c r="V14" s="198">
        <f t="shared" ca="1" si="3"/>
        <v>26.977868104140075</v>
      </c>
      <c r="W14" s="76">
        <f t="shared" ca="1" si="4"/>
        <v>5.3011921087314097E-2</v>
      </c>
    </row>
    <row r="15" spans="1:23">
      <c r="A15" s="31"/>
      <c r="B15" s="72" t="str">
        <f ca="1"/>
        <v>PayLeg</v>
      </c>
      <c r="C15" s="72" t="str">
        <f ca="1"/>
        <v>Coupon_6</v>
      </c>
      <c r="D15" s="73" t="str">
        <f ca="1"/>
        <v>FixedRate</v>
      </c>
      <c r="E15" s="75">
        <f ca="1"/>
        <v>-100000000</v>
      </c>
      <c r="F15" s="186">
        <f ca="1"/>
        <v>5.3011921087314097E-2</v>
      </c>
      <c r="G15" s="75">
        <f ca="1"/>
        <v>-2643334.1473674406</v>
      </c>
      <c r="H15" s="75" t="str">
        <f ca="1"/>
        <v>AUD</v>
      </c>
      <c r="I15" s="73">
        <f ca="1"/>
        <v>44134</v>
      </c>
      <c r="J15" s="74">
        <f ca="1"/>
        <v>44316</v>
      </c>
      <c r="K15" s="74">
        <f ca="1"/>
        <v>44316</v>
      </c>
      <c r="L15" s="180">
        <f ca="1"/>
        <v>0.86092315182308499</v>
      </c>
      <c r="M15" s="75">
        <f ca="1"/>
        <v>-2275707.565473164</v>
      </c>
      <c r="N15" s="180">
        <f ca="1"/>
        <v>0.49863013698630099</v>
      </c>
      <c r="O15" s="78" t="b">
        <f ca="1"/>
        <v>0</v>
      </c>
      <c r="P15" s="72" t="b">
        <f ca="1"/>
        <v>0</v>
      </c>
      <c r="Q15" s="72" t="e">
        <f ca="1"/>
        <v>#N/A</v>
      </c>
      <c r="R15" s="75">
        <f t="shared" ca="1" si="0"/>
        <v>-2575261.3838248318</v>
      </c>
      <c r="S15" s="75">
        <f t="shared" ca="1" si="1"/>
        <v>-2643334.1473674406</v>
      </c>
      <c r="T15" s="76">
        <f t="shared" ca="1" si="2"/>
        <v>5.4451249560618184E-2</v>
      </c>
      <c r="U15" s="76">
        <f t="shared" ca="1" si="5"/>
        <v>5.0310839640354939E-2</v>
      </c>
      <c r="V15" s="198">
        <f t="shared" ca="1" si="3"/>
        <v>27.010814469591583</v>
      </c>
      <c r="W15" s="76">
        <f t="shared" ca="1" si="4"/>
        <v>5.3011921087314097E-2</v>
      </c>
    </row>
    <row r="16" spans="1:23">
      <c r="A16" s="31"/>
      <c r="B16" s="72" t="str">
        <f ca="1"/>
        <v>PayLeg</v>
      </c>
      <c r="C16" s="72" t="str">
        <f ca="1"/>
        <v>Coupon_7</v>
      </c>
      <c r="D16" s="73" t="str">
        <f ca="1"/>
        <v>FixedRate</v>
      </c>
      <c r="E16" s="75">
        <f ca="1"/>
        <v>-100000000</v>
      </c>
      <c r="F16" s="186">
        <f ca="1"/>
        <v>5.3011921087314097E-2</v>
      </c>
      <c r="G16" s="75">
        <f ca="1"/>
        <v>-2643334.1473674406</v>
      </c>
      <c r="H16" s="75" t="str">
        <f ca="1"/>
        <v>AUD</v>
      </c>
      <c r="I16" s="73">
        <f ca="1"/>
        <v>44316</v>
      </c>
      <c r="J16" s="74">
        <f ca="1"/>
        <v>44498</v>
      </c>
      <c r="K16" s="74">
        <f ca="1"/>
        <v>44498</v>
      </c>
      <c r="L16" s="180">
        <f ca="1"/>
        <v>0.83985395081285497</v>
      </c>
      <c r="M16" s="75">
        <f ca="1"/>
        <v>-2220014.626985075</v>
      </c>
      <c r="N16" s="180">
        <f ca="1"/>
        <v>0.49863013698630099</v>
      </c>
      <c r="O16" s="78" t="b">
        <f ca="1"/>
        <v>0</v>
      </c>
      <c r="P16" s="72" t="b">
        <f ca="1"/>
        <v>0</v>
      </c>
      <c r="Q16" s="72" t="e">
        <f ca="1"/>
        <v>#N/A</v>
      </c>
      <c r="R16" s="75">
        <f t="shared" ca="1" si="0"/>
        <v>-2575261.3838248318</v>
      </c>
      <c r="S16" s="75">
        <f t="shared" ca="1" si="1"/>
        <v>-2643334.1473674406</v>
      </c>
      <c r="T16" s="76">
        <f t="shared" ca="1" si="2"/>
        <v>5.4451249560618184E-2</v>
      </c>
      <c r="U16" s="76">
        <f t="shared" ca="1" si="5"/>
        <v>5.0311327130484959E-2</v>
      </c>
      <c r="V16" s="198">
        <f t="shared" ca="1" si="3"/>
        <v>27.005939568291378</v>
      </c>
      <c r="W16" s="76">
        <f t="shared" ca="1" si="4"/>
        <v>5.3011921087314097E-2</v>
      </c>
    </row>
    <row r="17" spans="1:23">
      <c r="A17" s="31"/>
      <c r="B17" s="72" t="str">
        <f ca="1"/>
        <v>PayLeg</v>
      </c>
      <c r="C17" s="72" t="str">
        <f ca="1"/>
        <v>Coupon_8</v>
      </c>
      <c r="D17" s="73" t="str">
        <f ca="1"/>
        <v>FixedRate</v>
      </c>
      <c r="E17" s="75">
        <f ca="1"/>
        <v>-100000000</v>
      </c>
      <c r="F17" s="186">
        <f ca="1"/>
        <v>5.3011921087314097E-2</v>
      </c>
      <c r="G17" s="75">
        <f ca="1"/>
        <v>-2643334.1473674406</v>
      </c>
      <c r="H17" s="75" t="str">
        <f ca="1"/>
        <v>AUD</v>
      </c>
      <c r="I17" s="73">
        <f ca="1"/>
        <v>44498</v>
      </c>
      <c r="J17" s="74">
        <f ca="1"/>
        <v>44680</v>
      </c>
      <c r="K17" s="74">
        <f ca="1"/>
        <v>44680</v>
      </c>
      <c r="L17" s="180">
        <f ca="1"/>
        <v>0.81930027595699795</v>
      </c>
      <c r="M17" s="75">
        <f ca="1"/>
        <v>-2165684.3963847002</v>
      </c>
      <c r="N17" s="180">
        <f ca="1"/>
        <v>0.49863013698630099</v>
      </c>
      <c r="O17" s="78" t="b">
        <f ca="1"/>
        <v>0</v>
      </c>
      <c r="P17" s="72" t="b">
        <f ca="1"/>
        <v>0</v>
      </c>
      <c r="Q17" s="72" t="e">
        <f ca="1"/>
        <v>#N/A</v>
      </c>
      <c r="R17" s="75">
        <f t="shared" ca="1" si="0"/>
        <v>-2575261.3838248318</v>
      </c>
      <c r="S17" s="75">
        <f t="shared" ca="1" si="1"/>
        <v>-2643334.1473674406</v>
      </c>
      <c r="T17" s="76">
        <f t="shared" ca="1" si="2"/>
        <v>5.4451249560618184E-2</v>
      </c>
      <c r="U17" s="76">
        <f t="shared" ca="1" si="5"/>
        <v>5.0311568543039788E-2</v>
      </c>
      <c r="V17" s="198">
        <f t="shared" ca="1" si="3"/>
        <v>27.003525442743094</v>
      </c>
      <c r="W17" s="76">
        <f t="shared" ca="1" si="4"/>
        <v>5.3011921087314097E-2</v>
      </c>
    </row>
    <row r="18" spans="1:23">
      <c r="A18" s="31"/>
      <c r="B18" s="72" t="str">
        <f ca="1"/>
        <v>PayLeg</v>
      </c>
      <c r="C18" s="72" t="str">
        <f ca="1"/>
        <v>Coupon_9</v>
      </c>
      <c r="D18" s="73" t="str">
        <f ca="1"/>
        <v>FixedRate</v>
      </c>
      <c r="E18" s="75">
        <f ca="1"/>
        <v>-100000000</v>
      </c>
      <c r="F18" s="186">
        <f ca="1"/>
        <v>5.3011921087314097E-2</v>
      </c>
      <c r="G18" s="75">
        <f ca="1"/>
        <v>-2686905.5893570152</v>
      </c>
      <c r="H18" s="75" t="str">
        <f ca="1"/>
        <v>AUD</v>
      </c>
      <c r="I18" s="73">
        <f ca="1"/>
        <v>44680</v>
      </c>
      <c r="J18" s="74">
        <f ca="1"/>
        <v>44865</v>
      </c>
      <c r="K18" s="74">
        <f ca="1"/>
        <v>44865</v>
      </c>
      <c r="L18" s="180">
        <f ca="1"/>
        <v>0.79892333695758899</v>
      </c>
      <c r="M18" s="75">
        <f ca="1"/>
        <v>-2146631.5795391039</v>
      </c>
      <c r="N18" s="180">
        <f ca="1"/>
        <v>0.50684931506849296</v>
      </c>
      <c r="O18" s="78" t="b">
        <f ca="1"/>
        <v>0</v>
      </c>
      <c r="P18" s="72" t="b">
        <f ca="1"/>
        <v>0</v>
      </c>
      <c r="Q18" s="72" t="e">
        <f ca="1"/>
        <v>#N/A</v>
      </c>
      <c r="R18" s="75">
        <f t="shared" ca="1" si="0"/>
        <v>-2616600.0172426063</v>
      </c>
      <c r="S18" s="75">
        <f t="shared" ca="1" si="1"/>
        <v>-2686905.5893570147</v>
      </c>
      <c r="T18" s="76">
        <f t="shared" ca="1" si="2"/>
        <v>5.44756298300553E-2</v>
      </c>
      <c r="U18" s="76">
        <f t="shared" ca="1" si="5"/>
        <v>5.0321661738974781E-2</v>
      </c>
      <c r="V18" s="198">
        <f t="shared" ca="1" si="3"/>
        <v>26.902593483393161</v>
      </c>
      <c r="W18" s="76">
        <f t="shared" ca="1" si="4"/>
        <v>5.3011921087314104E-2</v>
      </c>
    </row>
    <row r="19" spans="1:23">
      <c r="A19" s="31"/>
      <c r="B19" s="72" t="str">
        <f ca="1"/>
        <v>PayLeg</v>
      </c>
      <c r="C19" s="72" t="str">
        <f ca="1"/>
        <v>Coupon_10</v>
      </c>
      <c r="D19" s="73" t="str">
        <f ca="1"/>
        <v>FixedRate</v>
      </c>
      <c r="E19" s="75">
        <f ca="1"/>
        <v>-100000000</v>
      </c>
      <c r="F19" s="186">
        <f ca="1"/>
        <v>5.3011921087314097E-2</v>
      </c>
      <c r="G19" s="75">
        <f ca="1"/>
        <v>-2599762.7053778716</v>
      </c>
      <c r="H19" s="75" t="str">
        <f ca="1"/>
        <v>AUD</v>
      </c>
      <c r="I19" s="73">
        <f ca="1"/>
        <v>44865</v>
      </c>
      <c r="J19" s="74">
        <f ca="1"/>
        <v>45044</v>
      </c>
      <c r="K19" s="74">
        <f ca="1"/>
        <v>45044</v>
      </c>
      <c r="L19" s="180">
        <f ca="1"/>
        <v>0.77968976008121704</v>
      </c>
      <c r="M19" s="75">
        <f ca="1"/>
        <v>-2027008.3600241686</v>
      </c>
      <c r="N19" s="180">
        <f ca="1"/>
        <v>0.49041095890411002</v>
      </c>
      <c r="O19" s="78" t="b">
        <f ca="1"/>
        <v>0</v>
      </c>
      <c r="P19" s="72" t="b">
        <f ca="1"/>
        <v>0</v>
      </c>
      <c r="Q19" s="72" t="e">
        <f ca="1"/>
        <v>#N/A</v>
      </c>
      <c r="R19" s="75">
        <f t="shared" ca="1" si="0"/>
        <v>-2533887.6395292114</v>
      </c>
      <c r="S19" s="75">
        <f t="shared" ca="1" si="1"/>
        <v>-2599762.7053778716</v>
      </c>
      <c r="T19" s="76">
        <f t="shared" ca="1" si="2"/>
        <v>5.4426891103930716E-2</v>
      </c>
      <c r="U19" s="76">
        <f t="shared" ca="1" si="5"/>
        <v>5.0301166966319831E-2</v>
      </c>
      <c r="V19" s="198">
        <f t="shared" ca="1" si="3"/>
        <v>27.10754120994266</v>
      </c>
      <c r="W19" s="76">
        <f t="shared" ca="1" si="4"/>
        <v>5.3011921087314097E-2</v>
      </c>
    </row>
    <row r="20" spans="1:23">
      <c r="A20" s="31"/>
      <c r="B20" s="72" t="str">
        <f ca="1"/>
        <v>PayLeg</v>
      </c>
      <c r="C20" s="72" t="str">
        <f ca="1"/>
        <v>Coupon_11</v>
      </c>
      <c r="D20" s="73" t="str">
        <f ca="1"/>
        <v>FixedRate</v>
      </c>
      <c r="E20" s="75">
        <f ca="1"/>
        <v>-100000000</v>
      </c>
      <c r="F20" s="186">
        <f ca="1"/>
        <v>5.3011921087314097E-2</v>
      </c>
      <c r="G20" s="75">
        <f ca="1"/>
        <v>-2701429.4033535379</v>
      </c>
      <c r="H20" s="75" t="str">
        <f ca="1"/>
        <v>AUD</v>
      </c>
      <c r="I20" s="73">
        <f ca="1"/>
        <v>45044</v>
      </c>
      <c r="J20" s="74">
        <f ca="1"/>
        <v>45230</v>
      </c>
      <c r="K20" s="74">
        <f ca="1"/>
        <v>45230</v>
      </c>
      <c r="L20" s="180">
        <f ca="1"/>
        <v>0.76019562512104899</v>
      </c>
      <c r="M20" s="75">
        <f ca="1"/>
        <v>-2053614.8140027255</v>
      </c>
      <c r="N20" s="180">
        <f ca="1"/>
        <v>0.50958904109588998</v>
      </c>
      <c r="O20" s="78" t="b">
        <f ca="1"/>
        <v>0</v>
      </c>
      <c r="P20" s="72" t="b">
        <f ca="1"/>
        <v>0</v>
      </c>
      <c r="Q20" s="72" t="e">
        <f ca="1"/>
        <v>#N/A</v>
      </c>
      <c r="R20" s="75">
        <f t="shared" ca="1" si="0"/>
        <v>-2630371.7670217035</v>
      </c>
      <c r="S20" s="75">
        <f t="shared" ca="1" si="1"/>
        <v>-2701429.4033535379</v>
      </c>
      <c r="T20" s="76">
        <f t="shared" ca="1" si="2"/>
        <v>5.4483761438876913E-2</v>
      </c>
      <c r="U20" s="76">
        <f t="shared" ca="1" si="5"/>
        <v>5.0322072918807081E-2</v>
      </c>
      <c r="V20" s="198">
        <f t="shared" ca="1" si="3"/>
        <v>26.898481685070156</v>
      </c>
      <c r="W20" s="76">
        <f t="shared" ca="1" si="4"/>
        <v>5.3011921087314097E-2</v>
      </c>
    </row>
    <row r="21" spans="1:23">
      <c r="A21" s="31"/>
      <c r="B21" s="72" t="str">
        <f ca="1"/>
        <v>PayLeg</v>
      </c>
      <c r="C21" s="72" t="str">
        <f ca="1"/>
        <v>Coupon_12</v>
      </c>
      <c r="D21" s="73" t="str">
        <f ca="1"/>
        <v>FixedRate</v>
      </c>
      <c r="E21" s="75">
        <f ca="1"/>
        <v>-100000000</v>
      </c>
      <c r="F21" s="186">
        <f ca="1"/>
        <v>5.3011921087314097E-2</v>
      </c>
      <c r="G21" s="75">
        <f ca="1"/>
        <v>-2643334.1473674406</v>
      </c>
      <c r="H21" s="75" t="str">
        <f ca="1"/>
        <v>AUD</v>
      </c>
      <c r="I21" s="73">
        <f ca="1"/>
        <v>45230</v>
      </c>
      <c r="J21" s="74">
        <f ca="1"/>
        <v>45412</v>
      </c>
      <c r="K21" s="74">
        <f ca="1"/>
        <v>45412</v>
      </c>
      <c r="L21" s="180">
        <f ca="1"/>
        <v>0.74159276212052205</v>
      </c>
      <c r="M21" s="75">
        <f ca="1"/>
        <v>-1960277.4715537154</v>
      </c>
      <c r="N21" s="180">
        <f ca="1"/>
        <v>0.49863013698630099</v>
      </c>
      <c r="O21" s="78" t="b">
        <f ca="1"/>
        <v>0</v>
      </c>
      <c r="P21" s="72" t="b">
        <f ca="1"/>
        <v>0</v>
      </c>
      <c r="Q21" s="72" t="e">
        <f ca="1"/>
        <v>#N/A</v>
      </c>
      <c r="R21" s="75">
        <f t="shared" ca="1" si="0"/>
        <v>-2575261.3838248318</v>
      </c>
      <c r="S21" s="75">
        <f t="shared" ca="1" si="1"/>
        <v>-2643334.1473674406</v>
      </c>
      <c r="T21" s="76">
        <f t="shared" ca="1" si="2"/>
        <v>5.4451249560618184E-2</v>
      </c>
      <c r="U21" s="76">
        <f t="shared" ca="1" si="5"/>
        <v>5.0307852826590338E-2</v>
      </c>
      <c r="V21" s="198">
        <f t="shared" ca="1" si="3"/>
        <v>27.040682607237589</v>
      </c>
      <c r="W21" s="76">
        <f t="shared" ca="1" si="4"/>
        <v>5.3011921087314097E-2</v>
      </c>
    </row>
    <row r="22" spans="1:23">
      <c r="A22" s="31"/>
      <c r="B22" s="72" t="str">
        <f ca="1"/>
        <v>PayLeg</v>
      </c>
      <c r="C22" s="72" t="str">
        <f ca="1"/>
        <v>Coupon_13</v>
      </c>
      <c r="D22" s="73" t="str">
        <f ca="1"/>
        <v>FixedRate</v>
      </c>
      <c r="E22" s="75">
        <f ca="1"/>
        <v>-100000000</v>
      </c>
      <c r="F22" s="186">
        <f ca="1"/>
        <v>5.3011921087314097E-2</v>
      </c>
      <c r="G22" s="75">
        <f ca="1"/>
        <v>-2672381.7753604921</v>
      </c>
      <c r="H22" s="75" t="str">
        <f ca="1"/>
        <v>AUD</v>
      </c>
      <c r="I22" s="73">
        <f ca="1"/>
        <v>45412</v>
      </c>
      <c r="J22" s="74">
        <f ca="1"/>
        <v>45596</v>
      </c>
      <c r="K22" s="74">
        <f ca="1"/>
        <v>45596</v>
      </c>
      <c r="L22" s="180">
        <f ca="1"/>
        <v>0.723247177193583</v>
      </c>
      <c r="M22" s="75">
        <f ca="1"/>
        <v>-1932792.5754130518</v>
      </c>
      <c r="N22" s="180">
        <f ca="1"/>
        <v>0.50410958904109604</v>
      </c>
      <c r="O22" s="78" t="b">
        <f ca="1"/>
        <v>0</v>
      </c>
      <c r="P22" s="72" t="b">
        <f ca="1"/>
        <v>0</v>
      </c>
      <c r="Q22" s="72" t="e">
        <f ca="1"/>
        <v>#N/A</v>
      </c>
      <c r="R22" s="75">
        <f t="shared" ca="1" si="0"/>
        <v>-2602824.371219384</v>
      </c>
      <c r="S22" s="75">
        <f t="shared" ca="1" si="1"/>
        <v>-2672381.7753604921</v>
      </c>
      <c r="T22" s="76">
        <f t="shared" ca="1" si="2"/>
        <v>5.4467500648129052E-2</v>
      </c>
      <c r="U22" s="76">
        <f t="shared" ca="1" si="5"/>
        <v>5.0317592938790796E-2</v>
      </c>
      <c r="V22" s="198">
        <f t="shared" ca="1" si="3"/>
        <v>26.943281485233005</v>
      </c>
      <c r="W22" s="76">
        <f t="shared" ca="1" si="4"/>
        <v>5.3011921087314097E-2</v>
      </c>
    </row>
    <row r="23" spans="1:23">
      <c r="A23" s="31"/>
      <c r="B23" s="72" t="str">
        <f ca="1"/>
        <v>PayLeg</v>
      </c>
      <c r="C23" s="72" t="str">
        <f ca="1"/>
        <v>Coupon_14</v>
      </c>
      <c r="D23" s="73" t="str">
        <f ca="1"/>
        <v>FixedRate</v>
      </c>
      <c r="E23" s="75">
        <f ca="1"/>
        <v>-100000000</v>
      </c>
      <c r="F23" s="186">
        <f ca="1"/>
        <v>5.3011921087314097E-2</v>
      </c>
      <c r="G23" s="75">
        <f ca="1"/>
        <v>-2628810.3333709175</v>
      </c>
      <c r="H23" s="75" t="str">
        <f ca="1"/>
        <v>AUD</v>
      </c>
      <c r="I23" s="73">
        <f ca="1"/>
        <v>45596</v>
      </c>
      <c r="J23" s="74">
        <f ca="1"/>
        <v>45777</v>
      </c>
      <c r="K23" s="74">
        <f ca="1"/>
        <v>45777</v>
      </c>
      <c r="L23" s="180">
        <f ca="1"/>
        <v>0.70564354383846395</v>
      </c>
      <c r="M23" s="75">
        <f ca="1"/>
        <v>-1855003.0397190284</v>
      </c>
      <c r="N23" s="180">
        <f ca="1"/>
        <v>0.49589041095890402</v>
      </c>
      <c r="O23" s="78" t="b">
        <f ca="1"/>
        <v>0</v>
      </c>
      <c r="P23" s="72" t="b">
        <f ca="1"/>
        <v>0</v>
      </c>
      <c r="Q23" s="72" t="e">
        <f ca="1"/>
        <v>#N/A</v>
      </c>
      <c r="R23" s="75">
        <f t="shared" ca="1" si="0"/>
        <v>-2561474.0391433048</v>
      </c>
      <c r="S23" s="75">
        <f t="shared" ca="1" si="1"/>
        <v>-2628810.3333709175</v>
      </c>
      <c r="T23" s="76">
        <f t="shared" ca="1" si="2"/>
        <v>5.4443127652862876E-2</v>
      </c>
      <c r="U23" s="76"/>
      <c r="V23" s="76"/>
      <c r="W23" s="76">
        <f t="shared" ca="1" si="4"/>
        <v>5.301192108731409E-2</v>
      </c>
    </row>
    <row r="24" spans="1:23">
      <c r="A24" s="31"/>
      <c r="B24" s="72" t="str">
        <f ca="1"/>
        <v>PayLeg</v>
      </c>
      <c r="C24" s="72" t="str">
        <f ca="1"/>
        <v>Coupon_15</v>
      </c>
      <c r="D24" s="73" t="str">
        <f ca="1"/>
        <v>FixedRate</v>
      </c>
      <c r="E24" s="75">
        <f ca="1"/>
        <v>-100000000</v>
      </c>
      <c r="F24" s="186">
        <f ca="1"/>
        <v>5.3011921087314097E-2</v>
      </c>
      <c r="G24" s="75">
        <f ca="1"/>
        <v>-2672381.7753604921</v>
      </c>
      <c r="H24" s="75" t="str">
        <f ca="1"/>
        <v>AUD</v>
      </c>
      <c r="I24" s="73">
        <f ca="1"/>
        <v>45777</v>
      </c>
      <c r="J24" s="74">
        <f ca="1"/>
        <v>45961</v>
      </c>
      <c r="K24" s="74">
        <f ca="1"/>
        <v>45961</v>
      </c>
      <c r="L24" s="180">
        <f ca="1"/>
        <v>0.68818727169613103</v>
      </c>
      <c r="M24" s="75">
        <f ca="1"/>
        <v>-1839099.1229158</v>
      </c>
      <c r="N24" s="180">
        <f ca="1"/>
        <v>0.50410958904109604</v>
      </c>
      <c r="O24" s="78" t="b">
        <f ca="1"/>
        <v>0</v>
      </c>
      <c r="P24" s="72" t="b">
        <f ca="1"/>
        <v>0</v>
      </c>
      <c r="Q24" s="72" t="e">
        <f ca="1"/>
        <v>#N/A</v>
      </c>
      <c r="R24" s="75">
        <f t="shared" ca="1" si="0"/>
        <v>-2602824.371219384</v>
      </c>
      <c r="S24" s="75">
        <f t="shared" ca="1" si="1"/>
        <v>-2672381.7753604921</v>
      </c>
      <c r="T24" s="76">
        <f t="shared" ca="1" si="2"/>
        <v>5.4467500648129052E-2</v>
      </c>
      <c r="U24" s="76"/>
      <c r="V24" s="76"/>
      <c r="W24" s="76">
        <f t="shared" ca="1" si="4"/>
        <v>5.3011921087314097E-2</v>
      </c>
    </row>
    <row r="25" spans="1:23">
      <c r="A25" s="31"/>
      <c r="B25" s="72" t="str">
        <f ca="1"/>
        <v>PayLeg</v>
      </c>
      <c r="C25" s="72" t="str">
        <f ca="1"/>
        <v>Coupon_16</v>
      </c>
      <c r="D25" s="73" t="str">
        <f ca="1"/>
        <v>FixedRate</v>
      </c>
      <c r="E25" s="75">
        <f ca="1"/>
        <v>-100000000</v>
      </c>
      <c r="F25" s="186">
        <f ca="1"/>
        <v>5.3011921087314097E-2</v>
      </c>
      <c r="G25" s="75">
        <f ca="1"/>
        <v>-2628810.3333709175</v>
      </c>
      <c r="H25" s="75" t="str">
        <f ca="1"/>
        <v>AUD</v>
      </c>
      <c r="I25" s="73">
        <f ca="1"/>
        <v>45961</v>
      </c>
      <c r="J25" s="74">
        <f ca="1"/>
        <v>46142</v>
      </c>
      <c r="K25" s="74">
        <f ca="1"/>
        <v>46142</v>
      </c>
      <c r="L25" s="180">
        <f ca="1"/>
        <v>0.67143698865761803</v>
      </c>
      <c r="M25" s="75">
        <f ca="1"/>
        <v>-1765080.493990598</v>
      </c>
      <c r="N25" s="180">
        <f ca="1"/>
        <v>0.49589041095890402</v>
      </c>
      <c r="O25" s="78" t="b">
        <f ca="1"/>
        <v>0</v>
      </c>
      <c r="P25" s="72" t="b">
        <f ca="1"/>
        <v>0</v>
      </c>
      <c r="Q25" s="72" t="e">
        <f ca="1"/>
        <v>#N/A</v>
      </c>
      <c r="R25" s="75">
        <f t="shared" ca="1" si="0"/>
        <v>-2561474.0391433048</v>
      </c>
      <c r="S25" s="75">
        <f t="shared" ca="1" si="1"/>
        <v>-2628810.3333709175</v>
      </c>
      <c r="T25" s="76">
        <f t="shared" ca="1" si="2"/>
        <v>5.4443127652862876E-2</v>
      </c>
      <c r="U25" s="76"/>
      <c r="V25" s="76"/>
      <c r="W25" s="76">
        <f t="shared" ca="1" si="4"/>
        <v>5.301192108731409E-2</v>
      </c>
    </row>
    <row r="26" spans="1:23">
      <c r="A26" s="31"/>
      <c r="B26" s="72" t="str">
        <f ca="1"/>
        <v>PayLeg</v>
      </c>
      <c r="C26" s="72" t="str">
        <f ca="1"/>
        <v>Coupon_17</v>
      </c>
      <c r="D26" s="73" t="str">
        <f ca="1"/>
        <v>FixedRate</v>
      </c>
      <c r="E26" s="75">
        <f ca="1"/>
        <v>-100000000</v>
      </c>
      <c r="F26" s="186">
        <f ca="1"/>
        <v>5.3011921087314097E-2</v>
      </c>
      <c r="G26" s="75">
        <f ca="1"/>
        <v>-2657857.9613639689</v>
      </c>
      <c r="H26" s="75" t="str">
        <f ca="1"/>
        <v>AUD</v>
      </c>
      <c r="I26" s="73">
        <f ca="1"/>
        <v>46142</v>
      </c>
      <c r="J26" s="74">
        <f ca="1"/>
        <v>46325</v>
      </c>
      <c r="K26" s="74">
        <f ca="1"/>
        <v>46325</v>
      </c>
      <c r="L26" s="180">
        <f ca="1"/>
        <v>0.65491606346243803</v>
      </c>
      <c r="M26" s="75">
        <f ca="1"/>
        <v>-1740673.8732987912</v>
      </c>
      <c r="N26" s="180">
        <f ca="1"/>
        <v>0.50136986301369901</v>
      </c>
      <c r="O26" s="78" t="b">
        <f ca="1"/>
        <v>0</v>
      </c>
      <c r="P26" s="72" t="b">
        <f ca="1"/>
        <v>0</v>
      </c>
      <c r="Q26" s="72" t="e">
        <f ca="1"/>
        <v>#N/A</v>
      </c>
      <c r="R26" s="75">
        <f t="shared" ca="1" si="0"/>
        <v>-2589044.8272983381</v>
      </c>
      <c r="S26" s="75">
        <f t="shared" ca="1" si="1"/>
        <v>-2657857.9613639689</v>
      </c>
      <c r="T26" s="76">
        <f t="shared" ca="1" si="2"/>
        <v>5.4459373892011907E-2</v>
      </c>
      <c r="U26" s="76"/>
      <c r="V26" s="76"/>
      <c r="W26" s="76">
        <f t="shared" ca="1" si="4"/>
        <v>5.3011921087314097E-2</v>
      </c>
    </row>
    <row r="27" spans="1:23">
      <c r="A27" s="31"/>
      <c r="B27" s="72" t="str">
        <f ca="1"/>
        <v>PayLeg</v>
      </c>
      <c r="C27" s="72" t="str">
        <f ca="1"/>
        <v>Coupon_18</v>
      </c>
      <c r="D27" s="73" t="str">
        <f ca="1"/>
        <v>FixedRate</v>
      </c>
      <c r="E27" s="75">
        <f ca="1"/>
        <v>-100000000</v>
      </c>
      <c r="F27" s="186">
        <f ca="1"/>
        <v>5.3011921087314097E-2</v>
      </c>
      <c r="G27" s="75">
        <f ca="1"/>
        <v>-2643334.1473674406</v>
      </c>
      <c r="H27" s="75" t="str">
        <f ca="1"/>
        <v>AUD</v>
      </c>
      <c r="I27" s="73">
        <f ca="1"/>
        <v>46325</v>
      </c>
      <c r="J27" s="74">
        <f ca="1"/>
        <v>46507</v>
      </c>
      <c r="K27" s="74">
        <f ca="1"/>
        <v>46507</v>
      </c>
      <c r="L27" s="180">
        <f ca="1"/>
        <v>0.63888860156127103</v>
      </c>
      <c r="M27" s="75">
        <f ca="1"/>
        <v>-1688796.056870739</v>
      </c>
      <c r="N27" s="180">
        <f ca="1"/>
        <v>0.49863013698630099</v>
      </c>
      <c r="O27" s="78" t="b">
        <f ca="1"/>
        <v>0</v>
      </c>
      <c r="P27" s="72" t="b">
        <f ca="1"/>
        <v>0</v>
      </c>
      <c r="Q27" s="72" t="e">
        <f ca="1"/>
        <v>#N/A</v>
      </c>
      <c r="R27" s="75">
        <f t="shared" ca="1" si="0"/>
        <v>-2575261.3838248318</v>
      </c>
      <c r="S27" s="75">
        <f t="shared" ca="1" si="1"/>
        <v>-2643334.1473674406</v>
      </c>
      <c r="T27" s="76">
        <f t="shared" ca="1" si="2"/>
        <v>5.4451249560618184E-2</v>
      </c>
      <c r="U27" s="76"/>
      <c r="V27" s="76"/>
      <c r="W27" s="76">
        <f t="shared" ca="1" si="4"/>
        <v>5.3011921087314097E-2</v>
      </c>
    </row>
    <row r="28" spans="1:23">
      <c r="A28" s="31"/>
      <c r="B28" s="72" t="str">
        <f ca="1"/>
        <v>PayLeg</v>
      </c>
      <c r="C28" s="72" t="str">
        <f ca="1"/>
        <v>Coupon_19</v>
      </c>
      <c r="D28" s="73" t="str">
        <f ca="1"/>
        <v>FixedRate</v>
      </c>
      <c r="E28" s="75">
        <f ca="1"/>
        <v>-100000000</v>
      </c>
      <c r="F28" s="186">
        <f ca="1"/>
        <v>5.3011921087314097E-2</v>
      </c>
      <c r="G28" s="75">
        <f ca="1"/>
        <v>-2643334.1473674406</v>
      </c>
      <c r="H28" s="75" t="str">
        <f ca="1"/>
        <v>AUD</v>
      </c>
      <c r="I28" s="73">
        <f ca="1"/>
        <v>46507</v>
      </c>
      <c r="J28" s="74">
        <f ca="1"/>
        <v>46689</v>
      </c>
      <c r="K28" s="74">
        <f ca="1"/>
        <v>46689</v>
      </c>
      <c r="L28" s="180">
        <f ca="1"/>
        <v>0.62325318639873095</v>
      </c>
      <c r="M28" s="75">
        <f ca="1"/>
        <v>-1647466.4300633303</v>
      </c>
      <c r="N28" s="180">
        <f ca="1"/>
        <v>0.49863013698630099</v>
      </c>
      <c r="O28" s="78" t="b">
        <f ca="1"/>
        <v>0</v>
      </c>
      <c r="P28" s="72" t="b">
        <f ca="1"/>
        <v>0</v>
      </c>
      <c r="Q28" s="72" t="e">
        <f ca="1"/>
        <v>#N/A</v>
      </c>
      <c r="R28" s="75">
        <f t="shared" ca="1" si="0"/>
        <v>-2575261.3838248318</v>
      </c>
      <c r="S28" s="75">
        <f t="shared" ca="1" si="1"/>
        <v>-2643334.1473674406</v>
      </c>
      <c r="T28" s="76">
        <f t="shared" ca="1" si="2"/>
        <v>5.4451249560618184E-2</v>
      </c>
      <c r="U28" s="76"/>
      <c r="V28" s="76"/>
      <c r="W28" s="76">
        <f t="shared" ca="1" si="4"/>
        <v>5.3011921087314097E-2</v>
      </c>
    </row>
    <row r="29" spans="1:23">
      <c r="A29" s="31"/>
      <c r="B29" s="72" t="str">
        <f ca="1"/>
        <v>PayLeg</v>
      </c>
      <c r="C29" s="72" t="str">
        <f ca="1"/>
        <v>Coupon_20</v>
      </c>
      <c r="D29" s="73" t="str">
        <f ca="1"/>
        <v>FixedRate</v>
      </c>
      <c r="E29" s="75">
        <f ca="1"/>
        <v>-100000000</v>
      </c>
      <c r="F29" s="186">
        <f ca="1"/>
        <v>5.3011921087314097E-2</v>
      </c>
      <c r="G29" s="75">
        <f ca="1"/>
        <v>-2628810.3333709175</v>
      </c>
      <c r="H29" s="75" t="str">
        <f ca="1"/>
        <v>AUD</v>
      </c>
      <c r="I29" s="73">
        <f ca="1"/>
        <v>46689</v>
      </c>
      <c r="J29" s="74">
        <f ca="1"/>
        <v>46870</v>
      </c>
      <c r="K29" s="74">
        <f ca="1"/>
        <v>46871</v>
      </c>
      <c r="L29" s="180">
        <f ca="1"/>
        <v>0.60800038667051404</v>
      </c>
      <c r="M29" s="75">
        <f ca="1"/>
        <v>-1598317.6991729608</v>
      </c>
      <c r="N29" s="180">
        <f ca="1"/>
        <v>0.49589041095890402</v>
      </c>
      <c r="O29" s="78" t="b">
        <f ca="1"/>
        <v>0</v>
      </c>
      <c r="P29" s="72" t="b">
        <f ca="1"/>
        <v>0</v>
      </c>
      <c r="Q29" s="72" t="e">
        <f ca="1"/>
        <v>#N/A</v>
      </c>
      <c r="R29" s="75">
        <f t="shared" ca="1" si="0"/>
        <v>-2561474.0391433048</v>
      </c>
      <c r="S29" s="75">
        <f t="shared" ca="1" si="1"/>
        <v>-2628810.3333709175</v>
      </c>
      <c r="T29" s="76">
        <f t="shared" ca="1" si="2"/>
        <v>5.4443127652862876E-2</v>
      </c>
      <c r="U29" s="76"/>
      <c r="V29" s="76"/>
      <c r="W29" s="76">
        <f t="shared" ca="1" si="4"/>
        <v>5.301192108731409E-2</v>
      </c>
    </row>
    <row r="30" spans="1:23">
      <c r="A30" s="31"/>
      <c r="B30" s="72" t="str">
        <f ca="1"/>
        <v>ReceiveLeg</v>
      </c>
      <c r="C30" s="72" t="str">
        <f ca="1"/>
        <v>Principal_1</v>
      </c>
      <c r="D30" s="73" t="str">
        <f ca="1"/>
        <v>PrincipalExchange</v>
      </c>
      <c r="E30" s="75">
        <f ca="1"/>
        <v>-90000000</v>
      </c>
      <c r="F30" s="186">
        <f ca="1"/>
        <v>0</v>
      </c>
      <c r="G30" s="75">
        <f ca="1"/>
        <v>-90000000</v>
      </c>
      <c r="H30" s="75" t="str">
        <f ca="1"/>
        <v>USD</v>
      </c>
      <c r="I30" s="73">
        <f ca="1"/>
        <v>43217</v>
      </c>
      <c r="J30" s="74">
        <f ca="1"/>
        <v>43217</v>
      </c>
      <c r="K30" s="74">
        <f ca="1"/>
        <v>43217</v>
      </c>
      <c r="L30" s="180">
        <f ca="1"/>
        <v>0.99993037984730304</v>
      </c>
      <c r="M30" s="75">
        <f ca="1"/>
        <v>-89993734.186257273</v>
      </c>
      <c r="N30" s="180">
        <f ca="1"/>
        <v>2.7397260273972599E-3</v>
      </c>
      <c r="O30" s="78" t="b">
        <f ca="1"/>
        <v>0</v>
      </c>
      <c r="P30" s="72" t="b">
        <f ca="1"/>
        <v>0</v>
      </c>
      <c r="Q30" s="72" t="e">
        <f ca="1"/>
        <v>#N/A</v>
      </c>
      <c r="R30" s="75">
        <f t="shared" ca="1" si="0"/>
        <v>0</v>
      </c>
      <c r="S30" s="75">
        <f t="shared" ca="1" si="1"/>
        <v>0</v>
      </c>
      <c r="T30" s="76" t="e">
        <f t="shared" ca="1" si="2"/>
        <v>#DIV/0!</v>
      </c>
      <c r="U30" s="76"/>
      <c r="V30" s="76"/>
      <c r="W30" s="76">
        <f t="shared" ca="1" si="4"/>
        <v>365.00000000000006</v>
      </c>
    </row>
    <row r="31" spans="1:23">
      <c r="A31" s="31"/>
      <c r="B31" s="72" t="str">
        <f ca="1"/>
        <v>ReceiveLeg</v>
      </c>
      <c r="C31" s="72" t="str">
        <f ca="1"/>
        <v>Principal_2</v>
      </c>
      <c r="D31" s="73" t="str">
        <f ca="1"/>
        <v>PrincipalExchange</v>
      </c>
      <c r="E31" s="75">
        <f ca="1"/>
        <v>90000000</v>
      </c>
      <c r="F31" s="186">
        <f ca="1"/>
        <v>0</v>
      </c>
      <c r="G31" s="75">
        <f ca="1"/>
        <v>90000000</v>
      </c>
      <c r="H31" s="75" t="str">
        <f ca="1"/>
        <v>USD</v>
      </c>
      <c r="I31" s="73">
        <f ca="1"/>
        <v>46870</v>
      </c>
      <c r="J31" s="74">
        <f ca="1"/>
        <v>46870</v>
      </c>
      <c r="K31" s="74">
        <f ca="1"/>
        <v>46870</v>
      </c>
      <c r="L31" s="180">
        <f ca="1"/>
        <v>0.77950745816540901</v>
      </c>
      <c r="M31" s="75">
        <f ca="1"/>
        <v>70155671.23488681</v>
      </c>
      <c r="N31" s="180">
        <f ca="1"/>
        <v>10.0109589041096</v>
      </c>
      <c r="O31" s="78" t="b">
        <f ca="1"/>
        <v>0</v>
      </c>
      <c r="P31" s="72" t="b">
        <f ca="1"/>
        <v>0</v>
      </c>
      <c r="Q31" s="72" t="e">
        <f ca="1"/>
        <v>#N/A</v>
      </c>
      <c r="R31" s="75">
        <f t="shared" ca="1" si="0"/>
        <v>0</v>
      </c>
      <c r="S31" s="75">
        <f t="shared" ca="1" si="1"/>
        <v>0</v>
      </c>
      <c r="T31" s="76" t="e">
        <f t="shared" ca="1" si="2"/>
        <v>#DIV/0!</v>
      </c>
      <c r="U31" s="76"/>
      <c r="V31" s="76"/>
      <c r="W31" s="76">
        <f t="shared" ca="1" si="4"/>
        <v>9.9890530925013571E-2</v>
      </c>
    </row>
    <row r="32" spans="1:23">
      <c r="A32" s="31"/>
      <c r="B32" s="72" t="str">
        <f ca="1"/>
        <v>PayLeg</v>
      </c>
      <c r="C32" s="72" t="str">
        <f ca="1"/>
        <v>Principal_1</v>
      </c>
      <c r="D32" s="73" t="str">
        <f ca="1"/>
        <v>PrincipalExchange</v>
      </c>
      <c r="E32" s="75">
        <f ca="1"/>
        <v>100000000</v>
      </c>
      <c r="F32" s="186">
        <f ca="1"/>
        <v>0</v>
      </c>
      <c r="G32" s="75">
        <f ca="1"/>
        <v>100000000</v>
      </c>
      <c r="H32" s="75" t="str">
        <f ca="1"/>
        <v>AUD</v>
      </c>
      <c r="I32" s="73">
        <f ca="1"/>
        <v>43217</v>
      </c>
      <c r="J32" s="74">
        <f ca="1"/>
        <v>43217</v>
      </c>
      <c r="K32" s="74">
        <f ca="1"/>
        <v>43217</v>
      </c>
      <c r="L32" s="180">
        <f ca="1"/>
        <v>0.99986303246130703</v>
      </c>
      <c r="M32" s="75">
        <f ca="1"/>
        <v>99986303.246130705</v>
      </c>
      <c r="N32" s="180">
        <f ca="1"/>
        <v>2.7397260273972599E-3</v>
      </c>
      <c r="O32" s="78" t="b">
        <f ca="1"/>
        <v>0</v>
      </c>
      <c r="P32" s="72" t="b">
        <f ca="1"/>
        <v>0</v>
      </c>
      <c r="Q32" s="72" t="e">
        <f ca="1"/>
        <v>#N/A</v>
      </c>
      <c r="R32" s="75">
        <f t="shared" ca="1" si="0"/>
        <v>0</v>
      </c>
      <c r="S32" s="75">
        <f t="shared" ca="1" si="1"/>
        <v>0</v>
      </c>
      <c r="T32" s="76" t="e">
        <f t="shared" ca="1" si="2"/>
        <v>#DIV/0!</v>
      </c>
      <c r="U32" s="76"/>
      <c r="V32" s="76"/>
      <c r="W32" s="76">
        <f t="shared" ca="1" si="4"/>
        <v>365.00000000000006</v>
      </c>
    </row>
    <row r="33" spans="1:23">
      <c r="A33" s="31"/>
      <c r="B33" s="72" t="str">
        <f ca="1"/>
        <v>PayLeg</v>
      </c>
      <c r="C33" s="72" t="str">
        <f ca="1"/>
        <v>Principal_2</v>
      </c>
      <c r="D33" s="73" t="str">
        <f ca="1"/>
        <v>PrincipalExchange</v>
      </c>
      <c r="E33" s="75">
        <f ca="1"/>
        <v>-100000000</v>
      </c>
      <c r="F33" s="186">
        <f ca="1"/>
        <v>0</v>
      </c>
      <c r="G33" s="75">
        <f ca="1"/>
        <v>-100000000</v>
      </c>
      <c r="H33" s="75" t="str">
        <f ca="1"/>
        <v>AUD</v>
      </c>
      <c r="I33" s="73">
        <f ca="1"/>
        <v>46870</v>
      </c>
      <c r="J33" s="74">
        <f ca="1"/>
        <v>46870</v>
      </c>
      <c r="K33" s="74">
        <f ca="1"/>
        <v>46870</v>
      </c>
      <c r="L33" s="180">
        <f ca="1"/>
        <v>0.60808316500833604</v>
      </c>
      <c r="M33" s="75">
        <f ca="1"/>
        <v>-60808316.500833601</v>
      </c>
      <c r="N33" s="180">
        <f ca="1"/>
        <v>10.0109589041096</v>
      </c>
      <c r="O33" s="78" t="b">
        <f ca="1"/>
        <v>0</v>
      </c>
      <c r="P33" s="72" t="b">
        <f ca="1"/>
        <v>0</v>
      </c>
      <c r="Q33" s="72" t="e">
        <f ca="1"/>
        <v>#N/A</v>
      </c>
      <c r="R33" s="75">
        <f t="shared" ca="1" si="0"/>
        <v>0</v>
      </c>
      <c r="S33" s="75">
        <f t="shared" ca="1" si="1"/>
        <v>0</v>
      </c>
      <c r="T33" s="76" t="e">
        <f t="shared" ca="1" si="2"/>
        <v>#DIV/0!</v>
      </c>
      <c r="U33" s="76"/>
      <c r="V33" s="76"/>
      <c r="W33" s="76">
        <f t="shared" ca="1" si="4"/>
        <v>9.9890530925013571E-2</v>
      </c>
    </row>
    <row r="34" spans="1:23">
      <c r="A34" s="31"/>
      <c r="B34" s="72" t="e">
        <f ca="1"/>
        <v>#N/A</v>
      </c>
      <c r="C34" s="72" t="e">
        <f ca="1"/>
        <v>#N/A</v>
      </c>
      <c r="D34" s="73" t="e">
        <f ca="1"/>
        <v>#N/A</v>
      </c>
      <c r="E34" s="75" t="e">
        <f ca="1"/>
        <v>#N/A</v>
      </c>
      <c r="F34" s="186" t="e">
        <f ca="1"/>
        <v>#N/A</v>
      </c>
      <c r="G34" s="75" t="e">
        <f ca="1"/>
        <v>#N/A</v>
      </c>
      <c r="H34" s="75" t="e">
        <f ca="1"/>
        <v>#N/A</v>
      </c>
      <c r="I34" s="73" t="e">
        <f ca="1"/>
        <v>#N/A</v>
      </c>
      <c r="J34" s="74" t="e">
        <f ca="1"/>
        <v>#N/A</v>
      </c>
      <c r="K34" s="74" t="e">
        <f ca="1"/>
        <v>#N/A</v>
      </c>
      <c r="L34" s="180" t="e">
        <f ca="1"/>
        <v>#N/A</v>
      </c>
      <c r="M34" s="75" t="e">
        <f ca="1"/>
        <v>#N/A</v>
      </c>
      <c r="N34" s="180" t="e">
        <f ca="1"/>
        <v>#N/A</v>
      </c>
      <c r="O34" s="78" t="e">
        <f ca="1"/>
        <v>#N/A</v>
      </c>
      <c r="P34" s="72" t="e">
        <f ca="1"/>
        <v>#N/A</v>
      </c>
      <c r="Q34" s="72" t="e">
        <f ca="1"/>
        <v>#N/A</v>
      </c>
      <c r="R34" s="75" t="e">
        <f t="shared" ca="1" si="0"/>
        <v>#N/A</v>
      </c>
      <c r="S34" s="75" t="e">
        <f t="shared" ca="1" si="1"/>
        <v>#N/A</v>
      </c>
      <c r="T34" s="76" t="e">
        <f t="shared" ca="1" si="2"/>
        <v>#N/A</v>
      </c>
      <c r="U34" s="76"/>
      <c r="V34" s="76"/>
      <c r="W34" s="76" t="e">
        <f t="shared" ca="1" si="4"/>
        <v>#N/A</v>
      </c>
    </row>
    <row r="35" spans="1:23">
      <c r="A35" s="31"/>
      <c r="B35" s="72" t="e">
        <f ca="1"/>
        <v>#N/A</v>
      </c>
      <c r="C35" s="72" t="e">
        <f ca="1"/>
        <v>#N/A</v>
      </c>
      <c r="D35" s="73" t="e">
        <f ca="1"/>
        <v>#N/A</v>
      </c>
      <c r="E35" s="75" t="e">
        <f ca="1"/>
        <v>#N/A</v>
      </c>
      <c r="F35" s="186" t="e">
        <f ca="1"/>
        <v>#N/A</v>
      </c>
      <c r="G35" s="75" t="e">
        <f ca="1"/>
        <v>#N/A</v>
      </c>
      <c r="H35" s="75" t="e">
        <f ca="1"/>
        <v>#N/A</v>
      </c>
      <c r="I35" s="73" t="e">
        <f ca="1"/>
        <v>#N/A</v>
      </c>
      <c r="J35" s="74" t="e">
        <f ca="1"/>
        <v>#N/A</v>
      </c>
      <c r="K35" s="74" t="e">
        <f ca="1"/>
        <v>#N/A</v>
      </c>
      <c r="L35" s="180" t="e">
        <f ca="1"/>
        <v>#N/A</v>
      </c>
      <c r="M35" s="75" t="e">
        <f ca="1"/>
        <v>#N/A</v>
      </c>
      <c r="N35" s="180" t="e">
        <f ca="1"/>
        <v>#N/A</v>
      </c>
      <c r="O35" s="78" t="e">
        <f ca="1"/>
        <v>#N/A</v>
      </c>
      <c r="P35" s="72" t="e">
        <f ca="1"/>
        <v>#N/A</v>
      </c>
      <c r="Q35" s="72" t="e">
        <f ca="1"/>
        <v>#N/A</v>
      </c>
      <c r="R35" s="75" t="e">
        <f t="shared" ca="1" si="0"/>
        <v>#N/A</v>
      </c>
      <c r="S35" s="75" t="e">
        <f t="shared" ca="1" si="1"/>
        <v>#N/A</v>
      </c>
      <c r="T35" s="76" t="e">
        <f t="shared" ca="1" si="2"/>
        <v>#N/A</v>
      </c>
      <c r="U35" s="76"/>
      <c r="V35" s="76"/>
      <c r="W35" s="76" t="e">
        <f t="shared" ca="1" si="4"/>
        <v>#N/A</v>
      </c>
    </row>
    <row r="36" spans="1:23">
      <c r="A36" s="31"/>
      <c r="B36" s="72" t="e">
        <f ca="1"/>
        <v>#N/A</v>
      </c>
      <c r="C36" s="72" t="e">
        <f ca="1"/>
        <v>#N/A</v>
      </c>
      <c r="D36" s="73" t="e">
        <f ca="1"/>
        <v>#N/A</v>
      </c>
      <c r="E36" s="75" t="e">
        <f ca="1"/>
        <v>#N/A</v>
      </c>
      <c r="F36" s="186" t="e">
        <f ca="1"/>
        <v>#N/A</v>
      </c>
      <c r="G36" s="75" t="e">
        <f ca="1"/>
        <v>#N/A</v>
      </c>
      <c r="H36" s="75" t="e">
        <f ca="1"/>
        <v>#N/A</v>
      </c>
      <c r="I36" s="73" t="e">
        <f ca="1"/>
        <v>#N/A</v>
      </c>
      <c r="J36" s="74" t="e">
        <f ca="1"/>
        <v>#N/A</v>
      </c>
      <c r="K36" s="74" t="e">
        <f ca="1"/>
        <v>#N/A</v>
      </c>
      <c r="L36" s="180" t="e">
        <f ca="1"/>
        <v>#N/A</v>
      </c>
      <c r="M36" s="75" t="e">
        <f ca="1"/>
        <v>#N/A</v>
      </c>
      <c r="N36" s="180" t="e">
        <f ca="1"/>
        <v>#N/A</v>
      </c>
      <c r="O36" s="78" t="e">
        <f ca="1"/>
        <v>#N/A</v>
      </c>
      <c r="P36" s="72" t="e">
        <f ca="1"/>
        <v>#N/A</v>
      </c>
      <c r="Q36" s="72" t="e">
        <f ca="1"/>
        <v>#N/A</v>
      </c>
      <c r="R36" s="75" t="e">
        <f t="shared" ca="1" si="0"/>
        <v>#N/A</v>
      </c>
      <c r="S36" s="75" t="e">
        <f t="shared" ca="1" si="1"/>
        <v>#N/A</v>
      </c>
      <c r="T36" s="76" t="e">
        <f t="shared" ca="1" si="2"/>
        <v>#N/A</v>
      </c>
      <c r="U36" s="76"/>
      <c r="V36" s="76"/>
      <c r="W36" s="76" t="e">
        <f t="shared" ca="1" si="4"/>
        <v>#N/A</v>
      </c>
    </row>
    <row r="37" spans="1:23">
      <c r="A37" s="31"/>
      <c r="B37" s="72" t="e">
        <f ca="1"/>
        <v>#N/A</v>
      </c>
      <c r="C37" s="72" t="e">
        <f ca="1"/>
        <v>#N/A</v>
      </c>
      <c r="D37" s="73" t="e">
        <f ca="1"/>
        <v>#N/A</v>
      </c>
      <c r="E37" s="75" t="e">
        <f ca="1"/>
        <v>#N/A</v>
      </c>
      <c r="F37" s="186" t="e">
        <f ca="1"/>
        <v>#N/A</v>
      </c>
      <c r="G37" s="75" t="e">
        <f ca="1"/>
        <v>#N/A</v>
      </c>
      <c r="H37" s="75" t="e">
        <f ca="1"/>
        <v>#N/A</v>
      </c>
      <c r="I37" s="73" t="e">
        <f ca="1"/>
        <v>#N/A</v>
      </c>
      <c r="J37" s="74" t="e">
        <f ca="1"/>
        <v>#N/A</v>
      </c>
      <c r="K37" s="74" t="e">
        <f ca="1"/>
        <v>#N/A</v>
      </c>
      <c r="L37" s="180" t="e">
        <f ca="1"/>
        <v>#N/A</v>
      </c>
      <c r="M37" s="75" t="e">
        <f ca="1"/>
        <v>#N/A</v>
      </c>
      <c r="N37" s="180" t="e">
        <f ca="1"/>
        <v>#N/A</v>
      </c>
      <c r="O37" s="78" t="e">
        <f ca="1"/>
        <v>#N/A</v>
      </c>
      <c r="P37" s="72" t="e">
        <f ca="1"/>
        <v>#N/A</v>
      </c>
      <c r="Q37" s="72" t="e">
        <f ca="1"/>
        <v>#N/A</v>
      </c>
      <c r="R37" s="75" t="e">
        <f t="shared" ca="1" si="0"/>
        <v>#N/A</v>
      </c>
      <c r="S37" s="75" t="e">
        <f t="shared" ca="1" si="1"/>
        <v>#N/A</v>
      </c>
      <c r="T37" s="76" t="e">
        <f t="shared" ca="1" si="2"/>
        <v>#N/A</v>
      </c>
      <c r="U37" s="76"/>
      <c r="V37" s="76"/>
      <c r="W37" s="76" t="e">
        <f t="shared" ca="1" si="4"/>
        <v>#N/A</v>
      </c>
    </row>
    <row r="38" spans="1:23">
      <c r="A38" s="31"/>
      <c r="B38" s="72" t="e">
        <f ca="1"/>
        <v>#N/A</v>
      </c>
      <c r="C38" s="72" t="e">
        <f ca="1"/>
        <v>#N/A</v>
      </c>
      <c r="D38" s="73" t="e">
        <f ca="1"/>
        <v>#N/A</v>
      </c>
      <c r="E38" s="75" t="e">
        <f ca="1"/>
        <v>#N/A</v>
      </c>
      <c r="F38" s="186" t="e">
        <f ca="1"/>
        <v>#N/A</v>
      </c>
      <c r="G38" s="75" t="e">
        <f ca="1"/>
        <v>#N/A</v>
      </c>
      <c r="H38" s="75" t="e">
        <f ca="1"/>
        <v>#N/A</v>
      </c>
      <c r="I38" s="73" t="e">
        <f ca="1"/>
        <v>#N/A</v>
      </c>
      <c r="J38" s="74" t="e">
        <f ca="1"/>
        <v>#N/A</v>
      </c>
      <c r="K38" s="74" t="e">
        <f ca="1"/>
        <v>#N/A</v>
      </c>
      <c r="L38" s="180" t="e">
        <f ca="1"/>
        <v>#N/A</v>
      </c>
      <c r="M38" s="75" t="e">
        <f ca="1"/>
        <v>#N/A</v>
      </c>
      <c r="N38" s="180" t="e">
        <f ca="1"/>
        <v>#N/A</v>
      </c>
      <c r="O38" s="78" t="e">
        <f ca="1"/>
        <v>#N/A</v>
      </c>
      <c r="P38" s="72" t="e">
        <f ca="1"/>
        <v>#N/A</v>
      </c>
      <c r="Q38" s="72" t="e">
        <f ca="1"/>
        <v>#N/A</v>
      </c>
      <c r="R38" s="75" t="e">
        <f t="shared" ca="1" si="0"/>
        <v>#N/A</v>
      </c>
      <c r="S38" s="75" t="e">
        <f t="shared" ca="1" si="1"/>
        <v>#N/A</v>
      </c>
      <c r="T38" s="76" t="e">
        <f t="shared" ca="1" si="2"/>
        <v>#N/A</v>
      </c>
      <c r="U38" s="76"/>
      <c r="V38" s="76"/>
      <c r="W38" s="76" t="e">
        <f t="shared" ca="1" si="4"/>
        <v>#N/A</v>
      </c>
    </row>
    <row r="39" spans="1:23">
      <c r="A39" s="31"/>
      <c r="B39" s="72" t="e">
        <f ca="1"/>
        <v>#N/A</v>
      </c>
      <c r="C39" s="72" t="e">
        <f ca="1"/>
        <v>#N/A</v>
      </c>
      <c r="D39" s="73" t="e">
        <f ca="1"/>
        <v>#N/A</v>
      </c>
      <c r="E39" s="75" t="e">
        <f ca="1"/>
        <v>#N/A</v>
      </c>
      <c r="F39" s="186" t="e">
        <f ca="1"/>
        <v>#N/A</v>
      </c>
      <c r="G39" s="75" t="e">
        <f ca="1"/>
        <v>#N/A</v>
      </c>
      <c r="H39" s="75" t="e">
        <f ca="1"/>
        <v>#N/A</v>
      </c>
      <c r="I39" s="73" t="e">
        <f ca="1"/>
        <v>#N/A</v>
      </c>
      <c r="J39" s="74" t="e">
        <f ca="1"/>
        <v>#N/A</v>
      </c>
      <c r="K39" s="74" t="e">
        <f ca="1"/>
        <v>#N/A</v>
      </c>
      <c r="L39" s="180" t="e">
        <f ca="1"/>
        <v>#N/A</v>
      </c>
      <c r="M39" s="75" t="e">
        <f ca="1"/>
        <v>#N/A</v>
      </c>
      <c r="N39" s="180" t="e">
        <f ca="1"/>
        <v>#N/A</v>
      </c>
      <c r="O39" s="78" t="e">
        <f ca="1"/>
        <v>#N/A</v>
      </c>
      <c r="P39" s="72" t="e">
        <f ca="1"/>
        <v>#N/A</v>
      </c>
      <c r="Q39" s="72" t="e">
        <f ca="1"/>
        <v>#N/A</v>
      </c>
      <c r="R39" s="75" t="e">
        <f t="shared" ca="1" si="0"/>
        <v>#N/A</v>
      </c>
      <c r="S39" s="75" t="e">
        <f t="shared" ca="1" si="1"/>
        <v>#N/A</v>
      </c>
      <c r="T39" s="76" t="e">
        <f t="shared" ca="1" si="2"/>
        <v>#N/A</v>
      </c>
      <c r="U39" s="76"/>
      <c r="V39" s="76"/>
      <c r="W39" s="76" t="e">
        <f t="shared" ca="1" si="4"/>
        <v>#N/A</v>
      </c>
    </row>
    <row r="40" spans="1:23">
      <c r="A40" s="31"/>
      <c r="B40" s="72" t="e">
        <f ca="1"/>
        <v>#N/A</v>
      </c>
      <c r="C40" s="72" t="e">
        <f ca="1"/>
        <v>#N/A</v>
      </c>
      <c r="D40" s="73" t="e">
        <f ca="1"/>
        <v>#N/A</v>
      </c>
      <c r="E40" s="75" t="e">
        <f ca="1"/>
        <v>#N/A</v>
      </c>
      <c r="F40" s="186" t="e">
        <f ca="1"/>
        <v>#N/A</v>
      </c>
      <c r="G40" s="75" t="e">
        <f ca="1"/>
        <v>#N/A</v>
      </c>
      <c r="H40" s="75" t="e">
        <f ca="1"/>
        <v>#N/A</v>
      </c>
      <c r="I40" s="73" t="e">
        <f ca="1"/>
        <v>#N/A</v>
      </c>
      <c r="J40" s="74" t="e">
        <f ca="1"/>
        <v>#N/A</v>
      </c>
      <c r="K40" s="74" t="e">
        <f ca="1"/>
        <v>#N/A</v>
      </c>
      <c r="L40" s="180" t="e">
        <f ca="1"/>
        <v>#N/A</v>
      </c>
      <c r="M40" s="75" t="e">
        <f ca="1"/>
        <v>#N/A</v>
      </c>
      <c r="N40" s="180" t="e">
        <f ca="1"/>
        <v>#N/A</v>
      </c>
      <c r="O40" s="78" t="e">
        <f ca="1"/>
        <v>#N/A</v>
      </c>
      <c r="P40" s="72" t="e">
        <f ca="1"/>
        <v>#N/A</v>
      </c>
      <c r="Q40" s="72" t="e">
        <f ca="1"/>
        <v>#N/A</v>
      </c>
      <c r="R40" s="75" t="e">
        <f t="shared" ca="1" si="0"/>
        <v>#N/A</v>
      </c>
      <c r="S40" s="75" t="e">
        <f t="shared" ca="1" si="1"/>
        <v>#N/A</v>
      </c>
      <c r="T40" s="76" t="e">
        <f t="shared" ca="1" si="2"/>
        <v>#N/A</v>
      </c>
      <c r="U40" s="76"/>
      <c r="V40" s="76"/>
      <c r="W40" s="76" t="e">
        <f t="shared" ca="1" si="4"/>
        <v>#N/A</v>
      </c>
    </row>
    <row r="41" spans="1:23">
      <c r="A41" s="31"/>
      <c r="B41" s="72" t="e">
        <f ca="1"/>
        <v>#N/A</v>
      </c>
      <c r="C41" s="72" t="e">
        <f ca="1"/>
        <v>#N/A</v>
      </c>
      <c r="D41" s="73" t="e">
        <f ca="1"/>
        <v>#N/A</v>
      </c>
      <c r="E41" s="75" t="e">
        <f ca="1"/>
        <v>#N/A</v>
      </c>
      <c r="F41" s="186" t="e">
        <f ca="1"/>
        <v>#N/A</v>
      </c>
      <c r="G41" s="75" t="e">
        <f ca="1"/>
        <v>#N/A</v>
      </c>
      <c r="H41" s="75" t="e">
        <f ca="1"/>
        <v>#N/A</v>
      </c>
      <c r="I41" s="73" t="e">
        <f ca="1"/>
        <v>#N/A</v>
      </c>
      <c r="J41" s="74" t="e">
        <f ca="1"/>
        <v>#N/A</v>
      </c>
      <c r="K41" s="74" t="e">
        <f ca="1"/>
        <v>#N/A</v>
      </c>
      <c r="L41" s="180" t="e">
        <f ca="1"/>
        <v>#N/A</v>
      </c>
      <c r="M41" s="75" t="e">
        <f ca="1"/>
        <v>#N/A</v>
      </c>
      <c r="N41" s="180" t="e">
        <f ca="1"/>
        <v>#N/A</v>
      </c>
      <c r="O41" s="78" t="e">
        <f ca="1"/>
        <v>#N/A</v>
      </c>
      <c r="P41" s="72" t="e">
        <f ca="1"/>
        <v>#N/A</v>
      </c>
      <c r="Q41" s="72" t="e">
        <f ca="1"/>
        <v>#N/A</v>
      </c>
      <c r="R41" s="75" t="e">
        <f t="shared" ca="1" si="0"/>
        <v>#N/A</v>
      </c>
      <c r="S41" s="75" t="e">
        <f t="shared" ca="1" si="1"/>
        <v>#N/A</v>
      </c>
      <c r="T41" s="76" t="e">
        <f t="shared" ca="1" si="2"/>
        <v>#N/A</v>
      </c>
      <c r="U41" s="76"/>
      <c r="V41" s="76"/>
      <c r="W41" s="76" t="e">
        <f t="shared" ca="1" si="4"/>
        <v>#N/A</v>
      </c>
    </row>
    <row r="42" spans="1:23">
      <c r="A42" s="31"/>
      <c r="B42" s="72" t="e">
        <f ca="1"/>
        <v>#N/A</v>
      </c>
      <c r="C42" s="72" t="e">
        <f ca="1"/>
        <v>#N/A</v>
      </c>
      <c r="D42" s="73" t="e">
        <f ca="1"/>
        <v>#N/A</v>
      </c>
      <c r="E42" s="75" t="e">
        <f ca="1"/>
        <v>#N/A</v>
      </c>
      <c r="F42" s="186" t="e">
        <f ca="1"/>
        <v>#N/A</v>
      </c>
      <c r="G42" s="75" t="e">
        <f ca="1"/>
        <v>#N/A</v>
      </c>
      <c r="H42" s="75" t="e">
        <f ca="1"/>
        <v>#N/A</v>
      </c>
      <c r="I42" s="73" t="e">
        <f ca="1"/>
        <v>#N/A</v>
      </c>
      <c r="J42" s="74" t="e">
        <f ca="1"/>
        <v>#N/A</v>
      </c>
      <c r="K42" s="74" t="e">
        <f ca="1"/>
        <v>#N/A</v>
      </c>
      <c r="L42" s="180" t="e">
        <f ca="1"/>
        <v>#N/A</v>
      </c>
      <c r="M42" s="75" t="e">
        <f ca="1"/>
        <v>#N/A</v>
      </c>
      <c r="N42" s="180" t="e">
        <f ca="1"/>
        <v>#N/A</v>
      </c>
      <c r="O42" s="78" t="e">
        <f ca="1"/>
        <v>#N/A</v>
      </c>
      <c r="P42" s="72" t="e">
        <f ca="1"/>
        <v>#N/A</v>
      </c>
      <c r="Q42" s="72" t="e">
        <f ca="1"/>
        <v>#N/A</v>
      </c>
      <c r="R42" s="75" t="e">
        <f t="shared" ca="1" si="0"/>
        <v>#N/A</v>
      </c>
      <c r="S42" s="75" t="e">
        <f t="shared" ca="1" si="1"/>
        <v>#N/A</v>
      </c>
      <c r="T42" s="76" t="e">
        <f t="shared" ca="1" si="2"/>
        <v>#N/A</v>
      </c>
      <c r="U42" s="76"/>
      <c r="V42" s="76"/>
      <c r="W42" s="76" t="e">
        <f t="shared" ca="1" si="4"/>
        <v>#N/A</v>
      </c>
    </row>
    <row r="43" spans="1:23">
      <c r="A43" s="31"/>
      <c r="B43" s="72" t="e">
        <f ca="1"/>
        <v>#N/A</v>
      </c>
      <c r="C43" s="72" t="e">
        <f ca="1"/>
        <v>#N/A</v>
      </c>
      <c r="D43" s="73" t="e">
        <f ca="1"/>
        <v>#N/A</v>
      </c>
      <c r="E43" s="75" t="e">
        <f ca="1"/>
        <v>#N/A</v>
      </c>
      <c r="F43" s="186" t="e">
        <f ca="1"/>
        <v>#N/A</v>
      </c>
      <c r="G43" s="75" t="e">
        <f ca="1"/>
        <v>#N/A</v>
      </c>
      <c r="H43" s="75" t="e">
        <f ca="1"/>
        <v>#N/A</v>
      </c>
      <c r="I43" s="73" t="e">
        <f ca="1"/>
        <v>#N/A</v>
      </c>
      <c r="J43" s="74" t="e">
        <f ca="1"/>
        <v>#N/A</v>
      </c>
      <c r="K43" s="74" t="e">
        <f ca="1"/>
        <v>#N/A</v>
      </c>
      <c r="L43" s="180" t="e">
        <f ca="1"/>
        <v>#N/A</v>
      </c>
      <c r="M43" s="75" t="e">
        <f ca="1"/>
        <v>#N/A</v>
      </c>
      <c r="N43" s="180" t="e">
        <f ca="1"/>
        <v>#N/A</v>
      </c>
      <c r="O43" s="78" t="e">
        <f ca="1"/>
        <v>#N/A</v>
      </c>
      <c r="P43" s="72" t="e">
        <f ca="1"/>
        <v>#N/A</v>
      </c>
      <c r="Q43" s="72" t="e">
        <f ca="1"/>
        <v>#N/A</v>
      </c>
      <c r="R43" s="75" t="e">
        <f t="shared" ref="R43:R44" ca="1" si="6">S43/(1+N43*F43)</f>
        <v>#N/A</v>
      </c>
      <c r="S43" s="75" t="e">
        <f t="shared" ref="S43:S44" ca="1" si="7">E43*F43*N43</f>
        <v>#N/A</v>
      </c>
      <c r="T43" s="76" t="e">
        <f t="shared" ref="T43:T44" ca="1" si="8">G43/N43/(E43-G43)</f>
        <v>#N/A</v>
      </c>
      <c r="U43" s="76"/>
      <c r="V43" s="76"/>
      <c r="W43" s="76" t="e">
        <f t="shared" ref="W43:W44" ca="1" si="9">G43/E43/N43</f>
        <v>#N/A</v>
      </c>
    </row>
    <row r="44" spans="1:23">
      <c r="A44" s="31"/>
      <c r="B44" s="72" t="e">
        <f ca="1"/>
        <v>#N/A</v>
      </c>
      <c r="C44" s="72" t="e">
        <f ca="1"/>
        <v>#N/A</v>
      </c>
      <c r="D44" s="73" t="e">
        <f ca="1"/>
        <v>#N/A</v>
      </c>
      <c r="E44" s="75" t="e">
        <f ca="1"/>
        <v>#N/A</v>
      </c>
      <c r="F44" s="186" t="e">
        <f ca="1"/>
        <v>#N/A</v>
      </c>
      <c r="G44" s="75" t="e">
        <f ca="1"/>
        <v>#N/A</v>
      </c>
      <c r="H44" s="75" t="e">
        <f ca="1"/>
        <v>#N/A</v>
      </c>
      <c r="I44" s="73" t="e">
        <f ca="1"/>
        <v>#N/A</v>
      </c>
      <c r="J44" s="74" t="e">
        <f ca="1"/>
        <v>#N/A</v>
      </c>
      <c r="K44" s="74" t="e">
        <f ca="1"/>
        <v>#N/A</v>
      </c>
      <c r="L44" s="180" t="e">
        <f ca="1"/>
        <v>#N/A</v>
      </c>
      <c r="M44" s="75" t="e">
        <f ca="1"/>
        <v>#N/A</v>
      </c>
      <c r="N44" s="180" t="e">
        <f ca="1"/>
        <v>#N/A</v>
      </c>
      <c r="O44" s="78" t="e">
        <f ca="1"/>
        <v>#N/A</v>
      </c>
      <c r="P44" s="72" t="e">
        <f ca="1"/>
        <v>#N/A</v>
      </c>
      <c r="Q44" s="72" t="e">
        <f ca="1"/>
        <v>#N/A</v>
      </c>
      <c r="R44" s="75" t="e">
        <f t="shared" ca="1" si="6"/>
        <v>#N/A</v>
      </c>
      <c r="S44" s="75" t="e">
        <f t="shared" ca="1" si="7"/>
        <v>#N/A</v>
      </c>
      <c r="T44" s="76" t="e">
        <f t="shared" ca="1" si="8"/>
        <v>#N/A</v>
      </c>
      <c r="U44" s="76"/>
      <c r="V44" s="76"/>
      <c r="W44" s="76" t="e">
        <f t="shared" ca="1" si="9"/>
        <v>#N/A</v>
      </c>
    </row>
    <row r="45" spans="1:23">
      <c r="A45" s="31"/>
      <c r="B45" s="72" t="e">
        <f ca="1"/>
        <v>#N/A</v>
      </c>
      <c r="C45" s="72" t="e">
        <f ca="1"/>
        <v>#N/A</v>
      </c>
      <c r="D45" s="73" t="e">
        <f ca="1"/>
        <v>#N/A</v>
      </c>
      <c r="E45" s="75" t="e">
        <f ca="1"/>
        <v>#N/A</v>
      </c>
      <c r="F45" s="186" t="e">
        <f ca="1"/>
        <v>#N/A</v>
      </c>
      <c r="G45" s="75" t="e">
        <f ca="1"/>
        <v>#N/A</v>
      </c>
      <c r="H45" s="75" t="e">
        <f ca="1"/>
        <v>#N/A</v>
      </c>
      <c r="I45" s="73" t="e">
        <f ca="1"/>
        <v>#N/A</v>
      </c>
      <c r="J45" s="74" t="e">
        <f ca="1"/>
        <v>#N/A</v>
      </c>
      <c r="K45" s="74" t="e">
        <f ca="1"/>
        <v>#N/A</v>
      </c>
      <c r="L45" s="180" t="e">
        <f ca="1"/>
        <v>#N/A</v>
      </c>
      <c r="M45" s="75" t="e">
        <f ca="1"/>
        <v>#N/A</v>
      </c>
      <c r="N45" s="180" t="e">
        <f ca="1"/>
        <v>#N/A</v>
      </c>
      <c r="O45" s="78" t="e">
        <f ca="1"/>
        <v>#N/A</v>
      </c>
      <c r="P45" s="72" t="e">
        <f ca="1"/>
        <v>#N/A</v>
      </c>
      <c r="Q45" s="72" t="e">
        <f ca="1"/>
        <v>#N/A</v>
      </c>
      <c r="R45" s="75"/>
      <c r="S45" s="75"/>
      <c r="T45" s="76"/>
      <c r="U45" s="76"/>
      <c r="V45" s="76"/>
      <c r="W45" s="76"/>
    </row>
    <row r="46" spans="1:23">
      <c r="A46" s="31"/>
      <c r="B46" s="72" t="e">
        <f ca="1"/>
        <v>#N/A</v>
      </c>
      <c r="C46" s="72" t="e">
        <f ca="1"/>
        <v>#N/A</v>
      </c>
      <c r="D46" s="73" t="e">
        <f ca="1"/>
        <v>#N/A</v>
      </c>
      <c r="E46" s="75" t="e">
        <f ca="1"/>
        <v>#N/A</v>
      </c>
      <c r="F46" s="186" t="e">
        <f ca="1"/>
        <v>#N/A</v>
      </c>
      <c r="G46" s="75" t="e">
        <f ca="1"/>
        <v>#N/A</v>
      </c>
      <c r="H46" s="75" t="e">
        <f ca="1"/>
        <v>#N/A</v>
      </c>
      <c r="I46" s="73" t="e">
        <f ca="1"/>
        <v>#N/A</v>
      </c>
      <c r="J46" s="74" t="e">
        <f ca="1"/>
        <v>#N/A</v>
      </c>
      <c r="K46" s="74" t="e">
        <f ca="1"/>
        <v>#N/A</v>
      </c>
      <c r="L46" s="180" t="e">
        <f ca="1"/>
        <v>#N/A</v>
      </c>
      <c r="M46" s="75" t="e">
        <f ca="1"/>
        <v>#N/A</v>
      </c>
      <c r="N46" s="180" t="e">
        <f ca="1"/>
        <v>#N/A</v>
      </c>
      <c r="O46" s="78" t="e">
        <f ca="1"/>
        <v>#N/A</v>
      </c>
      <c r="P46" s="72" t="e">
        <f ca="1"/>
        <v>#N/A</v>
      </c>
      <c r="Q46" s="72" t="e">
        <f ca="1"/>
        <v>#N/A</v>
      </c>
      <c r="R46" s="75"/>
      <c r="S46" s="75"/>
      <c r="T46" s="76"/>
      <c r="U46" s="76"/>
      <c r="V46" s="76"/>
      <c r="W46" s="76"/>
    </row>
    <row r="47" spans="1:23">
      <c r="A47" s="31"/>
      <c r="B47" s="72" t="e">
        <f ca="1"/>
        <v>#N/A</v>
      </c>
      <c r="C47" s="72" t="e">
        <f ca="1"/>
        <v>#N/A</v>
      </c>
      <c r="D47" s="73" t="e">
        <f ca="1"/>
        <v>#N/A</v>
      </c>
      <c r="E47" s="75" t="e">
        <f ca="1"/>
        <v>#N/A</v>
      </c>
      <c r="F47" s="186" t="e">
        <f ca="1"/>
        <v>#N/A</v>
      </c>
      <c r="G47" s="75" t="e">
        <f ca="1"/>
        <v>#N/A</v>
      </c>
      <c r="H47" s="75" t="e">
        <f ca="1"/>
        <v>#N/A</v>
      </c>
      <c r="I47" s="73" t="e">
        <f ca="1"/>
        <v>#N/A</v>
      </c>
      <c r="J47" s="74" t="e">
        <f ca="1"/>
        <v>#N/A</v>
      </c>
      <c r="K47" s="74" t="e">
        <f ca="1"/>
        <v>#N/A</v>
      </c>
      <c r="L47" s="180" t="e">
        <f ca="1"/>
        <v>#N/A</v>
      </c>
      <c r="M47" s="75" t="e">
        <f ca="1"/>
        <v>#N/A</v>
      </c>
      <c r="N47" s="180" t="e">
        <f ca="1"/>
        <v>#N/A</v>
      </c>
      <c r="O47" s="78" t="e">
        <f ca="1"/>
        <v>#N/A</v>
      </c>
      <c r="P47" s="72" t="e">
        <f ca="1"/>
        <v>#N/A</v>
      </c>
      <c r="Q47" s="72" t="e">
        <f ca="1"/>
        <v>#N/A</v>
      </c>
      <c r="R47" s="75"/>
      <c r="S47" s="75"/>
      <c r="T47" s="76"/>
      <c r="U47" s="76"/>
      <c r="V47" s="76"/>
      <c r="W47" s="76"/>
    </row>
    <row r="48" spans="1:23">
      <c r="A48" s="31"/>
      <c r="B48" s="72" t="e">
        <f ca="1"/>
        <v>#N/A</v>
      </c>
      <c r="C48" s="72" t="e">
        <f ca="1"/>
        <v>#N/A</v>
      </c>
      <c r="D48" s="73" t="e">
        <f ca="1"/>
        <v>#N/A</v>
      </c>
      <c r="E48" s="75" t="e">
        <f ca="1"/>
        <v>#N/A</v>
      </c>
      <c r="F48" s="186" t="e">
        <f ca="1"/>
        <v>#N/A</v>
      </c>
      <c r="G48" s="75" t="e">
        <f ca="1"/>
        <v>#N/A</v>
      </c>
      <c r="H48" s="75" t="e">
        <f ca="1"/>
        <v>#N/A</v>
      </c>
      <c r="I48" s="73" t="e">
        <f ca="1"/>
        <v>#N/A</v>
      </c>
      <c r="J48" s="74" t="e">
        <f ca="1"/>
        <v>#N/A</v>
      </c>
      <c r="K48" s="74" t="e">
        <f ca="1"/>
        <v>#N/A</v>
      </c>
      <c r="L48" s="180" t="e">
        <f ca="1"/>
        <v>#N/A</v>
      </c>
      <c r="M48" s="75" t="e">
        <f ca="1"/>
        <v>#N/A</v>
      </c>
      <c r="N48" s="180" t="e">
        <f ca="1"/>
        <v>#N/A</v>
      </c>
      <c r="O48" s="78" t="e">
        <f ca="1"/>
        <v>#N/A</v>
      </c>
      <c r="P48" s="72" t="e">
        <f ca="1"/>
        <v>#N/A</v>
      </c>
      <c r="Q48" s="72" t="e">
        <f ca="1"/>
        <v>#N/A</v>
      </c>
      <c r="R48" s="75"/>
      <c r="S48" s="75"/>
      <c r="T48" s="76"/>
      <c r="U48" s="76"/>
      <c r="V48" s="76"/>
      <c r="W48" s="76"/>
    </row>
    <row r="49" spans="1:23">
      <c r="A49" s="31"/>
      <c r="B49" s="72" t="e">
        <f ca="1"/>
        <v>#N/A</v>
      </c>
      <c r="C49" s="72" t="e">
        <f ca="1"/>
        <v>#N/A</v>
      </c>
      <c r="D49" s="73" t="e">
        <f ca="1"/>
        <v>#N/A</v>
      </c>
      <c r="E49" s="75" t="e">
        <f ca="1"/>
        <v>#N/A</v>
      </c>
      <c r="F49" s="186" t="e">
        <f ca="1"/>
        <v>#N/A</v>
      </c>
      <c r="G49" s="75" t="e">
        <f ca="1"/>
        <v>#N/A</v>
      </c>
      <c r="H49" s="75" t="e">
        <f ca="1"/>
        <v>#N/A</v>
      </c>
      <c r="I49" s="73" t="e">
        <f ca="1"/>
        <v>#N/A</v>
      </c>
      <c r="J49" s="74" t="e">
        <f ca="1"/>
        <v>#N/A</v>
      </c>
      <c r="K49" s="74" t="e">
        <f ca="1"/>
        <v>#N/A</v>
      </c>
      <c r="L49" s="180" t="e">
        <f ca="1"/>
        <v>#N/A</v>
      </c>
      <c r="M49" s="75" t="e">
        <f ca="1"/>
        <v>#N/A</v>
      </c>
      <c r="N49" s="180" t="e">
        <f ca="1"/>
        <v>#N/A</v>
      </c>
      <c r="O49" s="78" t="e">
        <f ca="1"/>
        <v>#N/A</v>
      </c>
      <c r="P49" s="72" t="e">
        <f ca="1"/>
        <v>#N/A</v>
      </c>
      <c r="Q49" s="72" t="e">
        <f ca="1"/>
        <v>#N/A</v>
      </c>
      <c r="R49" s="75"/>
      <c r="S49" s="75"/>
      <c r="T49" s="76"/>
      <c r="U49" s="76"/>
      <c r="V49" s="76"/>
      <c r="W49" s="76"/>
    </row>
    <row r="50" spans="1:23">
      <c r="A50" s="31"/>
      <c r="B50" s="72" t="e">
        <f ca="1"/>
        <v>#N/A</v>
      </c>
      <c r="C50" s="72" t="e">
        <f ca="1"/>
        <v>#N/A</v>
      </c>
      <c r="D50" s="73" t="e">
        <f ca="1"/>
        <v>#N/A</v>
      </c>
      <c r="E50" s="75" t="e">
        <f ca="1"/>
        <v>#N/A</v>
      </c>
      <c r="F50" s="186" t="e">
        <f ca="1"/>
        <v>#N/A</v>
      </c>
      <c r="G50" s="75" t="e">
        <f ca="1"/>
        <v>#N/A</v>
      </c>
      <c r="H50" s="75" t="e">
        <f ca="1"/>
        <v>#N/A</v>
      </c>
      <c r="I50" s="73" t="e">
        <f ca="1"/>
        <v>#N/A</v>
      </c>
      <c r="J50" s="74" t="e">
        <f ca="1"/>
        <v>#N/A</v>
      </c>
      <c r="K50" s="74" t="e">
        <f ca="1"/>
        <v>#N/A</v>
      </c>
      <c r="L50" s="180" t="e">
        <f ca="1"/>
        <v>#N/A</v>
      </c>
      <c r="M50" s="75" t="e">
        <f ca="1"/>
        <v>#N/A</v>
      </c>
      <c r="N50" s="180" t="e">
        <f ca="1"/>
        <v>#N/A</v>
      </c>
      <c r="O50" s="78" t="e">
        <f ca="1"/>
        <v>#N/A</v>
      </c>
      <c r="P50" s="72" t="e">
        <f ca="1"/>
        <v>#N/A</v>
      </c>
      <c r="Q50" s="72" t="e">
        <f ca="1"/>
        <v>#N/A</v>
      </c>
      <c r="R50" s="75"/>
      <c r="S50" s="75"/>
      <c r="T50" s="76"/>
      <c r="U50" s="76"/>
      <c r="V50" s="76"/>
      <c r="W50" s="76"/>
    </row>
    <row r="51" spans="1:23">
      <c r="A51" s="31"/>
      <c r="B51" s="72" t="e">
        <f ca="1"/>
        <v>#N/A</v>
      </c>
      <c r="C51" s="72" t="e">
        <f ca="1"/>
        <v>#N/A</v>
      </c>
      <c r="D51" s="73" t="e">
        <f ca="1"/>
        <v>#N/A</v>
      </c>
      <c r="E51" s="75" t="e">
        <f ca="1"/>
        <v>#N/A</v>
      </c>
      <c r="F51" s="186" t="e">
        <f ca="1"/>
        <v>#N/A</v>
      </c>
      <c r="G51" s="75" t="e">
        <f ca="1"/>
        <v>#N/A</v>
      </c>
      <c r="H51" s="75" t="e">
        <f ca="1"/>
        <v>#N/A</v>
      </c>
      <c r="I51" s="73" t="e">
        <f ca="1"/>
        <v>#N/A</v>
      </c>
      <c r="J51" s="74" t="e">
        <f ca="1"/>
        <v>#N/A</v>
      </c>
      <c r="K51" s="74" t="e">
        <f ca="1"/>
        <v>#N/A</v>
      </c>
      <c r="L51" s="180" t="e">
        <f ca="1"/>
        <v>#N/A</v>
      </c>
      <c r="M51" s="75" t="e">
        <f ca="1"/>
        <v>#N/A</v>
      </c>
      <c r="N51" s="180" t="e">
        <f ca="1"/>
        <v>#N/A</v>
      </c>
      <c r="O51" s="78" t="e">
        <f ca="1"/>
        <v>#N/A</v>
      </c>
      <c r="P51" s="72" t="e">
        <f ca="1"/>
        <v>#N/A</v>
      </c>
      <c r="Q51" s="72" t="e">
        <f ca="1"/>
        <v>#N/A</v>
      </c>
      <c r="R51" s="75"/>
      <c r="S51" s="75"/>
      <c r="T51" s="76"/>
      <c r="U51" s="76"/>
      <c r="V51" s="76"/>
      <c r="W51" s="76"/>
    </row>
    <row r="52" spans="1:23">
      <c r="A52" s="31"/>
      <c r="B52" s="72" t="e">
        <f ca="1"/>
        <v>#N/A</v>
      </c>
      <c r="C52" s="72" t="e">
        <f ca="1"/>
        <v>#N/A</v>
      </c>
      <c r="D52" s="73" t="e">
        <f ca="1"/>
        <v>#N/A</v>
      </c>
      <c r="E52" s="75" t="e">
        <f ca="1"/>
        <v>#N/A</v>
      </c>
      <c r="F52" s="186" t="e">
        <f ca="1"/>
        <v>#N/A</v>
      </c>
      <c r="G52" s="75" t="e">
        <f ca="1"/>
        <v>#N/A</v>
      </c>
      <c r="H52" s="75" t="e">
        <f ca="1"/>
        <v>#N/A</v>
      </c>
      <c r="I52" s="73" t="e">
        <f ca="1"/>
        <v>#N/A</v>
      </c>
      <c r="J52" s="74" t="e">
        <f ca="1"/>
        <v>#N/A</v>
      </c>
      <c r="K52" s="74" t="e">
        <f ca="1"/>
        <v>#N/A</v>
      </c>
      <c r="L52" s="180" t="e">
        <f ca="1"/>
        <v>#N/A</v>
      </c>
      <c r="M52" s="75" t="e">
        <f ca="1"/>
        <v>#N/A</v>
      </c>
      <c r="N52" s="180" t="e">
        <f ca="1"/>
        <v>#N/A</v>
      </c>
      <c r="O52" s="78" t="e">
        <f ca="1"/>
        <v>#N/A</v>
      </c>
      <c r="P52" s="72" t="e">
        <f ca="1"/>
        <v>#N/A</v>
      </c>
      <c r="Q52" s="72" t="e">
        <f ca="1"/>
        <v>#N/A</v>
      </c>
      <c r="R52" s="75"/>
      <c r="S52" s="75"/>
      <c r="T52" s="76"/>
      <c r="U52" s="76"/>
      <c r="V52" s="76"/>
      <c r="W52" s="76"/>
    </row>
    <row r="53" spans="1:23">
      <c r="A53" s="31"/>
      <c r="B53" s="72" t="e">
        <f ca="1"/>
        <v>#N/A</v>
      </c>
      <c r="C53" s="72" t="e">
        <f ca="1"/>
        <v>#N/A</v>
      </c>
      <c r="D53" s="73" t="e">
        <f ca="1"/>
        <v>#N/A</v>
      </c>
      <c r="E53" s="75" t="e">
        <f ca="1"/>
        <v>#N/A</v>
      </c>
      <c r="F53" s="186" t="e">
        <f ca="1"/>
        <v>#N/A</v>
      </c>
      <c r="G53" s="75" t="e">
        <f ca="1"/>
        <v>#N/A</v>
      </c>
      <c r="H53" s="75" t="e">
        <f ca="1"/>
        <v>#N/A</v>
      </c>
      <c r="I53" s="73" t="e">
        <f ca="1"/>
        <v>#N/A</v>
      </c>
      <c r="J53" s="74" t="e">
        <f ca="1"/>
        <v>#N/A</v>
      </c>
      <c r="K53" s="74" t="e">
        <f ca="1"/>
        <v>#N/A</v>
      </c>
      <c r="L53" s="180" t="e">
        <f ca="1"/>
        <v>#N/A</v>
      </c>
      <c r="M53" s="75" t="e">
        <f ca="1"/>
        <v>#N/A</v>
      </c>
      <c r="N53" s="180" t="e">
        <f ca="1"/>
        <v>#N/A</v>
      </c>
      <c r="O53" s="78" t="e">
        <f ca="1"/>
        <v>#N/A</v>
      </c>
      <c r="P53" s="72" t="e">
        <f ca="1"/>
        <v>#N/A</v>
      </c>
      <c r="Q53" s="72" t="e">
        <f ca="1"/>
        <v>#N/A</v>
      </c>
      <c r="R53" s="75"/>
      <c r="S53" s="75"/>
      <c r="T53" s="76"/>
      <c r="U53" s="76"/>
      <c r="V53" s="76"/>
      <c r="W53" s="7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pageSetUpPr fitToPage="1"/>
  </sheetPr>
  <dimension ref="B1:L154"/>
  <sheetViews>
    <sheetView showGridLines="0" workbookViewId="0">
      <selection activeCell="H41" sqref="H41"/>
    </sheetView>
  </sheetViews>
  <sheetFormatPr defaultRowHeight="12.75"/>
  <cols>
    <col min="1" max="2" width="1.7109375" style="8" customWidth="1"/>
    <col min="3" max="3" width="3.140625" style="8" customWidth="1"/>
    <col min="4" max="4" width="33.28515625" style="8" bestFit="1" customWidth="1"/>
    <col min="5" max="5" width="48.5703125" style="8" bestFit="1" customWidth="1"/>
    <col min="6" max="6" width="10.140625" style="8" bestFit="1" customWidth="1"/>
    <col min="7" max="7" width="28.28515625" style="8" bestFit="1" customWidth="1"/>
    <col min="8" max="8" width="48.5703125" style="8" bestFit="1" customWidth="1"/>
    <col min="9" max="9" width="14.42578125" style="8" bestFit="1" customWidth="1"/>
    <col min="10" max="10" width="1.140625" style="8" customWidth="1"/>
    <col min="11" max="11" width="16.140625" style="8" bestFit="1" customWidth="1"/>
    <col min="12" max="12" width="31.140625" style="8" bestFit="1" customWidth="1"/>
    <col min="13" max="15" width="9.140625" style="8"/>
    <col min="16" max="16" width="31.5703125" style="8" bestFit="1" customWidth="1"/>
    <col min="17" max="17" width="48.5703125" style="8" bestFit="1" customWidth="1"/>
    <col min="18" max="254" width="9.140625" style="8"/>
    <col min="255" max="256" width="1.7109375" style="8" customWidth="1"/>
    <col min="257" max="257" width="3.140625" style="8" customWidth="1"/>
    <col min="258" max="258" width="17.7109375" style="8" bestFit="1" customWidth="1"/>
    <col min="259" max="259" width="36.42578125" style="8" bestFit="1" customWidth="1"/>
    <col min="260" max="260" width="9.140625" style="8"/>
    <col min="261" max="261" width="17.7109375" style="8" bestFit="1" customWidth="1"/>
    <col min="262" max="262" width="36.42578125" style="8" bestFit="1" customWidth="1"/>
    <col min="263" max="263" width="9.140625" style="8"/>
    <col min="264" max="264" width="1.140625" style="8" customWidth="1"/>
    <col min="265" max="266" width="9.140625" style="8"/>
    <col min="267" max="267" width="11.85546875" style="8" bestFit="1" customWidth="1"/>
    <col min="268" max="510" width="9.140625" style="8"/>
    <col min="511" max="512" width="1.7109375" style="8" customWidth="1"/>
    <col min="513" max="513" width="3.140625" style="8" customWidth="1"/>
    <col min="514" max="514" width="17.7109375" style="8" bestFit="1" customWidth="1"/>
    <col min="515" max="515" width="36.42578125" style="8" bestFit="1" customWidth="1"/>
    <col min="516" max="516" width="9.140625" style="8"/>
    <col min="517" max="517" width="17.7109375" style="8" bestFit="1" customWidth="1"/>
    <col min="518" max="518" width="36.42578125" style="8" bestFit="1" customWidth="1"/>
    <col min="519" max="519" width="9.140625" style="8"/>
    <col min="520" max="520" width="1.140625" style="8" customWidth="1"/>
    <col min="521" max="522" width="9.140625" style="8"/>
    <col min="523" max="523" width="11.85546875" style="8" bestFit="1" customWidth="1"/>
    <col min="524" max="766" width="9.140625" style="8"/>
    <col min="767" max="768" width="1.7109375" style="8" customWidth="1"/>
    <col min="769" max="769" width="3.140625" style="8" customWidth="1"/>
    <col min="770" max="770" width="17.7109375" style="8" bestFit="1" customWidth="1"/>
    <col min="771" max="771" width="36.42578125" style="8" bestFit="1" customWidth="1"/>
    <col min="772" max="772" width="9.140625" style="8"/>
    <col min="773" max="773" width="17.7109375" style="8" bestFit="1" customWidth="1"/>
    <col min="774" max="774" width="36.42578125" style="8" bestFit="1" customWidth="1"/>
    <col min="775" max="775" width="9.140625" style="8"/>
    <col min="776" max="776" width="1.140625" style="8" customWidth="1"/>
    <col min="777" max="778" width="9.140625" style="8"/>
    <col min="779" max="779" width="11.85546875" style="8" bestFit="1" customWidth="1"/>
    <col min="780" max="1022" width="9.140625" style="8"/>
    <col min="1023" max="1024" width="1.7109375" style="8" customWidth="1"/>
    <col min="1025" max="1025" width="3.140625" style="8" customWidth="1"/>
    <col min="1026" max="1026" width="17.7109375" style="8" bestFit="1" customWidth="1"/>
    <col min="1027" max="1027" width="36.42578125" style="8" bestFit="1" customWidth="1"/>
    <col min="1028" max="1028" width="9.140625" style="8"/>
    <col min="1029" max="1029" width="17.7109375" style="8" bestFit="1" customWidth="1"/>
    <col min="1030" max="1030" width="36.42578125" style="8" bestFit="1" customWidth="1"/>
    <col min="1031" max="1031" width="9.140625" style="8"/>
    <col min="1032" max="1032" width="1.140625" style="8" customWidth="1"/>
    <col min="1033" max="1034" width="9.140625" style="8"/>
    <col min="1035" max="1035" width="11.85546875" style="8" bestFit="1" customWidth="1"/>
    <col min="1036" max="1278" width="9.140625" style="8"/>
    <col min="1279" max="1280" width="1.7109375" style="8" customWidth="1"/>
    <col min="1281" max="1281" width="3.140625" style="8" customWidth="1"/>
    <col min="1282" max="1282" width="17.7109375" style="8" bestFit="1" customWidth="1"/>
    <col min="1283" max="1283" width="36.42578125" style="8" bestFit="1" customWidth="1"/>
    <col min="1284" max="1284" width="9.140625" style="8"/>
    <col min="1285" max="1285" width="17.7109375" style="8" bestFit="1" customWidth="1"/>
    <col min="1286" max="1286" width="36.42578125" style="8" bestFit="1" customWidth="1"/>
    <col min="1287" max="1287" width="9.140625" style="8"/>
    <col min="1288" max="1288" width="1.140625" style="8" customWidth="1"/>
    <col min="1289" max="1290" width="9.140625" style="8"/>
    <col min="1291" max="1291" width="11.85546875" style="8" bestFit="1" customWidth="1"/>
    <col min="1292" max="1534" width="9.140625" style="8"/>
    <col min="1535" max="1536" width="1.7109375" style="8" customWidth="1"/>
    <col min="1537" max="1537" width="3.140625" style="8" customWidth="1"/>
    <col min="1538" max="1538" width="17.7109375" style="8" bestFit="1" customWidth="1"/>
    <col min="1539" max="1539" width="36.42578125" style="8" bestFit="1" customWidth="1"/>
    <col min="1540" max="1540" width="9.140625" style="8"/>
    <col min="1541" max="1541" width="17.7109375" style="8" bestFit="1" customWidth="1"/>
    <col min="1542" max="1542" width="36.42578125" style="8" bestFit="1" customWidth="1"/>
    <col min="1543" max="1543" width="9.140625" style="8"/>
    <col min="1544" max="1544" width="1.140625" style="8" customWidth="1"/>
    <col min="1545" max="1546" width="9.140625" style="8"/>
    <col min="1547" max="1547" width="11.85546875" style="8" bestFit="1" customWidth="1"/>
    <col min="1548" max="1790" width="9.140625" style="8"/>
    <col min="1791" max="1792" width="1.7109375" style="8" customWidth="1"/>
    <col min="1793" max="1793" width="3.140625" style="8" customWidth="1"/>
    <col min="1794" max="1794" width="17.7109375" style="8" bestFit="1" customWidth="1"/>
    <col min="1795" max="1795" width="36.42578125" style="8" bestFit="1" customWidth="1"/>
    <col min="1796" max="1796" width="9.140625" style="8"/>
    <col min="1797" max="1797" width="17.7109375" style="8" bestFit="1" customWidth="1"/>
    <col min="1798" max="1798" width="36.42578125" style="8" bestFit="1" customWidth="1"/>
    <col min="1799" max="1799" width="9.140625" style="8"/>
    <col min="1800" max="1800" width="1.140625" style="8" customWidth="1"/>
    <col min="1801" max="1802" width="9.140625" style="8"/>
    <col min="1803" max="1803" width="11.85546875" style="8" bestFit="1" customWidth="1"/>
    <col min="1804" max="2046" width="9.140625" style="8"/>
    <col min="2047" max="2048" width="1.7109375" style="8" customWidth="1"/>
    <col min="2049" max="2049" width="3.140625" style="8" customWidth="1"/>
    <col min="2050" max="2050" width="17.7109375" style="8" bestFit="1" customWidth="1"/>
    <col min="2051" max="2051" width="36.42578125" style="8" bestFit="1" customWidth="1"/>
    <col min="2052" max="2052" width="9.140625" style="8"/>
    <col min="2053" max="2053" width="17.7109375" style="8" bestFit="1" customWidth="1"/>
    <col min="2054" max="2054" width="36.42578125" style="8" bestFit="1" customWidth="1"/>
    <col min="2055" max="2055" width="9.140625" style="8"/>
    <col min="2056" max="2056" width="1.140625" style="8" customWidth="1"/>
    <col min="2057" max="2058" width="9.140625" style="8"/>
    <col min="2059" max="2059" width="11.85546875" style="8" bestFit="1" customWidth="1"/>
    <col min="2060" max="2302" width="9.140625" style="8"/>
    <col min="2303" max="2304" width="1.7109375" style="8" customWidth="1"/>
    <col min="2305" max="2305" width="3.140625" style="8" customWidth="1"/>
    <col min="2306" max="2306" width="17.7109375" style="8" bestFit="1" customWidth="1"/>
    <col min="2307" max="2307" width="36.42578125" style="8" bestFit="1" customWidth="1"/>
    <col min="2308" max="2308" width="9.140625" style="8"/>
    <col min="2309" max="2309" width="17.7109375" style="8" bestFit="1" customWidth="1"/>
    <col min="2310" max="2310" width="36.42578125" style="8" bestFit="1" customWidth="1"/>
    <col min="2311" max="2311" width="9.140625" style="8"/>
    <col min="2312" max="2312" width="1.140625" style="8" customWidth="1"/>
    <col min="2313" max="2314" width="9.140625" style="8"/>
    <col min="2315" max="2315" width="11.85546875" style="8" bestFit="1" customWidth="1"/>
    <col min="2316" max="2558" width="9.140625" style="8"/>
    <col min="2559" max="2560" width="1.7109375" style="8" customWidth="1"/>
    <col min="2561" max="2561" width="3.140625" style="8" customWidth="1"/>
    <col min="2562" max="2562" width="17.7109375" style="8" bestFit="1" customWidth="1"/>
    <col min="2563" max="2563" width="36.42578125" style="8" bestFit="1" customWidth="1"/>
    <col min="2564" max="2564" width="9.140625" style="8"/>
    <col min="2565" max="2565" width="17.7109375" style="8" bestFit="1" customWidth="1"/>
    <col min="2566" max="2566" width="36.42578125" style="8" bestFit="1" customWidth="1"/>
    <col min="2567" max="2567" width="9.140625" style="8"/>
    <col min="2568" max="2568" width="1.140625" style="8" customWidth="1"/>
    <col min="2569" max="2570" width="9.140625" style="8"/>
    <col min="2571" max="2571" width="11.85546875" style="8" bestFit="1" customWidth="1"/>
    <col min="2572" max="2814" width="9.140625" style="8"/>
    <col min="2815" max="2816" width="1.7109375" style="8" customWidth="1"/>
    <col min="2817" max="2817" width="3.140625" style="8" customWidth="1"/>
    <col min="2818" max="2818" width="17.7109375" style="8" bestFit="1" customWidth="1"/>
    <col min="2819" max="2819" width="36.42578125" style="8" bestFit="1" customWidth="1"/>
    <col min="2820" max="2820" width="9.140625" style="8"/>
    <col min="2821" max="2821" width="17.7109375" style="8" bestFit="1" customWidth="1"/>
    <col min="2822" max="2822" width="36.42578125" style="8" bestFit="1" customWidth="1"/>
    <col min="2823" max="2823" width="9.140625" style="8"/>
    <col min="2824" max="2824" width="1.140625" style="8" customWidth="1"/>
    <col min="2825" max="2826" width="9.140625" style="8"/>
    <col min="2827" max="2827" width="11.85546875" style="8" bestFit="1" customWidth="1"/>
    <col min="2828" max="3070" width="9.140625" style="8"/>
    <col min="3071" max="3072" width="1.7109375" style="8" customWidth="1"/>
    <col min="3073" max="3073" width="3.140625" style="8" customWidth="1"/>
    <col min="3074" max="3074" width="17.7109375" style="8" bestFit="1" customWidth="1"/>
    <col min="3075" max="3075" width="36.42578125" style="8" bestFit="1" customWidth="1"/>
    <col min="3076" max="3076" width="9.140625" style="8"/>
    <col min="3077" max="3077" width="17.7109375" style="8" bestFit="1" customWidth="1"/>
    <col min="3078" max="3078" width="36.42578125" style="8" bestFit="1" customWidth="1"/>
    <col min="3079" max="3079" width="9.140625" style="8"/>
    <col min="3080" max="3080" width="1.140625" style="8" customWidth="1"/>
    <col min="3081" max="3082" width="9.140625" style="8"/>
    <col min="3083" max="3083" width="11.85546875" style="8" bestFit="1" customWidth="1"/>
    <col min="3084" max="3326" width="9.140625" style="8"/>
    <col min="3327" max="3328" width="1.7109375" style="8" customWidth="1"/>
    <col min="3329" max="3329" width="3.140625" style="8" customWidth="1"/>
    <col min="3330" max="3330" width="17.7109375" style="8" bestFit="1" customWidth="1"/>
    <col min="3331" max="3331" width="36.42578125" style="8" bestFit="1" customWidth="1"/>
    <col min="3332" max="3332" width="9.140625" style="8"/>
    <col min="3333" max="3333" width="17.7109375" style="8" bestFit="1" customWidth="1"/>
    <col min="3334" max="3334" width="36.42578125" style="8" bestFit="1" customWidth="1"/>
    <col min="3335" max="3335" width="9.140625" style="8"/>
    <col min="3336" max="3336" width="1.140625" style="8" customWidth="1"/>
    <col min="3337" max="3338" width="9.140625" style="8"/>
    <col min="3339" max="3339" width="11.85546875" style="8" bestFit="1" customWidth="1"/>
    <col min="3340" max="3582" width="9.140625" style="8"/>
    <col min="3583" max="3584" width="1.7109375" style="8" customWidth="1"/>
    <col min="3585" max="3585" width="3.140625" style="8" customWidth="1"/>
    <col min="3586" max="3586" width="17.7109375" style="8" bestFit="1" customWidth="1"/>
    <col min="3587" max="3587" width="36.42578125" style="8" bestFit="1" customWidth="1"/>
    <col min="3588" max="3588" width="9.140625" style="8"/>
    <col min="3589" max="3589" width="17.7109375" style="8" bestFit="1" customWidth="1"/>
    <col min="3590" max="3590" width="36.42578125" style="8" bestFit="1" customWidth="1"/>
    <col min="3591" max="3591" width="9.140625" style="8"/>
    <col min="3592" max="3592" width="1.140625" style="8" customWidth="1"/>
    <col min="3593" max="3594" width="9.140625" style="8"/>
    <col min="3595" max="3595" width="11.85546875" style="8" bestFit="1" customWidth="1"/>
    <col min="3596" max="3838" width="9.140625" style="8"/>
    <col min="3839" max="3840" width="1.7109375" style="8" customWidth="1"/>
    <col min="3841" max="3841" width="3.140625" style="8" customWidth="1"/>
    <col min="3842" max="3842" width="17.7109375" style="8" bestFit="1" customWidth="1"/>
    <col min="3843" max="3843" width="36.42578125" style="8" bestFit="1" customWidth="1"/>
    <col min="3844" max="3844" width="9.140625" style="8"/>
    <col min="3845" max="3845" width="17.7109375" style="8" bestFit="1" customWidth="1"/>
    <col min="3846" max="3846" width="36.42578125" style="8" bestFit="1" customWidth="1"/>
    <col min="3847" max="3847" width="9.140625" style="8"/>
    <col min="3848" max="3848" width="1.140625" style="8" customWidth="1"/>
    <col min="3849" max="3850" width="9.140625" style="8"/>
    <col min="3851" max="3851" width="11.85546875" style="8" bestFit="1" customWidth="1"/>
    <col min="3852" max="4094" width="9.140625" style="8"/>
    <col min="4095" max="4096" width="1.7109375" style="8" customWidth="1"/>
    <col min="4097" max="4097" width="3.140625" style="8" customWidth="1"/>
    <col min="4098" max="4098" width="17.7109375" style="8" bestFit="1" customWidth="1"/>
    <col min="4099" max="4099" width="36.42578125" style="8" bestFit="1" customWidth="1"/>
    <col min="4100" max="4100" width="9.140625" style="8"/>
    <col min="4101" max="4101" width="17.7109375" style="8" bestFit="1" customWidth="1"/>
    <col min="4102" max="4102" width="36.42578125" style="8" bestFit="1" customWidth="1"/>
    <col min="4103" max="4103" width="9.140625" style="8"/>
    <col min="4104" max="4104" width="1.140625" style="8" customWidth="1"/>
    <col min="4105" max="4106" width="9.140625" style="8"/>
    <col min="4107" max="4107" width="11.85546875" style="8" bestFit="1" customWidth="1"/>
    <col min="4108" max="4350" width="9.140625" style="8"/>
    <col min="4351" max="4352" width="1.7109375" style="8" customWidth="1"/>
    <col min="4353" max="4353" width="3.140625" style="8" customWidth="1"/>
    <col min="4354" max="4354" width="17.7109375" style="8" bestFit="1" customWidth="1"/>
    <col min="4355" max="4355" width="36.42578125" style="8" bestFit="1" customWidth="1"/>
    <col min="4356" max="4356" width="9.140625" style="8"/>
    <col min="4357" max="4357" width="17.7109375" style="8" bestFit="1" customWidth="1"/>
    <col min="4358" max="4358" width="36.42578125" style="8" bestFit="1" customWidth="1"/>
    <col min="4359" max="4359" width="9.140625" style="8"/>
    <col min="4360" max="4360" width="1.140625" style="8" customWidth="1"/>
    <col min="4361" max="4362" width="9.140625" style="8"/>
    <col min="4363" max="4363" width="11.85546875" style="8" bestFit="1" customWidth="1"/>
    <col min="4364" max="4606" width="9.140625" style="8"/>
    <col min="4607" max="4608" width="1.7109375" style="8" customWidth="1"/>
    <col min="4609" max="4609" width="3.140625" style="8" customWidth="1"/>
    <col min="4610" max="4610" width="17.7109375" style="8" bestFit="1" customWidth="1"/>
    <col min="4611" max="4611" width="36.42578125" style="8" bestFit="1" customWidth="1"/>
    <col min="4612" max="4612" width="9.140625" style="8"/>
    <col min="4613" max="4613" width="17.7109375" style="8" bestFit="1" customWidth="1"/>
    <col min="4614" max="4614" width="36.42578125" style="8" bestFit="1" customWidth="1"/>
    <col min="4615" max="4615" width="9.140625" style="8"/>
    <col min="4616" max="4616" width="1.140625" style="8" customWidth="1"/>
    <col min="4617" max="4618" width="9.140625" style="8"/>
    <col min="4619" max="4619" width="11.85546875" style="8" bestFit="1" customWidth="1"/>
    <col min="4620" max="4862" width="9.140625" style="8"/>
    <col min="4863" max="4864" width="1.7109375" style="8" customWidth="1"/>
    <col min="4865" max="4865" width="3.140625" style="8" customWidth="1"/>
    <col min="4866" max="4866" width="17.7109375" style="8" bestFit="1" customWidth="1"/>
    <col min="4867" max="4867" width="36.42578125" style="8" bestFit="1" customWidth="1"/>
    <col min="4868" max="4868" width="9.140625" style="8"/>
    <col min="4869" max="4869" width="17.7109375" style="8" bestFit="1" customWidth="1"/>
    <col min="4870" max="4870" width="36.42578125" style="8" bestFit="1" customWidth="1"/>
    <col min="4871" max="4871" width="9.140625" style="8"/>
    <col min="4872" max="4872" width="1.140625" style="8" customWidth="1"/>
    <col min="4873" max="4874" width="9.140625" style="8"/>
    <col min="4875" max="4875" width="11.85546875" style="8" bestFit="1" customWidth="1"/>
    <col min="4876" max="5118" width="9.140625" style="8"/>
    <col min="5119" max="5120" width="1.7109375" style="8" customWidth="1"/>
    <col min="5121" max="5121" width="3.140625" style="8" customWidth="1"/>
    <col min="5122" max="5122" width="17.7109375" style="8" bestFit="1" customWidth="1"/>
    <col min="5123" max="5123" width="36.42578125" style="8" bestFit="1" customWidth="1"/>
    <col min="5124" max="5124" width="9.140625" style="8"/>
    <col min="5125" max="5125" width="17.7109375" style="8" bestFit="1" customWidth="1"/>
    <col min="5126" max="5126" width="36.42578125" style="8" bestFit="1" customWidth="1"/>
    <col min="5127" max="5127" width="9.140625" style="8"/>
    <col min="5128" max="5128" width="1.140625" style="8" customWidth="1"/>
    <col min="5129" max="5130" width="9.140625" style="8"/>
    <col min="5131" max="5131" width="11.85546875" style="8" bestFit="1" customWidth="1"/>
    <col min="5132" max="5374" width="9.140625" style="8"/>
    <col min="5375" max="5376" width="1.7109375" style="8" customWidth="1"/>
    <col min="5377" max="5377" width="3.140625" style="8" customWidth="1"/>
    <col min="5378" max="5378" width="17.7109375" style="8" bestFit="1" customWidth="1"/>
    <col min="5379" max="5379" width="36.42578125" style="8" bestFit="1" customWidth="1"/>
    <col min="5380" max="5380" width="9.140625" style="8"/>
    <col min="5381" max="5381" width="17.7109375" style="8" bestFit="1" customWidth="1"/>
    <col min="5382" max="5382" width="36.42578125" style="8" bestFit="1" customWidth="1"/>
    <col min="5383" max="5383" width="9.140625" style="8"/>
    <col min="5384" max="5384" width="1.140625" style="8" customWidth="1"/>
    <col min="5385" max="5386" width="9.140625" style="8"/>
    <col min="5387" max="5387" width="11.85546875" style="8" bestFit="1" customWidth="1"/>
    <col min="5388" max="5630" width="9.140625" style="8"/>
    <col min="5631" max="5632" width="1.7109375" style="8" customWidth="1"/>
    <col min="5633" max="5633" width="3.140625" style="8" customWidth="1"/>
    <col min="5634" max="5634" width="17.7109375" style="8" bestFit="1" customWidth="1"/>
    <col min="5635" max="5635" width="36.42578125" style="8" bestFit="1" customWidth="1"/>
    <col min="5636" max="5636" width="9.140625" style="8"/>
    <col min="5637" max="5637" width="17.7109375" style="8" bestFit="1" customWidth="1"/>
    <col min="5638" max="5638" width="36.42578125" style="8" bestFit="1" customWidth="1"/>
    <col min="5639" max="5639" width="9.140625" style="8"/>
    <col min="5640" max="5640" width="1.140625" style="8" customWidth="1"/>
    <col min="5641" max="5642" width="9.140625" style="8"/>
    <col min="5643" max="5643" width="11.85546875" style="8" bestFit="1" customWidth="1"/>
    <col min="5644" max="5886" width="9.140625" style="8"/>
    <col min="5887" max="5888" width="1.7109375" style="8" customWidth="1"/>
    <col min="5889" max="5889" width="3.140625" style="8" customWidth="1"/>
    <col min="5890" max="5890" width="17.7109375" style="8" bestFit="1" customWidth="1"/>
    <col min="5891" max="5891" width="36.42578125" style="8" bestFit="1" customWidth="1"/>
    <col min="5892" max="5892" width="9.140625" style="8"/>
    <col min="5893" max="5893" width="17.7109375" style="8" bestFit="1" customWidth="1"/>
    <col min="5894" max="5894" width="36.42578125" style="8" bestFit="1" customWidth="1"/>
    <col min="5895" max="5895" width="9.140625" style="8"/>
    <col min="5896" max="5896" width="1.140625" style="8" customWidth="1"/>
    <col min="5897" max="5898" width="9.140625" style="8"/>
    <col min="5899" max="5899" width="11.85546875" style="8" bestFit="1" customWidth="1"/>
    <col min="5900" max="6142" width="9.140625" style="8"/>
    <col min="6143" max="6144" width="1.7109375" style="8" customWidth="1"/>
    <col min="6145" max="6145" width="3.140625" style="8" customWidth="1"/>
    <col min="6146" max="6146" width="17.7109375" style="8" bestFit="1" customWidth="1"/>
    <col min="6147" max="6147" width="36.42578125" style="8" bestFit="1" customWidth="1"/>
    <col min="6148" max="6148" width="9.140625" style="8"/>
    <col min="6149" max="6149" width="17.7109375" style="8" bestFit="1" customWidth="1"/>
    <col min="6150" max="6150" width="36.42578125" style="8" bestFit="1" customWidth="1"/>
    <col min="6151" max="6151" width="9.140625" style="8"/>
    <col min="6152" max="6152" width="1.140625" style="8" customWidth="1"/>
    <col min="6153" max="6154" width="9.140625" style="8"/>
    <col min="6155" max="6155" width="11.85546875" style="8" bestFit="1" customWidth="1"/>
    <col min="6156" max="6398" width="9.140625" style="8"/>
    <col min="6399" max="6400" width="1.7109375" style="8" customWidth="1"/>
    <col min="6401" max="6401" width="3.140625" style="8" customWidth="1"/>
    <col min="6402" max="6402" width="17.7109375" style="8" bestFit="1" customWidth="1"/>
    <col min="6403" max="6403" width="36.42578125" style="8" bestFit="1" customWidth="1"/>
    <col min="6404" max="6404" width="9.140625" style="8"/>
    <col min="6405" max="6405" width="17.7109375" style="8" bestFit="1" customWidth="1"/>
    <col min="6406" max="6406" width="36.42578125" style="8" bestFit="1" customWidth="1"/>
    <col min="6407" max="6407" width="9.140625" style="8"/>
    <col min="6408" max="6408" width="1.140625" style="8" customWidth="1"/>
    <col min="6409" max="6410" width="9.140625" style="8"/>
    <col min="6411" max="6411" width="11.85546875" style="8" bestFit="1" customWidth="1"/>
    <col min="6412" max="6654" width="9.140625" style="8"/>
    <col min="6655" max="6656" width="1.7109375" style="8" customWidth="1"/>
    <col min="6657" max="6657" width="3.140625" style="8" customWidth="1"/>
    <col min="6658" max="6658" width="17.7109375" style="8" bestFit="1" customWidth="1"/>
    <col min="6659" max="6659" width="36.42578125" style="8" bestFit="1" customWidth="1"/>
    <col min="6660" max="6660" width="9.140625" style="8"/>
    <col min="6661" max="6661" width="17.7109375" style="8" bestFit="1" customWidth="1"/>
    <col min="6662" max="6662" width="36.42578125" style="8" bestFit="1" customWidth="1"/>
    <col min="6663" max="6663" width="9.140625" style="8"/>
    <col min="6664" max="6664" width="1.140625" style="8" customWidth="1"/>
    <col min="6665" max="6666" width="9.140625" style="8"/>
    <col min="6667" max="6667" width="11.85546875" style="8" bestFit="1" customWidth="1"/>
    <col min="6668" max="6910" width="9.140625" style="8"/>
    <col min="6911" max="6912" width="1.7109375" style="8" customWidth="1"/>
    <col min="6913" max="6913" width="3.140625" style="8" customWidth="1"/>
    <col min="6914" max="6914" width="17.7109375" style="8" bestFit="1" customWidth="1"/>
    <col min="6915" max="6915" width="36.42578125" style="8" bestFit="1" customWidth="1"/>
    <col min="6916" max="6916" width="9.140625" style="8"/>
    <col min="6917" max="6917" width="17.7109375" style="8" bestFit="1" customWidth="1"/>
    <col min="6918" max="6918" width="36.42578125" style="8" bestFit="1" customWidth="1"/>
    <col min="6919" max="6919" width="9.140625" style="8"/>
    <col min="6920" max="6920" width="1.140625" style="8" customWidth="1"/>
    <col min="6921" max="6922" width="9.140625" style="8"/>
    <col min="6923" max="6923" width="11.85546875" style="8" bestFit="1" customWidth="1"/>
    <col min="6924" max="7166" width="9.140625" style="8"/>
    <col min="7167" max="7168" width="1.7109375" style="8" customWidth="1"/>
    <col min="7169" max="7169" width="3.140625" style="8" customWidth="1"/>
    <col min="7170" max="7170" width="17.7109375" style="8" bestFit="1" customWidth="1"/>
    <col min="7171" max="7171" width="36.42578125" style="8" bestFit="1" customWidth="1"/>
    <col min="7172" max="7172" width="9.140625" style="8"/>
    <col min="7173" max="7173" width="17.7109375" style="8" bestFit="1" customWidth="1"/>
    <col min="7174" max="7174" width="36.42578125" style="8" bestFit="1" customWidth="1"/>
    <col min="7175" max="7175" width="9.140625" style="8"/>
    <col min="7176" max="7176" width="1.140625" style="8" customWidth="1"/>
    <col min="7177" max="7178" width="9.140625" style="8"/>
    <col min="7179" max="7179" width="11.85546875" style="8" bestFit="1" customWidth="1"/>
    <col min="7180" max="7422" width="9.140625" style="8"/>
    <col min="7423" max="7424" width="1.7109375" style="8" customWidth="1"/>
    <col min="7425" max="7425" width="3.140625" style="8" customWidth="1"/>
    <col min="7426" max="7426" width="17.7109375" style="8" bestFit="1" customWidth="1"/>
    <col min="7427" max="7427" width="36.42578125" style="8" bestFit="1" customWidth="1"/>
    <col min="7428" max="7428" width="9.140625" style="8"/>
    <col min="7429" max="7429" width="17.7109375" style="8" bestFit="1" customWidth="1"/>
    <col min="7430" max="7430" width="36.42578125" style="8" bestFit="1" customWidth="1"/>
    <col min="7431" max="7431" width="9.140625" style="8"/>
    <col min="7432" max="7432" width="1.140625" style="8" customWidth="1"/>
    <col min="7433" max="7434" width="9.140625" style="8"/>
    <col min="7435" max="7435" width="11.85546875" style="8" bestFit="1" customWidth="1"/>
    <col min="7436" max="7678" width="9.140625" style="8"/>
    <col min="7679" max="7680" width="1.7109375" style="8" customWidth="1"/>
    <col min="7681" max="7681" width="3.140625" style="8" customWidth="1"/>
    <col min="7682" max="7682" width="17.7109375" style="8" bestFit="1" customWidth="1"/>
    <col min="7683" max="7683" width="36.42578125" style="8" bestFit="1" customWidth="1"/>
    <col min="7684" max="7684" width="9.140625" style="8"/>
    <col min="7685" max="7685" width="17.7109375" style="8" bestFit="1" customWidth="1"/>
    <col min="7686" max="7686" width="36.42578125" style="8" bestFit="1" customWidth="1"/>
    <col min="7687" max="7687" width="9.140625" style="8"/>
    <col min="7688" max="7688" width="1.140625" style="8" customWidth="1"/>
    <col min="7689" max="7690" width="9.140625" style="8"/>
    <col min="7691" max="7691" width="11.85546875" style="8" bestFit="1" customWidth="1"/>
    <col min="7692" max="7934" width="9.140625" style="8"/>
    <col min="7935" max="7936" width="1.7109375" style="8" customWidth="1"/>
    <col min="7937" max="7937" width="3.140625" style="8" customWidth="1"/>
    <col min="7938" max="7938" width="17.7109375" style="8" bestFit="1" customWidth="1"/>
    <col min="7939" max="7939" width="36.42578125" style="8" bestFit="1" customWidth="1"/>
    <col min="7940" max="7940" width="9.140625" style="8"/>
    <col min="7941" max="7941" width="17.7109375" style="8" bestFit="1" customWidth="1"/>
    <col min="7942" max="7942" width="36.42578125" style="8" bestFit="1" customWidth="1"/>
    <col min="7943" max="7943" width="9.140625" style="8"/>
    <col min="7944" max="7944" width="1.140625" style="8" customWidth="1"/>
    <col min="7945" max="7946" width="9.140625" style="8"/>
    <col min="7947" max="7947" width="11.85546875" style="8" bestFit="1" customWidth="1"/>
    <col min="7948" max="8190" width="9.140625" style="8"/>
    <col min="8191" max="8192" width="1.7109375" style="8" customWidth="1"/>
    <col min="8193" max="8193" width="3.140625" style="8" customWidth="1"/>
    <col min="8194" max="8194" width="17.7109375" style="8" bestFit="1" customWidth="1"/>
    <col min="8195" max="8195" width="36.42578125" style="8" bestFit="1" customWidth="1"/>
    <col min="8196" max="8196" width="9.140625" style="8"/>
    <col min="8197" max="8197" width="17.7109375" style="8" bestFit="1" customWidth="1"/>
    <col min="8198" max="8198" width="36.42578125" style="8" bestFit="1" customWidth="1"/>
    <col min="8199" max="8199" width="9.140625" style="8"/>
    <col min="8200" max="8200" width="1.140625" style="8" customWidth="1"/>
    <col min="8201" max="8202" width="9.140625" style="8"/>
    <col min="8203" max="8203" width="11.85546875" style="8" bestFit="1" customWidth="1"/>
    <col min="8204" max="8446" width="9.140625" style="8"/>
    <col min="8447" max="8448" width="1.7109375" style="8" customWidth="1"/>
    <col min="8449" max="8449" width="3.140625" style="8" customWidth="1"/>
    <col min="8450" max="8450" width="17.7109375" style="8" bestFit="1" customWidth="1"/>
    <col min="8451" max="8451" width="36.42578125" style="8" bestFit="1" customWidth="1"/>
    <col min="8452" max="8452" width="9.140625" style="8"/>
    <col min="8453" max="8453" width="17.7109375" style="8" bestFit="1" customWidth="1"/>
    <col min="8454" max="8454" width="36.42578125" style="8" bestFit="1" customWidth="1"/>
    <col min="8455" max="8455" width="9.140625" style="8"/>
    <col min="8456" max="8456" width="1.140625" style="8" customWidth="1"/>
    <col min="8457" max="8458" width="9.140625" style="8"/>
    <col min="8459" max="8459" width="11.85546875" style="8" bestFit="1" customWidth="1"/>
    <col min="8460" max="8702" width="9.140625" style="8"/>
    <col min="8703" max="8704" width="1.7109375" style="8" customWidth="1"/>
    <col min="8705" max="8705" width="3.140625" style="8" customWidth="1"/>
    <col min="8706" max="8706" width="17.7109375" style="8" bestFit="1" customWidth="1"/>
    <col min="8707" max="8707" width="36.42578125" style="8" bestFit="1" customWidth="1"/>
    <col min="8708" max="8708" width="9.140625" style="8"/>
    <col min="8709" max="8709" width="17.7109375" style="8" bestFit="1" customWidth="1"/>
    <col min="8710" max="8710" width="36.42578125" style="8" bestFit="1" customWidth="1"/>
    <col min="8711" max="8711" width="9.140625" style="8"/>
    <col min="8712" max="8712" width="1.140625" style="8" customWidth="1"/>
    <col min="8713" max="8714" width="9.140625" style="8"/>
    <col min="8715" max="8715" width="11.85546875" style="8" bestFit="1" customWidth="1"/>
    <col min="8716" max="8958" width="9.140625" style="8"/>
    <col min="8959" max="8960" width="1.7109375" style="8" customWidth="1"/>
    <col min="8961" max="8961" width="3.140625" style="8" customWidth="1"/>
    <col min="8962" max="8962" width="17.7109375" style="8" bestFit="1" customWidth="1"/>
    <col min="8963" max="8963" width="36.42578125" style="8" bestFit="1" customWidth="1"/>
    <col min="8964" max="8964" width="9.140625" style="8"/>
    <col min="8965" max="8965" width="17.7109375" style="8" bestFit="1" customWidth="1"/>
    <col min="8966" max="8966" width="36.42578125" style="8" bestFit="1" customWidth="1"/>
    <col min="8967" max="8967" width="9.140625" style="8"/>
    <col min="8968" max="8968" width="1.140625" style="8" customWidth="1"/>
    <col min="8969" max="8970" width="9.140625" style="8"/>
    <col min="8971" max="8971" width="11.85546875" style="8" bestFit="1" customWidth="1"/>
    <col min="8972" max="9214" width="9.140625" style="8"/>
    <col min="9215" max="9216" width="1.7109375" style="8" customWidth="1"/>
    <col min="9217" max="9217" width="3.140625" style="8" customWidth="1"/>
    <col min="9218" max="9218" width="17.7109375" style="8" bestFit="1" customWidth="1"/>
    <col min="9219" max="9219" width="36.42578125" style="8" bestFit="1" customWidth="1"/>
    <col min="9220" max="9220" width="9.140625" style="8"/>
    <col min="9221" max="9221" width="17.7109375" style="8" bestFit="1" customWidth="1"/>
    <col min="9222" max="9222" width="36.42578125" style="8" bestFit="1" customWidth="1"/>
    <col min="9223" max="9223" width="9.140625" style="8"/>
    <col min="9224" max="9224" width="1.140625" style="8" customWidth="1"/>
    <col min="9225" max="9226" width="9.140625" style="8"/>
    <col min="9227" max="9227" width="11.85546875" style="8" bestFit="1" customWidth="1"/>
    <col min="9228" max="9470" width="9.140625" style="8"/>
    <col min="9471" max="9472" width="1.7109375" style="8" customWidth="1"/>
    <col min="9473" max="9473" width="3.140625" style="8" customWidth="1"/>
    <col min="9474" max="9474" width="17.7109375" style="8" bestFit="1" customWidth="1"/>
    <col min="9475" max="9475" width="36.42578125" style="8" bestFit="1" customWidth="1"/>
    <col min="9476" max="9476" width="9.140625" style="8"/>
    <col min="9477" max="9477" width="17.7109375" style="8" bestFit="1" customWidth="1"/>
    <col min="9478" max="9478" width="36.42578125" style="8" bestFit="1" customWidth="1"/>
    <col min="9479" max="9479" width="9.140625" style="8"/>
    <col min="9480" max="9480" width="1.140625" style="8" customWidth="1"/>
    <col min="9481" max="9482" width="9.140625" style="8"/>
    <col min="9483" max="9483" width="11.85546875" style="8" bestFit="1" customWidth="1"/>
    <col min="9484" max="9726" width="9.140625" style="8"/>
    <col min="9727" max="9728" width="1.7109375" style="8" customWidth="1"/>
    <col min="9729" max="9729" width="3.140625" style="8" customWidth="1"/>
    <col min="9730" max="9730" width="17.7109375" style="8" bestFit="1" customWidth="1"/>
    <col min="9731" max="9731" width="36.42578125" style="8" bestFit="1" customWidth="1"/>
    <col min="9732" max="9732" width="9.140625" style="8"/>
    <col min="9733" max="9733" width="17.7109375" style="8" bestFit="1" customWidth="1"/>
    <col min="9734" max="9734" width="36.42578125" style="8" bestFit="1" customWidth="1"/>
    <col min="9735" max="9735" width="9.140625" style="8"/>
    <col min="9736" max="9736" width="1.140625" style="8" customWidth="1"/>
    <col min="9737" max="9738" width="9.140625" style="8"/>
    <col min="9739" max="9739" width="11.85546875" style="8" bestFit="1" customWidth="1"/>
    <col min="9740" max="9982" width="9.140625" style="8"/>
    <col min="9983" max="9984" width="1.7109375" style="8" customWidth="1"/>
    <col min="9985" max="9985" width="3.140625" style="8" customWidth="1"/>
    <col min="9986" max="9986" width="17.7109375" style="8" bestFit="1" customWidth="1"/>
    <col min="9987" max="9987" width="36.42578125" style="8" bestFit="1" customWidth="1"/>
    <col min="9988" max="9988" width="9.140625" style="8"/>
    <col min="9989" max="9989" width="17.7109375" style="8" bestFit="1" customWidth="1"/>
    <col min="9990" max="9990" width="36.42578125" style="8" bestFit="1" customWidth="1"/>
    <col min="9991" max="9991" width="9.140625" style="8"/>
    <col min="9992" max="9992" width="1.140625" style="8" customWidth="1"/>
    <col min="9993" max="9994" width="9.140625" style="8"/>
    <col min="9995" max="9995" width="11.85546875" style="8" bestFit="1" customWidth="1"/>
    <col min="9996" max="10238" width="9.140625" style="8"/>
    <col min="10239" max="10240" width="1.7109375" style="8" customWidth="1"/>
    <col min="10241" max="10241" width="3.140625" style="8" customWidth="1"/>
    <col min="10242" max="10242" width="17.7109375" style="8" bestFit="1" customWidth="1"/>
    <col min="10243" max="10243" width="36.42578125" style="8" bestFit="1" customWidth="1"/>
    <col min="10244" max="10244" width="9.140625" style="8"/>
    <col min="10245" max="10245" width="17.7109375" style="8" bestFit="1" customWidth="1"/>
    <col min="10246" max="10246" width="36.42578125" style="8" bestFit="1" customWidth="1"/>
    <col min="10247" max="10247" width="9.140625" style="8"/>
    <col min="10248" max="10248" width="1.140625" style="8" customWidth="1"/>
    <col min="10249" max="10250" width="9.140625" style="8"/>
    <col min="10251" max="10251" width="11.85546875" style="8" bestFit="1" customWidth="1"/>
    <col min="10252" max="10494" width="9.140625" style="8"/>
    <col min="10495" max="10496" width="1.7109375" style="8" customWidth="1"/>
    <col min="10497" max="10497" width="3.140625" style="8" customWidth="1"/>
    <col min="10498" max="10498" width="17.7109375" style="8" bestFit="1" customWidth="1"/>
    <col min="10499" max="10499" width="36.42578125" style="8" bestFit="1" customWidth="1"/>
    <col min="10500" max="10500" width="9.140625" style="8"/>
    <col min="10501" max="10501" width="17.7109375" style="8" bestFit="1" customWidth="1"/>
    <col min="10502" max="10502" width="36.42578125" style="8" bestFit="1" customWidth="1"/>
    <col min="10503" max="10503" width="9.140625" style="8"/>
    <col min="10504" max="10504" width="1.140625" style="8" customWidth="1"/>
    <col min="10505" max="10506" width="9.140625" style="8"/>
    <col min="10507" max="10507" width="11.85546875" style="8" bestFit="1" customWidth="1"/>
    <col min="10508" max="10750" width="9.140625" style="8"/>
    <col min="10751" max="10752" width="1.7109375" style="8" customWidth="1"/>
    <col min="10753" max="10753" width="3.140625" style="8" customWidth="1"/>
    <col min="10754" max="10754" width="17.7109375" style="8" bestFit="1" customWidth="1"/>
    <col min="10755" max="10755" width="36.42578125" style="8" bestFit="1" customWidth="1"/>
    <col min="10756" max="10756" width="9.140625" style="8"/>
    <col min="10757" max="10757" width="17.7109375" style="8" bestFit="1" customWidth="1"/>
    <col min="10758" max="10758" width="36.42578125" style="8" bestFit="1" customWidth="1"/>
    <col min="10759" max="10759" width="9.140625" style="8"/>
    <col min="10760" max="10760" width="1.140625" style="8" customWidth="1"/>
    <col min="10761" max="10762" width="9.140625" style="8"/>
    <col min="10763" max="10763" width="11.85546875" style="8" bestFit="1" customWidth="1"/>
    <col min="10764" max="11006" width="9.140625" style="8"/>
    <col min="11007" max="11008" width="1.7109375" style="8" customWidth="1"/>
    <col min="11009" max="11009" width="3.140625" style="8" customWidth="1"/>
    <col min="11010" max="11010" width="17.7109375" style="8" bestFit="1" customWidth="1"/>
    <col min="11011" max="11011" width="36.42578125" style="8" bestFit="1" customWidth="1"/>
    <col min="11012" max="11012" width="9.140625" style="8"/>
    <col min="11013" max="11013" width="17.7109375" style="8" bestFit="1" customWidth="1"/>
    <col min="11014" max="11014" width="36.42578125" style="8" bestFit="1" customWidth="1"/>
    <col min="11015" max="11015" width="9.140625" style="8"/>
    <col min="11016" max="11016" width="1.140625" style="8" customWidth="1"/>
    <col min="11017" max="11018" width="9.140625" style="8"/>
    <col min="11019" max="11019" width="11.85546875" style="8" bestFit="1" customWidth="1"/>
    <col min="11020" max="11262" width="9.140625" style="8"/>
    <col min="11263" max="11264" width="1.7109375" style="8" customWidth="1"/>
    <col min="11265" max="11265" width="3.140625" style="8" customWidth="1"/>
    <col min="11266" max="11266" width="17.7109375" style="8" bestFit="1" customWidth="1"/>
    <col min="11267" max="11267" width="36.42578125" style="8" bestFit="1" customWidth="1"/>
    <col min="11268" max="11268" width="9.140625" style="8"/>
    <col min="11269" max="11269" width="17.7109375" style="8" bestFit="1" customWidth="1"/>
    <col min="11270" max="11270" width="36.42578125" style="8" bestFit="1" customWidth="1"/>
    <col min="11271" max="11271" width="9.140625" style="8"/>
    <col min="11272" max="11272" width="1.140625" style="8" customWidth="1"/>
    <col min="11273" max="11274" width="9.140625" style="8"/>
    <col min="11275" max="11275" width="11.85546875" style="8" bestFit="1" customWidth="1"/>
    <col min="11276" max="11518" width="9.140625" style="8"/>
    <col min="11519" max="11520" width="1.7109375" style="8" customWidth="1"/>
    <col min="11521" max="11521" width="3.140625" style="8" customWidth="1"/>
    <col min="11522" max="11522" width="17.7109375" style="8" bestFit="1" customWidth="1"/>
    <col min="11523" max="11523" width="36.42578125" style="8" bestFit="1" customWidth="1"/>
    <col min="11524" max="11524" width="9.140625" style="8"/>
    <col min="11525" max="11525" width="17.7109375" style="8" bestFit="1" customWidth="1"/>
    <col min="11526" max="11526" width="36.42578125" style="8" bestFit="1" customWidth="1"/>
    <col min="11527" max="11527" width="9.140625" style="8"/>
    <col min="11528" max="11528" width="1.140625" style="8" customWidth="1"/>
    <col min="11529" max="11530" width="9.140625" style="8"/>
    <col min="11531" max="11531" width="11.85546875" style="8" bestFit="1" customWidth="1"/>
    <col min="11532" max="11774" width="9.140625" style="8"/>
    <col min="11775" max="11776" width="1.7109375" style="8" customWidth="1"/>
    <col min="11777" max="11777" width="3.140625" style="8" customWidth="1"/>
    <col min="11778" max="11778" width="17.7109375" style="8" bestFit="1" customWidth="1"/>
    <col min="11779" max="11779" width="36.42578125" style="8" bestFit="1" customWidth="1"/>
    <col min="11780" max="11780" width="9.140625" style="8"/>
    <col min="11781" max="11781" width="17.7109375" style="8" bestFit="1" customWidth="1"/>
    <col min="11782" max="11782" width="36.42578125" style="8" bestFit="1" customWidth="1"/>
    <col min="11783" max="11783" width="9.140625" style="8"/>
    <col min="11784" max="11784" width="1.140625" style="8" customWidth="1"/>
    <col min="11785" max="11786" width="9.140625" style="8"/>
    <col min="11787" max="11787" width="11.85546875" style="8" bestFit="1" customWidth="1"/>
    <col min="11788" max="12030" width="9.140625" style="8"/>
    <col min="12031" max="12032" width="1.7109375" style="8" customWidth="1"/>
    <col min="12033" max="12033" width="3.140625" style="8" customWidth="1"/>
    <col min="12034" max="12034" width="17.7109375" style="8" bestFit="1" customWidth="1"/>
    <col min="12035" max="12035" width="36.42578125" style="8" bestFit="1" customWidth="1"/>
    <col min="12036" max="12036" width="9.140625" style="8"/>
    <col min="12037" max="12037" width="17.7109375" style="8" bestFit="1" customWidth="1"/>
    <col min="12038" max="12038" width="36.42578125" style="8" bestFit="1" customWidth="1"/>
    <col min="12039" max="12039" width="9.140625" style="8"/>
    <col min="12040" max="12040" width="1.140625" style="8" customWidth="1"/>
    <col min="12041" max="12042" width="9.140625" style="8"/>
    <col min="12043" max="12043" width="11.85546875" style="8" bestFit="1" customWidth="1"/>
    <col min="12044" max="12286" width="9.140625" style="8"/>
    <col min="12287" max="12288" width="1.7109375" style="8" customWidth="1"/>
    <col min="12289" max="12289" width="3.140625" style="8" customWidth="1"/>
    <col min="12290" max="12290" width="17.7109375" style="8" bestFit="1" customWidth="1"/>
    <col min="12291" max="12291" width="36.42578125" style="8" bestFit="1" customWidth="1"/>
    <col min="12292" max="12292" width="9.140625" style="8"/>
    <col min="12293" max="12293" width="17.7109375" style="8" bestFit="1" customWidth="1"/>
    <col min="12294" max="12294" width="36.42578125" style="8" bestFit="1" customWidth="1"/>
    <col min="12295" max="12295" width="9.140625" style="8"/>
    <col min="12296" max="12296" width="1.140625" style="8" customWidth="1"/>
    <col min="12297" max="12298" width="9.140625" style="8"/>
    <col min="12299" max="12299" width="11.85546875" style="8" bestFit="1" customWidth="1"/>
    <col min="12300" max="12542" width="9.140625" style="8"/>
    <col min="12543" max="12544" width="1.7109375" style="8" customWidth="1"/>
    <col min="12545" max="12545" width="3.140625" style="8" customWidth="1"/>
    <col min="12546" max="12546" width="17.7109375" style="8" bestFit="1" customWidth="1"/>
    <col min="12547" max="12547" width="36.42578125" style="8" bestFit="1" customWidth="1"/>
    <col min="12548" max="12548" width="9.140625" style="8"/>
    <col min="12549" max="12549" width="17.7109375" style="8" bestFit="1" customWidth="1"/>
    <col min="12550" max="12550" width="36.42578125" style="8" bestFit="1" customWidth="1"/>
    <col min="12551" max="12551" width="9.140625" style="8"/>
    <col min="12552" max="12552" width="1.140625" style="8" customWidth="1"/>
    <col min="12553" max="12554" width="9.140625" style="8"/>
    <col min="12555" max="12555" width="11.85546875" style="8" bestFit="1" customWidth="1"/>
    <col min="12556" max="12798" width="9.140625" style="8"/>
    <col min="12799" max="12800" width="1.7109375" style="8" customWidth="1"/>
    <col min="12801" max="12801" width="3.140625" style="8" customWidth="1"/>
    <col min="12802" max="12802" width="17.7109375" style="8" bestFit="1" customWidth="1"/>
    <col min="12803" max="12803" width="36.42578125" style="8" bestFit="1" customWidth="1"/>
    <col min="12804" max="12804" width="9.140625" style="8"/>
    <col min="12805" max="12805" width="17.7109375" style="8" bestFit="1" customWidth="1"/>
    <col min="12806" max="12806" width="36.42578125" style="8" bestFit="1" customWidth="1"/>
    <col min="12807" max="12807" width="9.140625" style="8"/>
    <col min="12808" max="12808" width="1.140625" style="8" customWidth="1"/>
    <col min="12809" max="12810" width="9.140625" style="8"/>
    <col min="12811" max="12811" width="11.85546875" style="8" bestFit="1" customWidth="1"/>
    <col min="12812" max="13054" width="9.140625" style="8"/>
    <col min="13055" max="13056" width="1.7109375" style="8" customWidth="1"/>
    <col min="13057" max="13057" width="3.140625" style="8" customWidth="1"/>
    <col min="13058" max="13058" width="17.7109375" style="8" bestFit="1" customWidth="1"/>
    <col min="13059" max="13059" width="36.42578125" style="8" bestFit="1" customWidth="1"/>
    <col min="13060" max="13060" width="9.140625" style="8"/>
    <col min="13061" max="13061" width="17.7109375" style="8" bestFit="1" customWidth="1"/>
    <col min="13062" max="13062" width="36.42578125" style="8" bestFit="1" customWidth="1"/>
    <col min="13063" max="13063" width="9.140625" style="8"/>
    <col min="13064" max="13064" width="1.140625" style="8" customWidth="1"/>
    <col min="13065" max="13066" width="9.140625" style="8"/>
    <col min="13067" max="13067" width="11.85546875" style="8" bestFit="1" customWidth="1"/>
    <col min="13068" max="13310" width="9.140625" style="8"/>
    <col min="13311" max="13312" width="1.7109375" style="8" customWidth="1"/>
    <col min="13313" max="13313" width="3.140625" style="8" customWidth="1"/>
    <col min="13314" max="13314" width="17.7109375" style="8" bestFit="1" customWidth="1"/>
    <col min="13315" max="13315" width="36.42578125" style="8" bestFit="1" customWidth="1"/>
    <col min="13316" max="13316" width="9.140625" style="8"/>
    <col min="13317" max="13317" width="17.7109375" style="8" bestFit="1" customWidth="1"/>
    <col min="13318" max="13318" width="36.42578125" style="8" bestFit="1" customWidth="1"/>
    <col min="13319" max="13319" width="9.140625" style="8"/>
    <col min="13320" max="13320" width="1.140625" style="8" customWidth="1"/>
    <col min="13321" max="13322" width="9.140625" style="8"/>
    <col min="13323" max="13323" width="11.85546875" style="8" bestFit="1" customWidth="1"/>
    <col min="13324" max="13566" width="9.140625" style="8"/>
    <col min="13567" max="13568" width="1.7109375" style="8" customWidth="1"/>
    <col min="13569" max="13569" width="3.140625" style="8" customWidth="1"/>
    <col min="13570" max="13570" width="17.7109375" style="8" bestFit="1" customWidth="1"/>
    <col min="13571" max="13571" width="36.42578125" style="8" bestFit="1" customWidth="1"/>
    <col min="13572" max="13572" width="9.140625" style="8"/>
    <col min="13573" max="13573" width="17.7109375" style="8" bestFit="1" customWidth="1"/>
    <col min="13574" max="13574" width="36.42578125" style="8" bestFit="1" customWidth="1"/>
    <col min="13575" max="13575" width="9.140625" style="8"/>
    <col min="13576" max="13576" width="1.140625" style="8" customWidth="1"/>
    <col min="13577" max="13578" width="9.140625" style="8"/>
    <col min="13579" max="13579" width="11.85546875" style="8" bestFit="1" customWidth="1"/>
    <col min="13580" max="13822" width="9.140625" style="8"/>
    <col min="13823" max="13824" width="1.7109375" style="8" customWidth="1"/>
    <col min="13825" max="13825" width="3.140625" style="8" customWidth="1"/>
    <col min="13826" max="13826" width="17.7109375" style="8" bestFit="1" customWidth="1"/>
    <col min="13827" max="13827" width="36.42578125" style="8" bestFit="1" customWidth="1"/>
    <col min="13828" max="13828" width="9.140625" style="8"/>
    <col min="13829" max="13829" width="17.7109375" style="8" bestFit="1" customWidth="1"/>
    <col min="13830" max="13830" width="36.42578125" style="8" bestFit="1" customWidth="1"/>
    <col min="13831" max="13831" width="9.140625" style="8"/>
    <col min="13832" max="13832" width="1.140625" style="8" customWidth="1"/>
    <col min="13833" max="13834" width="9.140625" style="8"/>
    <col min="13835" max="13835" width="11.85546875" style="8" bestFit="1" customWidth="1"/>
    <col min="13836" max="14078" width="9.140625" style="8"/>
    <col min="14079" max="14080" width="1.7109375" style="8" customWidth="1"/>
    <col min="14081" max="14081" width="3.140625" style="8" customWidth="1"/>
    <col min="14082" max="14082" width="17.7109375" style="8" bestFit="1" customWidth="1"/>
    <col min="14083" max="14083" width="36.42578125" style="8" bestFit="1" customWidth="1"/>
    <col min="14084" max="14084" width="9.140625" style="8"/>
    <col min="14085" max="14085" width="17.7109375" style="8" bestFit="1" customWidth="1"/>
    <col min="14086" max="14086" width="36.42578125" style="8" bestFit="1" customWidth="1"/>
    <col min="14087" max="14087" width="9.140625" style="8"/>
    <col min="14088" max="14088" width="1.140625" style="8" customWidth="1"/>
    <col min="14089" max="14090" width="9.140625" style="8"/>
    <col min="14091" max="14091" width="11.85546875" style="8" bestFit="1" customWidth="1"/>
    <col min="14092" max="14334" width="9.140625" style="8"/>
    <col min="14335" max="14336" width="1.7109375" style="8" customWidth="1"/>
    <col min="14337" max="14337" width="3.140625" style="8" customWidth="1"/>
    <col min="14338" max="14338" width="17.7109375" style="8" bestFit="1" customWidth="1"/>
    <col min="14339" max="14339" width="36.42578125" style="8" bestFit="1" customWidth="1"/>
    <col min="14340" max="14340" width="9.140625" style="8"/>
    <col min="14341" max="14341" width="17.7109375" style="8" bestFit="1" customWidth="1"/>
    <col min="14342" max="14342" width="36.42578125" style="8" bestFit="1" customWidth="1"/>
    <col min="14343" max="14343" width="9.140625" style="8"/>
    <col min="14344" max="14344" width="1.140625" style="8" customWidth="1"/>
    <col min="14345" max="14346" width="9.140625" style="8"/>
    <col min="14347" max="14347" width="11.85546875" style="8" bestFit="1" customWidth="1"/>
    <col min="14348" max="14590" width="9.140625" style="8"/>
    <col min="14591" max="14592" width="1.7109375" style="8" customWidth="1"/>
    <col min="14593" max="14593" width="3.140625" style="8" customWidth="1"/>
    <col min="14594" max="14594" width="17.7109375" style="8" bestFit="1" customWidth="1"/>
    <col min="14595" max="14595" width="36.42578125" style="8" bestFit="1" customWidth="1"/>
    <col min="14596" max="14596" width="9.140625" style="8"/>
    <col min="14597" max="14597" width="17.7109375" style="8" bestFit="1" customWidth="1"/>
    <col min="14598" max="14598" width="36.42578125" style="8" bestFit="1" customWidth="1"/>
    <col min="14599" max="14599" width="9.140625" style="8"/>
    <col min="14600" max="14600" width="1.140625" style="8" customWidth="1"/>
    <col min="14601" max="14602" width="9.140625" style="8"/>
    <col min="14603" max="14603" width="11.85546875" style="8" bestFit="1" customWidth="1"/>
    <col min="14604" max="14846" width="9.140625" style="8"/>
    <col min="14847" max="14848" width="1.7109375" style="8" customWidth="1"/>
    <col min="14849" max="14849" width="3.140625" style="8" customWidth="1"/>
    <col min="14850" max="14850" width="17.7109375" style="8" bestFit="1" customWidth="1"/>
    <col min="14851" max="14851" width="36.42578125" style="8" bestFit="1" customWidth="1"/>
    <col min="14852" max="14852" width="9.140625" style="8"/>
    <col min="14853" max="14853" width="17.7109375" style="8" bestFit="1" customWidth="1"/>
    <col min="14854" max="14854" width="36.42578125" style="8" bestFit="1" customWidth="1"/>
    <col min="14855" max="14855" width="9.140625" style="8"/>
    <col min="14856" max="14856" width="1.140625" style="8" customWidth="1"/>
    <col min="14857" max="14858" width="9.140625" style="8"/>
    <col min="14859" max="14859" width="11.85546875" style="8" bestFit="1" customWidth="1"/>
    <col min="14860" max="15102" width="9.140625" style="8"/>
    <col min="15103" max="15104" width="1.7109375" style="8" customWidth="1"/>
    <col min="15105" max="15105" width="3.140625" style="8" customWidth="1"/>
    <col min="15106" max="15106" width="17.7109375" style="8" bestFit="1" customWidth="1"/>
    <col min="15107" max="15107" width="36.42578125" style="8" bestFit="1" customWidth="1"/>
    <col min="15108" max="15108" width="9.140625" style="8"/>
    <col min="15109" max="15109" width="17.7109375" style="8" bestFit="1" customWidth="1"/>
    <col min="15110" max="15110" width="36.42578125" style="8" bestFit="1" customWidth="1"/>
    <col min="15111" max="15111" width="9.140625" style="8"/>
    <col min="15112" max="15112" width="1.140625" style="8" customWidth="1"/>
    <col min="15113" max="15114" width="9.140625" style="8"/>
    <col min="15115" max="15115" width="11.85546875" style="8" bestFit="1" customWidth="1"/>
    <col min="15116" max="15358" width="9.140625" style="8"/>
    <col min="15359" max="15360" width="1.7109375" style="8" customWidth="1"/>
    <col min="15361" max="15361" width="3.140625" style="8" customWidth="1"/>
    <col min="15362" max="15362" width="17.7109375" style="8" bestFit="1" customWidth="1"/>
    <col min="15363" max="15363" width="36.42578125" style="8" bestFit="1" customWidth="1"/>
    <col min="15364" max="15364" width="9.140625" style="8"/>
    <col min="15365" max="15365" width="17.7109375" style="8" bestFit="1" customWidth="1"/>
    <col min="15366" max="15366" width="36.42578125" style="8" bestFit="1" customWidth="1"/>
    <col min="15367" max="15367" width="9.140625" style="8"/>
    <col min="15368" max="15368" width="1.140625" style="8" customWidth="1"/>
    <col min="15369" max="15370" width="9.140625" style="8"/>
    <col min="15371" max="15371" width="11.85546875" style="8" bestFit="1" customWidth="1"/>
    <col min="15372" max="15614" width="9.140625" style="8"/>
    <col min="15615" max="15616" width="1.7109375" style="8" customWidth="1"/>
    <col min="15617" max="15617" width="3.140625" style="8" customWidth="1"/>
    <col min="15618" max="15618" width="17.7109375" style="8" bestFit="1" customWidth="1"/>
    <col min="15619" max="15619" width="36.42578125" style="8" bestFit="1" customWidth="1"/>
    <col min="15620" max="15620" width="9.140625" style="8"/>
    <col min="15621" max="15621" width="17.7109375" style="8" bestFit="1" customWidth="1"/>
    <col min="15622" max="15622" width="36.42578125" style="8" bestFit="1" customWidth="1"/>
    <col min="15623" max="15623" width="9.140625" style="8"/>
    <col min="15624" max="15624" width="1.140625" style="8" customWidth="1"/>
    <col min="15625" max="15626" width="9.140625" style="8"/>
    <col min="15627" max="15627" width="11.85546875" style="8" bestFit="1" customWidth="1"/>
    <col min="15628" max="15870" width="9.140625" style="8"/>
    <col min="15871" max="15872" width="1.7109375" style="8" customWidth="1"/>
    <col min="15873" max="15873" width="3.140625" style="8" customWidth="1"/>
    <col min="15874" max="15874" width="17.7109375" style="8" bestFit="1" customWidth="1"/>
    <col min="15875" max="15875" width="36.42578125" style="8" bestFit="1" customWidth="1"/>
    <col min="15876" max="15876" width="9.140625" style="8"/>
    <col min="15877" max="15877" width="17.7109375" style="8" bestFit="1" customWidth="1"/>
    <col min="15878" max="15878" width="36.42578125" style="8" bestFit="1" customWidth="1"/>
    <col min="15879" max="15879" width="9.140625" style="8"/>
    <col min="15880" max="15880" width="1.140625" style="8" customWidth="1"/>
    <col min="15881" max="15882" width="9.140625" style="8"/>
    <col min="15883" max="15883" width="11.85546875" style="8" bestFit="1" customWidth="1"/>
    <col min="15884" max="16126" width="9.140625" style="8"/>
    <col min="16127" max="16128" width="1.7109375" style="8" customWidth="1"/>
    <col min="16129" max="16129" width="3.140625" style="8" customWidth="1"/>
    <col min="16130" max="16130" width="17.7109375" style="8" bestFit="1" customWidth="1"/>
    <col min="16131" max="16131" width="36.42578125" style="8" bestFit="1" customWidth="1"/>
    <col min="16132" max="16132" width="9.140625" style="8"/>
    <col min="16133" max="16133" width="17.7109375" style="8" bestFit="1" customWidth="1"/>
    <col min="16134" max="16134" width="36.42578125" style="8" bestFit="1" customWidth="1"/>
    <col min="16135" max="16135" width="9.140625" style="8"/>
    <col min="16136" max="16136" width="1.140625" style="8" customWidth="1"/>
    <col min="16137" max="16138" width="9.140625" style="8"/>
    <col min="16139" max="16139" width="11.85546875" style="8" bestFit="1" customWidth="1"/>
    <col min="16140" max="16384" width="9.140625" style="8"/>
  </cols>
  <sheetData>
    <row r="1" spans="2:12" ht="6" customHeight="1" thickBot="1"/>
    <row r="2" spans="2:12" ht="23.25" thickBot="1">
      <c r="B2" s="9"/>
      <c r="C2" s="9"/>
      <c r="D2" s="10">
        <f ca="1">TODAY() + 52</f>
        <v>43268</v>
      </c>
      <c r="E2" s="9" t="s">
        <v>181</v>
      </c>
      <c r="F2" s="9"/>
      <c r="G2" s="9"/>
      <c r="H2" s="9"/>
      <c r="I2" s="9"/>
      <c r="J2" s="11"/>
      <c r="K2" s="12" t="s">
        <v>36</v>
      </c>
      <c r="L2" s="13"/>
    </row>
    <row r="3" spans="2:12" ht="13.5" thickTop="1">
      <c r="B3" s="14"/>
      <c r="C3" s="14"/>
      <c r="D3" s="14" t="s">
        <v>7</v>
      </c>
      <c r="E3" s="15"/>
      <c r="F3" s="15"/>
      <c r="G3" s="16" t="s">
        <v>8</v>
      </c>
      <c r="H3" s="15"/>
      <c r="I3" s="15"/>
      <c r="J3" s="11"/>
      <c r="K3" s="17" t="s">
        <v>16</v>
      </c>
      <c r="L3" s="36" t="s">
        <v>169</v>
      </c>
    </row>
    <row r="4" spans="2:12">
      <c r="B4" s="15"/>
      <c r="C4" s="18"/>
      <c r="D4" s="19" t="s">
        <v>10</v>
      </c>
      <c r="E4" s="20" t="s">
        <v>11</v>
      </c>
      <c r="F4" s="15" t="s">
        <v>12</v>
      </c>
      <c r="G4" s="19" t="s">
        <v>10</v>
      </c>
      <c r="H4" s="20" t="s">
        <v>13</v>
      </c>
      <c r="I4" s="15" t="str">
        <f>F4</f>
        <v>AUSY</v>
      </c>
      <c r="J4" s="11"/>
      <c r="K4" s="21" t="s">
        <v>14</v>
      </c>
      <c r="L4" s="22">
        <f ca="1">TODAY()</f>
        <v>43216</v>
      </c>
    </row>
    <row r="5" spans="2:12">
      <c r="B5" s="15"/>
      <c r="C5" s="18"/>
      <c r="D5" s="19" t="s">
        <v>15</v>
      </c>
      <c r="E5" s="20" t="s">
        <v>13</v>
      </c>
      <c r="F5" s="15"/>
      <c r="G5" s="19" t="s">
        <v>15</v>
      </c>
      <c r="H5" s="20" t="s">
        <v>11</v>
      </c>
      <c r="I5" s="15"/>
      <c r="J5" s="11"/>
      <c r="K5" s="21" t="s">
        <v>18</v>
      </c>
      <c r="L5" s="22">
        <f ca="1">E8</f>
        <v>46870</v>
      </c>
    </row>
    <row r="6" spans="2:12">
      <c r="B6" s="15"/>
      <c r="C6" s="15"/>
      <c r="D6" s="23" t="s">
        <v>17</v>
      </c>
      <c r="E6" s="24">
        <v>100000000</v>
      </c>
      <c r="F6" s="24"/>
      <c r="G6" s="23" t="s">
        <v>17</v>
      </c>
      <c r="H6" s="24">
        <f>E6*E31</f>
        <v>90000000</v>
      </c>
      <c r="I6" s="24"/>
      <c r="J6" s="11"/>
      <c r="K6" s="21" t="s">
        <v>9</v>
      </c>
      <c r="L6" s="22">
        <f ca="1">TODAY()</f>
        <v>43216</v>
      </c>
    </row>
    <row r="7" spans="2:12">
      <c r="B7" s="15"/>
      <c r="C7" s="15"/>
      <c r="D7" s="19" t="s">
        <v>19</v>
      </c>
      <c r="E7" s="27">
        <f ca="1">_xll.HLV5r3.Financial.Cache.AddPeriod($L$4,$F$7,$F$4,"FOLLOWING","Business")</f>
        <v>43217</v>
      </c>
      <c r="F7" s="28" t="s">
        <v>20</v>
      </c>
      <c r="G7" s="19" t="s">
        <v>19</v>
      </c>
      <c r="H7" s="27">
        <f ca="1">_xll.HLV5r3.Financial.Cache.AddPeriod($L$4,$I$7,$I$4,"FOLLOWING","Business")</f>
        <v>43217</v>
      </c>
      <c r="I7" s="28" t="s">
        <v>20</v>
      </c>
      <c r="J7" s="11"/>
      <c r="K7" s="21" t="s">
        <v>194</v>
      </c>
      <c r="L7" s="22" t="s">
        <v>195</v>
      </c>
    </row>
    <row r="8" spans="2:12">
      <c r="B8" s="15"/>
      <c r="C8" s="15"/>
      <c r="D8" s="29" t="s">
        <v>18</v>
      </c>
      <c r="E8" s="27">
        <f ca="1">_xll.HLV5r3.Financial.Cache.AddPeriod(E7,$F$8,$F$4,"MODFOLLOWING","Calendar")</f>
        <v>46870</v>
      </c>
      <c r="F8" s="28" t="s">
        <v>21</v>
      </c>
      <c r="G8" s="29" t="s">
        <v>18</v>
      </c>
      <c r="H8" s="27">
        <f ca="1">_xll.HLV5r3.Financial.Cache.AddPeriod(H7,$I$8,$I$4,"MODFOLLOWING","Calendar")</f>
        <v>46870</v>
      </c>
      <c r="I8" s="28" t="s">
        <v>21</v>
      </c>
      <c r="J8" s="11"/>
      <c r="K8" s="21" t="s">
        <v>11</v>
      </c>
      <c r="L8" s="22" t="s">
        <v>44</v>
      </c>
    </row>
    <row r="9" spans="2:12" ht="13.5" thickBot="1">
      <c r="B9" s="15"/>
      <c r="C9" s="15"/>
      <c r="D9" s="29" t="s">
        <v>22</v>
      </c>
      <c r="E9" s="27"/>
      <c r="F9" s="28" t="s">
        <v>23</v>
      </c>
      <c r="G9" s="29" t="s">
        <v>22</v>
      </c>
      <c r="H9" s="27"/>
      <c r="I9" s="28" t="s">
        <v>23</v>
      </c>
      <c r="J9" s="11"/>
      <c r="K9" s="25" t="s">
        <v>13</v>
      </c>
      <c r="L9" s="26" t="s">
        <v>47</v>
      </c>
    </row>
    <row r="10" spans="2:12" ht="13.5" thickBot="1">
      <c r="B10" s="15"/>
      <c r="C10" s="15"/>
      <c r="D10" s="29" t="s">
        <v>24</v>
      </c>
      <c r="E10" s="27"/>
      <c r="F10" s="30"/>
      <c r="G10" s="29" t="s">
        <v>24</v>
      </c>
      <c r="H10" s="27"/>
      <c r="I10" s="30"/>
      <c r="J10" s="11"/>
    </row>
    <row r="11" spans="2:12" ht="13.5" thickBot="1">
      <c r="B11" s="15"/>
      <c r="C11" s="31"/>
      <c r="D11" s="29" t="s">
        <v>25</v>
      </c>
      <c r="E11" s="32" t="s">
        <v>26</v>
      </c>
      <c r="F11" s="30"/>
      <c r="G11" s="29" t="s">
        <v>25</v>
      </c>
      <c r="H11" s="32" t="s">
        <v>26</v>
      </c>
      <c r="I11" s="30"/>
      <c r="J11" s="11"/>
      <c r="K11" s="12" t="s">
        <v>53</v>
      </c>
      <c r="L11" s="13"/>
    </row>
    <row r="12" spans="2:12">
      <c r="B12" s="15"/>
      <c r="C12" s="31"/>
      <c r="D12" s="29" t="s">
        <v>28</v>
      </c>
      <c r="E12" s="32"/>
      <c r="F12" s="30"/>
      <c r="G12" s="29" t="s">
        <v>28</v>
      </c>
      <c r="H12" s="32"/>
      <c r="I12" s="30"/>
      <c r="J12" s="11"/>
      <c r="K12" s="17" t="s">
        <v>56</v>
      </c>
      <c r="L12" s="36" t="s">
        <v>38</v>
      </c>
    </row>
    <row r="13" spans="2:12">
      <c r="B13" s="15"/>
      <c r="C13" s="31"/>
      <c r="D13" s="29" t="s">
        <v>29</v>
      </c>
      <c r="E13" s="32"/>
      <c r="F13" s="30"/>
      <c r="G13" s="29" t="s">
        <v>29</v>
      </c>
      <c r="H13" s="32"/>
      <c r="I13" s="30"/>
      <c r="J13" s="11"/>
      <c r="K13" s="21" t="s">
        <v>57</v>
      </c>
      <c r="L13" s="22" t="s">
        <v>44</v>
      </c>
    </row>
    <row r="14" spans="2:12">
      <c r="B14" s="15"/>
      <c r="C14" s="31"/>
      <c r="D14" s="33" t="s">
        <v>31</v>
      </c>
      <c r="E14" s="34" t="s">
        <v>32</v>
      </c>
      <c r="F14" s="34"/>
      <c r="G14" s="33" t="s">
        <v>31</v>
      </c>
      <c r="H14" s="34" t="s">
        <v>32</v>
      </c>
      <c r="I14" s="34"/>
      <c r="J14" s="11"/>
      <c r="K14" s="21" t="s">
        <v>59</v>
      </c>
      <c r="L14" s="22">
        <f ca="1">L6</f>
        <v>43216</v>
      </c>
    </row>
    <row r="15" spans="2:12" ht="13.5" thickBot="1">
      <c r="B15" s="15"/>
      <c r="C15" s="31"/>
      <c r="D15" s="23" t="s">
        <v>33</v>
      </c>
      <c r="E15" s="161" t="s">
        <v>34</v>
      </c>
      <c r="F15" s="15"/>
      <c r="G15" s="23" t="s">
        <v>33</v>
      </c>
      <c r="H15" s="161" t="s">
        <v>35</v>
      </c>
      <c r="I15" s="15"/>
      <c r="J15" s="11"/>
      <c r="K15" s="21" t="s">
        <v>61</v>
      </c>
      <c r="L15" s="22" t="s">
        <v>6</v>
      </c>
    </row>
    <row r="16" spans="2:12">
      <c r="B16" s="15"/>
      <c r="C16" s="31"/>
      <c r="D16" s="19" t="s">
        <v>37</v>
      </c>
      <c r="E16" s="35" t="s">
        <v>38</v>
      </c>
      <c r="F16" s="15"/>
      <c r="G16" s="19" t="s">
        <v>37</v>
      </c>
      <c r="H16" s="32" t="s">
        <v>135</v>
      </c>
      <c r="I16" s="15"/>
      <c r="J16" s="11"/>
      <c r="K16" s="12" t="s">
        <v>63</v>
      </c>
      <c r="L16" s="13"/>
    </row>
    <row r="17" spans="2:12">
      <c r="B17" s="15"/>
      <c r="C17" s="31"/>
      <c r="D17" s="29" t="s">
        <v>39</v>
      </c>
      <c r="E17" s="35">
        <v>5.3118520502244845E-2</v>
      </c>
      <c r="F17" s="15"/>
      <c r="G17" s="29" t="s">
        <v>39</v>
      </c>
      <c r="H17" s="35">
        <v>0</v>
      </c>
      <c r="I17" s="15"/>
      <c r="J17" s="11"/>
      <c r="K17" s="21" t="s">
        <v>65</v>
      </c>
      <c r="L17" s="22"/>
    </row>
    <row r="18" spans="2:12">
      <c r="B18" s="15"/>
      <c r="C18" s="31"/>
      <c r="D18" s="29" t="s">
        <v>40</v>
      </c>
      <c r="E18" s="35">
        <v>0</v>
      </c>
      <c r="F18" s="15"/>
      <c r="G18" s="29" t="s">
        <v>40</v>
      </c>
      <c r="H18" s="37">
        <v>0</v>
      </c>
      <c r="I18" s="15"/>
      <c r="J18" s="11"/>
      <c r="K18" s="21" t="s">
        <v>66</v>
      </c>
      <c r="L18" s="22"/>
    </row>
    <row r="19" spans="2:12">
      <c r="B19" s="15"/>
      <c r="C19" s="31"/>
      <c r="D19" s="29" t="s">
        <v>41</v>
      </c>
      <c r="E19" s="35" t="s">
        <v>157</v>
      </c>
      <c r="F19" s="15"/>
      <c r="G19" s="29" t="s">
        <v>41</v>
      </c>
      <c r="H19" s="38" t="s">
        <v>23</v>
      </c>
      <c r="I19" s="15"/>
      <c r="J19" s="11"/>
      <c r="K19" s="21"/>
      <c r="L19" s="22"/>
    </row>
    <row r="20" spans="2:12" ht="13.5" thickBot="1">
      <c r="B20" s="15"/>
      <c r="C20" s="31"/>
      <c r="D20" s="29" t="s">
        <v>42</v>
      </c>
      <c r="E20" s="39" t="s">
        <v>43</v>
      </c>
      <c r="F20" s="15"/>
      <c r="G20" s="29" t="s">
        <v>42</v>
      </c>
      <c r="H20" s="39" t="s">
        <v>99</v>
      </c>
      <c r="I20" s="15"/>
      <c r="J20" s="11"/>
      <c r="K20" s="25"/>
      <c r="L20" s="26"/>
    </row>
    <row r="21" spans="2:12">
      <c r="B21" s="15"/>
      <c r="C21" s="31"/>
      <c r="D21" s="29" t="s">
        <v>45</v>
      </c>
      <c r="E21" s="35" t="s">
        <v>136</v>
      </c>
      <c r="F21" s="15"/>
      <c r="G21" s="29" t="s">
        <v>45</v>
      </c>
      <c r="H21" s="35" t="s">
        <v>136</v>
      </c>
      <c r="I21" s="15"/>
      <c r="J21" s="11"/>
    </row>
    <row r="22" spans="2:12">
      <c r="B22" s="15"/>
      <c r="C22" s="31"/>
      <c r="D22" s="29" t="s">
        <v>48</v>
      </c>
      <c r="E22" s="35" t="s">
        <v>49</v>
      </c>
      <c r="F22" s="15"/>
      <c r="G22" s="29" t="s">
        <v>48</v>
      </c>
      <c r="H22" s="41" t="s">
        <v>49</v>
      </c>
      <c r="I22" s="15"/>
      <c r="J22" s="11"/>
    </row>
    <row r="23" spans="2:12">
      <c r="B23" s="15"/>
      <c r="C23" s="31"/>
      <c r="D23" s="29" t="s">
        <v>50</v>
      </c>
      <c r="E23" s="35" t="s">
        <v>46</v>
      </c>
      <c r="F23" s="15"/>
      <c r="G23" s="29" t="s">
        <v>50</v>
      </c>
      <c r="H23" s="40" t="s">
        <v>46</v>
      </c>
      <c r="I23" s="15"/>
      <c r="J23" s="11"/>
    </row>
    <row r="24" spans="2:12">
      <c r="B24" s="15"/>
      <c r="C24" s="31"/>
      <c r="D24" s="29" t="s">
        <v>51</v>
      </c>
      <c r="E24" s="35" t="s">
        <v>52</v>
      </c>
      <c r="F24" s="15"/>
      <c r="G24" s="29" t="s">
        <v>51</v>
      </c>
      <c r="H24" s="41" t="s">
        <v>52</v>
      </c>
      <c r="I24" s="15"/>
      <c r="J24" s="11"/>
    </row>
    <row r="25" spans="2:12">
      <c r="B25" s="15"/>
      <c r="C25" s="31"/>
      <c r="D25" s="29" t="s">
        <v>54</v>
      </c>
      <c r="E25" s="35"/>
      <c r="F25" s="15"/>
      <c r="G25" s="29" t="s">
        <v>54</v>
      </c>
      <c r="H25" s="35" t="s">
        <v>138</v>
      </c>
      <c r="I25" s="15"/>
      <c r="J25" s="11"/>
    </row>
    <row r="26" spans="2:12">
      <c r="B26" s="15"/>
      <c r="C26" s="31"/>
      <c r="D26" s="29" t="s">
        <v>58</v>
      </c>
      <c r="E26" s="7" t="s">
        <v>183</v>
      </c>
      <c r="F26" s="15"/>
      <c r="G26" s="29" t="s">
        <v>58</v>
      </c>
      <c r="H26" s="7" t="s">
        <v>184</v>
      </c>
      <c r="I26" s="15"/>
      <c r="J26" s="11"/>
    </row>
    <row r="27" spans="2:12">
      <c r="B27" s="15"/>
      <c r="C27" s="31"/>
      <c r="D27" s="29" t="s">
        <v>60</v>
      </c>
      <c r="E27" s="35"/>
      <c r="F27" s="15" t="str">
        <f>IF(ISNA(VLOOKUP(E26,LiveCurveRange,1,FALSE)),"&lt;-Error","")</f>
        <v/>
      </c>
      <c r="G27" s="29" t="s">
        <v>60</v>
      </c>
      <c r="H27" s="7" t="s">
        <v>184</v>
      </c>
      <c r="I27" s="15" t="str">
        <f>IF(ISNA(VLOOKUP(H26,LiveCurveRange,1,FALSE)),"&lt;-Error","")</f>
        <v/>
      </c>
      <c r="J27" s="11"/>
    </row>
    <row r="28" spans="2:12">
      <c r="B28" s="15"/>
      <c r="C28" s="31"/>
      <c r="D28" s="29" t="s">
        <v>62</v>
      </c>
      <c r="E28" s="35"/>
      <c r="F28" s="15"/>
      <c r="G28" s="29" t="s">
        <v>62</v>
      </c>
      <c r="H28" s="35"/>
      <c r="I28" s="15" t="str">
        <f>IF(ISNA(VLOOKUP(H27,LiveCurveRange,1,FALSE)),"&lt;-Error","")</f>
        <v/>
      </c>
      <c r="J28" s="11"/>
    </row>
    <row r="29" spans="2:12">
      <c r="B29" s="15"/>
      <c r="C29" s="31"/>
      <c r="D29" s="8" t="s">
        <v>64</v>
      </c>
      <c r="E29" s="8" t="b">
        <v>1</v>
      </c>
      <c r="F29" s="15"/>
      <c r="G29" s="8" t="s">
        <v>64</v>
      </c>
      <c r="H29" s="8" t="b">
        <v>1</v>
      </c>
      <c r="I29" s="15"/>
      <c r="J29" s="11"/>
    </row>
    <row r="30" spans="2:12">
      <c r="B30" s="15"/>
      <c r="C30" s="31"/>
      <c r="D30" s="15"/>
      <c r="E30" s="15"/>
      <c r="F30" s="15"/>
      <c r="G30" s="15"/>
      <c r="H30" s="15"/>
      <c r="I30" s="15"/>
      <c r="J30" s="11"/>
    </row>
    <row r="31" spans="2:12">
      <c r="B31" s="15"/>
      <c r="C31" s="31"/>
      <c r="D31" s="29" t="s">
        <v>139</v>
      </c>
      <c r="E31" s="188">
        <v>0.9</v>
      </c>
      <c r="F31" s="15"/>
      <c r="G31" s="15"/>
      <c r="H31" s="15"/>
      <c r="I31" s="15"/>
      <c r="J31" s="11"/>
    </row>
    <row r="32" spans="2:12">
      <c r="B32" s="15"/>
      <c r="C32" s="31"/>
      <c r="D32" s="31"/>
      <c r="E32" s="31"/>
      <c r="F32" s="31"/>
      <c r="G32" s="31"/>
      <c r="H32" s="31"/>
      <c r="I32" s="15"/>
      <c r="J32" s="11"/>
    </row>
    <row r="33" spans="2:11" ht="13.5" thickBot="1">
      <c r="B33" s="15"/>
      <c r="C33" s="31"/>
      <c r="D33" s="42"/>
      <c r="E33" s="42"/>
      <c r="F33" s="42"/>
      <c r="G33" s="42"/>
      <c r="H33" s="42"/>
      <c r="I33" s="15"/>
      <c r="J33" s="11"/>
    </row>
    <row r="34" spans="2:11">
      <c r="B34" s="15"/>
      <c r="C34" s="31"/>
      <c r="D34" s="15"/>
      <c r="E34" s="15"/>
      <c r="F34" s="15"/>
      <c r="G34" s="15"/>
      <c r="H34" s="15"/>
      <c r="I34" s="15"/>
      <c r="J34" s="11"/>
    </row>
    <row r="35" spans="2:11">
      <c r="B35" s="15"/>
      <c r="C35" s="31"/>
      <c r="D35" s="23" t="s">
        <v>67</v>
      </c>
      <c r="E35" s="43" t="str">
        <f ca="1">_xll.HLV5r3.Financial.Cache.CreateXccySwapWithProperties(D4:E29,G4:H29, K3:L9)</f>
        <v>Trade.SpreadSheet.swap.xccynb002</v>
      </c>
      <c r="F35" s="15"/>
      <c r="G35"/>
      <c r="H35"/>
      <c r="I35" s="15"/>
      <c r="J35" s="11"/>
    </row>
    <row r="36" spans="2:11">
      <c r="B36" s="15"/>
      <c r="C36" s="31"/>
      <c r="D36" s="29" t="s">
        <v>68</v>
      </c>
      <c r="E36" s="137" t="str">
        <f ca="1">_xll.HLV5r3.Financial.Cache.ValueTradeFromMarket(E35,L13,K17:K18,L12,L15,L14)</f>
        <v>ValuationReport.LOCAL_USER.SpreadSheet.swap.xccynb002.QR_LIVE</v>
      </c>
      <c r="F36" s="15"/>
      <c r="G36"/>
      <c r="H36"/>
      <c r="I36" s="15"/>
      <c r="J36" s="11"/>
    </row>
    <row r="37" spans="2:11">
      <c r="B37" s="15"/>
      <c r="C37" s="31"/>
      <c r="D37" s="46"/>
      <c r="E37" s="47"/>
      <c r="F37" s="15"/>
      <c r="G37"/>
      <c r="H37"/>
      <c r="I37" s="15"/>
      <c r="J37" s="11"/>
    </row>
    <row r="38" spans="2:11">
      <c r="B38" s="15"/>
      <c r="C38" s="31"/>
      <c r="D38" s="15"/>
      <c r="E38" s="31"/>
      <c r="F38" s="15"/>
      <c r="G38"/>
      <c r="H38" s="48"/>
      <c r="I38" s="15"/>
      <c r="J38" s="11"/>
    </row>
    <row r="39" spans="2:11">
      <c r="B39" s="15"/>
      <c r="C39" s="31"/>
      <c r="D39" s="15" t="str">
        <f t="array" aca="1" ref="D39:E44" ca="1">_xll.HLV5r3.Financial.Cache.ViewValuationReport(E36)</f>
        <v>ImpliedQuote</v>
      </c>
      <c r="E39" s="136">
        <f ca="1"/>
        <v>5.0313385124985933E-2</v>
      </c>
      <c r="F39" s="15"/>
      <c r="G39" t="s">
        <v>65</v>
      </c>
      <c r="H39" s="44">
        <f ca="1">_xll.HLV5r3.Financial.Cache.GetNPV(E35,L13,L12,L14,L15)</f>
        <v>-2184082.5632858598</v>
      </c>
      <c r="I39" s="15"/>
    </row>
    <row r="40" spans="2:11">
      <c r="B40" s="15"/>
      <c r="C40" s="31"/>
      <c r="D40" s="15" t="str">
        <f ca="1"/>
        <v>NPV</v>
      </c>
      <c r="E40" s="44">
        <f ca="1"/>
        <v>-2184082.5632858598</v>
      </c>
      <c r="F40" s="15"/>
      <c r="G40" t="s">
        <v>66</v>
      </c>
      <c r="H40" s="136">
        <f ca="1">_xll.HLV5r3.Financial.Cache.GetParRate(E35,L13,L12,L14,L15)</f>
        <v>5.0313385124985933E-2</v>
      </c>
      <c r="I40" s="15"/>
    </row>
    <row r="41" spans="2:11">
      <c r="B41" s="15"/>
      <c r="C41" s="31"/>
      <c r="D41" s="15" t="str">
        <f ca="1"/>
        <v>AccrualFactor</v>
      </c>
      <c r="E41" s="44">
        <f ca="1"/>
        <v>-77867.510120400038</v>
      </c>
      <c r="F41" s="15"/>
      <c r="G41" s="31"/>
      <c r="H41" s="15"/>
      <c r="I41" s="15"/>
    </row>
    <row r="42" spans="2:11">
      <c r="B42" s="15"/>
      <c r="C42" s="31"/>
      <c r="D42" s="15" t="str">
        <f ca="1"/>
        <v>FloatingNPV</v>
      </c>
      <c r="E42" s="44">
        <f ca="1"/>
        <v>-39177780.2456569</v>
      </c>
      <c r="F42" s="15"/>
      <c r="G42" t="s">
        <v>167</v>
      </c>
      <c r="H42" t="s">
        <v>166</v>
      </c>
      <c r="I42" s="15"/>
      <c r="K42" s="51"/>
    </row>
    <row r="43" spans="2:11">
      <c r="B43" s="15"/>
      <c r="C43" s="31"/>
      <c r="D43" s="15" t="e">
        <f ca="1"/>
        <v>#N/A</v>
      </c>
      <c r="E43" t="e">
        <f ca="1"/>
        <v>#N/A</v>
      </c>
      <c r="F43" s="15"/>
      <c r="G43" t="str">
        <f t="array" aca="1" ref="G43:G46" ca="1">_xll.HLV5r3.Financial.Cache.GetRequiredCurves(E35)</f>
        <v>DiscountCurve.AUD-LIBOR-SENIOR</v>
      </c>
      <c r="H43" t="str">
        <f>E26</f>
        <v>Market.QR_LIVE.RateCurve.AUD-BBR-BBSW-6M</v>
      </c>
      <c r="I43" s="15"/>
      <c r="K43" s="51"/>
    </row>
    <row r="44" spans="2:11">
      <c r="B44" s="15"/>
      <c r="C44" s="31"/>
      <c r="D44" s="15" t="e">
        <f ca="1"/>
        <v>#N/A</v>
      </c>
      <c r="E44" t="e">
        <f ca="1"/>
        <v>#N/A</v>
      </c>
      <c r="F44" s="15"/>
      <c r="G44" t="str">
        <f ca="1"/>
        <v>DiscountCurve.USD-LIBOR-SENIOR</v>
      </c>
      <c r="H44" t="str">
        <f>H26</f>
        <v>Market.QR_LIVE.RateCurve.USD-LIBOR-BBA-6M</v>
      </c>
      <c r="I44" s="15"/>
      <c r="K44" s="51"/>
    </row>
    <row r="45" spans="2:11">
      <c r="B45" s="15"/>
      <c r="C45" s="31"/>
      <c r="D45" s="15"/>
      <c r="E45" s="31"/>
      <c r="F45" s="15"/>
      <c r="G45" t="str">
        <f ca="1"/>
        <v>RateCurve.USD-LIBOR-BBA-6M</v>
      </c>
      <c r="H45" t="str">
        <f>H27</f>
        <v>Market.QR_LIVE.RateCurve.USD-LIBOR-BBA-6M</v>
      </c>
      <c r="I45" s="15"/>
      <c r="K45" s="51"/>
    </row>
    <row r="46" spans="2:11">
      <c r="B46" s="15"/>
      <c r="C46" s="31"/>
      <c r="D46" s="15"/>
      <c r="E46" s="15"/>
      <c r="F46" s="52"/>
      <c r="G46" t="e">
        <f ca="1"/>
        <v>#N/A</v>
      </c>
      <c r="H46"/>
      <c r="I46" s="15"/>
      <c r="K46" s="51"/>
    </row>
    <row r="47" spans="2:11">
      <c r="B47" s="53"/>
      <c r="C47" s="31"/>
      <c r="D47" s="15"/>
      <c r="E47" s="15"/>
      <c r="F47" s="52"/>
      <c r="G47" s="15"/>
      <c r="H47" s="15"/>
      <c r="I47" s="15"/>
      <c r="K47" s="51"/>
    </row>
    <row r="48" spans="2:11">
      <c r="B48" s="31"/>
      <c r="C48" s="31"/>
      <c r="D48" s="15"/>
      <c r="E48" s="15"/>
      <c r="F48" s="15"/>
      <c r="G48" s="15"/>
      <c r="H48" s="15"/>
      <c r="I48" s="15"/>
      <c r="K48" s="51"/>
    </row>
    <row r="49" spans="2:11">
      <c r="B49" s="15"/>
      <c r="C49" s="15"/>
      <c r="D49" s="15"/>
      <c r="E49" s="15"/>
      <c r="F49" s="15"/>
      <c r="G49" s="15"/>
      <c r="H49" s="15"/>
      <c r="I49" s="54"/>
      <c r="K49" s="51"/>
    </row>
    <row r="50" spans="2:11">
      <c r="K50" s="51"/>
    </row>
    <row r="51" spans="2:11">
      <c r="K51" s="51"/>
    </row>
    <row r="52" spans="2:11">
      <c r="K52" s="51"/>
    </row>
    <row r="53" spans="2:11">
      <c r="K53" s="51"/>
    </row>
    <row r="54" spans="2:11">
      <c r="K54" s="51"/>
    </row>
    <row r="55" spans="2:11">
      <c r="K55" s="51"/>
    </row>
    <row r="56" spans="2:11">
      <c r="K56" s="51"/>
    </row>
    <row r="57" spans="2:11">
      <c r="K57" s="51"/>
    </row>
    <row r="58" spans="2:11">
      <c r="K58" s="51"/>
    </row>
    <row r="59" spans="2:11">
      <c r="K59" s="51"/>
    </row>
    <row r="60" spans="2:11">
      <c r="K60" s="51"/>
    </row>
    <row r="61" spans="2:11">
      <c r="K61" s="51"/>
    </row>
    <row r="62" spans="2:11">
      <c r="K62" s="51"/>
    </row>
    <row r="63" spans="2:11">
      <c r="K63" s="51"/>
    </row>
    <row r="64" spans="2:11">
      <c r="K64" s="51"/>
    </row>
    <row r="65" spans="11:11">
      <c r="K65" s="51"/>
    </row>
    <row r="66" spans="11:11">
      <c r="K66" s="51"/>
    </row>
    <row r="67" spans="11:11">
      <c r="K67" s="51"/>
    </row>
    <row r="68" spans="11:11">
      <c r="K68" s="51"/>
    </row>
    <row r="69" spans="11:11">
      <c r="K69" s="51"/>
    </row>
    <row r="70" spans="11:11">
      <c r="K70" s="51"/>
    </row>
    <row r="71" spans="11:11">
      <c r="K71" s="51"/>
    </row>
    <row r="72" spans="11:11">
      <c r="K72" s="51"/>
    </row>
    <row r="73" spans="11:11">
      <c r="K73" s="51"/>
    </row>
    <row r="74" spans="11:11">
      <c r="K74" s="51"/>
    </row>
    <row r="75" spans="11:11">
      <c r="K75" s="51"/>
    </row>
    <row r="76" spans="11:11">
      <c r="K76" s="51"/>
    </row>
    <row r="77" spans="11:11">
      <c r="K77" s="51"/>
    </row>
    <row r="78" spans="11:11">
      <c r="K78" s="51"/>
    </row>
    <row r="79" spans="11:11">
      <c r="K79" s="51"/>
    </row>
    <row r="80" spans="11:11">
      <c r="K80" s="51"/>
    </row>
    <row r="81" spans="11:11">
      <c r="K81" s="51"/>
    </row>
    <row r="82" spans="11:11">
      <c r="K82" s="51"/>
    </row>
    <row r="83" spans="11:11">
      <c r="K83" s="51"/>
    </row>
    <row r="84" spans="11:11">
      <c r="K84" s="51"/>
    </row>
    <row r="85" spans="11:11">
      <c r="K85" s="51"/>
    </row>
    <row r="86" spans="11:11">
      <c r="K86" s="51"/>
    </row>
    <row r="87" spans="11:11">
      <c r="K87" s="51"/>
    </row>
    <row r="88" spans="11:11">
      <c r="K88" s="51"/>
    </row>
    <row r="89" spans="11:11">
      <c r="K89" s="51"/>
    </row>
    <row r="90" spans="11:11">
      <c r="K90" s="51"/>
    </row>
    <row r="91" spans="11:11">
      <c r="K91" s="51"/>
    </row>
    <row r="92" spans="11:11">
      <c r="K92" s="51"/>
    </row>
    <row r="93" spans="11:11">
      <c r="K93" s="51"/>
    </row>
    <row r="94" spans="11:11">
      <c r="K94" s="51"/>
    </row>
    <row r="95" spans="11:11">
      <c r="K95" s="51"/>
    </row>
    <row r="96" spans="11:11">
      <c r="K96" s="51"/>
    </row>
    <row r="97" spans="11:11">
      <c r="K97" s="51"/>
    </row>
    <row r="98" spans="11:11">
      <c r="K98" s="51"/>
    </row>
    <row r="99" spans="11:11">
      <c r="K99" s="51"/>
    </row>
    <row r="100" spans="11:11">
      <c r="K100" s="51"/>
    </row>
    <row r="101" spans="11:11">
      <c r="K101" s="51"/>
    </row>
    <row r="102" spans="11:11">
      <c r="K102" s="51"/>
    </row>
    <row r="103" spans="11:11">
      <c r="K103" s="51"/>
    </row>
    <row r="104" spans="11:11">
      <c r="K104" s="51"/>
    </row>
    <row r="105" spans="11:11">
      <c r="K105" s="51"/>
    </row>
    <row r="106" spans="11:11">
      <c r="K106" s="51"/>
    </row>
    <row r="107" spans="11:11">
      <c r="K107" s="51"/>
    </row>
    <row r="108" spans="11:11">
      <c r="K108" s="51"/>
    </row>
    <row r="109" spans="11:11">
      <c r="K109" s="51"/>
    </row>
    <row r="110" spans="11:11">
      <c r="K110" s="51"/>
    </row>
    <row r="111" spans="11:11">
      <c r="K111" s="51"/>
    </row>
    <row r="112" spans="11:11">
      <c r="K112" s="51"/>
    </row>
    <row r="113" spans="11:11">
      <c r="K113" s="51"/>
    </row>
    <row r="114" spans="11:11">
      <c r="K114" s="51"/>
    </row>
    <row r="115" spans="11:11">
      <c r="K115" s="51"/>
    </row>
    <row r="116" spans="11:11">
      <c r="K116" s="51"/>
    </row>
    <row r="117" spans="11:11">
      <c r="K117" s="51"/>
    </row>
    <row r="118" spans="11:11">
      <c r="K118" s="51"/>
    </row>
    <row r="119" spans="11:11">
      <c r="K119" s="51"/>
    </row>
    <row r="120" spans="11:11">
      <c r="K120" s="51"/>
    </row>
    <row r="121" spans="11:11">
      <c r="K121" s="51"/>
    </row>
    <row r="122" spans="11:11">
      <c r="K122" s="51"/>
    </row>
    <row r="123" spans="11:11">
      <c r="K123" s="51"/>
    </row>
    <row r="124" spans="11:11">
      <c r="K124" s="51"/>
    </row>
    <row r="125" spans="11:11">
      <c r="K125" s="51"/>
    </row>
    <row r="126" spans="11:11">
      <c r="K126" s="51"/>
    </row>
    <row r="127" spans="11:11">
      <c r="K127" s="51"/>
    </row>
    <row r="128" spans="11:11">
      <c r="K128" s="51"/>
    </row>
    <row r="129" spans="11:11">
      <c r="K129" s="51"/>
    </row>
    <row r="130" spans="11:11">
      <c r="K130" s="51"/>
    </row>
    <row r="131" spans="11:11">
      <c r="K131" s="51"/>
    </row>
    <row r="132" spans="11:11">
      <c r="K132" s="56"/>
    </row>
    <row r="133" spans="11:11">
      <c r="K133" s="56"/>
    </row>
    <row r="134" spans="11:11">
      <c r="K134" s="56"/>
    </row>
    <row r="135" spans="11:11">
      <c r="K135" s="56"/>
    </row>
    <row r="136" spans="11:11">
      <c r="K136" s="56"/>
    </row>
    <row r="137" spans="11:11">
      <c r="K137" s="56"/>
    </row>
    <row r="138" spans="11:11">
      <c r="K138" s="56"/>
    </row>
    <row r="139" spans="11:11">
      <c r="K139" s="56"/>
    </row>
    <row r="140" spans="11:11">
      <c r="K140" s="56"/>
    </row>
    <row r="141" spans="11:11">
      <c r="K141" s="56"/>
    </row>
    <row r="142" spans="11:11">
      <c r="K142" s="56"/>
    </row>
    <row r="143" spans="11:11">
      <c r="K143" s="56"/>
    </row>
    <row r="144" spans="11:11">
      <c r="K144" s="56"/>
    </row>
    <row r="145" spans="11:11">
      <c r="K145" s="56"/>
    </row>
    <row r="146" spans="11:11">
      <c r="K146" s="56"/>
    </row>
    <row r="147" spans="11:11">
      <c r="K147" s="56"/>
    </row>
    <row r="148" spans="11:11">
      <c r="K148" s="56"/>
    </row>
    <row r="149" spans="11:11">
      <c r="K149" s="56"/>
    </row>
    <row r="150" spans="11:11">
      <c r="K150" s="56"/>
    </row>
    <row r="151" spans="11:11">
      <c r="K151" s="56"/>
    </row>
    <row r="152" spans="11:11">
      <c r="K152" s="56"/>
    </row>
    <row r="153" spans="11:11">
      <c r="K153" s="56"/>
    </row>
    <row r="154" spans="11:11">
      <c r="K154" s="56"/>
    </row>
  </sheetData>
  <conditionalFormatting sqref="F27 I27:I28">
    <cfRule type="cellIs" dxfId="2" priority="1" stopIfTrue="1" operator="equal">
      <formula>"&lt;-Error"</formula>
    </cfRule>
  </conditionalFormatting>
  <dataValidations count="13">
    <dataValidation type="list" allowBlank="1" showInputMessage="1" showErrorMessage="1" sqref="WVO983003 WVO11 WLS11 WBW11 VSA11 VIE11 UYI11 UOM11 UEQ11 TUU11 TKY11 TBC11 SRG11 SHK11 RXO11 RNS11 RDW11 QUA11 QKE11 QAI11 PQM11 PGQ11 OWU11 OMY11 ODC11 NTG11 NJK11 MZO11 MPS11 MFW11 LWA11 LME11 LCI11 KSM11 KIQ11 JYU11 JOY11 JFC11 IVG11 ILK11 IBO11 HRS11 HHW11 GYA11 GOE11 GEI11 FUM11 FKQ11 FAU11 EQY11 EHC11 DXG11 DNK11 DDO11 CTS11 CJW11 CAA11 BQE11 BGI11 AWM11 AMQ11 ACU11 SY11 JC11 WVL11 WLP11 WBT11 VRX11 VIB11 UYF11 UOJ11 UEN11 TUR11 TKV11 TAZ11 SRD11 SHH11 RXL11 RNP11 RDT11 QTX11 QKB11 QAF11 PQJ11 PGN11 OWR11 OMV11 OCZ11 NTD11 NJH11 MZL11 MPP11 MFT11 LVX11 LMB11 LCF11 KSJ11 KIN11 JYR11 JOV11 JEZ11 IVD11 ILH11 IBL11 HRP11 HHT11 GXX11 GOB11 GEF11 FUJ11 FKN11 FAR11 EQV11 EGZ11 DXD11 DNH11 DDL11 CTP11 CJT11 BZX11 BQB11 BGF11 AWJ11 AMN11 ACR11 SV11 IZ11 WVK21 WLO21 WBS21 VRW21 VIA21 UYE21 UOI21 UEM21 TUQ21 TKU21 TAY21 SRC21 SHG21 RXK21 RNO21 RDS21 QTW21 QKA21 QAE21 PQI21 PGM21 OWQ21 OMU21 OCY21 NTC21 NJG21 MZK21 MPO21 MFS21 LVW21 LMA21 LCE21 KSI21 KIM21 JYQ21 JOU21 JEY21 IVC21 ILG21 IBK21 HRO21 HHS21 GXW21 GOA21 GEE21 FUI21 FKM21 FAQ21 EQU21 EGY21 DXC21 DNG21 DDK21 CTO21 CJS21 BZW21 BQA21 BGE21 AWI21 AMM21 ACQ21 SU21 IY21 WVN21 WLR21 WBV21 VRZ21 VID21 UYH21 UOL21 UEP21 TUT21 TKX21 TBB21 SRF21 SHJ21 RXN21 RNR21 RDV21 QTZ21 QKD21 QAH21 PQL21 PGP21 OWT21 OMX21 ODB21 NTF21 NJJ21 MZN21 MPR21 MFV21 LVZ21 LMD21 LCH21 KSL21 KIP21 JYT21 JOX21 JFB21 IVF21 ILJ21 IBN21 HRR21 HHV21 GXZ21 GOD21 GEH21 FUL21 FKP21 FAT21 EQX21 EHB21 DXF21 DNJ21 DDN21 CTR21 CJV21 BZZ21 BQD21 BGH21 AWL21 AMP21 ACT21 SX21 JB21 JB65507 SX65507 ACT65507 AMP65507 AWL65507 BGH65507 BQD65507 BZZ65507 CJV65507 CTR65507 DDN65507 DNJ65507 DXF65507 EHB65507 EQX65507 FAT65507 FKP65507 FUL65507 GEH65507 GOD65507 GXZ65507 HHV65507 HRR65507 IBN65507 ILJ65507 IVF65507 JFB65507 JOX65507 JYT65507 KIP65507 KSL65507 LCH65507 LMD65507 LVZ65507 MFV65507 MPR65507 MZN65507 NJJ65507 NTF65507 ODB65507 OMX65507 OWT65507 PGP65507 PQL65507 QAH65507 QKD65507 QTZ65507 RDV65507 RNR65507 RXN65507 SHJ65507 SRF65507 TBB65507 TKX65507 TUT65507 UEP65507 UOL65507 UYH65507 VID65507 VRZ65507 WBV65507 WLR65507 WVN65507 JB131043 SX131043 ACT131043 AMP131043 AWL131043 BGH131043 BQD131043 BZZ131043 CJV131043 CTR131043 DDN131043 DNJ131043 DXF131043 EHB131043 EQX131043 FAT131043 FKP131043 FUL131043 GEH131043 GOD131043 GXZ131043 HHV131043 HRR131043 IBN131043 ILJ131043 IVF131043 JFB131043 JOX131043 JYT131043 KIP131043 KSL131043 LCH131043 LMD131043 LVZ131043 MFV131043 MPR131043 MZN131043 NJJ131043 NTF131043 ODB131043 OMX131043 OWT131043 PGP131043 PQL131043 QAH131043 QKD131043 QTZ131043 RDV131043 RNR131043 RXN131043 SHJ131043 SRF131043 TBB131043 TKX131043 TUT131043 UEP131043 UOL131043 UYH131043 VID131043 VRZ131043 WBV131043 WLR131043 WVN131043 JB196579 SX196579 ACT196579 AMP196579 AWL196579 BGH196579 BQD196579 BZZ196579 CJV196579 CTR196579 DDN196579 DNJ196579 DXF196579 EHB196579 EQX196579 FAT196579 FKP196579 FUL196579 GEH196579 GOD196579 GXZ196579 HHV196579 HRR196579 IBN196579 ILJ196579 IVF196579 JFB196579 JOX196579 JYT196579 KIP196579 KSL196579 LCH196579 LMD196579 LVZ196579 MFV196579 MPR196579 MZN196579 NJJ196579 NTF196579 ODB196579 OMX196579 OWT196579 PGP196579 PQL196579 QAH196579 QKD196579 QTZ196579 RDV196579 RNR196579 RXN196579 SHJ196579 SRF196579 TBB196579 TKX196579 TUT196579 UEP196579 UOL196579 UYH196579 VID196579 VRZ196579 WBV196579 WLR196579 WVN196579 JB262115 SX262115 ACT262115 AMP262115 AWL262115 BGH262115 BQD262115 BZZ262115 CJV262115 CTR262115 DDN262115 DNJ262115 DXF262115 EHB262115 EQX262115 FAT262115 FKP262115 FUL262115 GEH262115 GOD262115 GXZ262115 HHV262115 HRR262115 IBN262115 ILJ262115 IVF262115 JFB262115 JOX262115 JYT262115 KIP262115 KSL262115 LCH262115 LMD262115 LVZ262115 MFV262115 MPR262115 MZN262115 NJJ262115 NTF262115 ODB262115 OMX262115 OWT262115 PGP262115 PQL262115 QAH262115 QKD262115 QTZ262115 RDV262115 RNR262115 RXN262115 SHJ262115 SRF262115 TBB262115 TKX262115 TUT262115 UEP262115 UOL262115 UYH262115 VID262115 VRZ262115 WBV262115 WLR262115 WVN262115 JB327651 SX327651 ACT327651 AMP327651 AWL327651 BGH327651 BQD327651 BZZ327651 CJV327651 CTR327651 DDN327651 DNJ327651 DXF327651 EHB327651 EQX327651 FAT327651 FKP327651 FUL327651 GEH327651 GOD327651 GXZ327651 HHV327651 HRR327651 IBN327651 ILJ327651 IVF327651 JFB327651 JOX327651 JYT327651 KIP327651 KSL327651 LCH327651 LMD327651 LVZ327651 MFV327651 MPR327651 MZN327651 NJJ327651 NTF327651 ODB327651 OMX327651 OWT327651 PGP327651 PQL327651 QAH327651 QKD327651 QTZ327651 RDV327651 RNR327651 RXN327651 SHJ327651 SRF327651 TBB327651 TKX327651 TUT327651 UEP327651 UOL327651 UYH327651 VID327651 VRZ327651 WBV327651 WLR327651 WVN327651 JB393187 SX393187 ACT393187 AMP393187 AWL393187 BGH393187 BQD393187 BZZ393187 CJV393187 CTR393187 DDN393187 DNJ393187 DXF393187 EHB393187 EQX393187 FAT393187 FKP393187 FUL393187 GEH393187 GOD393187 GXZ393187 HHV393187 HRR393187 IBN393187 ILJ393187 IVF393187 JFB393187 JOX393187 JYT393187 KIP393187 KSL393187 LCH393187 LMD393187 LVZ393187 MFV393187 MPR393187 MZN393187 NJJ393187 NTF393187 ODB393187 OMX393187 OWT393187 PGP393187 PQL393187 QAH393187 QKD393187 QTZ393187 RDV393187 RNR393187 RXN393187 SHJ393187 SRF393187 TBB393187 TKX393187 TUT393187 UEP393187 UOL393187 UYH393187 VID393187 VRZ393187 WBV393187 WLR393187 WVN393187 JB458723 SX458723 ACT458723 AMP458723 AWL458723 BGH458723 BQD458723 BZZ458723 CJV458723 CTR458723 DDN458723 DNJ458723 DXF458723 EHB458723 EQX458723 FAT458723 FKP458723 FUL458723 GEH458723 GOD458723 GXZ458723 HHV458723 HRR458723 IBN458723 ILJ458723 IVF458723 JFB458723 JOX458723 JYT458723 KIP458723 KSL458723 LCH458723 LMD458723 LVZ458723 MFV458723 MPR458723 MZN458723 NJJ458723 NTF458723 ODB458723 OMX458723 OWT458723 PGP458723 PQL458723 QAH458723 QKD458723 QTZ458723 RDV458723 RNR458723 RXN458723 SHJ458723 SRF458723 TBB458723 TKX458723 TUT458723 UEP458723 UOL458723 UYH458723 VID458723 VRZ458723 WBV458723 WLR458723 WVN458723 JB524259 SX524259 ACT524259 AMP524259 AWL524259 BGH524259 BQD524259 BZZ524259 CJV524259 CTR524259 DDN524259 DNJ524259 DXF524259 EHB524259 EQX524259 FAT524259 FKP524259 FUL524259 GEH524259 GOD524259 GXZ524259 HHV524259 HRR524259 IBN524259 ILJ524259 IVF524259 JFB524259 JOX524259 JYT524259 KIP524259 KSL524259 LCH524259 LMD524259 LVZ524259 MFV524259 MPR524259 MZN524259 NJJ524259 NTF524259 ODB524259 OMX524259 OWT524259 PGP524259 PQL524259 QAH524259 QKD524259 QTZ524259 RDV524259 RNR524259 RXN524259 SHJ524259 SRF524259 TBB524259 TKX524259 TUT524259 UEP524259 UOL524259 UYH524259 VID524259 VRZ524259 WBV524259 WLR524259 WVN524259 JB589795 SX589795 ACT589795 AMP589795 AWL589795 BGH589795 BQD589795 BZZ589795 CJV589795 CTR589795 DDN589795 DNJ589795 DXF589795 EHB589795 EQX589795 FAT589795 FKP589795 FUL589795 GEH589795 GOD589795 GXZ589795 HHV589795 HRR589795 IBN589795 ILJ589795 IVF589795 JFB589795 JOX589795 JYT589795 KIP589795 KSL589795 LCH589795 LMD589795 LVZ589795 MFV589795 MPR589795 MZN589795 NJJ589795 NTF589795 ODB589795 OMX589795 OWT589795 PGP589795 PQL589795 QAH589795 QKD589795 QTZ589795 RDV589795 RNR589795 RXN589795 SHJ589795 SRF589795 TBB589795 TKX589795 TUT589795 UEP589795 UOL589795 UYH589795 VID589795 VRZ589795 WBV589795 WLR589795 WVN589795 JB655331 SX655331 ACT655331 AMP655331 AWL655331 BGH655331 BQD655331 BZZ655331 CJV655331 CTR655331 DDN655331 DNJ655331 DXF655331 EHB655331 EQX655331 FAT655331 FKP655331 FUL655331 GEH655331 GOD655331 GXZ655331 HHV655331 HRR655331 IBN655331 ILJ655331 IVF655331 JFB655331 JOX655331 JYT655331 KIP655331 KSL655331 LCH655331 LMD655331 LVZ655331 MFV655331 MPR655331 MZN655331 NJJ655331 NTF655331 ODB655331 OMX655331 OWT655331 PGP655331 PQL655331 QAH655331 QKD655331 QTZ655331 RDV655331 RNR655331 RXN655331 SHJ655331 SRF655331 TBB655331 TKX655331 TUT655331 UEP655331 UOL655331 UYH655331 VID655331 VRZ655331 WBV655331 WLR655331 WVN655331 JB720867 SX720867 ACT720867 AMP720867 AWL720867 BGH720867 BQD720867 BZZ720867 CJV720867 CTR720867 DDN720867 DNJ720867 DXF720867 EHB720867 EQX720867 FAT720867 FKP720867 FUL720867 GEH720867 GOD720867 GXZ720867 HHV720867 HRR720867 IBN720867 ILJ720867 IVF720867 JFB720867 JOX720867 JYT720867 KIP720867 KSL720867 LCH720867 LMD720867 LVZ720867 MFV720867 MPR720867 MZN720867 NJJ720867 NTF720867 ODB720867 OMX720867 OWT720867 PGP720867 PQL720867 QAH720867 QKD720867 QTZ720867 RDV720867 RNR720867 RXN720867 SHJ720867 SRF720867 TBB720867 TKX720867 TUT720867 UEP720867 UOL720867 UYH720867 VID720867 VRZ720867 WBV720867 WLR720867 WVN720867 JB786403 SX786403 ACT786403 AMP786403 AWL786403 BGH786403 BQD786403 BZZ786403 CJV786403 CTR786403 DDN786403 DNJ786403 DXF786403 EHB786403 EQX786403 FAT786403 FKP786403 FUL786403 GEH786403 GOD786403 GXZ786403 HHV786403 HRR786403 IBN786403 ILJ786403 IVF786403 JFB786403 JOX786403 JYT786403 KIP786403 KSL786403 LCH786403 LMD786403 LVZ786403 MFV786403 MPR786403 MZN786403 NJJ786403 NTF786403 ODB786403 OMX786403 OWT786403 PGP786403 PQL786403 QAH786403 QKD786403 QTZ786403 RDV786403 RNR786403 RXN786403 SHJ786403 SRF786403 TBB786403 TKX786403 TUT786403 UEP786403 UOL786403 UYH786403 VID786403 VRZ786403 WBV786403 WLR786403 WVN786403 JB851939 SX851939 ACT851939 AMP851939 AWL851939 BGH851939 BQD851939 BZZ851939 CJV851939 CTR851939 DDN851939 DNJ851939 DXF851939 EHB851939 EQX851939 FAT851939 FKP851939 FUL851939 GEH851939 GOD851939 GXZ851939 HHV851939 HRR851939 IBN851939 ILJ851939 IVF851939 JFB851939 JOX851939 JYT851939 KIP851939 KSL851939 LCH851939 LMD851939 LVZ851939 MFV851939 MPR851939 MZN851939 NJJ851939 NTF851939 ODB851939 OMX851939 OWT851939 PGP851939 PQL851939 QAH851939 QKD851939 QTZ851939 RDV851939 RNR851939 RXN851939 SHJ851939 SRF851939 TBB851939 TKX851939 TUT851939 UEP851939 UOL851939 UYH851939 VID851939 VRZ851939 WBV851939 WLR851939 WVN851939 JB917475 SX917475 ACT917475 AMP917475 AWL917475 BGH917475 BQD917475 BZZ917475 CJV917475 CTR917475 DDN917475 DNJ917475 DXF917475 EHB917475 EQX917475 FAT917475 FKP917475 FUL917475 GEH917475 GOD917475 GXZ917475 HHV917475 HRR917475 IBN917475 ILJ917475 IVF917475 JFB917475 JOX917475 JYT917475 KIP917475 KSL917475 LCH917475 LMD917475 LVZ917475 MFV917475 MPR917475 MZN917475 NJJ917475 NTF917475 ODB917475 OMX917475 OWT917475 PGP917475 PQL917475 QAH917475 QKD917475 QTZ917475 RDV917475 RNR917475 RXN917475 SHJ917475 SRF917475 TBB917475 TKX917475 TUT917475 UEP917475 UOL917475 UYH917475 VID917475 VRZ917475 WBV917475 WLR917475 WVN917475 JB983011 SX983011 ACT983011 AMP983011 AWL983011 BGH983011 BQD983011 BZZ983011 CJV983011 CTR983011 DDN983011 DNJ983011 DXF983011 EHB983011 EQX983011 FAT983011 FKP983011 FUL983011 GEH983011 GOD983011 GXZ983011 HHV983011 HRR983011 IBN983011 ILJ983011 IVF983011 JFB983011 JOX983011 JYT983011 KIP983011 KSL983011 LCH983011 LMD983011 LVZ983011 MFV983011 MPR983011 MZN983011 NJJ983011 NTF983011 ODB983011 OMX983011 OWT983011 PGP983011 PQL983011 QAH983011 QKD983011 QTZ983011 RDV983011 RNR983011 RXN983011 SHJ983011 SRF983011 TBB983011 TKX983011 TUT983011 UEP983011 UOL983011 UYH983011 VID983011 VRZ983011 WBV983011 WLR983011 WVN983011 IY65507 SU65507 ACQ65507 AMM65507 AWI65507 BGE65507 BQA65507 BZW65507 CJS65507 CTO65507 DDK65507 DNG65507 DXC65507 EGY65507 EQU65507 FAQ65507 FKM65507 FUI65507 GEE65507 GOA65507 GXW65507 HHS65507 HRO65507 IBK65507 ILG65507 IVC65507 JEY65507 JOU65507 JYQ65507 KIM65507 KSI65507 LCE65507 LMA65507 LVW65507 MFS65507 MPO65507 MZK65507 NJG65507 NTC65507 OCY65507 OMU65507 OWQ65507 PGM65507 PQI65507 QAE65507 QKA65507 QTW65507 RDS65507 RNO65507 RXK65507 SHG65507 SRC65507 TAY65507 TKU65507 TUQ65507 UEM65507 UOI65507 UYE65507 VIA65507 VRW65507 WBS65507 WLO65507 WVK65507 IY131043 SU131043 ACQ131043 AMM131043 AWI131043 BGE131043 BQA131043 BZW131043 CJS131043 CTO131043 DDK131043 DNG131043 DXC131043 EGY131043 EQU131043 FAQ131043 FKM131043 FUI131043 GEE131043 GOA131043 GXW131043 HHS131043 HRO131043 IBK131043 ILG131043 IVC131043 JEY131043 JOU131043 JYQ131043 KIM131043 KSI131043 LCE131043 LMA131043 LVW131043 MFS131043 MPO131043 MZK131043 NJG131043 NTC131043 OCY131043 OMU131043 OWQ131043 PGM131043 PQI131043 QAE131043 QKA131043 QTW131043 RDS131043 RNO131043 RXK131043 SHG131043 SRC131043 TAY131043 TKU131043 TUQ131043 UEM131043 UOI131043 UYE131043 VIA131043 VRW131043 WBS131043 WLO131043 WVK131043 IY196579 SU196579 ACQ196579 AMM196579 AWI196579 BGE196579 BQA196579 BZW196579 CJS196579 CTO196579 DDK196579 DNG196579 DXC196579 EGY196579 EQU196579 FAQ196579 FKM196579 FUI196579 GEE196579 GOA196579 GXW196579 HHS196579 HRO196579 IBK196579 ILG196579 IVC196579 JEY196579 JOU196579 JYQ196579 KIM196579 KSI196579 LCE196579 LMA196579 LVW196579 MFS196579 MPO196579 MZK196579 NJG196579 NTC196579 OCY196579 OMU196579 OWQ196579 PGM196579 PQI196579 QAE196579 QKA196579 QTW196579 RDS196579 RNO196579 RXK196579 SHG196579 SRC196579 TAY196579 TKU196579 TUQ196579 UEM196579 UOI196579 UYE196579 VIA196579 VRW196579 WBS196579 WLO196579 WVK196579 IY262115 SU262115 ACQ262115 AMM262115 AWI262115 BGE262115 BQA262115 BZW262115 CJS262115 CTO262115 DDK262115 DNG262115 DXC262115 EGY262115 EQU262115 FAQ262115 FKM262115 FUI262115 GEE262115 GOA262115 GXW262115 HHS262115 HRO262115 IBK262115 ILG262115 IVC262115 JEY262115 JOU262115 JYQ262115 KIM262115 KSI262115 LCE262115 LMA262115 LVW262115 MFS262115 MPO262115 MZK262115 NJG262115 NTC262115 OCY262115 OMU262115 OWQ262115 PGM262115 PQI262115 QAE262115 QKA262115 QTW262115 RDS262115 RNO262115 RXK262115 SHG262115 SRC262115 TAY262115 TKU262115 TUQ262115 UEM262115 UOI262115 UYE262115 VIA262115 VRW262115 WBS262115 WLO262115 WVK262115 IY327651 SU327651 ACQ327651 AMM327651 AWI327651 BGE327651 BQA327651 BZW327651 CJS327651 CTO327651 DDK327651 DNG327651 DXC327651 EGY327651 EQU327651 FAQ327651 FKM327651 FUI327651 GEE327651 GOA327651 GXW327651 HHS327651 HRO327651 IBK327651 ILG327651 IVC327651 JEY327651 JOU327651 JYQ327651 KIM327651 KSI327651 LCE327651 LMA327651 LVW327651 MFS327651 MPO327651 MZK327651 NJG327651 NTC327651 OCY327651 OMU327651 OWQ327651 PGM327651 PQI327651 QAE327651 QKA327651 QTW327651 RDS327651 RNO327651 RXK327651 SHG327651 SRC327651 TAY327651 TKU327651 TUQ327651 UEM327651 UOI327651 UYE327651 VIA327651 VRW327651 WBS327651 WLO327651 WVK327651 IY393187 SU393187 ACQ393187 AMM393187 AWI393187 BGE393187 BQA393187 BZW393187 CJS393187 CTO393187 DDK393187 DNG393187 DXC393187 EGY393187 EQU393187 FAQ393187 FKM393187 FUI393187 GEE393187 GOA393187 GXW393187 HHS393187 HRO393187 IBK393187 ILG393187 IVC393187 JEY393187 JOU393187 JYQ393187 KIM393187 KSI393187 LCE393187 LMA393187 LVW393187 MFS393187 MPO393187 MZK393187 NJG393187 NTC393187 OCY393187 OMU393187 OWQ393187 PGM393187 PQI393187 QAE393187 QKA393187 QTW393187 RDS393187 RNO393187 RXK393187 SHG393187 SRC393187 TAY393187 TKU393187 TUQ393187 UEM393187 UOI393187 UYE393187 VIA393187 VRW393187 WBS393187 WLO393187 WVK393187 IY458723 SU458723 ACQ458723 AMM458723 AWI458723 BGE458723 BQA458723 BZW458723 CJS458723 CTO458723 DDK458723 DNG458723 DXC458723 EGY458723 EQU458723 FAQ458723 FKM458723 FUI458723 GEE458723 GOA458723 GXW458723 HHS458723 HRO458723 IBK458723 ILG458723 IVC458723 JEY458723 JOU458723 JYQ458723 KIM458723 KSI458723 LCE458723 LMA458723 LVW458723 MFS458723 MPO458723 MZK458723 NJG458723 NTC458723 OCY458723 OMU458723 OWQ458723 PGM458723 PQI458723 QAE458723 QKA458723 QTW458723 RDS458723 RNO458723 RXK458723 SHG458723 SRC458723 TAY458723 TKU458723 TUQ458723 UEM458723 UOI458723 UYE458723 VIA458723 VRW458723 WBS458723 WLO458723 WVK458723 IY524259 SU524259 ACQ524259 AMM524259 AWI524259 BGE524259 BQA524259 BZW524259 CJS524259 CTO524259 DDK524259 DNG524259 DXC524259 EGY524259 EQU524259 FAQ524259 FKM524259 FUI524259 GEE524259 GOA524259 GXW524259 HHS524259 HRO524259 IBK524259 ILG524259 IVC524259 JEY524259 JOU524259 JYQ524259 KIM524259 KSI524259 LCE524259 LMA524259 LVW524259 MFS524259 MPO524259 MZK524259 NJG524259 NTC524259 OCY524259 OMU524259 OWQ524259 PGM524259 PQI524259 QAE524259 QKA524259 QTW524259 RDS524259 RNO524259 RXK524259 SHG524259 SRC524259 TAY524259 TKU524259 TUQ524259 UEM524259 UOI524259 UYE524259 VIA524259 VRW524259 WBS524259 WLO524259 WVK524259 IY589795 SU589795 ACQ589795 AMM589795 AWI589795 BGE589795 BQA589795 BZW589795 CJS589795 CTO589795 DDK589795 DNG589795 DXC589795 EGY589795 EQU589795 FAQ589795 FKM589795 FUI589795 GEE589795 GOA589795 GXW589795 HHS589795 HRO589795 IBK589795 ILG589795 IVC589795 JEY589795 JOU589795 JYQ589795 KIM589795 KSI589795 LCE589795 LMA589795 LVW589795 MFS589795 MPO589795 MZK589795 NJG589795 NTC589795 OCY589795 OMU589795 OWQ589795 PGM589795 PQI589795 QAE589795 QKA589795 QTW589795 RDS589795 RNO589795 RXK589795 SHG589795 SRC589795 TAY589795 TKU589795 TUQ589795 UEM589795 UOI589795 UYE589795 VIA589795 VRW589795 WBS589795 WLO589795 WVK589795 IY655331 SU655331 ACQ655331 AMM655331 AWI655331 BGE655331 BQA655331 BZW655331 CJS655331 CTO655331 DDK655331 DNG655331 DXC655331 EGY655331 EQU655331 FAQ655331 FKM655331 FUI655331 GEE655331 GOA655331 GXW655331 HHS655331 HRO655331 IBK655331 ILG655331 IVC655331 JEY655331 JOU655331 JYQ655331 KIM655331 KSI655331 LCE655331 LMA655331 LVW655331 MFS655331 MPO655331 MZK655331 NJG655331 NTC655331 OCY655331 OMU655331 OWQ655331 PGM655331 PQI655331 QAE655331 QKA655331 QTW655331 RDS655331 RNO655331 RXK655331 SHG655331 SRC655331 TAY655331 TKU655331 TUQ655331 UEM655331 UOI655331 UYE655331 VIA655331 VRW655331 WBS655331 WLO655331 WVK655331 IY720867 SU720867 ACQ720867 AMM720867 AWI720867 BGE720867 BQA720867 BZW720867 CJS720867 CTO720867 DDK720867 DNG720867 DXC720867 EGY720867 EQU720867 FAQ720867 FKM720867 FUI720867 GEE720867 GOA720867 GXW720867 HHS720867 HRO720867 IBK720867 ILG720867 IVC720867 JEY720867 JOU720867 JYQ720867 KIM720867 KSI720867 LCE720867 LMA720867 LVW720867 MFS720867 MPO720867 MZK720867 NJG720867 NTC720867 OCY720867 OMU720867 OWQ720867 PGM720867 PQI720867 QAE720867 QKA720867 QTW720867 RDS720867 RNO720867 RXK720867 SHG720867 SRC720867 TAY720867 TKU720867 TUQ720867 UEM720867 UOI720867 UYE720867 VIA720867 VRW720867 WBS720867 WLO720867 WVK720867 IY786403 SU786403 ACQ786403 AMM786403 AWI786403 BGE786403 BQA786403 BZW786403 CJS786403 CTO786403 DDK786403 DNG786403 DXC786403 EGY786403 EQU786403 FAQ786403 FKM786403 FUI786403 GEE786403 GOA786403 GXW786403 HHS786403 HRO786403 IBK786403 ILG786403 IVC786403 JEY786403 JOU786403 JYQ786403 KIM786403 KSI786403 LCE786403 LMA786403 LVW786403 MFS786403 MPO786403 MZK786403 NJG786403 NTC786403 OCY786403 OMU786403 OWQ786403 PGM786403 PQI786403 QAE786403 QKA786403 QTW786403 RDS786403 RNO786403 RXK786403 SHG786403 SRC786403 TAY786403 TKU786403 TUQ786403 UEM786403 UOI786403 UYE786403 VIA786403 VRW786403 WBS786403 WLO786403 WVK786403 IY851939 SU851939 ACQ851939 AMM851939 AWI851939 BGE851939 BQA851939 BZW851939 CJS851939 CTO851939 DDK851939 DNG851939 DXC851939 EGY851939 EQU851939 FAQ851939 FKM851939 FUI851939 GEE851939 GOA851939 GXW851939 HHS851939 HRO851939 IBK851939 ILG851939 IVC851939 JEY851939 JOU851939 JYQ851939 KIM851939 KSI851939 LCE851939 LMA851939 LVW851939 MFS851939 MPO851939 MZK851939 NJG851939 NTC851939 OCY851939 OMU851939 OWQ851939 PGM851939 PQI851939 QAE851939 QKA851939 QTW851939 RDS851939 RNO851939 RXK851939 SHG851939 SRC851939 TAY851939 TKU851939 TUQ851939 UEM851939 UOI851939 UYE851939 VIA851939 VRW851939 WBS851939 WLO851939 WVK851939 IY917475 SU917475 ACQ917475 AMM917475 AWI917475 BGE917475 BQA917475 BZW917475 CJS917475 CTO917475 DDK917475 DNG917475 DXC917475 EGY917475 EQU917475 FAQ917475 FKM917475 FUI917475 GEE917475 GOA917475 GXW917475 HHS917475 HRO917475 IBK917475 ILG917475 IVC917475 JEY917475 JOU917475 JYQ917475 KIM917475 KSI917475 LCE917475 LMA917475 LVW917475 MFS917475 MPO917475 MZK917475 NJG917475 NTC917475 OCY917475 OMU917475 OWQ917475 PGM917475 PQI917475 QAE917475 QKA917475 QTW917475 RDS917475 RNO917475 RXK917475 SHG917475 SRC917475 TAY917475 TKU917475 TUQ917475 UEM917475 UOI917475 UYE917475 VIA917475 VRW917475 WBS917475 WLO917475 WVK917475 IY983011 SU983011 ACQ983011 AMM983011 AWI983011 BGE983011 BQA983011 BZW983011 CJS983011 CTO983011 DDK983011 DNG983011 DXC983011 EGY983011 EQU983011 FAQ983011 FKM983011 FUI983011 GEE983011 GOA983011 GXW983011 HHS983011 HRO983011 IBK983011 ILG983011 IVC983011 JEY983011 JOU983011 JYQ983011 KIM983011 KSI983011 LCE983011 LMA983011 LVW983011 MFS983011 MPO983011 MZK983011 NJG983011 NTC983011 OCY983011 OMU983011 OWQ983011 PGM983011 PQI983011 QAE983011 QKA983011 QTW983011 RDS983011 RNO983011 RXK983011 SHG983011 SRC983011 TAY983011 TKU983011 TUQ983011 UEM983011 UOI983011 UYE983011 VIA983011 VRW983011 WBS983011 WLO983011 WVK983011 IZ65499 SV65499 ACR65499 AMN65499 AWJ65499 BGF65499 BQB65499 BZX65499 CJT65499 CTP65499 DDL65499 DNH65499 DXD65499 EGZ65499 EQV65499 FAR65499 FKN65499 FUJ65499 GEF65499 GOB65499 GXX65499 HHT65499 HRP65499 IBL65499 ILH65499 IVD65499 JEZ65499 JOV65499 JYR65499 KIN65499 KSJ65499 LCF65499 LMB65499 LVX65499 MFT65499 MPP65499 MZL65499 NJH65499 NTD65499 OCZ65499 OMV65499 OWR65499 PGN65499 PQJ65499 QAF65499 QKB65499 QTX65499 RDT65499 RNP65499 RXL65499 SHH65499 SRD65499 TAZ65499 TKV65499 TUR65499 UEN65499 UOJ65499 UYF65499 VIB65499 VRX65499 WBT65499 WLP65499 WVL65499 IZ131035 SV131035 ACR131035 AMN131035 AWJ131035 BGF131035 BQB131035 BZX131035 CJT131035 CTP131035 DDL131035 DNH131035 DXD131035 EGZ131035 EQV131035 FAR131035 FKN131035 FUJ131035 GEF131035 GOB131035 GXX131035 HHT131035 HRP131035 IBL131035 ILH131035 IVD131035 JEZ131035 JOV131035 JYR131035 KIN131035 KSJ131035 LCF131035 LMB131035 LVX131035 MFT131035 MPP131035 MZL131035 NJH131035 NTD131035 OCZ131035 OMV131035 OWR131035 PGN131035 PQJ131035 QAF131035 QKB131035 QTX131035 RDT131035 RNP131035 RXL131035 SHH131035 SRD131035 TAZ131035 TKV131035 TUR131035 UEN131035 UOJ131035 UYF131035 VIB131035 VRX131035 WBT131035 WLP131035 WVL131035 IZ196571 SV196571 ACR196571 AMN196571 AWJ196571 BGF196571 BQB196571 BZX196571 CJT196571 CTP196571 DDL196571 DNH196571 DXD196571 EGZ196571 EQV196571 FAR196571 FKN196571 FUJ196571 GEF196571 GOB196571 GXX196571 HHT196571 HRP196571 IBL196571 ILH196571 IVD196571 JEZ196571 JOV196571 JYR196571 KIN196571 KSJ196571 LCF196571 LMB196571 LVX196571 MFT196571 MPP196571 MZL196571 NJH196571 NTD196571 OCZ196571 OMV196571 OWR196571 PGN196571 PQJ196571 QAF196571 QKB196571 QTX196571 RDT196571 RNP196571 RXL196571 SHH196571 SRD196571 TAZ196571 TKV196571 TUR196571 UEN196571 UOJ196571 UYF196571 VIB196571 VRX196571 WBT196571 WLP196571 WVL196571 IZ262107 SV262107 ACR262107 AMN262107 AWJ262107 BGF262107 BQB262107 BZX262107 CJT262107 CTP262107 DDL262107 DNH262107 DXD262107 EGZ262107 EQV262107 FAR262107 FKN262107 FUJ262107 GEF262107 GOB262107 GXX262107 HHT262107 HRP262107 IBL262107 ILH262107 IVD262107 JEZ262107 JOV262107 JYR262107 KIN262107 KSJ262107 LCF262107 LMB262107 LVX262107 MFT262107 MPP262107 MZL262107 NJH262107 NTD262107 OCZ262107 OMV262107 OWR262107 PGN262107 PQJ262107 QAF262107 QKB262107 QTX262107 RDT262107 RNP262107 RXL262107 SHH262107 SRD262107 TAZ262107 TKV262107 TUR262107 UEN262107 UOJ262107 UYF262107 VIB262107 VRX262107 WBT262107 WLP262107 WVL262107 IZ327643 SV327643 ACR327643 AMN327643 AWJ327643 BGF327643 BQB327643 BZX327643 CJT327643 CTP327643 DDL327643 DNH327643 DXD327643 EGZ327643 EQV327643 FAR327643 FKN327643 FUJ327643 GEF327643 GOB327643 GXX327643 HHT327643 HRP327643 IBL327643 ILH327643 IVD327643 JEZ327643 JOV327643 JYR327643 KIN327643 KSJ327643 LCF327643 LMB327643 LVX327643 MFT327643 MPP327643 MZL327643 NJH327643 NTD327643 OCZ327643 OMV327643 OWR327643 PGN327643 PQJ327643 QAF327643 QKB327643 QTX327643 RDT327643 RNP327643 RXL327643 SHH327643 SRD327643 TAZ327643 TKV327643 TUR327643 UEN327643 UOJ327643 UYF327643 VIB327643 VRX327643 WBT327643 WLP327643 WVL327643 IZ393179 SV393179 ACR393179 AMN393179 AWJ393179 BGF393179 BQB393179 BZX393179 CJT393179 CTP393179 DDL393179 DNH393179 DXD393179 EGZ393179 EQV393179 FAR393179 FKN393179 FUJ393179 GEF393179 GOB393179 GXX393179 HHT393179 HRP393179 IBL393179 ILH393179 IVD393179 JEZ393179 JOV393179 JYR393179 KIN393179 KSJ393179 LCF393179 LMB393179 LVX393179 MFT393179 MPP393179 MZL393179 NJH393179 NTD393179 OCZ393179 OMV393179 OWR393179 PGN393179 PQJ393179 QAF393179 QKB393179 QTX393179 RDT393179 RNP393179 RXL393179 SHH393179 SRD393179 TAZ393179 TKV393179 TUR393179 UEN393179 UOJ393179 UYF393179 VIB393179 VRX393179 WBT393179 WLP393179 WVL393179 IZ458715 SV458715 ACR458715 AMN458715 AWJ458715 BGF458715 BQB458715 BZX458715 CJT458715 CTP458715 DDL458715 DNH458715 DXD458715 EGZ458715 EQV458715 FAR458715 FKN458715 FUJ458715 GEF458715 GOB458715 GXX458715 HHT458715 HRP458715 IBL458715 ILH458715 IVD458715 JEZ458715 JOV458715 JYR458715 KIN458715 KSJ458715 LCF458715 LMB458715 LVX458715 MFT458715 MPP458715 MZL458715 NJH458715 NTD458715 OCZ458715 OMV458715 OWR458715 PGN458715 PQJ458715 QAF458715 QKB458715 QTX458715 RDT458715 RNP458715 RXL458715 SHH458715 SRD458715 TAZ458715 TKV458715 TUR458715 UEN458715 UOJ458715 UYF458715 VIB458715 VRX458715 WBT458715 WLP458715 WVL458715 IZ524251 SV524251 ACR524251 AMN524251 AWJ524251 BGF524251 BQB524251 BZX524251 CJT524251 CTP524251 DDL524251 DNH524251 DXD524251 EGZ524251 EQV524251 FAR524251 FKN524251 FUJ524251 GEF524251 GOB524251 GXX524251 HHT524251 HRP524251 IBL524251 ILH524251 IVD524251 JEZ524251 JOV524251 JYR524251 KIN524251 KSJ524251 LCF524251 LMB524251 LVX524251 MFT524251 MPP524251 MZL524251 NJH524251 NTD524251 OCZ524251 OMV524251 OWR524251 PGN524251 PQJ524251 QAF524251 QKB524251 QTX524251 RDT524251 RNP524251 RXL524251 SHH524251 SRD524251 TAZ524251 TKV524251 TUR524251 UEN524251 UOJ524251 UYF524251 VIB524251 VRX524251 WBT524251 WLP524251 WVL524251 IZ589787 SV589787 ACR589787 AMN589787 AWJ589787 BGF589787 BQB589787 BZX589787 CJT589787 CTP589787 DDL589787 DNH589787 DXD589787 EGZ589787 EQV589787 FAR589787 FKN589787 FUJ589787 GEF589787 GOB589787 GXX589787 HHT589787 HRP589787 IBL589787 ILH589787 IVD589787 JEZ589787 JOV589787 JYR589787 KIN589787 KSJ589787 LCF589787 LMB589787 LVX589787 MFT589787 MPP589787 MZL589787 NJH589787 NTD589787 OCZ589787 OMV589787 OWR589787 PGN589787 PQJ589787 QAF589787 QKB589787 QTX589787 RDT589787 RNP589787 RXL589787 SHH589787 SRD589787 TAZ589787 TKV589787 TUR589787 UEN589787 UOJ589787 UYF589787 VIB589787 VRX589787 WBT589787 WLP589787 WVL589787 IZ655323 SV655323 ACR655323 AMN655323 AWJ655323 BGF655323 BQB655323 BZX655323 CJT655323 CTP655323 DDL655323 DNH655323 DXD655323 EGZ655323 EQV655323 FAR655323 FKN655323 FUJ655323 GEF655323 GOB655323 GXX655323 HHT655323 HRP655323 IBL655323 ILH655323 IVD655323 JEZ655323 JOV655323 JYR655323 KIN655323 KSJ655323 LCF655323 LMB655323 LVX655323 MFT655323 MPP655323 MZL655323 NJH655323 NTD655323 OCZ655323 OMV655323 OWR655323 PGN655323 PQJ655323 QAF655323 QKB655323 QTX655323 RDT655323 RNP655323 RXL655323 SHH655323 SRD655323 TAZ655323 TKV655323 TUR655323 UEN655323 UOJ655323 UYF655323 VIB655323 VRX655323 WBT655323 WLP655323 WVL655323 IZ720859 SV720859 ACR720859 AMN720859 AWJ720859 BGF720859 BQB720859 BZX720859 CJT720859 CTP720859 DDL720859 DNH720859 DXD720859 EGZ720859 EQV720859 FAR720859 FKN720859 FUJ720859 GEF720859 GOB720859 GXX720859 HHT720859 HRP720859 IBL720859 ILH720859 IVD720859 JEZ720859 JOV720859 JYR720859 KIN720859 KSJ720859 LCF720859 LMB720859 LVX720859 MFT720859 MPP720859 MZL720859 NJH720859 NTD720859 OCZ720859 OMV720859 OWR720859 PGN720859 PQJ720859 QAF720859 QKB720859 QTX720859 RDT720859 RNP720859 RXL720859 SHH720859 SRD720859 TAZ720859 TKV720859 TUR720859 UEN720859 UOJ720859 UYF720859 VIB720859 VRX720859 WBT720859 WLP720859 WVL720859 IZ786395 SV786395 ACR786395 AMN786395 AWJ786395 BGF786395 BQB786395 BZX786395 CJT786395 CTP786395 DDL786395 DNH786395 DXD786395 EGZ786395 EQV786395 FAR786395 FKN786395 FUJ786395 GEF786395 GOB786395 GXX786395 HHT786395 HRP786395 IBL786395 ILH786395 IVD786395 JEZ786395 JOV786395 JYR786395 KIN786395 KSJ786395 LCF786395 LMB786395 LVX786395 MFT786395 MPP786395 MZL786395 NJH786395 NTD786395 OCZ786395 OMV786395 OWR786395 PGN786395 PQJ786395 QAF786395 QKB786395 QTX786395 RDT786395 RNP786395 RXL786395 SHH786395 SRD786395 TAZ786395 TKV786395 TUR786395 UEN786395 UOJ786395 UYF786395 VIB786395 VRX786395 WBT786395 WLP786395 WVL786395 IZ851931 SV851931 ACR851931 AMN851931 AWJ851931 BGF851931 BQB851931 BZX851931 CJT851931 CTP851931 DDL851931 DNH851931 DXD851931 EGZ851931 EQV851931 FAR851931 FKN851931 FUJ851931 GEF851931 GOB851931 GXX851931 HHT851931 HRP851931 IBL851931 ILH851931 IVD851931 JEZ851931 JOV851931 JYR851931 KIN851931 KSJ851931 LCF851931 LMB851931 LVX851931 MFT851931 MPP851931 MZL851931 NJH851931 NTD851931 OCZ851931 OMV851931 OWR851931 PGN851931 PQJ851931 QAF851931 QKB851931 QTX851931 RDT851931 RNP851931 RXL851931 SHH851931 SRD851931 TAZ851931 TKV851931 TUR851931 UEN851931 UOJ851931 UYF851931 VIB851931 VRX851931 WBT851931 WLP851931 WVL851931 IZ917467 SV917467 ACR917467 AMN917467 AWJ917467 BGF917467 BQB917467 BZX917467 CJT917467 CTP917467 DDL917467 DNH917467 DXD917467 EGZ917467 EQV917467 FAR917467 FKN917467 FUJ917467 GEF917467 GOB917467 GXX917467 HHT917467 HRP917467 IBL917467 ILH917467 IVD917467 JEZ917467 JOV917467 JYR917467 KIN917467 KSJ917467 LCF917467 LMB917467 LVX917467 MFT917467 MPP917467 MZL917467 NJH917467 NTD917467 OCZ917467 OMV917467 OWR917467 PGN917467 PQJ917467 QAF917467 QKB917467 QTX917467 RDT917467 RNP917467 RXL917467 SHH917467 SRD917467 TAZ917467 TKV917467 TUR917467 UEN917467 UOJ917467 UYF917467 VIB917467 VRX917467 WBT917467 WLP917467 WVL917467 IZ983003 SV983003 ACR983003 AMN983003 AWJ983003 BGF983003 BQB983003 BZX983003 CJT983003 CTP983003 DDL983003 DNH983003 DXD983003 EGZ983003 EQV983003 FAR983003 FKN983003 FUJ983003 GEF983003 GOB983003 GXX983003 HHT983003 HRP983003 IBL983003 ILH983003 IVD983003 JEZ983003 JOV983003 JYR983003 KIN983003 KSJ983003 LCF983003 LMB983003 LVX983003 MFT983003 MPP983003 MZL983003 NJH983003 NTD983003 OCZ983003 OMV983003 OWR983003 PGN983003 PQJ983003 QAF983003 QKB983003 QTX983003 RDT983003 RNP983003 RXL983003 SHH983003 SRD983003 TAZ983003 TKV983003 TUR983003 UEN983003 UOJ983003 UYF983003 VIB983003 VRX983003 WBT983003 WLP983003 WVL983003 JC65499 SY65499 ACU65499 AMQ65499 AWM65499 BGI65499 BQE65499 CAA65499 CJW65499 CTS65499 DDO65499 DNK65499 DXG65499 EHC65499 EQY65499 FAU65499 FKQ65499 FUM65499 GEI65499 GOE65499 GYA65499 HHW65499 HRS65499 IBO65499 ILK65499 IVG65499 JFC65499 JOY65499 JYU65499 KIQ65499 KSM65499 LCI65499 LME65499 LWA65499 MFW65499 MPS65499 MZO65499 NJK65499 NTG65499 ODC65499 OMY65499 OWU65499 PGQ65499 PQM65499 QAI65499 QKE65499 QUA65499 RDW65499 RNS65499 RXO65499 SHK65499 SRG65499 TBC65499 TKY65499 TUU65499 UEQ65499 UOM65499 UYI65499 VIE65499 VSA65499 WBW65499 WLS65499 WVO65499 JC131035 SY131035 ACU131035 AMQ131035 AWM131035 BGI131035 BQE131035 CAA131035 CJW131035 CTS131035 DDO131035 DNK131035 DXG131035 EHC131035 EQY131035 FAU131035 FKQ131035 FUM131035 GEI131035 GOE131035 GYA131035 HHW131035 HRS131035 IBO131035 ILK131035 IVG131035 JFC131035 JOY131035 JYU131035 KIQ131035 KSM131035 LCI131035 LME131035 LWA131035 MFW131035 MPS131035 MZO131035 NJK131035 NTG131035 ODC131035 OMY131035 OWU131035 PGQ131035 PQM131035 QAI131035 QKE131035 QUA131035 RDW131035 RNS131035 RXO131035 SHK131035 SRG131035 TBC131035 TKY131035 TUU131035 UEQ131035 UOM131035 UYI131035 VIE131035 VSA131035 WBW131035 WLS131035 WVO131035 JC196571 SY196571 ACU196571 AMQ196571 AWM196571 BGI196571 BQE196571 CAA196571 CJW196571 CTS196571 DDO196571 DNK196571 DXG196571 EHC196571 EQY196571 FAU196571 FKQ196571 FUM196571 GEI196571 GOE196571 GYA196571 HHW196571 HRS196571 IBO196571 ILK196571 IVG196571 JFC196571 JOY196571 JYU196571 KIQ196571 KSM196571 LCI196571 LME196571 LWA196571 MFW196571 MPS196571 MZO196571 NJK196571 NTG196571 ODC196571 OMY196571 OWU196571 PGQ196571 PQM196571 QAI196571 QKE196571 QUA196571 RDW196571 RNS196571 RXO196571 SHK196571 SRG196571 TBC196571 TKY196571 TUU196571 UEQ196571 UOM196571 UYI196571 VIE196571 VSA196571 WBW196571 WLS196571 WVO196571 JC262107 SY262107 ACU262107 AMQ262107 AWM262107 BGI262107 BQE262107 CAA262107 CJW262107 CTS262107 DDO262107 DNK262107 DXG262107 EHC262107 EQY262107 FAU262107 FKQ262107 FUM262107 GEI262107 GOE262107 GYA262107 HHW262107 HRS262107 IBO262107 ILK262107 IVG262107 JFC262107 JOY262107 JYU262107 KIQ262107 KSM262107 LCI262107 LME262107 LWA262107 MFW262107 MPS262107 MZO262107 NJK262107 NTG262107 ODC262107 OMY262107 OWU262107 PGQ262107 PQM262107 QAI262107 QKE262107 QUA262107 RDW262107 RNS262107 RXO262107 SHK262107 SRG262107 TBC262107 TKY262107 TUU262107 UEQ262107 UOM262107 UYI262107 VIE262107 VSA262107 WBW262107 WLS262107 WVO262107 JC327643 SY327643 ACU327643 AMQ327643 AWM327643 BGI327643 BQE327643 CAA327643 CJW327643 CTS327643 DDO327643 DNK327643 DXG327643 EHC327643 EQY327643 FAU327643 FKQ327643 FUM327643 GEI327643 GOE327643 GYA327643 HHW327643 HRS327643 IBO327643 ILK327643 IVG327643 JFC327643 JOY327643 JYU327643 KIQ327643 KSM327643 LCI327643 LME327643 LWA327643 MFW327643 MPS327643 MZO327643 NJK327643 NTG327643 ODC327643 OMY327643 OWU327643 PGQ327643 PQM327643 QAI327643 QKE327643 QUA327643 RDW327643 RNS327643 RXO327643 SHK327643 SRG327643 TBC327643 TKY327643 TUU327643 UEQ327643 UOM327643 UYI327643 VIE327643 VSA327643 WBW327643 WLS327643 WVO327643 JC393179 SY393179 ACU393179 AMQ393179 AWM393179 BGI393179 BQE393179 CAA393179 CJW393179 CTS393179 DDO393179 DNK393179 DXG393179 EHC393179 EQY393179 FAU393179 FKQ393179 FUM393179 GEI393179 GOE393179 GYA393179 HHW393179 HRS393179 IBO393179 ILK393179 IVG393179 JFC393179 JOY393179 JYU393179 KIQ393179 KSM393179 LCI393179 LME393179 LWA393179 MFW393179 MPS393179 MZO393179 NJK393179 NTG393179 ODC393179 OMY393179 OWU393179 PGQ393179 PQM393179 QAI393179 QKE393179 QUA393179 RDW393179 RNS393179 RXO393179 SHK393179 SRG393179 TBC393179 TKY393179 TUU393179 UEQ393179 UOM393179 UYI393179 VIE393179 VSA393179 WBW393179 WLS393179 WVO393179 JC458715 SY458715 ACU458715 AMQ458715 AWM458715 BGI458715 BQE458715 CAA458715 CJW458715 CTS458715 DDO458715 DNK458715 DXG458715 EHC458715 EQY458715 FAU458715 FKQ458715 FUM458715 GEI458715 GOE458715 GYA458715 HHW458715 HRS458715 IBO458715 ILK458715 IVG458715 JFC458715 JOY458715 JYU458715 KIQ458715 KSM458715 LCI458715 LME458715 LWA458715 MFW458715 MPS458715 MZO458715 NJK458715 NTG458715 ODC458715 OMY458715 OWU458715 PGQ458715 PQM458715 QAI458715 QKE458715 QUA458715 RDW458715 RNS458715 RXO458715 SHK458715 SRG458715 TBC458715 TKY458715 TUU458715 UEQ458715 UOM458715 UYI458715 VIE458715 VSA458715 WBW458715 WLS458715 WVO458715 JC524251 SY524251 ACU524251 AMQ524251 AWM524251 BGI524251 BQE524251 CAA524251 CJW524251 CTS524251 DDO524251 DNK524251 DXG524251 EHC524251 EQY524251 FAU524251 FKQ524251 FUM524251 GEI524251 GOE524251 GYA524251 HHW524251 HRS524251 IBO524251 ILK524251 IVG524251 JFC524251 JOY524251 JYU524251 KIQ524251 KSM524251 LCI524251 LME524251 LWA524251 MFW524251 MPS524251 MZO524251 NJK524251 NTG524251 ODC524251 OMY524251 OWU524251 PGQ524251 PQM524251 QAI524251 QKE524251 QUA524251 RDW524251 RNS524251 RXO524251 SHK524251 SRG524251 TBC524251 TKY524251 TUU524251 UEQ524251 UOM524251 UYI524251 VIE524251 VSA524251 WBW524251 WLS524251 WVO524251 JC589787 SY589787 ACU589787 AMQ589787 AWM589787 BGI589787 BQE589787 CAA589787 CJW589787 CTS589787 DDO589787 DNK589787 DXG589787 EHC589787 EQY589787 FAU589787 FKQ589787 FUM589787 GEI589787 GOE589787 GYA589787 HHW589787 HRS589787 IBO589787 ILK589787 IVG589787 JFC589787 JOY589787 JYU589787 KIQ589787 KSM589787 LCI589787 LME589787 LWA589787 MFW589787 MPS589787 MZO589787 NJK589787 NTG589787 ODC589787 OMY589787 OWU589787 PGQ589787 PQM589787 QAI589787 QKE589787 QUA589787 RDW589787 RNS589787 RXO589787 SHK589787 SRG589787 TBC589787 TKY589787 TUU589787 UEQ589787 UOM589787 UYI589787 VIE589787 VSA589787 WBW589787 WLS589787 WVO589787 JC655323 SY655323 ACU655323 AMQ655323 AWM655323 BGI655323 BQE655323 CAA655323 CJW655323 CTS655323 DDO655323 DNK655323 DXG655323 EHC655323 EQY655323 FAU655323 FKQ655323 FUM655323 GEI655323 GOE655323 GYA655323 HHW655323 HRS655323 IBO655323 ILK655323 IVG655323 JFC655323 JOY655323 JYU655323 KIQ655323 KSM655323 LCI655323 LME655323 LWA655323 MFW655323 MPS655323 MZO655323 NJK655323 NTG655323 ODC655323 OMY655323 OWU655323 PGQ655323 PQM655323 QAI655323 QKE655323 QUA655323 RDW655323 RNS655323 RXO655323 SHK655323 SRG655323 TBC655323 TKY655323 TUU655323 UEQ655323 UOM655323 UYI655323 VIE655323 VSA655323 WBW655323 WLS655323 WVO655323 JC720859 SY720859 ACU720859 AMQ720859 AWM720859 BGI720859 BQE720859 CAA720859 CJW720859 CTS720859 DDO720859 DNK720859 DXG720859 EHC720859 EQY720859 FAU720859 FKQ720859 FUM720859 GEI720859 GOE720859 GYA720859 HHW720859 HRS720859 IBO720859 ILK720859 IVG720859 JFC720859 JOY720859 JYU720859 KIQ720859 KSM720859 LCI720859 LME720859 LWA720859 MFW720859 MPS720859 MZO720859 NJK720859 NTG720859 ODC720859 OMY720859 OWU720859 PGQ720859 PQM720859 QAI720859 QKE720859 QUA720859 RDW720859 RNS720859 RXO720859 SHK720859 SRG720859 TBC720859 TKY720859 TUU720859 UEQ720859 UOM720859 UYI720859 VIE720859 VSA720859 WBW720859 WLS720859 WVO720859 JC786395 SY786395 ACU786395 AMQ786395 AWM786395 BGI786395 BQE786395 CAA786395 CJW786395 CTS786395 DDO786395 DNK786395 DXG786395 EHC786395 EQY786395 FAU786395 FKQ786395 FUM786395 GEI786395 GOE786395 GYA786395 HHW786395 HRS786395 IBO786395 ILK786395 IVG786395 JFC786395 JOY786395 JYU786395 KIQ786395 KSM786395 LCI786395 LME786395 LWA786395 MFW786395 MPS786395 MZO786395 NJK786395 NTG786395 ODC786395 OMY786395 OWU786395 PGQ786395 PQM786395 QAI786395 QKE786395 QUA786395 RDW786395 RNS786395 RXO786395 SHK786395 SRG786395 TBC786395 TKY786395 TUU786395 UEQ786395 UOM786395 UYI786395 VIE786395 VSA786395 WBW786395 WLS786395 WVO786395 JC851931 SY851931 ACU851931 AMQ851931 AWM851931 BGI851931 BQE851931 CAA851931 CJW851931 CTS851931 DDO851931 DNK851931 DXG851931 EHC851931 EQY851931 FAU851931 FKQ851931 FUM851931 GEI851931 GOE851931 GYA851931 HHW851931 HRS851931 IBO851931 ILK851931 IVG851931 JFC851931 JOY851931 JYU851931 KIQ851931 KSM851931 LCI851931 LME851931 LWA851931 MFW851931 MPS851931 MZO851931 NJK851931 NTG851931 ODC851931 OMY851931 OWU851931 PGQ851931 PQM851931 QAI851931 QKE851931 QUA851931 RDW851931 RNS851931 RXO851931 SHK851931 SRG851931 TBC851931 TKY851931 TUU851931 UEQ851931 UOM851931 UYI851931 VIE851931 VSA851931 WBW851931 WLS851931 WVO851931 JC917467 SY917467 ACU917467 AMQ917467 AWM917467 BGI917467 BQE917467 CAA917467 CJW917467 CTS917467 DDO917467 DNK917467 DXG917467 EHC917467 EQY917467 FAU917467 FKQ917467 FUM917467 GEI917467 GOE917467 GYA917467 HHW917467 HRS917467 IBO917467 ILK917467 IVG917467 JFC917467 JOY917467 JYU917467 KIQ917467 KSM917467 LCI917467 LME917467 LWA917467 MFW917467 MPS917467 MZO917467 NJK917467 NTG917467 ODC917467 OMY917467 OWU917467 PGQ917467 PQM917467 QAI917467 QKE917467 QUA917467 RDW917467 RNS917467 RXO917467 SHK917467 SRG917467 TBC917467 TKY917467 TUU917467 UEQ917467 UOM917467 UYI917467 VIE917467 VSA917467 WBW917467 WLS917467 WVO917467 JC983003 SY983003 ACU983003 AMQ983003 AWM983003 BGI983003 BQE983003 CAA983003 CJW983003 CTS983003 DDO983003 DNK983003 DXG983003 EHC983003 EQY983003 FAU983003 FKQ983003 FUM983003 GEI983003 GOE983003 GYA983003 HHW983003 HRS983003 IBO983003 ILK983003 IVG983003 JFC983003 JOY983003 JYU983003 KIQ983003 KSM983003 LCI983003 LME983003 LWA983003 MFW983003 MPS983003 MZO983003 NJK983003 NTG983003 ODC983003 OMY983003 OWU983003 PGQ983003 PQM983003 QAI983003 QKE983003 QUA983003 RDW983003 RNS983003 RXO983003 SHK983003 SRG983003 TBC983003 TKY983003 TUU983003 UEQ983003 UOM983003 UYI983003 VIE983003 VSA983003 WBW983003 WLS983003 H131040 H196576 H262112 H327648 H393184 H458720 H524256 H589792 H655328 H720864 H786400 H851936 H917472 H983008 E65504 E131040 E196576 E262112 E327648 E393184 E458720 E524256 E589792 E655328 E720864 E786400 E851936 E917472 E983008 F65496 F131032 F196568 F262104 F327640 F393176 F458712 F524248 F589784 F655320 F720856 F786392 F851928 F917464 F983000 I65496 I131032 I196568 I262104 I327640 I393176 I458712 I524248 I589784 I655320 I720856 I786392 I851928 I917464 I983000 F9 I9 E19 H19 H65504" xr:uid="{00000000-0002-0000-0400-000000000000}">
      <formula1>Frequency</formula1>
    </dataValidation>
    <dataValidation type="list" allowBlank="1" showInputMessage="1" showErrorMessage="1" sqref="WVO983002 WVO9:WVO10 WLS9:WLS10 WBW9:WBW10 VSA9:VSA10 VIE9:VIE10 UYI9:UYI10 UOM9:UOM10 UEQ9:UEQ10 TUU9:TUU10 TKY9:TKY10 TBC9:TBC10 SRG9:SRG10 SHK9:SHK10 RXO9:RXO10 RNS9:RNS10 RDW9:RDW10 QUA9:QUA10 QKE9:QKE10 QAI9:QAI10 PQM9:PQM10 PGQ9:PGQ10 OWU9:OWU10 OMY9:OMY10 ODC9:ODC10 NTG9:NTG10 NJK9:NJK10 MZO9:MZO10 MPS9:MPS10 MFW9:MFW10 LWA9:LWA10 LME9:LME10 LCI9:LCI10 KSM9:KSM10 KIQ9:KIQ10 JYU9:JYU10 JOY9:JOY10 JFC9:JFC10 IVG9:IVG10 ILK9:ILK10 IBO9:IBO10 HRS9:HRS10 HHW9:HHW10 GYA9:GYA10 GOE9:GOE10 GEI9:GEI10 FUM9:FUM10 FKQ9:FKQ10 FAU9:FAU10 EQY9:EQY10 EHC9:EHC10 DXG9:DXG10 DNK9:DNK10 DDO9:DDO10 CTS9:CTS10 CJW9:CJW10 CAA9:CAA10 BQE9:BQE10 BGI9:BGI10 AWM9:AWM10 AMQ9:AMQ10 ACU9:ACU10 SY9:SY10 JC9:JC10 WVL9:WVL10 WLP9:WLP10 WBT9:WBT10 VRX9:VRX10 VIB9:VIB10 UYF9:UYF10 UOJ9:UOJ10 UEN9:UEN10 TUR9:TUR10 TKV9:TKV10 TAZ9:TAZ10 SRD9:SRD10 SHH9:SHH10 RXL9:RXL10 RNP9:RNP10 RDT9:RDT10 QTX9:QTX10 QKB9:QKB10 QAF9:QAF10 PQJ9:PQJ10 PGN9:PGN10 OWR9:OWR10 OMV9:OMV10 OCZ9:OCZ10 NTD9:NTD10 NJH9:NJH10 MZL9:MZL10 MPP9:MPP10 MFT9:MFT10 LVX9:LVX10 LMB9:LMB10 LCF9:LCF10 KSJ9:KSJ10 KIN9:KIN10 JYR9:JYR10 JOV9:JOV10 JEZ9:JEZ10 IVD9:IVD10 ILH9:ILH10 IBL9:IBL10 HRP9:HRP10 HHT9:HHT10 GXX9:GXX10 GOB9:GOB10 GEF9:GEF10 FUJ9:FUJ10 FKN9:FKN10 FAR9:FAR10 EQV9:EQV10 EGZ9:EGZ10 DXD9:DXD10 DNH9:DNH10 DDL9:DDL10 CTP9:CTP10 CJT9:CJT10 BZX9:BZX10 BQB9:BQB10 BGF9:BGF10 AWJ9:AWJ10 AMN9:AMN10 ACR9:ACR10 SV9:SV10 IZ9:IZ10 IZ65498 SV65498 ACR65498 AMN65498 AWJ65498 BGF65498 BQB65498 BZX65498 CJT65498 CTP65498 DDL65498 DNH65498 DXD65498 EGZ65498 EQV65498 FAR65498 FKN65498 FUJ65498 GEF65498 GOB65498 GXX65498 HHT65498 HRP65498 IBL65498 ILH65498 IVD65498 JEZ65498 JOV65498 JYR65498 KIN65498 KSJ65498 LCF65498 LMB65498 LVX65498 MFT65498 MPP65498 MZL65498 NJH65498 NTD65498 OCZ65498 OMV65498 OWR65498 PGN65498 PQJ65498 QAF65498 QKB65498 QTX65498 RDT65498 RNP65498 RXL65498 SHH65498 SRD65498 TAZ65498 TKV65498 TUR65498 UEN65498 UOJ65498 UYF65498 VIB65498 VRX65498 WBT65498 WLP65498 WVL65498 IZ131034 SV131034 ACR131034 AMN131034 AWJ131034 BGF131034 BQB131034 BZX131034 CJT131034 CTP131034 DDL131034 DNH131034 DXD131034 EGZ131034 EQV131034 FAR131034 FKN131034 FUJ131034 GEF131034 GOB131034 GXX131034 HHT131034 HRP131034 IBL131034 ILH131034 IVD131034 JEZ131034 JOV131034 JYR131034 KIN131034 KSJ131034 LCF131034 LMB131034 LVX131034 MFT131034 MPP131034 MZL131034 NJH131034 NTD131034 OCZ131034 OMV131034 OWR131034 PGN131034 PQJ131034 QAF131034 QKB131034 QTX131034 RDT131034 RNP131034 RXL131034 SHH131034 SRD131034 TAZ131034 TKV131034 TUR131034 UEN131034 UOJ131034 UYF131034 VIB131034 VRX131034 WBT131034 WLP131034 WVL131034 IZ196570 SV196570 ACR196570 AMN196570 AWJ196570 BGF196570 BQB196570 BZX196570 CJT196570 CTP196570 DDL196570 DNH196570 DXD196570 EGZ196570 EQV196570 FAR196570 FKN196570 FUJ196570 GEF196570 GOB196570 GXX196570 HHT196570 HRP196570 IBL196570 ILH196570 IVD196570 JEZ196570 JOV196570 JYR196570 KIN196570 KSJ196570 LCF196570 LMB196570 LVX196570 MFT196570 MPP196570 MZL196570 NJH196570 NTD196570 OCZ196570 OMV196570 OWR196570 PGN196570 PQJ196570 QAF196570 QKB196570 QTX196570 RDT196570 RNP196570 RXL196570 SHH196570 SRD196570 TAZ196570 TKV196570 TUR196570 UEN196570 UOJ196570 UYF196570 VIB196570 VRX196570 WBT196570 WLP196570 WVL196570 IZ262106 SV262106 ACR262106 AMN262106 AWJ262106 BGF262106 BQB262106 BZX262106 CJT262106 CTP262106 DDL262106 DNH262106 DXD262106 EGZ262106 EQV262106 FAR262106 FKN262106 FUJ262106 GEF262106 GOB262106 GXX262106 HHT262106 HRP262106 IBL262106 ILH262106 IVD262106 JEZ262106 JOV262106 JYR262106 KIN262106 KSJ262106 LCF262106 LMB262106 LVX262106 MFT262106 MPP262106 MZL262106 NJH262106 NTD262106 OCZ262106 OMV262106 OWR262106 PGN262106 PQJ262106 QAF262106 QKB262106 QTX262106 RDT262106 RNP262106 RXL262106 SHH262106 SRD262106 TAZ262106 TKV262106 TUR262106 UEN262106 UOJ262106 UYF262106 VIB262106 VRX262106 WBT262106 WLP262106 WVL262106 IZ327642 SV327642 ACR327642 AMN327642 AWJ327642 BGF327642 BQB327642 BZX327642 CJT327642 CTP327642 DDL327642 DNH327642 DXD327642 EGZ327642 EQV327642 FAR327642 FKN327642 FUJ327642 GEF327642 GOB327642 GXX327642 HHT327642 HRP327642 IBL327642 ILH327642 IVD327642 JEZ327642 JOV327642 JYR327642 KIN327642 KSJ327642 LCF327642 LMB327642 LVX327642 MFT327642 MPP327642 MZL327642 NJH327642 NTD327642 OCZ327642 OMV327642 OWR327642 PGN327642 PQJ327642 QAF327642 QKB327642 QTX327642 RDT327642 RNP327642 RXL327642 SHH327642 SRD327642 TAZ327642 TKV327642 TUR327642 UEN327642 UOJ327642 UYF327642 VIB327642 VRX327642 WBT327642 WLP327642 WVL327642 IZ393178 SV393178 ACR393178 AMN393178 AWJ393178 BGF393178 BQB393178 BZX393178 CJT393178 CTP393178 DDL393178 DNH393178 DXD393178 EGZ393178 EQV393178 FAR393178 FKN393178 FUJ393178 GEF393178 GOB393178 GXX393178 HHT393178 HRP393178 IBL393178 ILH393178 IVD393178 JEZ393178 JOV393178 JYR393178 KIN393178 KSJ393178 LCF393178 LMB393178 LVX393178 MFT393178 MPP393178 MZL393178 NJH393178 NTD393178 OCZ393178 OMV393178 OWR393178 PGN393178 PQJ393178 QAF393178 QKB393178 QTX393178 RDT393178 RNP393178 RXL393178 SHH393178 SRD393178 TAZ393178 TKV393178 TUR393178 UEN393178 UOJ393178 UYF393178 VIB393178 VRX393178 WBT393178 WLP393178 WVL393178 IZ458714 SV458714 ACR458714 AMN458714 AWJ458714 BGF458714 BQB458714 BZX458714 CJT458714 CTP458714 DDL458714 DNH458714 DXD458714 EGZ458714 EQV458714 FAR458714 FKN458714 FUJ458714 GEF458714 GOB458714 GXX458714 HHT458714 HRP458714 IBL458714 ILH458714 IVD458714 JEZ458714 JOV458714 JYR458714 KIN458714 KSJ458714 LCF458714 LMB458714 LVX458714 MFT458714 MPP458714 MZL458714 NJH458714 NTD458714 OCZ458714 OMV458714 OWR458714 PGN458714 PQJ458714 QAF458714 QKB458714 QTX458714 RDT458714 RNP458714 RXL458714 SHH458714 SRD458714 TAZ458714 TKV458714 TUR458714 UEN458714 UOJ458714 UYF458714 VIB458714 VRX458714 WBT458714 WLP458714 WVL458714 IZ524250 SV524250 ACR524250 AMN524250 AWJ524250 BGF524250 BQB524250 BZX524250 CJT524250 CTP524250 DDL524250 DNH524250 DXD524250 EGZ524250 EQV524250 FAR524250 FKN524250 FUJ524250 GEF524250 GOB524250 GXX524250 HHT524250 HRP524250 IBL524250 ILH524250 IVD524250 JEZ524250 JOV524250 JYR524250 KIN524250 KSJ524250 LCF524250 LMB524250 LVX524250 MFT524250 MPP524250 MZL524250 NJH524250 NTD524250 OCZ524250 OMV524250 OWR524250 PGN524250 PQJ524250 QAF524250 QKB524250 QTX524250 RDT524250 RNP524250 RXL524250 SHH524250 SRD524250 TAZ524250 TKV524250 TUR524250 UEN524250 UOJ524250 UYF524250 VIB524250 VRX524250 WBT524250 WLP524250 WVL524250 IZ589786 SV589786 ACR589786 AMN589786 AWJ589786 BGF589786 BQB589786 BZX589786 CJT589786 CTP589786 DDL589786 DNH589786 DXD589786 EGZ589786 EQV589786 FAR589786 FKN589786 FUJ589786 GEF589786 GOB589786 GXX589786 HHT589786 HRP589786 IBL589786 ILH589786 IVD589786 JEZ589786 JOV589786 JYR589786 KIN589786 KSJ589786 LCF589786 LMB589786 LVX589786 MFT589786 MPP589786 MZL589786 NJH589786 NTD589786 OCZ589786 OMV589786 OWR589786 PGN589786 PQJ589786 QAF589786 QKB589786 QTX589786 RDT589786 RNP589786 RXL589786 SHH589786 SRD589786 TAZ589786 TKV589786 TUR589786 UEN589786 UOJ589786 UYF589786 VIB589786 VRX589786 WBT589786 WLP589786 WVL589786 IZ655322 SV655322 ACR655322 AMN655322 AWJ655322 BGF655322 BQB655322 BZX655322 CJT655322 CTP655322 DDL655322 DNH655322 DXD655322 EGZ655322 EQV655322 FAR655322 FKN655322 FUJ655322 GEF655322 GOB655322 GXX655322 HHT655322 HRP655322 IBL655322 ILH655322 IVD655322 JEZ655322 JOV655322 JYR655322 KIN655322 KSJ655322 LCF655322 LMB655322 LVX655322 MFT655322 MPP655322 MZL655322 NJH655322 NTD655322 OCZ655322 OMV655322 OWR655322 PGN655322 PQJ655322 QAF655322 QKB655322 QTX655322 RDT655322 RNP655322 RXL655322 SHH655322 SRD655322 TAZ655322 TKV655322 TUR655322 UEN655322 UOJ655322 UYF655322 VIB655322 VRX655322 WBT655322 WLP655322 WVL655322 IZ720858 SV720858 ACR720858 AMN720858 AWJ720858 BGF720858 BQB720858 BZX720858 CJT720858 CTP720858 DDL720858 DNH720858 DXD720858 EGZ720858 EQV720858 FAR720858 FKN720858 FUJ720858 GEF720858 GOB720858 GXX720858 HHT720858 HRP720858 IBL720858 ILH720858 IVD720858 JEZ720858 JOV720858 JYR720858 KIN720858 KSJ720858 LCF720858 LMB720858 LVX720858 MFT720858 MPP720858 MZL720858 NJH720858 NTD720858 OCZ720858 OMV720858 OWR720858 PGN720858 PQJ720858 QAF720858 QKB720858 QTX720858 RDT720858 RNP720858 RXL720858 SHH720858 SRD720858 TAZ720858 TKV720858 TUR720858 UEN720858 UOJ720858 UYF720858 VIB720858 VRX720858 WBT720858 WLP720858 WVL720858 IZ786394 SV786394 ACR786394 AMN786394 AWJ786394 BGF786394 BQB786394 BZX786394 CJT786394 CTP786394 DDL786394 DNH786394 DXD786394 EGZ786394 EQV786394 FAR786394 FKN786394 FUJ786394 GEF786394 GOB786394 GXX786394 HHT786394 HRP786394 IBL786394 ILH786394 IVD786394 JEZ786394 JOV786394 JYR786394 KIN786394 KSJ786394 LCF786394 LMB786394 LVX786394 MFT786394 MPP786394 MZL786394 NJH786394 NTD786394 OCZ786394 OMV786394 OWR786394 PGN786394 PQJ786394 QAF786394 QKB786394 QTX786394 RDT786394 RNP786394 RXL786394 SHH786394 SRD786394 TAZ786394 TKV786394 TUR786394 UEN786394 UOJ786394 UYF786394 VIB786394 VRX786394 WBT786394 WLP786394 WVL786394 IZ851930 SV851930 ACR851930 AMN851930 AWJ851930 BGF851930 BQB851930 BZX851930 CJT851930 CTP851930 DDL851930 DNH851930 DXD851930 EGZ851930 EQV851930 FAR851930 FKN851930 FUJ851930 GEF851930 GOB851930 GXX851930 HHT851930 HRP851930 IBL851930 ILH851930 IVD851930 JEZ851930 JOV851930 JYR851930 KIN851930 KSJ851930 LCF851930 LMB851930 LVX851930 MFT851930 MPP851930 MZL851930 NJH851930 NTD851930 OCZ851930 OMV851930 OWR851930 PGN851930 PQJ851930 QAF851930 QKB851930 QTX851930 RDT851930 RNP851930 RXL851930 SHH851930 SRD851930 TAZ851930 TKV851930 TUR851930 UEN851930 UOJ851930 UYF851930 VIB851930 VRX851930 WBT851930 WLP851930 WVL851930 IZ917466 SV917466 ACR917466 AMN917466 AWJ917466 BGF917466 BQB917466 BZX917466 CJT917466 CTP917466 DDL917466 DNH917466 DXD917466 EGZ917466 EQV917466 FAR917466 FKN917466 FUJ917466 GEF917466 GOB917466 GXX917466 HHT917466 HRP917466 IBL917466 ILH917466 IVD917466 JEZ917466 JOV917466 JYR917466 KIN917466 KSJ917466 LCF917466 LMB917466 LVX917466 MFT917466 MPP917466 MZL917466 NJH917466 NTD917466 OCZ917466 OMV917466 OWR917466 PGN917466 PQJ917466 QAF917466 QKB917466 QTX917466 RDT917466 RNP917466 RXL917466 SHH917466 SRD917466 TAZ917466 TKV917466 TUR917466 UEN917466 UOJ917466 UYF917466 VIB917466 VRX917466 WBT917466 WLP917466 WVL917466 IZ983002 SV983002 ACR983002 AMN983002 AWJ983002 BGF983002 BQB983002 BZX983002 CJT983002 CTP983002 DDL983002 DNH983002 DXD983002 EGZ983002 EQV983002 FAR983002 FKN983002 FUJ983002 GEF983002 GOB983002 GXX983002 HHT983002 HRP983002 IBL983002 ILH983002 IVD983002 JEZ983002 JOV983002 JYR983002 KIN983002 KSJ983002 LCF983002 LMB983002 LVX983002 MFT983002 MPP983002 MZL983002 NJH983002 NTD983002 OCZ983002 OMV983002 OWR983002 PGN983002 PQJ983002 QAF983002 QKB983002 QTX983002 RDT983002 RNP983002 RXL983002 SHH983002 SRD983002 TAZ983002 TKV983002 TUR983002 UEN983002 UOJ983002 UYF983002 VIB983002 VRX983002 WBT983002 WLP983002 WVL983002 JC65498 SY65498 ACU65498 AMQ65498 AWM65498 BGI65498 BQE65498 CAA65498 CJW65498 CTS65498 DDO65498 DNK65498 DXG65498 EHC65498 EQY65498 FAU65498 FKQ65498 FUM65498 GEI65498 GOE65498 GYA65498 HHW65498 HRS65498 IBO65498 ILK65498 IVG65498 JFC65498 JOY65498 JYU65498 KIQ65498 KSM65498 LCI65498 LME65498 LWA65498 MFW65498 MPS65498 MZO65498 NJK65498 NTG65498 ODC65498 OMY65498 OWU65498 PGQ65498 PQM65498 QAI65498 QKE65498 QUA65498 RDW65498 RNS65498 RXO65498 SHK65498 SRG65498 TBC65498 TKY65498 TUU65498 UEQ65498 UOM65498 UYI65498 VIE65498 VSA65498 WBW65498 WLS65498 WVO65498 JC131034 SY131034 ACU131034 AMQ131034 AWM131034 BGI131034 BQE131034 CAA131034 CJW131034 CTS131034 DDO131034 DNK131034 DXG131034 EHC131034 EQY131034 FAU131034 FKQ131034 FUM131034 GEI131034 GOE131034 GYA131034 HHW131034 HRS131034 IBO131034 ILK131034 IVG131034 JFC131034 JOY131034 JYU131034 KIQ131034 KSM131034 LCI131034 LME131034 LWA131034 MFW131034 MPS131034 MZO131034 NJK131034 NTG131034 ODC131034 OMY131034 OWU131034 PGQ131034 PQM131034 QAI131034 QKE131034 QUA131034 RDW131034 RNS131034 RXO131034 SHK131034 SRG131034 TBC131034 TKY131034 TUU131034 UEQ131034 UOM131034 UYI131034 VIE131034 VSA131034 WBW131034 WLS131034 WVO131034 JC196570 SY196570 ACU196570 AMQ196570 AWM196570 BGI196570 BQE196570 CAA196570 CJW196570 CTS196570 DDO196570 DNK196570 DXG196570 EHC196570 EQY196570 FAU196570 FKQ196570 FUM196570 GEI196570 GOE196570 GYA196570 HHW196570 HRS196570 IBO196570 ILK196570 IVG196570 JFC196570 JOY196570 JYU196570 KIQ196570 KSM196570 LCI196570 LME196570 LWA196570 MFW196570 MPS196570 MZO196570 NJK196570 NTG196570 ODC196570 OMY196570 OWU196570 PGQ196570 PQM196570 QAI196570 QKE196570 QUA196570 RDW196570 RNS196570 RXO196570 SHK196570 SRG196570 TBC196570 TKY196570 TUU196570 UEQ196570 UOM196570 UYI196570 VIE196570 VSA196570 WBW196570 WLS196570 WVO196570 JC262106 SY262106 ACU262106 AMQ262106 AWM262106 BGI262106 BQE262106 CAA262106 CJW262106 CTS262106 DDO262106 DNK262106 DXG262106 EHC262106 EQY262106 FAU262106 FKQ262106 FUM262106 GEI262106 GOE262106 GYA262106 HHW262106 HRS262106 IBO262106 ILK262106 IVG262106 JFC262106 JOY262106 JYU262106 KIQ262106 KSM262106 LCI262106 LME262106 LWA262106 MFW262106 MPS262106 MZO262106 NJK262106 NTG262106 ODC262106 OMY262106 OWU262106 PGQ262106 PQM262106 QAI262106 QKE262106 QUA262106 RDW262106 RNS262106 RXO262106 SHK262106 SRG262106 TBC262106 TKY262106 TUU262106 UEQ262106 UOM262106 UYI262106 VIE262106 VSA262106 WBW262106 WLS262106 WVO262106 JC327642 SY327642 ACU327642 AMQ327642 AWM327642 BGI327642 BQE327642 CAA327642 CJW327642 CTS327642 DDO327642 DNK327642 DXG327642 EHC327642 EQY327642 FAU327642 FKQ327642 FUM327642 GEI327642 GOE327642 GYA327642 HHW327642 HRS327642 IBO327642 ILK327642 IVG327642 JFC327642 JOY327642 JYU327642 KIQ327642 KSM327642 LCI327642 LME327642 LWA327642 MFW327642 MPS327642 MZO327642 NJK327642 NTG327642 ODC327642 OMY327642 OWU327642 PGQ327642 PQM327642 QAI327642 QKE327642 QUA327642 RDW327642 RNS327642 RXO327642 SHK327642 SRG327642 TBC327642 TKY327642 TUU327642 UEQ327642 UOM327642 UYI327642 VIE327642 VSA327642 WBW327642 WLS327642 WVO327642 JC393178 SY393178 ACU393178 AMQ393178 AWM393178 BGI393178 BQE393178 CAA393178 CJW393178 CTS393178 DDO393178 DNK393178 DXG393178 EHC393178 EQY393178 FAU393178 FKQ393178 FUM393178 GEI393178 GOE393178 GYA393178 HHW393178 HRS393178 IBO393178 ILK393178 IVG393178 JFC393178 JOY393178 JYU393178 KIQ393178 KSM393178 LCI393178 LME393178 LWA393178 MFW393178 MPS393178 MZO393178 NJK393178 NTG393178 ODC393178 OMY393178 OWU393178 PGQ393178 PQM393178 QAI393178 QKE393178 QUA393178 RDW393178 RNS393178 RXO393178 SHK393178 SRG393178 TBC393178 TKY393178 TUU393178 UEQ393178 UOM393178 UYI393178 VIE393178 VSA393178 WBW393178 WLS393178 WVO393178 JC458714 SY458714 ACU458714 AMQ458714 AWM458714 BGI458714 BQE458714 CAA458714 CJW458714 CTS458714 DDO458714 DNK458714 DXG458714 EHC458714 EQY458714 FAU458714 FKQ458714 FUM458714 GEI458714 GOE458714 GYA458714 HHW458714 HRS458714 IBO458714 ILK458714 IVG458714 JFC458714 JOY458714 JYU458714 KIQ458714 KSM458714 LCI458714 LME458714 LWA458714 MFW458714 MPS458714 MZO458714 NJK458714 NTG458714 ODC458714 OMY458714 OWU458714 PGQ458714 PQM458714 QAI458714 QKE458714 QUA458714 RDW458714 RNS458714 RXO458714 SHK458714 SRG458714 TBC458714 TKY458714 TUU458714 UEQ458714 UOM458714 UYI458714 VIE458714 VSA458714 WBW458714 WLS458714 WVO458714 JC524250 SY524250 ACU524250 AMQ524250 AWM524250 BGI524250 BQE524250 CAA524250 CJW524250 CTS524250 DDO524250 DNK524250 DXG524250 EHC524250 EQY524250 FAU524250 FKQ524250 FUM524250 GEI524250 GOE524250 GYA524250 HHW524250 HRS524250 IBO524250 ILK524250 IVG524250 JFC524250 JOY524250 JYU524250 KIQ524250 KSM524250 LCI524250 LME524250 LWA524250 MFW524250 MPS524250 MZO524250 NJK524250 NTG524250 ODC524250 OMY524250 OWU524250 PGQ524250 PQM524250 QAI524250 QKE524250 QUA524250 RDW524250 RNS524250 RXO524250 SHK524250 SRG524250 TBC524250 TKY524250 TUU524250 UEQ524250 UOM524250 UYI524250 VIE524250 VSA524250 WBW524250 WLS524250 WVO524250 JC589786 SY589786 ACU589786 AMQ589786 AWM589786 BGI589786 BQE589786 CAA589786 CJW589786 CTS589786 DDO589786 DNK589786 DXG589786 EHC589786 EQY589786 FAU589786 FKQ589786 FUM589786 GEI589786 GOE589786 GYA589786 HHW589786 HRS589786 IBO589786 ILK589786 IVG589786 JFC589786 JOY589786 JYU589786 KIQ589786 KSM589786 LCI589786 LME589786 LWA589786 MFW589786 MPS589786 MZO589786 NJK589786 NTG589786 ODC589786 OMY589786 OWU589786 PGQ589786 PQM589786 QAI589786 QKE589786 QUA589786 RDW589786 RNS589786 RXO589786 SHK589786 SRG589786 TBC589786 TKY589786 TUU589786 UEQ589786 UOM589786 UYI589786 VIE589786 VSA589786 WBW589786 WLS589786 WVO589786 JC655322 SY655322 ACU655322 AMQ655322 AWM655322 BGI655322 BQE655322 CAA655322 CJW655322 CTS655322 DDO655322 DNK655322 DXG655322 EHC655322 EQY655322 FAU655322 FKQ655322 FUM655322 GEI655322 GOE655322 GYA655322 HHW655322 HRS655322 IBO655322 ILK655322 IVG655322 JFC655322 JOY655322 JYU655322 KIQ655322 KSM655322 LCI655322 LME655322 LWA655322 MFW655322 MPS655322 MZO655322 NJK655322 NTG655322 ODC655322 OMY655322 OWU655322 PGQ655322 PQM655322 QAI655322 QKE655322 QUA655322 RDW655322 RNS655322 RXO655322 SHK655322 SRG655322 TBC655322 TKY655322 TUU655322 UEQ655322 UOM655322 UYI655322 VIE655322 VSA655322 WBW655322 WLS655322 WVO655322 JC720858 SY720858 ACU720858 AMQ720858 AWM720858 BGI720858 BQE720858 CAA720858 CJW720858 CTS720858 DDO720858 DNK720858 DXG720858 EHC720858 EQY720858 FAU720858 FKQ720858 FUM720858 GEI720858 GOE720858 GYA720858 HHW720858 HRS720858 IBO720858 ILK720858 IVG720858 JFC720858 JOY720858 JYU720858 KIQ720858 KSM720858 LCI720858 LME720858 LWA720858 MFW720858 MPS720858 MZO720858 NJK720858 NTG720858 ODC720858 OMY720858 OWU720858 PGQ720858 PQM720858 QAI720858 QKE720858 QUA720858 RDW720858 RNS720858 RXO720858 SHK720858 SRG720858 TBC720858 TKY720858 TUU720858 UEQ720858 UOM720858 UYI720858 VIE720858 VSA720858 WBW720858 WLS720858 WVO720858 JC786394 SY786394 ACU786394 AMQ786394 AWM786394 BGI786394 BQE786394 CAA786394 CJW786394 CTS786394 DDO786394 DNK786394 DXG786394 EHC786394 EQY786394 FAU786394 FKQ786394 FUM786394 GEI786394 GOE786394 GYA786394 HHW786394 HRS786394 IBO786394 ILK786394 IVG786394 JFC786394 JOY786394 JYU786394 KIQ786394 KSM786394 LCI786394 LME786394 LWA786394 MFW786394 MPS786394 MZO786394 NJK786394 NTG786394 ODC786394 OMY786394 OWU786394 PGQ786394 PQM786394 QAI786394 QKE786394 QUA786394 RDW786394 RNS786394 RXO786394 SHK786394 SRG786394 TBC786394 TKY786394 TUU786394 UEQ786394 UOM786394 UYI786394 VIE786394 VSA786394 WBW786394 WLS786394 WVO786394 JC851930 SY851930 ACU851930 AMQ851930 AWM851930 BGI851930 BQE851930 CAA851930 CJW851930 CTS851930 DDO851930 DNK851930 DXG851930 EHC851930 EQY851930 FAU851930 FKQ851930 FUM851930 GEI851930 GOE851930 GYA851930 HHW851930 HRS851930 IBO851930 ILK851930 IVG851930 JFC851930 JOY851930 JYU851930 KIQ851930 KSM851930 LCI851930 LME851930 LWA851930 MFW851930 MPS851930 MZO851930 NJK851930 NTG851930 ODC851930 OMY851930 OWU851930 PGQ851930 PQM851930 QAI851930 QKE851930 QUA851930 RDW851930 RNS851930 RXO851930 SHK851930 SRG851930 TBC851930 TKY851930 TUU851930 UEQ851930 UOM851930 UYI851930 VIE851930 VSA851930 WBW851930 WLS851930 WVO851930 JC917466 SY917466 ACU917466 AMQ917466 AWM917466 BGI917466 BQE917466 CAA917466 CJW917466 CTS917466 DDO917466 DNK917466 DXG917466 EHC917466 EQY917466 FAU917466 FKQ917466 FUM917466 GEI917466 GOE917466 GYA917466 HHW917466 HRS917466 IBO917466 ILK917466 IVG917466 JFC917466 JOY917466 JYU917466 KIQ917466 KSM917466 LCI917466 LME917466 LWA917466 MFW917466 MPS917466 MZO917466 NJK917466 NTG917466 ODC917466 OMY917466 OWU917466 PGQ917466 PQM917466 QAI917466 QKE917466 QUA917466 RDW917466 RNS917466 RXO917466 SHK917466 SRG917466 TBC917466 TKY917466 TUU917466 UEQ917466 UOM917466 UYI917466 VIE917466 VSA917466 WBW917466 WLS917466 WVO917466 JC983002 SY983002 ACU983002 AMQ983002 AWM983002 BGI983002 BQE983002 CAA983002 CJW983002 CTS983002 DDO983002 DNK983002 DXG983002 EHC983002 EQY983002 FAU983002 FKQ983002 FUM983002 GEI983002 GOE983002 GYA983002 HHW983002 HRS983002 IBO983002 ILK983002 IVG983002 JFC983002 JOY983002 JYU983002 KIQ983002 KSM983002 LCI983002 LME983002 LWA983002 MFW983002 MPS983002 MZO983002 NJK983002 NTG983002 ODC983002 OMY983002 OWU983002 PGQ983002 PQM983002 QAI983002 QKE983002 QUA983002 RDW983002 RNS983002 RXO983002 SHK983002 SRG983002 TBC983002 TKY983002 TUU983002 UEQ983002 UOM983002 UYI983002 VIE983002 VSA983002 WBW983002 WLS983002 F131031 F196567 F262103 F327639 F393175 F458711 F524247 F589783 F655319 F720855 F786391 F851927 F917463 F982999 I65495 I131031 I196567 I262103 I327639 I393175 I458711 I524247 I589783 I655319 I720855 I786391 I851927 I917463 I982999 I8 F8 F65495" xr:uid="{00000000-0002-0000-0400-000001000000}">
      <formula1>Tenors</formula1>
    </dataValidation>
    <dataValidation type="list" allowBlank="1" showInputMessage="1" showErrorMessage="1" sqref="WVN983006 WVN16 WLR16 WBV16 VRZ16 VID16 UYH16 UOL16 UEP16 TUT16 TKX16 TBB16 SRF16 SHJ16 RXN16 RNR16 RDV16 QTZ16 QKD16 QAH16 PQL16 PGP16 OWT16 OMX16 ODB16 NTF16 NJJ16 MZN16 MPR16 MFV16 LVZ16 LMD16 LCH16 KSL16 KIP16 JYT16 JOX16 JFB16 IVF16 ILJ16 IBN16 HRR16 HHV16 GXZ16 GOD16 GEH16 FUL16 FKP16 FAT16 EQX16 EHB16 DXF16 DNJ16 DDN16 CTR16 CJV16 BZZ16 BQD16 BGH16 AWL16 AMP16 ACT16 SX16 JB16 WLR983006 WVO17 WLS17 WBW17 VSA17 VIE17 UYI17 UOM17 UEQ17 TUU17 TKY17 TBC17 SRG17 SHK17 RXO17 RNS17 RDW17 QUA17 QKE17 QAI17 PQM17 PGQ17 OWU17 OMY17 ODC17 NTG17 NJK17 MZO17 MPS17 MFW17 LWA17 LME17 LCI17 KSM17 KIQ17 JYU17 JOY17 JFC17 IVG17 ILK17 IBO17 HRS17 HHW17 GYA17 GOE17 GEI17 FUM17 FKQ17 FAU17 EQY17 EHC17 DXG17 DNK17 DDO17 CTS17 CJW17 CAA17 BQE17 BGI17 AWM17 AMQ17 ACU17 SY17 JC17 WVK16 WLO16 WBS16 VRW16 VIA16 UYE16 UOI16 UEM16 TUQ16 TKU16 TAY16 SRC16 SHG16 RXK16 RNO16 RDS16 QTW16 QKA16 QAE16 PQI16 PGM16 OWQ16 OMU16 OCY16 NTC16 NJG16 MZK16 MPO16 MFS16 LVW16 LMA16 LCE16 KSI16 KIM16 JYQ16 JOU16 JEY16 IVC16 ILG16 IBK16 HRO16 HHS16 GXW16 GOA16 GEE16 FUI16 FKM16 FAQ16 EQU16 EGY16 DXC16 DNG16 DDK16 CTO16 CJS16 BZW16 BQA16 BGE16 AWI16 AMM16 ACQ16 SU16 IY16 WVL17 WLP17 WBT17 VRX17 VIB17 UYF17 UOJ17 UEN17 TUR17 TKV17 TAZ17 SRD17 SHH17 RXL17 RNP17 RDT17 QTX17 QKB17 QAF17 PQJ17 PGN17 OWR17 OMV17 OCZ17 NTD17 NJH17 MZL17 MPP17 MFT17 LVX17 LMB17 LCF17 KSJ17 KIN17 JYR17 JOV17 JEZ17 IVD17 ILH17 IBL17 HRP17 HHT17 GXX17 GOB17 GEF17 FUJ17 FKN17 FAR17 EQV17 EGZ17 DXD17 DNH17 DDL17 CTP17 CJT17 BZX17 BQB17 BGF17 AWJ17 AMN17 ACR17 SV17 IZ17 IZ65503 SV65503 ACR65503 AMN65503 AWJ65503 BGF65503 BQB65503 BZX65503 CJT65503 CTP65503 DDL65503 DNH65503 DXD65503 EGZ65503 EQV65503 FAR65503 FKN65503 FUJ65503 GEF65503 GOB65503 GXX65503 HHT65503 HRP65503 IBL65503 ILH65503 IVD65503 JEZ65503 JOV65503 JYR65503 KIN65503 KSJ65503 LCF65503 LMB65503 LVX65503 MFT65503 MPP65503 MZL65503 NJH65503 NTD65503 OCZ65503 OMV65503 OWR65503 PGN65503 PQJ65503 QAF65503 QKB65503 QTX65503 RDT65503 RNP65503 RXL65503 SHH65503 SRD65503 TAZ65503 TKV65503 TUR65503 UEN65503 UOJ65503 UYF65503 VIB65503 VRX65503 WBT65503 WLP65503 WVL65503 IZ131039 SV131039 ACR131039 AMN131039 AWJ131039 BGF131039 BQB131039 BZX131039 CJT131039 CTP131039 DDL131039 DNH131039 DXD131039 EGZ131039 EQV131039 FAR131039 FKN131039 FUJ131039 GEF131039 GOB131039 GXX131039 HHT131039 HRP131039 IBL131039 ILH131039 IVD131039 JEZ131039 JOV131039 JYR131039 KIN131039 KSJ131039 LCF131039 LMB131039 LVX131039 MFT131039 MPP131039 MZL131039 NJH131039 NTD131039 OCZ131039 OMV131039 OWR131039 PGN131039 PQJ131039 QAF131039 QKB131039 QTX131039 RDT131039 RNP131039 RXL131039 SHH131039 SRD131039 TAZ131039 TKV131039 TUR131039 UEN131039 UOJ131039 UYF131039 VIB131039 VRX131039 WBT131039 WLP131039 WVL131039 IZ196575 SV196575 ACR196575 AMN196575 AWJ196575 BGF196575 BQB196575 BZX196575 CJT196575 CTP196575 DDL196575 DNH196575 DXD196575 EGZ196575 EQV196575 FAR196575 FKN196575 FUJ196575 GEF196575 GOB196575 GXX196575 HHT196575 HRP196575 IBL196575 ILH196575 IVD196575 JEZ196575 JOV196575 JYR196575 KIN196575 KSJ196575 LCF196575 LMB196575 LVX196575 MFT196575 MPP196575 MZL196575 NJH196575 NTD196575 OCZ196575 OMV196575 OWR196575 PGN196575 PQJ196575 QAF196575 QKB196575 QTX196575 RDT196575 RNP196575 RXL196575 SHH196575 SRD196575 TAZ196575 TKV196575 TUR196575 UEN196575 UOJ196575 UYF196575 VIB196575 VRX196575 WBT196575 WLP196575 WVL196575 IZ262111 SV262111 ACR262111 AMN262111 AWJ262111 BGF262111 BQB262111 BZX262111 CJT262111 CTP262111 DDL262111 DNH262111 DXD262111 EGZ262111 EQV262111 FAR262111 FKN262111 FUJ262111 GEF262111 GOB262111 GXX262111 HHT262111 HRP262111 IBL262111 ILH262111 IVD262111 JEZ262111 JOV262111 JYR262111 KIN262111 KSJ262111 LCF262111 LMB262111 LVX262111 MFT262111 MPP262111 MZL262111 NJH262111 NTD262111 OCZ262111 OMV262111 OWR262111 PGN262111 PQJ262111 QAF262111 QKB262111 QTX262111 RDT262111 RNP262111 RXL262111 SHH262111 SRD262111 TAZ262111 TKV262111 TUR262111 UEN262111 UOJ262111 UYF262111 VIB262111 VRX262111 WBT262111 WLP262111 WVL262111 IZ327647 SV327647 ACR327647 AMN327647 AWJ327647 BGF327647 BQB327647 BZX327647 CJT327647 CTP327647 DDL327647 DNH327647 DXD327647 EGZ327647 EQV327647 FAR327647 FKN327647 FUJ327647 GEF327647 GOB327647 GXX327647 HHT327647 HRP327647 IBL327647 ILH327647 IVD327647 JEZ327647 JOV327647 JYR327647 KIN327647 KSJ327647 LCF327647 LMB327647 LVX327647 MFT327647 MPP327647 MZL327647 NJH327647 NTD327647 OCZ327647 OMV327647 OWR327647 PGN327647 PQJ327647 QAF327647 QKB327647 QTX327647 RDT327647 RNP327647 RXL327647 SHH327647 SRD327647 TAZ327647 TKV327647 TUR327647 UEN327647 UOJ327647 UYF327647 VIB327647 VRX327647 WBT327647 WLP327647 WVL327647 IZ393183 SV393183 ACR393183 AMN393183 AWJ393183 BGF393183 BQB393183 BZX393183 CJT393183 CTP393183 DDL393183 DNH393183 DXD393183 EGZ393183 EQV393183 FAR393183 FKN393183 FUJ393183 GEF393183 GOB393183 GXX393183 HHT393183 HRP393183 IBL393183 ILH393183 IVD393183 JEZ393183 JOV393183 JYR393183 KIN393183 KSJ393183 LCF393183 LMB393183 LVX393183 MFT393183 MPP393183 MZL393183 NJH393183 NTD393183 OCZ393183 OMV393183 OWR393183 PGN393183 PQJ393183 QAF393183 QKB393183 QTX393183 RDT393183 RNP393183 RXL393183 SHH393183 SRD393183 TAZ393183 TKV393183 TUR393183 UEN393183 UOJ393183 UYF393183 VIB393183 VRX393183 WBT393183 WLP393183 WVL393183 IZ458719 SV458719 ACR458719 AMN458719 AWJ458719 BGF458719 BQB458719 BZX458719 CJT458719 CTP458719 DDL458719 DNH458719 DXD458719 EGZ458719 EQV458719 FAR458719 FKN458719 FUJ458719 GEF458719 GOB458719 GXX458719 HHT458719 HRP458719 IBL458719 ILH458719 IVD458719 JEZ458719 JOV458719 JYR458719 KIN458719 KSJ458719 LCF458719 LMB458719 LVX458719 MFT458719 MPP458719 MZL458719 NJH458719 NTD458719 OCZ458719 OMV458719 OWR458719 PGN458719 PQJ458719 QAF458719 QKB458719 QTX458719 RDT458719 RNP458719 RXL458719 SHH458719 SRD458719 TAZ458719 TKV458719 TUR458719 UEN458719 UOJ458719 UYF458719 VIB458719 VRX458719 WBT458719 WLP458719 WVL458719 IZ524255 SV524255 ACR524255 AMN524255 AWJ524255 BGF524255 BQB524255 BZX524255 CJT524255 CTP524255 DDL524255 DNH524255 DXD524255 EGZ524255 EQV524255 FAR524255 FKN524255 FUJ524255 GEF524255 GOB524255 GXX524255 HHT524255 HRP524255 IBL524255 ILH524255 IVD524255 JEZ524255 JOV524255 JYR524255 KIN524255 KSJ524255 LCF524255 LMB524255 LVX524255 MFT524255 MPP524255 MZL524255 NJH524255 NTD524255 OCZ524255 OMV524255 OWR524255 PGN524255 PQJ524255 QAF524255 QKB524255 QTX524255 RDT524255 RNP524255 RXL524255 SHH524255 SRD524255 TAZ524255 TKV524255 TUR524255 UEN524255 UOJ524255 UYF524255 VIB524255 VRX524255 WBT524255 WLP524255 WVL524255 IZ589791 SV589791 ACR589791 AMN589791 AWJ589791 BGF589791 BQB589791 BZX589791 CJT589791 CTP589791 DDL589791 DNH589791 DXD589791 EGZ589791 EQV589791 FAR589791 FKN589791 FUJ589791 GEF589791 GOB589791 GXX589791 HHT589791 HRP589791 IBL589791 ILH589791 IVD589791 JEZ589791 JOV589791 JYR589791 KIN589791 KSJ589791 LCF589791 LMB589791 LVX589791 MFT589791 MPP589791 MZL589791 NJH589791 NTD589791 OCZ589791 OMV589791 OWR589791 PGN589791 PQJ589791 QAF589791 QKB589791 QTX589791 RDT589791 RNP589791 RXL589791 SHH589791 SRD589791 TAZ589791 TKV589791 TUR589791 UEN589791 UOJ589791 UYF589791 VIB589791 VRX589791 WBT589791 WLP589791 WVL589791 IZ655327 SV655327 ACR655327 AMN655327 AWJ655327 BGF655327 BQB655327 BZX655327 CJT655327 CTP655327 DDL655327 DNH655327 DXD655327 EGZ655327 EQV655327 FAR655327 FKN655327 FUJ655327 GEF655327 GOB655327 GXX655327 HHT655327 HRP655327 IBL655327 ILH655327 IVD655327 JEZ655327 JOV655327 JYR655327 KIN655327 KSJ655327 LCF655327 LMB655327 LVX655327 MFT655327 MPP655327 MZL655327 NJH655327 NTD655327 OCZ655327 OMV655327 OWR655327 PGN655327 PQJ655327 QAF655327 QKB655327 QTX655327 RDT655327 RNP655327 RXL655327 SHH655327 SRD655327 TAZ655327 TKV655327 TUR655327 UEN655327 UOJ655327 UYF655327 VIB655327 VRX655327 WBT655327 WLP655327 WVL655327 IZ720863 SV720863 ACR720863 AMN720863 AWJ720863 BGF720863 BQB720863 BZX720863 CJT720863 CTP720863 DDL720863 DNH720863 DXD720863 EGZ720863 EQV720863 FAR720863 FKN720863 FUJ720863 GEF720863 GOB720863 GXX720863 HHT720863 HRP720863 IBL720863 ILH720863 IVD720863 JEZ720863 JOV720863 JYR720863 KIN720863 KSJ720863 LCF720863 LMB720863 LVX720863 MFT720863 MPP720863 MZL720863 NJH720863 NTD720863 OCZ720863 OMV720863 OWR720863 PGN720863 PQJ720863 QAF720863 QKB720863 QTX720863 RDT720863 RNP720863 RXL720863 SHH720863 SRD720863 TAZ720863 TKV720863 TUR720863 UEN720863 UOJ720863 UYF720863 VIB720863 VRX720863 WBT720863 WLP720863 WVL720863 IZ786399 SV786399 ACR786399 AMN786399 AWJ786399 BGF786399 BQB786399 BZX786399 CJT786399 CTP786399 DDL786399 DNH786399 DXD786399 EGZ786399 EQV786399 FAR786399 FKN786399 FUJ786399 GEF786399 GOB786399 GXX786399 HHT786399 HRP786399 IBL786399 ILH786399 IVD786399 JEZ786399 JOV786399 JYR786399 KIN786399 KSJ786399 LCF786399 LMB786399 LVX786399 MFT786399 MPP786399 MZL786399 NJH786399 NTD786399 OCZ786399 OMV786399 OWR786399 PGN786399 PQJ786399 QAF786399 QKB786399 QTX786399 RDT786399 RNP786399 RXL786399 SHH786399 SRD786399 TAZ786399 TKV786399 TUR786399 UEN786399 UOJ786399 UYF786399 VIB786399 VRX786399 WBT786399 WLP786399 WVL786399 IZ851935 SV851935 ACR851935 AMN851935 AWJ851935 BGF851935 BQB851935 BZX851935 CJT851935 CTP851935 DDL851935 DNH851935 DXD851935 EGZ851935 EQV851935 FAR851935 FKN851935 FUJ851935 GEF851935 GOB851935 GXX851935 HHT851935 HRP851935 IBL851935 ILH851935 IVD851935 JEZ851935 JOV851935 JYR851935 KIN851935 KSJ851935 LCF851935 LMB851935 LVX851935 MFT851935 MPP851935 MZL851935 NJH851935 NTD851935 OCZ851935 OMV851935 OWR851935 PGN851935 PQJ851935 QAF851935 QKB851935 QTX851935 RDT851935 RNP851935 RXL851935 SHH851935 SRD851935 TAZ851935 TKV851935 TUR851935 UEN851935 UOJ851935 UYF851935 VIB851935 VRX851935 WBT851935 WLP851935 WVL851935 IZ917471 SV917471 ACR917471 AMN917471 AWJ917471 BGF917471 BQB917471 BZX917471 CJT917471 CTP917471 DDL917471 DNH917471 DXD917471 EGZ917471 EQV917471 FAR917471 FKN917471 FUJ917471 GEF917471 GOB917471 GXX917471 HHT917471 HRP917471 IBL917471 ILH917471 IVD917471 JEZ917471 JOV917471 JYR917471 KIN917471 KSJ917471 LCF917471 LMB917471 LVX917471 MFT917471 MPP917471 MZL917471 NJH917471 NTD917471 OCZ917471 OMV917471 OWR917471 PGN917471 PQJ917471 QAF917471 QKB917471 QTX917471 RDT917471 RNP917471 RXL917471 SHH917471 SRD917471 TAZ917471 TKV917471 TUR917471 UEN917471 UOJ917471 UYF917471 VIB917471 VRX917471 WBT917471 WLP917471 WVL917471 IZ983007 SV983007 ACR983007 AMN983007 AWJ983007 BGF983007 BQB983007 BZX983007 CJT983007 CTP983007 DDL983007 DNH983007 DXD983007 EGZ983007 EQV983007 FAR983007 FKN983007 FUJ983007 GEF983007 GOB983007 GXX983007 HHT983007 HRP983007 IBL983007 ILH983007 IVD983007 JEZ983007 JOV983007 JYR983007 KIN983007 KSJ983007 LCF983007 LMB983007 LVX983007 MFT983007 MPP983007 MZL983007 NJH983007 NTD983007 OCZ983007 OMV983007 OWR983007 PGN983007 PQJ983007 QAF983007 QKB983007 QTX983007 RDT983007 RNP983007 RXL983007 SHH983007 SRD983007 TAZ983007 TKV983007 TUR983007 UEN983007 UOJ983007 UYF983007 VIB983007 VRX983007 WBT983007 WLP983007 WVL983007 IY65502 SU65502 ACQ65502 AMM65502 AWI65502 BGE65502 BQA65502 BZW65502 CJS65502 CTO65502 DDK65502 DNG65502 DXC65502 EGY65502 EQU65502 FAQ65502 FKM65502 FUI65502 GEE65502 GOA65502 GXW65502 HHS65502 HRO65502 IBK65502 ILG65502 IVC65502 JEY65502 JOU65502 JYQ65502 KIM65502 KSI65502 LCE65502 LMA65502 LVW65502 MFS65502 MPO65502 MZK65502 NJG65502 NTC65502 OCY65502 OMU65502 OWQ65502 PGM65502 PQI65502 QAE65502 QKA65502 QTW65502 RDS65502 RNO65502 RXK65502 SHG65502 SRC65502 TAY65502 TKU65502 TUQ65502 UEM65502 UOI65502 UYE65502 VIA65502 VRW65502 WBS65502 WLO65502 WVK65502 IY131038 SU131038 ACQ131038 AMM131038 AWI131038 BGE131038 BQA131038 BZW131038 CJS131038 CTO131038 DDK131038 DNG131038 DXC131038 EGY131038 EQU131038 FAQ131038 FKM131038 FUI131038 GEE131038 GOA131038 GXW131038 HHS131038 HRO131038 IBK131038 ILG131038 IVC131038 JEY131038 JOU131038 JYQ131038 KIM131038 KSI131038 LCE131038 LMA131038 LVW131038 MFS131038 MPO131038 MZK131038 NJG131038 NTC131038 OCY131038 OMU131038 OWQ131038 PGM131038 PQI131038 QAE131038 QKA131038 QTW131038 RDS131038 RNO131038 RXK131038 SHG131038 SRC131038 TAY131038 TKU131038 TUQ131038 UEM131038 UOI131038 UYE131038 VIA131038 VRW131038 WBS131038 WLO131038 WVK131038 IY196574 SU196574 ACQ196574 AMM196574 AWI196574 BGE196574 BQA196574 BZW196574 CJS196574 CTO196574 DDK196574 DNG196574 DXC196574 EGY196574 EQU196574 FAQ196574 FKM196574 FUI196574 GEE196574 GOA196574 GXW196574 HHS196574 HRO196574 IBK196574 ILG196574 IVC196574 JEY196574 JOU196574 JYQ196574 KIM196574 KSI196574 LCE196574 LMA196574 LVW196574 MFS196574 MPO196574 MZK196574 NJG196574 NTC196574 OCY196574 OMU196574 OWQ196574 PGM196574 PQI196574 QAE196574 QKA196574 QTW196574 RDS196574 RNO196574 RXK196574 SHG196574 SRC196574 TAY196574 TKU196574 TUQ196574 UEM196574 UOI196574 UYE196574 VIA196574 VRW196574 WBS196574 WLO196574 WVK196574 IY262110 SU262110 ACQ262110 AMM262110 AWI262110 BGE262110 BQA262110 BZW262110 CJS262110 CTO262110 DDK262110 DNG262110 DXC262110 EGY262110 EQU262110 FAQ262110 FKM262110 FUI262110 GEE262110 GOA262110 GXW262110 HHS262110 HRO262110 IBK262110 ILG262110 IVC262110 JEY262110 JOU262110 JYQ262110 KIM262110 KSI262110 LCE262110 LMA262110 LVW262110 MFS262110 MPO262110 MZK262110 NJG262110 NTC262110 OCY262110 OMU262110 OWQ262110 PGM262110 PQI262110 QAE262110 QKA262110 QTW262110 RDS262110 RNO262110 RXK262110 SHG262110 SRC262110 TAY262110 TKU262110 TUQ262110 UEM262110 UOI262110 UYE262110 VIA262110 VRW262110 WBS262110 WLO262110 WVK262110 IY327646 SU327646 ACQ327646 AMM327646 AWI327646 BGE327646 BQA327646 BZW327646 CJS327646 CTO327646 DDK327646 DNG327646 DXC327646 EGY327646 EQU327646 FAQ327646 FKM327646 FUI327646 GEE327646 GOA327646 GXW327646 HHS327646 HRO327646 IBK327646 ILG327646 IVC327646 JEY327646 JOU327646 JYQ327646 KIM327646 KSI327646 LCE327646 LMA327646 LVW327646 MFS327646 MPO327646 MZK327646 NJG327646 NTC327646 OCY327646 OMU327646 OWQ327646 PGM327646 PQI327646 QAE327646 QKA327646 QTW327646 RDS327646 RNO327646 RXK327646 SHG327646 SRC327646 TAY327646 TKU327646 TUQ327646 UEM327646 UOI327646 UYE327646 VIA327646 VRW327646 WBS327646 WLO327646 WVK327646 IY393182 SU393182 ACQ393182 AMM393182 AWI393182 BGE393182 BQA393182 BZW393182 CJS393182 CTO393182 DDK393182 DNG393182 DXC393182 EGY393182 EQU393182 FAQ393182 FKM393182 FUI393182 GEE393182 GOA393182 GXW393182 HHS393182 HRO393182 IBK393182 ILG393182 IVC393182 JEY393182 JOU393182 JYQ393182 KIM393182 KSI393182 LCE393182 LMA393182 LVW393182 MFS393182 MPO393182 MZK393182 NJG393182 NTC393182 OCY393182 OMU393182 OWQ393182 PGM393182 PQI393182 QAE393182 QKA393182 QTW393182 RDS393182 RNO393182 RXK393182 SHG393182 SRC393182 TAY393182 TKU393182 TUQ393182 UEM393182 UOI393182 UYE393182 VIA393182 VRW393182 WBS393182 WLO393182 WVK393182 IY458718 SU458718 ACQ458718 AMM458718 AWI458718 BGE458718 BQA458718 BZW458718 CJS458718 CTO458718 DDK458718 DNG458718 DXC458718 EGY458718 EQU458718 FAQ458718 FKM458718 FUI458718 GEE458718 GOA458718 GXW458718 HHS458718 HRO458718 IBK458718 ILG458718 IVC458718 JEY458718 JOU458718 JYQ458718 KIM458718 KSI458718 LCE458718 LMA458718 LVW458718 MFS458718 MPO458718 MZK458718 NJG458718 NTC458718 OCY458718 OMU458718 OWQ458718 PGM458718 PQI458718 QAE458718 QKA458718 QTW458718 RDS458718 RNO458718 RXK458718 SHG458718 SRC458718 TAY458718 TKU458718 TUQ458718 UEM458718 UOI458718 UYE458718 VIA458718 VRW458718 WBS458718 WLO458718 WVK458718 IY524254 SU524254 ACQ524254 AMM524254 AWI524254 BGE524254 BQA524254 BZW524254 CJS524254 CTO524254 DDK524254 DNG524254 DXC524254 EGY524254 EQU524254 FAQ524254 FKM524254 FUI524254 GEE524254 GOA524254 GXW524254 HHS524254 HRO524254 IBK524254 ILG524254 IVC524254 JEY524254 JOU524254 JYQ524254 KIM524254 KSI524254 LCE524254 LMA524254 LVW524254 MFS524254 MPO524254 MZK524254 NJG524254 NTC524254 OCY524254 OMU524254 OWQ524254 PGM524254 PQI524254 QAE524254 QKA524254 QTW524254 RDS524254 RNO524254 RXK524254 SHG524254 SRC524254 TAY524254 TKU524254 TUQ524254 UEM524254 UOI524254 UYE524254 VIA524254 VRW524254 WBS524254 WLO524254 WVK524254 IY589790 SU589790 ACQ589790 AMM589790 AWI589790 BGE589790 BQA589790 BZW589790 CJS589790 CTO589790 DDK589790 DNG589790 DXC589790 EGY589790 EQU589790 FAQ589790 FKM589790 FUI589790 GEE589790 GOA589790 GXW589790 HHS589790 HRO589790 IBK589790 ILG589790 IVC589790 JEY589790 JOU589790 JYQ589790 KIM589790 KSI589790 LCE589790 LMA589790 LVW589790 MFS589790 MPO589790 MZK589790 NJG589790 NTC589790 OCY589790 OMU589790 OWQ589790 PGM589790 PQI589790 QAE589790 QKA589790 QTW589790 RDS589790 RNO589790 RXK589790 SHG589790 SRC589790 TAY589790 TKU589790 TUQ589790 UEM589790 UOI589790 UYE589790 VIA589790 VRW589790 WBS589790 WLO589790 WVK589790 IY655326 SU655326 ACQ655326 AMM655326 AWI655326 BGE655326 BQA655326 BZW655326 CJS655326 CTO655326 DDK655326 DNG655326 DXC655326 EGY655326 EQU655326 FAQ655326 FKM655326 FUI655326 GEE655326 GOA655326 GXW655326 HHS655326 HRO655326 IBK655326 ILG655326 IVC655326 JEY655326 JOU655326 JYQ655326 KIM655326 KSI655326 LCE655326 LMA655326 LVW655326 MFS655326 MPO655326 MZK655326 NJG655326 NTC655326 OCY655326 OMU655326 OWQ655326 PGM655326 PQI655326 QAE655326 QKA655326 QTW655326 RDS655326 RNO655326 RXK655326 SHG655326 SRC655326 TAY655326 TKU655326 TUQ655326 UEM655326 UOI655326 UYE655326 VIA655326 VRW655326 WBS655326 WLO655326 WVK655326 IY720862 SU720862 ACQ720862 AMM720862 AWI720862 BGE720862 BQA720862 BZW720862 CJS720862 CTO720862 DDK720862 DNG720862 DXC720862 EGY720862 EQU720862 FAQ720862 FKM720862 FUI720862 GEE720862 GOA720862 GXW720862 HHS720862 HRO720862 IBK720862 ILG720862 IVC720862 JEY720862 JOU720862 JYQ720862 KIM720862 KSI720862 LCE720862 LMA720862 LVW720862 MFS720862 MPO720862 MZK720862 NJG720862 NTC720862 OCY720862 OMU720862 OWQ720862 PGM720862 PQI720862 QAE720862 QKA720862 QTW720862 RDS720862 RNO720862 RXK720862 SHG720862 SRC720862 TAY720862 TKU720862 TUQ720862 UEM720862 UOI720862 UYE720862 VIA720862 VRW720862 WBS720862 WLO720862 WVK720862 IY786398 SU786398 ACQ786398 AMM786398 AWI786398 BGE786398 BQA786398 BZW786398 CJS786398 CTO786398 DDK786398 DNG786398 DXC786398 EGY786398 EQU786398 FAQ786398 FKM786398 FUI786398 GEE786398 GOA786398 GXW786398 HHS786398 HRO786398 IBK786398 ILG786398 IVC786398 JEY786398 JOU786398 JYQ786398 KIM786398 KSI786398 LCE786398 LMA786398 LVW786398 MFS786398 MPO786398 MZK786398 NJG786398 NTC786398 OCY786398 OMU786398 OWQ786398 PGM786398 PQI786398 QAE786398 QKA786398 QTW786398 RDS786398 RNO786398 RXK786398 SHG786398 SRC786398 TAY786398 TKU786398 TUQ786398 UEM786398 UOI786398 UYE786398 VIA786398 VRW786398 WBS786398 WLO786398 WVK786398 IY851934 SU851934 ACQ851934 AMM851934 AWI851934 BGE851934 BQA851934 BZW851934 CJS851934 CTO851934 DDK851934 DNG851934 DXC851934 EGY851934 EQU851934 FAQ851934 FKM851934 FUI851934 GEE851934 GOA851934 GXW851934 HHS851934 HRO851934 IBK851934 ILG851934 IVC851934 JEY851934 JOU851934 JYQ851934 KIM851934 KSI851934 LCE851934 LMA851934 LVW851934 MFS851934 MPO851934 MZK851934 NJG851934 NTC851934 OCY851934 OMU851934 OWQ851934 PGM851934 PQI851934 QAE851934 QKA851934 QTW851934 RDS851934 RNO851934 RXK851934 SHG851934 SRC851934 TAY851934 TKU851934 TUQ851934 UEM851934 UOI851934 UYE851934 VIA851934 VRW851934 WBS851934 WLO851934 WVK851934 IY917470 SU917470 ACQ917470 AMM917470 AWI917470 BGE917470 BQA917470 BZW917470 CJS917470 CTO917470 DDK917470 DNG917470 DXC917470 EGY917470 EQU917470 FAQ917470 FKM917470 FUI917470 GEE917470 GOA917470 GXW917470 HHS917470 HRO917470 IBK917470 ILG917470 IVC917470 JEY917470 JOU917470 JYQ917470 KIM917470 KSI917470 LCE917470 LMA917470 LVW917470 MFS917470 MPO917470 MZK917470 NJG917470 NTC917470 OCY917470 OMU917470 OWQ917470 PGM917470 PQI917470 QAE917470 QKA917470 QTW917470 RDS917470 RNO917470 RXK917470 SHG917470 SRC917470 TAY917470 TKU917470 TUQ917470 UEM917470 UOI917470 UYE917470 VIA917470 VRW917470 WBS917470 WLO917470 WVK917470 IY983006 SU983006 ACQ983006 AMM983006 AWI983006 BGE983006 BQA983006 BZW983006 CJS983006 CTO983006 DDK983006 DNG983006 DXC983006 EGY983006 EQU983006 FAQ983006 FKM983006 FUI983006 GEE983006 GOA983006 GXW983006 HHS983006 HRO983006 IBK983006 ILG983006 IVC983006 JEY983006 JOU983006 JYQ983006 KIM983006 KSI983006 LCE983006 LMA983006 LVW983006 MFS983006 MPO983006 MZK983006 NJG983006 NTC983006 OCY983006 OMU983006 OWQ983006 PGM983006 PQI983006 QAE983006 QKA983006 QTW983006 RDS983006 RNO983006 RXK983006 SHG983006 SRC983006 TAY983006 TKU983006 TUQ983006 UEM983006 UOI983006 UYE983006 VIA983006 VRW983006 WBS983006 WLO983006 WVK983006 JC65503 SY65503 ACU65503 AMQ65503 AWM65503 BGI65503 BQE65503 CAA65503 CJW65503 CTS65503 DDO65503 DNK65503 DXG65503 EHC65503 EQY65503 FAU65503 FKQ65503 FUM65503 GEI65503 GOE65503 GYA65503 HHW65503 HRS65503 IBO65503 ILK65503 IVG65503 JFC65503 JOY65503 JYU65503 KIQ65503 KSM65503 LCI65503 LME65503 LWA65503 MFW65503 MPS65503 MZO65503 NJK65503 NTG65503 ODC65503 OMY65503 OWU65503 PGQ65503 PQM65503 QAI65503 QKE65503 QUA65503 RDW65503 RNS65503 RXO65503 SHK65503 SRG65503 TBC65503 TKY65503 TUU65503 UEQ65503 UOM65503 UYI65503 VIE65503 VSA65503 WBW65503 WLS65503 WVO65503 JC131039 SY131039 ACU131039 AMQ131039 AWM131039 BGI131039 BQE131039 CAA131039 CJW131039 CTS131039 DDO131039 DNK131039 DXG131039 EHC131039 EQY131039 FAU131039 FKQ131039 FUM131039 GEI131039 GOE131039 GYA131039 HHW131039 HRS131039 IBO131039 ILK131039 IVG131039 JFC131039 JOY131039 JYU131039 KIQ131039 KSM131039 LCI131039 LME131039 LWA131039 MFW131039 MPS131039 MZO131039 NJK131039 NTG131039 ODC131039 OMY131039 OWU131039 PGQ131039 PQM131039 QAI131039 QKE131039 QUA131039 RDW131039 RNS131039 RXO131039 SHK131039 SRG131039 TBC131039 TKY131039 TUU131039 UEQ131039 UOM131039 UYI131039 VIE131039 VSA131039 WBW131039 WLS131039 WVO131039 JC196575 SY196575 ACU196575 AMQ196575 AWM196575 BGI196575 BQE196575 CAA196575 CJW196575 CTS196575 DDO196575 DNK196575 DXG196575 EHC196575 EQY196575 FAU196575 FKQ196575 FUM196575 GEI196575 GOE196575 GYA196575 HHW196575 HRS196575 IBO196575 ILK196575 IVG196575 JFC196575 JOY196575 JYU196575 KIQ196575 KSM196575 LCI196575 LME196575 LWA196575 MFW196575 MPS196575 MZO196575 NJK196575 NTG196575 ODC196575 OMY196575 OWU196575 PGQ196575 PQM196575 QAI196575 QKE196575 QUA196575 RDW196575 RNS196575 RXO196575 SHK196575 SRG196575 TBC196575 TKY196575 TUU196575 UEQ196575 UOM196575 UYI196575 VIE196575 VSA196575 WBW196575 WLS196575 WVO196575 JC262111 SY262111 ACU262111 AMQ262111 AWM262111 BGI262111 BQE262111 CAA262111 CJW262111 CTS262111 DDO262111 DNK262111 DXG262111 EHC262111 EQY262111 FAU262111 FKQ262111 FUM262111 GEI262111 GOE262111 GYA262111 HHW262111 HRS262111 IBO262111 ILK262111 IVG262111 JFC262111 JOY262111 JYU262111 KIQ262111 KSM262111 LCI262111 LME262111 LWA262111 MFW262111 MPS262111 MZO262111 NJK262111 NTG262111 ODC262111 OMY262111 OWU262111 PGQ262111 PQM262111 QAI262111 QKE262111 QUA262111 RDW262111 RNS262111 RXO262111 SHK262111 SRG262111 TBC262111 TKY262111 TUU262111 UEQ262111 UOM262111 UYI262111 VIE262111 VSA262111 WBW262111 WLS262111 WVO262111 JC327647 SY327647 ACU327647 AMQ327647 AWM327647 BGI327647 BQE327647 CAA327647 CJW327647 CTS327647 DDO327647 DNK327647 DXG327647 EHC327647 EQY327647 FAU327647 FKQ327647 FUM327647 GEI327647 GOE327647 GYA327647 HHW327647 HRS327647 IBO327647 ILK327647 IVG327647 JFC327647 JOY327647 JYU327647 KIQ327647 KSM327647 LCI327647 LME327647 LWA327647 MFW327647 MPS327647 MZO327647 NJK327647 NTG327647 ODC327647 OMY327647 OWU327647 PGQ327647 PQM327647 QAI327647 QKE327647 QUA327647 RDW327647 RNS327647 RXO327647 SHK327647 SRG327647 TBC327647 TKY327647 TUU327647 UEQ327647 UOM327647 UYI327647 VIE327647 VSA327647 WBW327647 WLS327647 WVO327647 JC393183 SY393183 ACU393183 AMQ393183 AWM393183 BGI393183 BQE393183 CAA393183 CJW393183 CTS393183 DDO393183 DNK393183 DXG393183 EHC393183 EQY393183 FAU393183 FKQ393183 FUM393183 GEI393183 GOE393183 GYA393183 HHW393183 HRS393183 IBO393183 ILK393183 IVG393183 JFC393183 JOY393183 JYU393183 KIQ393183 KSM393183 LCI393183 LME393183 LWA393183 MFW393183 MPS393183 MZO393183 NJK393183 NTG393183 ODC393183 OMY393183 OWU393183 PGQ393183 PQM393183 QAI393183 QKE393183 QUA393183 RDW393183 RNS393183 RXO393183 SHK393183 SRG393183 TBC393183 TKY393183 TUU393183 UEQ393183 UOM393183 UYI393183 VIE393183 VSA393183 WBW393183 WLS393183 WVO393183 JC458719 SY458719 ACU458719 AMQ458719 AWM458719 BGI458719 BQE458719 CAA458719 CJW458719 CTS458719 DDO458719 DNK458719 DXG458719 EHC458719 EQY458719 FAU458719 FKQ458719 FUM458719 GEI458719 GOE458719 GYA458719 HHW458719 HRS458719 IBO458719 ILK458719 IVG458719 JFC458719 JOY458719 JYU458719 KIQ458719 KSM458719 LCI458719 LME458719 LWA458719 MFW458719 MPS458719 MZO458719 NJK458719 NTG458719 ODC458719 OMY458719 OWU458719 PGQ458719 PQM458719 QAI458719 QKE458719 QUA458719 RDW458719 RNS458719 RXO458719 SHK458719 SRG458719 TBC458719 TKY458719 TUU458719 UEQ458719 UOM458719 UYI458719 VIE458719 VSA458719 WBW458719 WLS458719 WVO458719 JC524255 SY524255 ACU524255 AMQ524255 AWM524255 BGI524255 BQE524255 CAA524255 CJW524255 CTS524255 DDO524255 DNK524255 DXG524255 EHC524255 EQY524255 FAU524255 FKQ524255 FUM524255 GEI524255 GOE524255 GYA524255 HHW524255 HRS524255 IBO524255 ILK524255 IVG524255 JFC524255 JOY524255 JYU524255 KIQ524255 KSM524255 LCI524255 LME524255 LWA524255 MFW524255 MPS524255 MZO524255 NJK524255 NTG524255 ODC524255 OMY524255 OWU524255 PGQ524255 PQM524255 QAI524255 QKE524255 QUA524255 RDW524255 RNS524255 RXO524255 SHK524255 SRG524255 TBC524255 TKY524255 TUU524255 UEQ524255 UOM524255 UYI524255 VIE524255 VSA524255 WBW524255 WLS524255 WVO524255 JC589791 SY589791 ACU589791 AMQ589791 AWM589791 BGI589791 BQE589791 CAA589791 CJW589791 CTS589791 DDO589791 DNK589791 DXG589791 EHC589791 EQY589791 FAU589791 FKQ589791 FUM589791 GEI589791 GOE589791 GYA589791 HHW589791 HRS589791 IBO589791 ILK589791 IVG589791 JFC589791 JOY589791 JYU589791 KIQ589791 KSM589791 LCI589791 LME589791 LWA589791 MFW589791 MPS589791 MZO589791 NJK589791 NTG589791 ODC589791 OMY589791 OWU589791 PGQ589791 PQM589791 QAI589791 QKE589791 QUA589791 RDW589791 RNS589791 RXO589791 SHK589791 SRG589791 TBC589791 TKY589791 TUU589791 UEQ589791 UOM589791 UYI589791 VIE589791 VSA589791 WBW589791 WLS589791 WVO589791 JC655327 SY655327 ACU655327 AMQ655327 AWM655327 BGI655327 BQE655327 CAA655327 CJW655327 CTS655327 DDO655327 DNK655327 DXG655327 EHC655327 EQY655327 FAU655327 FKQ655327 FUM655327 GEI655327 GOE655327 GYA655327 HHW655327 HRS655327 IBO655327 ILK655327 IVG655327 JFC655327 JOY655327 JYU655327 KIQ655327 KSM655327 LCI655327 LME655327 LWA655327 MFW655327 MPS655327 MZO655327 NJK655327 NTG655327 ODC655327 OMY655327 OWU655327 PGQ655327 PQM655327 QAI655327 QKE655327 QUA655327 RDW655327 RNS655327 RXO655327 SHK655327 SRG655327 TBC655327 TKY655327 TUU655327 UEQ655327 UOM655327 UYI655327 VIE655327 VSA655327 WBW655327 WLS655327 WVO655327 JC720863 SY720863 ACU720863 AMQ720863 AWM720863 BGI720863 BQE720863 CAA720863 CJW720863 CTS720863 DDO720863 DNK720863 DXG720863 EHC720863 EQY720863 FAU720863 FKQ720863 FUM720863 GEI720863 GOE720863 GYA720863 HHW720863 HRS720863 IBO720863 ILK720863 IVG720863 JFC720863 JOY720863 JYU720863 KIQ720863 KSM720863 LCI720863 LME720863 LWA720863 MFW720863 MPS720863 MZO720863 NJK720863 NTG720863 ODC720863 OMY720863 OWU720863 PGQ720863 PQM720863 QAI720863 QKE720863 QUA720863 RDW720863 RNS720863 RXO720863 SHK720863 SRG720863 TBC720863 TKY720863 TUU720863 UEQ720863 UOM720863 UYI720863 VIE720863 VSA720863 WBW720863 WLS720863 WVO720863 JC786399 SY786399 ACU786399 AMQ786399 AWM786399 BGI786399 BQE786399 CAA786399 CJW786399 CTS786399 DDO786399 DNK786399 DXG786399 EHC786399 EQY786399 FAU786399 FKQ786399 FUM786399 GEI786399 GOE786399 GYA786399 HHW786399 HRS786399 IBO786399 ILK786399 IVG786399 JFC786399 JOY786399 JYU786399 KIQ786399 KSM786399 LCI786399 LME786399 LWA786399 MFW786399 MPS786399 MZO786399 NJK786399 NTG786399 ODC786399 OMY786399 OWU786399 PGQ786399 PQM786399 QAI786399 QKE786399 QUA786399 RDW786399 RNS786399 RXO786399 SHK786399 SRG786399 TBC786399 TKY786399 TUU786399 UEQ786399 UOM786399 UYI786399 VIE786399 VSA786399 WBW786399 WLS786399 WVO786399 JC851935 SY851935 ACU851935 AMQ851935 AWM851935 BGI851935 BQE851935 CAA851935 CJW851935 CTS851935 DDO851935 DNK851935 DXG851935 EHC851935 EQY851935 FAU851935 FKQ851935 FUM851935 GEI851935 GOE851935 GYA851935 HHW851935 HRS851935 IBO851935 ILK851935 IVG851935 JFC851935 JOY851935 JYU851935 KIQ851935 KSM851935 LCI851935 LME851935 LWA851935 MFW851935 MPS851935 MZO851935 NJK851935 NTG851935 ODC851935 OMY851935 OWU851935 PGQ851935 PQM851935 QAI851935 QKE851935 QUA851935 RDW851935 RNS851935 RXO851935 SHK851935 SRG851935 TBC851935 TKY851935 TUU851935 UEQ851935 UOM851935 UYI851935 VIE851935 VSA851935 WBW851935 WLS851935 WVO851935 JC917471 SY917471 ACU917471 AMQ917471 AWM917471 BGI917471 BQE917471 CAA917471 CJW917471 CTS917471 DDO917471 DNK917471 DXG917471 EHC917471 EQY917471 FAU917471 FKQ917471 FUM917471 GEI917471 GOE917471 GYA917471 HHW917471 HRS917471 IBO917471 ILK917471 IVG917471 JFC917471 JOY917471 JYU917471 KIQ917471 KSM917471 LCI917471 LME917471 LWA917471 MFW917471 MPS917471 MZO917471 NJK917471 NTG917471 ODC917471 OMY917471 OWU917471 PGQ917471 PQM917471 QAI917471 QKE917471 QUA917471 RDW917471 RNS917471 RXO917471 SHK917471 SRG917471 TBC917471 TKY917471 TUU917471 UEQ917471 UOM917471 UYI917471 VIE917471 VSA917471 WBW917471 WLS917471 WVO917471 JC983007 SY983007 ACU983007 AMQ983007 AWM983007 BGI983007 BQE983007 CAA983007 CJW983007 CTS983007 DDO983007 DNK983007 DXG983007 EHC983007 EQY983007 FAU983007 FKQ983007 FUM983007 GEI983007 GOE983007 GYA983007 HHW983007 HRS983007 IBO983007 ILK983007 IVG983007 JFC983007 JOY983007 JYU983007 KIQ983007 KSM983007 LCI983007 LME983007 LWA983007 MFW983007 MPS983007 MZO983007 NJK983007 NTG983007 ODC983007 OMY983007 OWU983007 PGQ983007 PQM983007 QAI983007 QKE983007 QUA983007 RDW983007 RNS983007 RXO983007 SHK983007 SRG983007 TBC983007 TKY983007 TUU983007 UEQ983007 UOM983007 UYI983007 VIE983007 VSA983007 WBW983007 WLS983007 WVO983007 JB65502 SX65502 ACT65502 AMP65502 AWL65502 BGH65502 BQD65502 BZZ65502 CJV65502 CTR65502 DDN65502 DNJ65502 DXF65502 EHB65502 EQX65502 FAT65502 FKP65502 FUL65502 GEH65502 GOD65502 GXZ65502 HHV65502 HRR65502 IBN65502 ILJ65502 IVF65502 JFB65502 JOX65502 JYT65502 KIP65502 KSL65502 LCH65502 LMD65502 LVZ65502 MFV65502 MPR65502 MZN65502 NJJ65502 NTF65502 ODB65502 OMX65502 OWT65502 PGP65502 PQL65502 QAH65502 QKD65502 QTZ65502 RDV65502 RNR65502 RXN65502 SHJ65502 SRF65502 TBB65502 TKX65502 TUT65502 UEP65502 UOL65502 UYH65502 VID65502 VRZ65502 WBV65502 WLR65502 WVN65502 JB131038 SX131038 ACT131038 AMP131038 AWL131038 BGH131038 BQD131038 BZZ131038 CJV131038 CTR131038 DDN131038 DNJ131038 DXF131038 EHB131038 EQX131038 FAT131038 FKP131038 FUL131038 GEH131038 GOD131038 GXZ131038 HHV131038 HRR131038 IBN131038 ILJ131038 IVF131038 JFB131038 JOX131038 JYT131038 KIP131038 KSL131038 LCH131038 LMD131038 LVZ131038 MFV131038 MPR131038 MZN131038 NJJ131038 NTF131038 ODB131038 OMX131038 OWT131038 PGP131038 PQL131038 QAH131038 QKD131038 QTZ131038 RDV131038 RNR131038 RXN131038 SHJ131038 SRF131038 TBB131038 TKX131038 TUT131038 UEP131038 UOL131038 UYH131038 VID131038 VRZ131038 WBV131038 WLR131038 WVN131038 JB196574 SX196574 ACT196574 AMP196574 AWL196574 BGH196574 BQD196574 BZZ196574 CJV196574 CTR196574 DDN196574 DNJ196574 DXF196574 EHB196574 EQX196574 FAT196574 FKP196574 FUL196574 GEH196574 GOD196574 GXZ196574 HHV196574 HRR196574 IBN196574 ILJ196574 IVF196574 JFB196574 JOX196574 JYT196574 KIP196574 KSL196574 LCH196574 LMD196574 LVZ196574 MFV196574 MPR196574 MZN196574 NJJ196574 NTF196574 ODB196574 OMX196574 OWT196574 PGP196574 PQL196574 QAH196574 QKD196574 QTZ196574 RDV196574 RNR196574 RXN196574 SHJ196574 SRF196574 TBB196574 TKX196574 TUT196574 UEP196574 UOL196574 UYH196574 VID196574 VRZ196574 WBV196574 WLR196574 WVN196574 JB262110 SX262110 ACT262110 AMP262110 AWL262110 BGH262110 BQD262110 BZZ262110 CJV262110 CTR262110 DDN262110 DNJ262110 DXF262110 EHB262110 EQX262110 FAT262110 FKP262110 FUL262110 GEH262110 GOD262110 GXZ262110 HHV262110 HRR262110 IBN262110 ILJ262110 IVF262110 JFB262110 JOX262110 JYT262110 KIP262110 KSL262110 LCH262110 LMD262110 LVZ262110 MFV262110 MPR262110 MZN262110 NJJ262110 NTF262110 ODB262110 OMX262110 OWT262110 PGP262110 PQL262110 QAH262110 QKD262110 QTZ262110 RDV262110 RNR262110 RXN262110 SHJ262110 SRF262110 TBB262110 TKX262110 TUT262110 UEP262110 UOL262110 UYH262110 VID262110 VRZ262110 WBV262110 WLR262110 WVN262110 JB327646 SX327646 ACT327646 AMP327646 AWL327646 BGH327646 BQD327646 BZZ327646 CJV327646 CTR327646 DDN327646 DNJ327646 DXF327646 EHB327646 EQX327646 FAT327646 FKP327646 FUL327646 GEH327646 GOD327646 GXZ327646 HHV327646 HRR327646 IBN327646 ILJ327646 IVF327646 JFB327646 JOX327646 JYT327646 KIP327646 KSL327646 LCH327646 LMD327646 LVZ327646 MFV327646 MPR327646 MZN327646 NJJ327646 NTF327646 ODB327646 OMX327646 OWT327646 PGP327646 PQL327646 QAH327646 QKD327646 QTZ327646 RDV327646 RNR327646 RXN327646 SHJ327646 SRF327646 TBB327646 TKX327646 TUT327646 UEP327646 UOL327646 UYH327646 VID327646 VRZ327646 WBV327646 WLR327646 WVN327646 JB393182 SX393182 ACT393182 AMP393182 AWL393182 BGH393182 BQD393182 BZZ393182 CJV393182 CTR393182 DDN393182 DNJ393182 DXF393182 EHB393182 EQX393182 FAT393182 FKP393182 FUL393182 GEH393182 GOD393182 GXZ393182 HHV393182 HRR393182 IBN393182 ILJ393182 IVF393182 JFB393182 JOX393182 JYT393182 KIP393182 KSL393182 LCH393182 LMD393182 LVZ393182 MFV393182 MPR393182 MZN393182 NJJ393182 NTF393182 ODB393182 OMX393182 OWT393182 PGP393182 PQL393182 QAH393182 QKD393182 QTZ393182 RDV393182 RNR393182 RXN393182 SHJ393182 SRF393182 TBB393182 TKX393182 TUT393182 UEP393182 UOL393182 UYH393182 VID393182 VRZ393182 WBV393182 WLR393182 WVN393182 JB458718 SX458718 ACT458718 AMP458718 AWL458718 BGH458718 BQD458718 BZZ458718 CJV458718 CTR458718 DDN458718 DNJ458718 DXF458718 EHB458718 EQX458718 FAT458718 FKP458718 FUL458718 GEH458718 GOD458718 GXZ458718 HHV458718 HRR458718 IBN458718 ILJ458718 IVF458718 JFB458718 JOX458718 JYT458718 KIP458718 KSL458718 LCH458718 LMD458718 LVZ458718 MFV458718 MPR458718 MZN458718 NJJ458718 NTF458718 ODB458718 OMX458718 OWT458718 PGP458718 PQL458718 QAH458718 QKD458718 QTZ458718 RDV458718 RNR458718 RXN458718 SHJ458718 SRF458718 TBB458718 TKX458718 TUT458718 UEP458718 UOL458718 UYH458718 VID458718 VRZ458718 WBV458718 WLR458718 WVN458718 JB524254 SX524254 ACT524254 AMP524254 AWL524254 BGH524254 BQD524254 BZZ524254 CJV524254 CTR524254 DDN524254 DNJ524254 DXF524254 EHB524254 EQX524254 FAT524254 FKP524254 FUL524254 GEH524254 GOD524254 GXZ524254 HHV524254 HRR524254 IBN524254 ILJ524254 IVF524254 JFB524254 JOX524254 JYT524254 KIP524254 KSL524254 LCH524254 LMD524254 LVZ524254 MFV524254 MPR524254 MZN524254 NJJ524254 NTF524254 ODB524254 OMX524254 OWT524254 PGP524254 PQL524254 QAH524254 QKD524254 QTZ524254 RDV524254 RNR524254 RXN524254 SHJ524254 SRF524254 TBB524254 TKX524254 TUT524254 UEP524254 UOL524254 UYH524254 VID524254 VRZ524254 WBV524254 WLR524254 WVN524254 JB589790 SX589790 ACT589790 AMP589790 AWL589790 BGH589790 BQD589790 BZZ589790 CJV589790 CTR589790 DDN589790 DNJ589790 DXF589790 EHB589790 EQX589790 FAT589790 FKP589790 FUL589790 GEH589790 GOD589790 GXZ589790 HHV589790 HRR589790 IBN589790 ILJ589790 IVF589790 JFB589790 JOX589790 JYT589790 KIP589790 KSL589790 LCH589790 LMD589790 LVZ589790 MFV589790 MPR589790 MZN589790 NJJ589790 NTF589790 ODB589790 OMX589790 OWT589790 PGP589790 PQL589790 QAH589790 QKD589790 QTZ589790 RDV589790 RNR589790 RXN589790 SHJ589790 SRF589790 TBB589790 TKX589790 TUT589790 UEP589790 UOL589790 UYH589790 VID589790 VRZ589790 WBV589790 WLR589790 WVN589790 JB655326 SX655326 ACT655326 AMP655326 AWL655326 BGH655326 BQD655326 BZZ655326 CJV655326 CTR655326 DDN655326 DNJ655326 DXF655326 EHB655326 EQX655326 FAT655326 FKP655326 FUL655326 GEH655326 GOD655326 GXZ655326 HHV655326 HRR655326 IBN655326 ILJ655326 IVF655326 JFB655326 JOX655326 JYT655326 KIP655326 KSL655326 LCH655326 LMD655326 LVZ655326 MFV655326 MPR655326 MZN655326 NJJ655326 NTF655326 ODB655326 OMX655326 OWT655326 PGP655326 PQL655326 QAH655326 QKD655326 QTZ655326 RDV655326 RNR655326 RXN655326 SHJ655326 SRF655326 TBB655326 TKX655326 TUT655326 UEP655326 UOL655326 UYH655326 VID655326 VRZ655326 WBV655326 WLR655326 WVN655326 JB720862 SX720862 ACT720862 AMP720862 AWL720862 BGH720862 BQD720862 BZZ720862 CJV720862 CTR720862 DDN720862 DNJ720862 DXF720862 EHB720862 EQX720862 FAT720862 FKP720862 FUL720862 GEH720862 GOD720862 GXZ720862 HHV720862 HRR720862 IBN720862 ILJ720862 IVF720862 JFB720862 JOX720862 JYT720862 KIP720862 KSL720862 LCH720862 LMD720862 LVZ720862 MFV720862 MPR720862 MZN720862 NJJ720862 NTF720862 ODB720862 OMX720862 OWT720862 PGP720862 PQL720862 QAH720862 QKD720862 QTZ720862 RDV720862 RNR720862 RXN720862 SHJ720862 SRF720862 TBB720862 TKX720862 TUT720862 UEP720862 UOL720862 UYH720862 VID720862 VRZ720862 WBV720862 WLR720862 WVN720862 JB786398 SX786398 ACT786398 AMP786398 AWL786398 BGH786398 BQD786398 BZZ786398 CJV786398 CTR786398 DDN786398 DNJ786398 DXF786398 EHB786398 EQX786398 FAT786398 FKP786398 FUL786398 GEH786398 GOD786398 GXZ786398 HHV786398 HRR786398 IBN786398 ILJ786398 IVF786398 JFB786398 JOX786398 JYT786398 KIP786398 KSL786398 LCH786398 LMD786398 LVZ786398 MFV786398 MPR786398 MZN786398 NJJ786398 NTF786398 ODB786398 OMX786398 OWT786398 PGP786398 PQL786398 QAH786398 QKD786398 QTZ786398 RDV786398 RNR786398 RXN786398 SHJ786398 SRF786398 TBB786398 TKX786398 TUT786398 UEP786398 UOL786398 UYH786398 VID786398 VRZ786398 WBV786398 WLR786398 WVN786398 JB851934 SX851934 ACT851934 AMP851934 AWL851934 BGH851934 BQD851934 BZZ851934 CJV851934 CTR851934 DDN851934 DNJ851934 DXF851934 EHB851934 EQX851934 FAT851934 FKP851934 FUL851934 GEH851934 GOD851934 GXZ851934 HHV851934 HRR851934 IBN851934 ILJ851934 IVF851934 JFB851934 JOX851934 JYT851934 KIP851934 KSL851934 LCH851934 LMD851934 LVZ851934 MFV851934 MPR851934 MZN851934 NJJ851934 NTF851934 ODB851934 OMX851934 OWT851934 PGP851934 PQL851934 QAH851934 QKD851934 QTZ851934 RDV851934 RNR851934 RXN851934 SHJ851934 SRF851934 TBB851934 TKX851934 TUT851934 UEP851934 UOL851934 UYH851934 VID851934 VRZ851934 WBV851934 WLR851934 WVN851934 JB917470 SX917470 ACT917470 AMP917470 AWL917470 BGH917470 BQD917470 BZZ917470 CJV917470 CTR917470 DDN917470 DNJ917470 DXF917470 EHB917470 EQX917470 FAT917470 FKP917470 FUL917470 GEH917470 GOD917470 GXZ917470 HHV917470 HRR917470 IBN917470 ILJ917470 IVF917470 JFB917470 JOX917470 JYT917470 KIP917470 KSL917470 LCH917470 LMD917470 LVZ917470 MFV917470 MPR917470 MZN917470 NJJ917470 NTF917470 ODB917470 OMX917470 OWT917470 PGP917470 PQL917470 QAH917470 QKD917470 QTZ917470 RDV917470 RNR917470 RXN917470 SHJ917470 SRF917470 TBB917470 TKX917470 TUT917470 UEP917470 UOL917470 UYH917470 VID917470 VRZ917470 WBV917470 WLR917470 WVN917470 JB983006 SX983006 ACT983006 AMP983006 AWL983006 BGH983006 BQD983006 BZZ983006 CJV983006 CTR983006 DDN983006 DNJ983006 DXF983006 EHB983006 EQX983006 FAT983006 FKP983006 FUL983006 GEH983006 GOD983006 GXZ983006 HHV983006 HRR983006 IBN983006 ILJ983006 IVF983006 JFB983006 JOX983006 JYT983006 KIP983006 KSL983006 LCH983006 LMD983006 LVZ983006 MFV983006 MPR983006 MZN983006 NJJ983006 NTF983006 ODB983006 OMX983006 OWT983006 PGP983006 PQL983006 QAH983006 QKD983006 QTZ983006 RDV983006 RNR983006 RXN983006 SHJ983006 SRF983006 TBB983006 TKX983006 TUT983006 UEP983006 UOL983006 UYH983006 VID983006 VRZ983006 WBV983006 F131036 F196572 F262108 F327644 F393180 F458716 F524252 F589788 F655324 F720860 F786396 F851932 F917468 F983004 E65499 E131035 E196571 E262107 E327643 E393179 E458715 E524251 E589787 E655323 E720859 E786395 E851931 E917467 E983003 I65500 I131036 I196572 I262108 I327644 I393180 I458716 I524252 I589788 I655324 I720860 I786396 I851932 I917468 I983004 H65499 H131035 H196571 H262107 H327643 H393179 H458715 H524251 H589787 H655323 H720859 H786395 H851931 H917467 H983003 H14:I14 E14:F14 F65500" xr:uid="{00000000-0002-0000-0400-000002000000}">
      <formula1>RollConvention</formula1>
    </dataValidation>
    <dataValidation type="list" allowBlank="1" showInputMessage="1" showErrorMessage="1" sqref="WVL982998 WVL5 WLP5 WBT5 VRX5 VIB5 UYF5 UOJ5 UEN5 TUR5 TKV5 TAZ5 SRD5 SHH5 RXL5 RNP5 RDT5 QTX5 QKB5 QAF5 PQJ5 PGN5 OWR5 OMV5 OCZ5 NTD5 NJH5 MZL5 MPP5 MFT5 LVX5 LMB5 LCF5 KSJ5 KIN5 JYR5 JOV5 JEZ5 IVD5 ILH5 IBL5 HRP5 HHT5 GXX5 GOB5 GEF5 FUJ5 FKN5 FAR5 EQV5 EGZ5 DXD5 DNH5 DDL5 CTP5 CJT5 BZX5 BQB5 BGF5 AWJ5 AMN5 ACR5 SV5 IZ5 IZ65494 SV65494 ACR65494 AMN65494 AWJ65494 BGF65494 BQB65494 BZX65494 CJT65494 CTP65494 DDL65494 DNH65494 DXD65494 EGZ65494 EQV65494 FAR65494 FKN65494 FUJ65494 GEF65494 GOB65494 GXX65494 HHT65494 HRP65494 IBL65494 ILH65494 IVD65494 JEZ65494 JOV65494 JYR65494 KIN65494 KSJ65494 LCF65494 LMB65494 LVX65494 MFT65494 MPP65494 MZL65494 NJH65494 NTD65494 OCZ65494 OMV65494 OWR65494 PGN65494 PQJ65494 QAF65494 QKB65494 QTX65494 RDT65494 RNP65494 RXL65494 SHH65494 SRD65494 TAZ65494 TKV65494 TUR65494 UEN65494 UOJ65494 UYF65494 VIB65494 VRX65494 WBT65494 WLP65494 WVL65494 IZ131030 SV131030 ACR131030 AMN131030 AWJ131030 BGF131030 BQB131030 BZX131030 CJT131030 CTP131030 DDL131030 DNH131030 DXD131030 EGZ131030 EQV131030 FAR131030 FKN131030 FUJ131030 GEF131030 GOB131030 GXX131030 HHT131030 HRP131030 IBL131030 ILH131030 IVD131030 JEZ131030 JOV131030 JYR131030 KIN131030 KSJ131030 LCF131030 LMB131030 LVX131030 MFT131030 MPP131030 MZL131030 NJH131030 NTD131030 OCZ131030 OMV131030 OWR131030 PGN131030 PQJ131030 QAF131030 QKB131030 QTX131030 RDT131030 RNP131030 RXL131030 SHH131030 SRD131030 TAZ131030 TKV131030 TUR131030 UEN131030 UOJ131030 UYF131030 VIB131030 VRX131030 WBT131030 WLP131030 WVL131030 IZ196566 SV196566 ACR196566 AMN196566 AWJ196566 BGF196566 BQB196566 BZX196566 CJT196566 CTP196566 DDL196566 DNH196566 DXD196566 EGZ196566 EQV196566 FAR196566 FKN196566 FUJ196566 GEF196566 GOB196566 GXX196566 HHT196566 HRP196566 IBL196566 ILH196566 IVD196566 JEZ196566 JOV196566 JYR196566 KIN196566 KSJ196566 LCF196566 LMB196566 LVX196566 MFT196566 MPP196566 MZL196566 NJH196566 NTD196566 OCZ196566 OMV196566 OWR196566 PGN196566 PQJ196566 QAF196566 QKB196566 QTX196566 RDT196566 RNP196566 RXL196566 SHH196566 SRD196566 TAZ196566 TKV196566 TUR196566 UEN196566 UOJ196566 UYF196566 VIB196566 VRX196566 WBT196566 WLP196566 WVL196566 IZ262102 SV262102 ACR262102 AMN262102 AWJ262102 BGF262102 BQB262102 BZX262102 CJT262102 CTP262102 DDL262102 DNH262102 DXD262102 EGZ262102 EQV262102 FAR262102 FKN262102 FUJ262102 GEF262102 GOB262102 GXX262102 HHT262102 HRP262102 IBL262102 ILH262102 IVD262102 JEZ262102 JOV262102 JYR262102 KIN262102 KSJ262102 LCF262102 LMB262102 LVX262102 MFT262102 MPP262102 MZL262102 NJH262102 NTD262102 OCZ262102 OMV262102 OWR262102 PGN262102 PQJ262102 QAF262102 QKB262102 QTX262102 RDT262102 RNP262102 RXL262102 SHH262102 SRD262102 TAZ262102 TKV262102 TUR262102 UEN262102 UOJ262102 UYF262102 VIB262102 VRX262102 WBT262102 WLP262102 WVL262102 IZ327638 SV327638 ACR327638 AMN327638 AWJ327638 BGF327638 BQB327638 BZX327638 CJT327638 CTP327638 DDL327638 DNH327638 DXD327638 EGZ327638 EQV327638 FAR327638 FKN327638 FUJ327638 GEF327638 GOB327638 GXX327638 HHT327638 HRP327638 IBL327638 ILH327638 IVD327638 JEZ327638 JOV327638 JYR327638 KIN327638 KSJ327638 LCF327638 LMB327638 LVX327638 MFT327638 MPP327638 MZL327638 NJH327638 NTD327638 OCZ327638 OMV327638 OWR327638 PGN327638 PQJ327638 QAF327638 QKB327638 QTX327638 RDT327638 RNP327638 RXL327638 SHH327638 SRD327638 TAZ327638 TKV327638 TUR327638 UEN327638 UOJ327638 UYF327638 VIB327638 VRX327638 WBT327638 WLP327638 WVL327638 IZ393174 SV393174 ACR393174 AMN393174 AWJ393174 BGF393174 BQB393174 BZX393174 CJT393174 CTP393174 DDL393174 DNH393174 DXD393174 EGZ393174 EQV393174 FAR393174 FKN393174 FUJ393174 GEF393174 GOB393174 GXX393174 HHT393174 HRP393174 IBL393174 ILH393174 IVD393174 JEZ393174 JOV393174 JYR393174 KIN393174 KSJ393174 LCF393174 LMB393174 LVX393174 MFT393174 MPP393174 MZL393174 NJH393174 NTD393174 OCZ393174 OMV393174 OWR393174 PGN393174 PQJ393174 QAF393174 QKB393174 QTX393174 RDT393174 RNP393174 RXL393174 SHH393174 SRD393174 TAZ393174 TKV393174 TUR393174 UEN393174 UOJ393174 UYF393174 VIB393174 VRX393174 WBT393174 WLP393174 WVL393174 IZ458710 SV458710 ACR458710 AMN458710 AWJ458710 BGF458710 BQB458710 BZX458710 CJT458710 CTP458710 DDL458710 DNH458710 DXD458710 EGZ458710 EQV458710 FAR458710 FKN458710 FUJ458710 GEF458710 GOB458710 GXX458710 HHT458710 HRP458710 IBL458710 ILH458710 IVD458710 JEZ458710 JOV458710 JYR458710 KIN458710 KSJ458710 LCF458710 LMB458710 LVX458710 MFT458710 MPP458710 MZL458710 NJH458710 NTD458710 OCZ458710 OMV458710 OWR458710 PGN458710 PQJ458710 QAF458710 QKB458710 QTX458710 RDT458710 RNP458710 RXL458710 SHH458710 SRD458710 TAZ458710 TKV458710 TUR458710 UEN458710 UOJ458710 UYF458710 VIB458710 VRX458710 WBT458710 WLP458710 WVL458710 IZ524246 SV524246 ACR524246 AMN524246 AWJ524246 BGF524246 BQB524246 BZX524246 CJT524246 CTP524246 DDL524246 DNH524246 DXD524246 EGZ524246 EQV524246 FAR524246 FKN524246 FUJ524246 GEF524246 GOB524246 GXX524246 HHT524246 HRP524246 IBL524246 ILH524246 IVD524246 JEZ524246 JOV524246 JYR524246 KIN524246 KSJ524246 LCF524246 LMB524246 LVX524246 MFT524246 MPP524246 MZL524246 NJH524246 NTD524246 OCZ524246 OMV524246 OWR524246 PGN524246 PQJ524246 QAF524246 QKB524246 QTX524246 RDT524246 RNP524246 RXL524246 SHH524246 SRD524246 TAZ524246 TKV524246 TUR524246 UEN524246 UOJ524246 UYF524246 VIB524246 VRX524246 WBT524246 WLP524246 WVL524246 IZ589782 SV589782 ACR589782 AMN589782 AWJ589782 BGF589782 BQB589782 BZX589782 CJT589782 CTP589782 DDL589782 DNH589782 DXD589782 EGZ589782 EQV589782 FAR589782 FKN589782 FUJ589782 GEF589782 GOB589782 GXX589782 HHT589782 HRP589782 IBL589782 ILH589782 IVD589782 JEZ589782 JOV589782 JYR589782 KIN589782 KSJ589782 LCF589782 LMB589782 LVX589782 MFT589782 MPP589782 MZL589782 NJH589782 NTD589782 OCZ589782 OMV589782 OWR589782 PGN589782 PQJ589782 QAF589782 QKB589782 QTX589782 RDT589782 RNP589782 RXL589782 SHH589782 SRD589782 TAZ589782 TKV589782 TUR589782 UEN589782 UOJ589782 UYF589782 VIB589782 VRX589782 WBT589782 WLP589782 WVL589782 IZ655318 SV655318 ACR655318 AMN655318 AWJ655318 BGF655318 BQB655318 BZX655318 CJT655318 CTP655318 DDL655318 DNH655318 DXD655318 EGZ655318 EQV655318 FAR655318 FKN655318 FUJ655318 GEF655318 GOB655318 GXX655318 HHT655318 HRP655318 IBL655318 ILH655318 IVD655318 JEZ655318 JOV655318 JYR655318 KIN655318 KSJ655318 LCF655318 LMB655318 LVX655318 MFT655318 MPP655318 MZL655318 NJH655318 NTD655318 OCZ655318 OMV655318 OWR655318 PGN655318 PQJ655318 QAF655318 QKB655318 QTX655318 RDT655318 RNP655318 RXL655318 SHH655318 SRD655318 TAZ655318 TKV655318 TUR655318 UEN655318 UOJ655318 UYF655318 VIB655318 VRX655318 WBT655318 WLP655318 WVL655318 IZ720854 SV720854 ACR720854 AMN720854 AWJ720854 BGF720854 BQB720854 BZX720854 CJT720854 CTP720854 DDL720854 DNH720854 DXD720854 EGZ720854 EQV720854 FAR720854 FKN720854 FUJ720854 GEF720854 GOB720854 GXX720854 HHT720854 HRP720854 IBL720854 ILH720854 IVD720854 JEZ720854 JOV720854 JYR720854 KIN720854 KSJ720854 LCF720854 LMB720854 LVX720854 MFT720854 MPP720854 MZL720854 NJH720854 NTD720854 OCZ720854 OMV720854 OWR720854 PGN720854 PQJ720854 QAF720854 QKB720854 QTX720854 RDT720854 RNP720854 RXL720854 SHH720854 SRD720854 TAZ720854 TKV720854 TUR720854 UEN720854 UOJ720854 UYF720854 VIB720854 VRX720854 WBT720854 WLP720854 WVL720854 IZ786390 SV786390 ACR786390 AMN786390 AWJ786390 BGF786390 BQB786390 BZX786390 CJT786390 CTP786390 DDL786390 DNH786390 DXD786390 EGZ786390 EQV786390 FAR786390 FKN786390 FUJ786390 GEF786390 GOB786390 GXX786390 HHT786390 HRP786390 IBL786390 ILH786390 IVD786390 JEZ786390 JOV786390 JYR786390 KIN786390 KSJ786390 LCF786390 LMB786390 LVX786390 MFT786390 MPP786390 MZL786390 NJH786390 NTD786390 OCZ786390 OMV786390 OWR786390 PGN786390 PQJ786390 QAF786390 QKB786390 QTX786390 RDT786390 RNP786390 RXL786390 SHH786390 SRD786390 TAZ786390 TKV786390 TUR786390 UEN786390 UOJ786390 UYF786390 VIB786390 VRX786390 WBT786390 WLP786390 WVL786390 IZ851926 SV851926 ACR851926 AMN851926 AWJ851926 BGF851926 BQB851926 BZX851926 CJT851926 CTP851926 DDL851926 DNH851926 DXD851926 EGZ851926 EQV851926 FAR851926 FKN851926 FUJ851926 GEF851926 GOB851926 GXX851926 HHT851926 HRP851926 IBL851926 ILH851926 IVD851926 JEZ851926 JOV851926 JYR851926 KIN851926 KSJ851926 LCF851926 LMB851926 LVX851926 MFT851926 MPP851926 MZL851926 NJH851926 NTD851926 OCZ851926 OMV851926 OWR851926 PGN851926 PQJ851926 QAF851926 QKB851926 QTX851926 RDT851926 RNP851926 RXL851926 SHH851926 SRD851926 TAZ851926 TKV851926 TUR851926 UEN851926 UOJ851926 UYF851926 VIB851926 VRX851926 WBT851926 WLP851926 WVL851926 IZ917462 SV917462 ACR917462 AMN917462 AWJ917462 BGF917462 BQB917462 BZX917462 CJT917462 CTP917462 DDL917462 DNH917462 DXD917462 EGZ917462 EQV917462 FAR917462 FKN917462 FUJ917462 GEF917462 GOB917462 GXX917462 HHT917462 HRP917462 IBL917462 ILH917462 IVD917462 JEZ917462 JOV917462 JYR917462 KIN917462 KSJ917462 LCF917462 LMB917462 LVX917462 MFT917462 MPP917462 MZL917462 NJH917462 NTD917462 OCZ917462 OMV917462 OWR917462 PGN917462 PQJ917462 QAF917462 QKB917462 QTX917462 RDT917462 RNP917462 RXL917462 SHH917462 SRD917462 TAZ917462 TKV917462 TUR917462 UEN917462 UOJ917462 UYF917462 VIB917462 VRX917462 WBT917462 WLP917462 WVL917462 IZ982998 SV982998 ACR982998 AMN982998 AWJ982998 BGF982998 BQB982998 BZX982998 CJT982998 CTP982998 DDL982998 DNH982998 DXD982998 EGZ982998 EQV982998 FAR982998 FKN982998 FUJ982998 GEF982998 GOB982998 GXX982998 HHT982998 HRP982998 IBL982998 ILH982998 IVD982998 JEZ982998 JOV982998 JYR982998 KIN982998 KSJ982998 LCF982998 LMB982998 LVX982998 MFT982998 MPP982998 MZL982998 NJH982998 NTD982998 OCZ982998 OMV982998 OWR982998 PGN982998 PQJ982998 QAF982998 QKB982998 QTX982998 RDT982998 RNP982998 RXL982998 SHH982998 SRD982998 TAZ982998 TKV982998 TUR982998 UEN982998 UOJ982998 UYF982998 VIB982998 VRX982998 WBT982998 WLP982998 F131027 F196563 F262099 F327635 F393171 F458707 F524243 F589779 F655315 F720851 F786387 F851923 F917459 F982995 F65491" xr:uid="{00000000-0002-0000-0400-000003000000}">
      <formula1>curve_makers</formula1>
    </dataValidation>
    <dataValidation type="list" allowBlank="1" showInputMessage="1" showErrorMessage="1" sqref="WVK983016 WVK26:WVK28 WLO26:WLO28 WBS26:WBS28 VRW26:VRW28 VIA26:VIA28 UYE26:UYE28 UOI26:UOI28 UEM26:UEM28 TUQ26:TUQ28 TKU26:TKU28 TAY26:TAY28 SRC26:SRC28 SHG26:SHG28 RXK26:RXK28 RNO26:RNO28 RDS26:RDS28 QTW26:QTW28 QKA26:QKA28 QAE26:QAE28 PQI26:PQI28 PGM26:PGM28 OWQ26:OWQ28 OMU26:OMU28 OCY26:OCY28 NTC26:NTC28 NJG26:NJG28 MZK26:MZK28 MPO26:MPO28 MFS26:MFS28 LVW26:LVW28 LMA26:LMA28 LCE26:LCE28 KSI26:KSI28 KIM26:KIM28 JYQ26:JYQ28 JOU26:JOU28 JEY26:JEY28 IVC26:IVC28 ILG26:ILG28 IBK26:IBK28 HRO26:HRO28 HHS26:HHS28 GXW26:GXW28 GOA26:GOA28 GEE26:GEE28 FUI26:FUI28 FKM26:FKM28 FAQ26:FAQ28 EQU26:EQU28 EGY26:EGY28 DXC26:DXC28 DNG26:DNG28 DDK26:DDK28 CTO26:CTO28 CJS26:CJS28 BZW26:BZW28 BQA26:BQA28 BGE26:BGE28 AWI26:AWI28 AMM26:AMM28 ACQ26:ACQ28 SU26:SU28 IY26:IY28 WVK24 WLO24 WBS24 VRW24 VIA24 UYE24 UOI24 UEM24 TUQ24 TKU24 TAY24 SRC24 SHG24 RXK24 RNO24 RDS24 QTW24 QKA24 QAE24 PQI24 PGM24 OWQ24 OMU24 OCY24 NTC24 NJG24 MZK24 MPO24 MFS24 LVW24 LMA24 LCE24 KSI24 KIM24 JYQ24 JOU24 JEY24 IVC24 ILG24 IBK24 HRO24 HHS24 GXW24 GOA24 GEE24 FUI24 FKM24 FAQ24 EQU24 EGY24 DXC24 DNG24 DDK24 CTO24 CJS24 BZW24 BQA24 BGE24 AWI24 AMM24 ACQ24 SU24 IY24 WVN26:WVN28 WLR26:WLR28 WBV26:WBV28 VRZ26:VRZ28 VID26:VID28 UYH26:UYH28 UOL26:UOL28 UEP26:UEP28 TUT26:TUT28 TKX26:TKX28 TBB26:TBB28 SRF26:SRF28 SHJ26:SHJ28 RXN26:RXN28 RNR26:RNR28 RDV26:RDV28 QTZ26:QTZ28 QKD26:QKD28 QAH26:QAH28 PQL26:PQL28 PGP26:PGP28 OWT26:OWT28 OMX26:OMX28 ODB26:ODB28 NTF26:NTF28 NJJ26:NJJ28 MZN26:MZN28 MPR26:MPR28 MFV26:MFV28 LVZ26:LVZ28 LMD26:LMD28 LCH26:LCH28 KSL26:KSL28 KIP26:KIP28 JYT26:JYT28 JOX26:JOX28 JFB26:JFB28 IVF26:IVF28 ILJ26:ILJ28 IBN26:IBN28 HRR26:HRR28 HHV26:HHV28 GXZ26:GXZ28 GOD26:GOD28 GEH26:GEH28 FUL26:FUL28 FKP26:FKP28 FAT26:FAT28 EQX26:EQX28 EHB26:EHB28 DXF26:DXF28 DNJ26:DNJ28 DDN26:DDN28 CTR26:CTR28 CJV26:CJV28 BZZ26:BZZ28 BQD26:BQD28 BGH26:BGH28 AWL26:AWL28 AMP26:AMP28 ACT26:ACT28 SX26:SX28 JB26:JB28 JB24 WVN24 WLR24 WBV24 VRZ24 VID24 UYH24 UOL24 UEP24 TUT24 TKX24 TBB24 SRF24 SHJ24 RXN24 RNR24 RDV24 QTZ24 QKD24 QAH24 PQL24 PGP24 OWT24 OMX24 ODB24 NTF24 NJJ24 MZN24 MPR24 MFV24 LVZ24 LMD24 LCH24 KSL24 KIP24 JYT24 JOX24 JFB24 IVF24 ILJ24 IBN24 HRR24 HHV24 GXZ24 GOD24 GEH24 FUL24 FKP24 FAT24 EQX24 EHB24 DXF24 DNJ24 DDN24 CTR24 CJV24 BZZ24 BQD24 BGH24 AWL24 AMP24 ACT24 SX24 WLO983016 JB65510 SX65510 ACT65510 AMP65510 AWL65510 BGH65510 BQD65510 BZZ65510 CJV65510 CTR65510 DDN65510 DNJ65510 DXF65510 EHB65510 EQX65510 FAT65510 FKP65510 FUL65510 GEH65510 GOD65510 GXZ65510 HHV65510 HRR65510 IBN65510 ILJ65510 IVF65510 JFB65510 JOX65510 JYT65510 KIP65510 KSL65510 LCH65510 LMD65510 LVZ65510 MFV65510 MPR65510 MZN65510 NJJ65510 NTF65510 ODB65510 OMX65510 OWT65510 PGP65510 PQL65510 QAH65510 QKD65510 QTZ65510 RDV65510 RNR65510 RXN65510 SHJ65510 SRF65510 TBB65510 TKX65510 TUT65510 UEP65510 UOL65510 UYH65510 VID65510 VRZ65510 WBV65510 WLR65510 WVN65510 JB131046 SX131046 ACT131046 AMP131046 AWL131046 BGH131046 BQD131046 BZZ131046 CJV131046 CTR131046 DDN131046 DNJ131046 DXF131046 EHB131046 EQX131046 FAT131046 FKP131046 FUL131046 GEH131046 GOD131046 GXZ131046 HHV131046 HRR131046 IBN131046 ILJ131046 IVF131046 JFB131046 JOX131046 JYT131046 KIP131046 KSL131046 LCH131046 LMD131046 LVZ131046 MFV131046 MPR131046 MZN131046 NJJ131046 NTF131046 ODB131046 OMX131046 OWT131046 PGP131046 PQL131046 QAH131046 QKD131046 QTZ131046 RDV131046 RNR131046 RXN131046 SHJ131046 SRF131046 TBB131046 TKX131046 TUT131046 UEP131046 UOL131046 UYH131046 VID131046 VRZ131046 WBV131046 WLR131046 WVN131046 JB196582 SX196582 ACT196582 AMP196582 AWL196582 BGH196582 BQD196582 BZZ196582 CJV196582 CTR196582 DDN196582 DNJ196582 DXF196582 EHB196582 EQX196582 FAT196582 FKP196582 FUL196582 GEH196582 GOD196582 GXZ196582 HHV196582 HRR196582 IBN196582 ILJ196582 IVF196582 JFB196582 JOX196582 JYT196582 KIP196582 KSL196582 LCH196582 LMD196582 LVZ196582 MFV196582 MPR196582 MZN196582 NJJ196582 NTF196582 ODB196582 OMX196582 OWT196582 PGP196582 PQL196582 QAH196582 QKD196582 QTZ196582 RDV196582 RNR196582 RXN196582 SHJ196582 SRF196582 TBB196582 TKX196582 TUT196582 UEP196582 UOL196582 UYH196582 VID196582 VRZ196582 WBV196582 WLR196582 WVN196582 JB262118 SX262118 ACT262118 AMP262118 AWL262118 BGH262118 BQD262118 BZZ262118 CJV262118 CTR262118 DDN262118 DNJ262118 DXF262118 EHB262118 EQX262118 FAT262118 FKP262118 FUL262118 GEH262118 GOD262118 GXZ262118 HHV262118 HRR262118 IBN262118 ILJ262118 IVF262118 JFB262118 JOX262118 JYT262118 KIP262118 KSL262118 LCH262118 LMD262118 LVZ262118 MFV262118 MPR262118 MZN262118 NJJ262118 NTF262118 ODB262118 OMX262118 OWT262118 PGP262118 PQL262118 QAH262118 QKD262118 QTZ262118 RDV262118 RNR262118 RXN262118 SHJ262118 SRF262118 TBB262118 TKX262118 TUT262118 UEP262118 UOL262118 UYH262118 VID262118 VRZ262118 WBV262118 WLR262118 WVN262118 JB327654 SX327654 ACT327654 AMP327654 AWL327654 BGH327654 BQD327654 BZZ327654 CJV327654 CTR327654 DDN327654 DNJ327654 DXF327654 EHB327654 EQX327654 FAT327654 FKP327654 FUL327654 GEH327654 GOD327654 GXZ327654 HHV327654 HRR327654 IBN327654 ILJ327654 IVF327654 JFB327654 JOX327654 JYT327654 KIP327654 KSL327654 LCH327654 LMD327654 LVZ327654 MFV327654 MPR327654 MZN327654 NJJ327654 NTF327654 ODB327654 OMX327654 OWT327654 PGP327654 PQL327654 QAH327654 QKD327654 QTZ327654 RDV327654 RNR327654 RXN327654 SHJ327654 SRF327654 TBB327654 TKX327654 TUT327654 UEP327654 UOL327654 UYH327654 VID327654 VRZ327654 WBV327654 WLR327654 WVN327654 JB393190 SX393190 ACT393190 AMP393190 AWL393190 BGH393190 BQD393190 BZZ393190 CJV393190 CTR393190 DDN393190 DNJ393190 DXF393190 EHB393190 EQX393190 FAT393190 FKP393190 FUL393190 GEH393190 GOD393190 GXZ393190 HHV393190 HRR393190 IBN393190 ILJ393190 IVF393190 JFB393190 JOX393190 JYT393190 KIP393190 KSL393190 LCH393190 LMD393190 LVZ393190 MFV393190 MPR393190 MZN393190 NJJ393190 NTF393190 ODB393190 OMX393190 OWT393190 PGP393190 PQL393190 QAH393190 QKD393190 QTZ393190 RDV393190 RNR393190 RXN393190 SHJ393190 SRF393190 TBB393190 TKX393190 TUT393190 UEP393190 UOL393190 UYH393190 VID393190 VRZ393190 WBV393190 WLR393190 WVN393190 JB458726 SX458726 ACT458726 AMP458726 AWL458726 BGH458726 BQD458726 BZZ458726 CJV458726 CTR458726 DDN458726 DNJ458726 DXF458726 EHB458726 EQX458726 FAT458726 FKP458726 FUL458726 GEH458726 GOD458726 GXZ458726 HHV458726 HRR458726 IBN458726 ILJ458726 IVF458726 JFB458726 JOX458726 JYT458726 KIP458726 KSL458726 LCH458726 LMD458726 LVZ458726 MFV458726 MPR458726 MZN458726 NJJ458726 NTF458726 ODB458726 OMX458726 OWT458726 PGP458726 PQL458726 QAH458726 QKD458726 QTZ458726 RDV458726 RNR458726 RXN458726 SHJ458726 SRF458726 TBB458726 TKX458726 TUT458726 UEP458726 UOL458726 UYH458726 VID458726 VRZ458726 WBV458726 WLR458726 WVN458726 JB524262 SX524262 ACT524262 AMP524262 AWL524262 BGH524262 BQD524262 BZZ524262 CJV524262 CTR524262 DDN524262 DNJ524262 DXF524262 EHB524262 EQX524262 FAT524262 FKP524262 FUL524262 GEH524262 GOD524262 GXZ524262 HHV524262 HRR524262 IBN524262 ILJ524262 IVF524262 JFB524262 JOX524262 JYT524262 KIP524262 KSL524262 LCH524262 LMD524262 LVZ524262 MFV524262 MPR524262 MZN524262 NJJ524262 NTF524262 ODB524262 OMX524262 OWT524262 PGP524262 PQL524262 QAH524262 QKD524262 QTZ524262 RDV524262 RNR524262 RXN524262 SHJ524262 SRF524262 TBB524262 TKX524262 TUT524262 UEP524262 UOL524262 UYH524262 VID524262 VRZ524262 WBV524262 WLR524262 WVN524262 JB589798 SX589798 ACT589798 AMP589798 AWL589798 BGH589798 BQD589798 BZZ589798 CJV589798 CTR589798 DDN589798 DNJ589798 DXF589798 EHB589798 EQX589798 FAT589798 FKP589798 FUL589798 GEH589798 GOD589798 GXZ589798 HHV589798 HRR589798 IBN589798 ILJ589798 IVF589798 JFB589798 JOX589798 JYT589798 KIP589798 KSL589798 LCH589798 LMD589798 LVZ589798 MFV589798 MPR589798 MZN589798 NJJ589798 NTF589798 ODB589798 OMX589798 OWT589798 PGP589798 PQL589798 QAH589798 QKD589798 QTZ589798 RDV589798 RNR589798 RXN589798 SHJ589798 SRF589798 TBB589798 TKX589798 TUT589798 UEP589798 UOL589798 UYH589798 VID589798 VRZ589798 WBV589798 WLR589798 WVN589798 JB655334 SX655334 ACT655334 AMP655334 AWL655334 BGH655334 BQD655334 BZZ655334 CJV655334 CTR655334 DDN655334 DNJ655334 DXF655334 EHB655334 EQX655334 FAT655334 FKP655334 FUL655334 GEH655334 GOD655334 GXZ655334 HHV655334 HRR655334 IBN655334 ILJ655334 IVF655334 JFB655334 JOX655334 JYT655334 KIP655334 KSL655334 LCH655334 LMD655334 LVZ655334 MFV655334 MPR655334 MZN655334 NJJ655334 NTF655334 ODB655334 OMX655334 OWT655334 PGP655334 PQL655334 QAH655334 QKD655334 QTZ655334 RDV655334 RNR655334 RXN655334 SHJ655334 SRF655334 TBB655334 TKX655334 TUT655334 UEP655334 UOL655334 UYH655334 VID655334 VRZ655334 WBV655334 WLR655334 WVN655334 JB720870 SX720870 ACT720870 AMP720870 AWL720870 BGH720870 BQD720870 BZZ720870 CJV720870 CTR720870 DDN720870 DNJ720870 DXF720870 EHB720870 EQX720870 FAT720870 FKP720870 FUL720870 GEH720870 GOD720870 GXZ720870 HHV720870 HRR720870 IBN720870 ILJ720870 IVF720870 JFB720870 JOX720870 JYT720870 KIP720870 KSL720870 LCH720870 LMD720870 LVZ720870 MFV720870 MPR720870 MZN720870 NJJ720870 NTF720870 ODB720870 OMX720870 OWT720870 PGP720870 PQL720870 QAH720870 QKD720870 QTZ720870 RDV720870 RNR720870 RXN720870 SHJ720870 SRF720870 TBB720870 TKX720870 TUT720870 UEP720870 UOL720870 UYH720870 VID720870 VRZ720870 WBV720870 WLR720870 WVN720870 JB786406 SX786406 ACT786406 AMP786406 AWL786406 BGH786406 BQD786406 BZZ786406 CJV786406 CTR786406 DDN786406 DNJ786406 DXF786406 EHB786406 EQX786406 FAT786406 FKP786406 FUL786406 GEH786406 GOD786406 GXZ786406 HHV786406 HRR786406 IBN786406 ILJ786406 IVF786406 JFB786406 JOX786406 JYT786406 KIP786406 KSL786406 LCH786406 LMD786406 LVZ786406 MFV786406 MPR786406 MZN786406 NJJ786406 NTF786406 ODB786406 OMX786406 OWT786406 PGP786406 PQL786406 QAH786406 QKD786406 QTZ786406 RDV786406 RNR786406 RXN786406 SHJ786406 SRF786406 TBB786406 TKX786406 TUT786406 UEP786406 UOL786406 UYH786406 VID786406 VRZ786406 WBV786406 WLR786406 WVN786406 JB851942 SX851942 ACT851942 AMP851942 AWL851942 BGH851942 BQD851942 BZZ851942 CJV851942 CTR851942 DDN851942 DNJ851942 DXF851942 EHB851942 EQX851942 FAT851942 FKP851942 FUL851942 GEH851942 GOD851942 GXZ851942 HHV851942 HRR851942 IBN851942 ILJ851942 IVF851942 JFB851942 JOX851942 JYT851942 KIP851942 KSL851942 LCH851942 LMD851942 LVZ851942 MFV851942 MPR851942 MZN851942 NJJ851942 NTF851942 ODB851942 OMX851942 OWT851942 PGP851942 PQL851942 QAH851942 QKD851942 QTZ851942 RDV851942 RNR851942 RXN851942 SHJ851942 SRF851942 TBB851942 TKX851942 TUT851942 UEP851942 UOL851942 UYH851942 VID851942 VRZ851942 WBV851942 WLR851942 WVN851942 JB917478 SX917478 ACT917478 AMP917478 AWL917478 BGH917478 BQD917478 BZZ917478 CJV917478 CTR917478 DDN917478 DNJ917478 DXF917478 EHB917478 EQX917478 FAT917478 FKP917478 FUL917478 GEH917478 GOD917478 GXZ917478 HHV917478 HRR917478 IBN917478 ILJ917478 IVF917478 JFB917478 JOX917478 JYT917478 KIP917478 KSL917478 LCH917478 LMD917478 LVZ917478 MFV917478 MPR917478 MZN917478 NJJ917478 NTF917478 ODB917478 OMX917478 OWT917478 PGP917478 PQL917478 QAH917478 QKD917478 QTZ917478 RDV917478 RNR917478 RXN917478 SHJ917478 SRF917478 TBB917478 TKX917478 TUT917478 UEP917478 UOL917478 UYH917478 VID917478 VRZ917478 WBV917478 WLR917478 WVN917478 JB983014 SX983014 ACT983014 AMP983014 AWL983014 BGH983014 BQD983014 BZZ983014 CJV983014 CTR983014 DDN983014 DNJ983014 DXF983014 EHB983014 EQX983014 FAT983014 FKP983014 FUL983014 GEH983014 GOD983014 GXZ983014 HHV983014 HRR983014 IBN983014 ILJ983014 IVF983014 JFB983014 JOX983014 JYT983014 KIP983014 KSL983014 LCH983014 LMD983014 LVZ983014 MFV983014 MPR983014 MZN983014 NJJ983014 NTF983014 ODB983014 OMX983014 OWT983014 PGP983014 PQL983014 QAH983014 QKD983014 QTZ983014 RDV983014 RNR983014 RXN983014 SHJ983014 SRF983014 TBB983014 TKX983014 TUT983014 UEP983014 UOL983014 UYH983014 VID983014 VRZ983014 WBV983014 WLR983014 WVN983014 JB65512 SX65512 ACT65512 AMP65512 AWL65512 BGH65512 BQD65512 BZZ65512 CJV65512 CTR65512 DDN65512 DNJ65512 DXF65512 EHB65512 EQX65512 FAT65512 FKP65512 FUL65512 GEH65512 GOD65512 GXZ65512 HHV65512 HRR65512 IBN65512 ILJ65512 IVF65512 JFB65512 JOX65512 JYT65512 KIP65512 KSL65512 LCH65512 LMD65512 LVZ65512 MFV65512 MPR65512 MZN65512 NJJ65512 NTF65512 ODB65512 OMX65512 OWT65512 PGP65512 PQL65512 QAH65512 QKD65512 QTZ65512 RDV65512 RNR65512 RXN65512 SHJ65512 SRF65512 TBB65512 TKX65512 TUT65512 UEP65512 UOL65512 UYH65512 VID65512 VRZ65512 WBV65512 WLR65512 WVN65512 JB131048 SX131048 ACT131048 AMP131048 AWL131048 BGH131048 BQD131048 BZZ131048 CJV131048 CTR131048 DDN131048 DNJ131048 DXF131048 EHB131048 EQX131048 FAT131048 FKP131048 FUL131048 GEH131048 GOD131048 GXZ131048 HHV131048 HRR131048 IBN131048 ILJ131048 IVF131048 JFB131048 JOX131048 JYT131048 KIP131048 KSL131048 LCH131048 LMD131048 LVZ131048 MFV131048 MPR131048 MZN131048 NJJ131048 NTF131048 ODB131048 OMX131048 OWT131048 PGP131048 PQL131048 QAH131048 QKD131048 QTZ131048 RDV131048 RNR131048 RXN131048 SHJ131048 SRF131048 TBB131048 TKX131048 TUT131048 UEP131048 UOL131048 UYH131048 VID131048 VRZ131048 WBV131048 WLR131048 WVN131048 JB196584 SX196584 ACT196584 AMP196584 AWL196584 BGH196584 BQD196584 BZZ196584 CJV196584 CTR196584 DDN196584 DNJ196584 DXF196584 EHB196584 EQX196584 FAT196584 FKP196584 FUL196584 GEH196584 GOD196584 GXZ196584 HHV196584 HRR196584 IBN196584 ILJ196584 IVF196584 JFB196584 JOX196584 JYT196584 KIP196584 KSL196584 LCH196584 LMD196584 LVZ196584 MFV196584 MPR196584 MZN196584 NJJ196584 NTF196584 ODB196584 OMX196584 OWT196584 PGP196584 PQL196584 QAH196584 QKD196584 QTZ196584 RDV196584 RNR196584 RXN196584 SHJ196584 SRF196584 TBB196584 TKX196584 TUT196584 UEP196584 UOL196584 UYH196584 VID196584 VRZ196584 WBV196584 WLR196584 WVN196584 JB262120 SX262120 ACT262120 AMP262120 AWL262120 BGH262120 BQD262120 BZZ262120 CJV262120 CTR262120 DDN262120 DNJ262120 DXF262120 EHB262120 EQX262120 FAT262120 FKP262120 FUL262120 GEH262120 GOD262120 GXZ262120 HHV262120 HRR262120 IBN262120 ILJ262120 IVF262120 JFB262120 JOX262120 JYT262120 KIP262120 KSL262120 LCH262120 LMD262120 LVZ262120 MFV262120 MPR262120 MZN262120 NJJ262120 NTF262120 ODB262120 OMX262120 OWT262120 PGP262120 PQL262120 QAH262120 QKD262120 QTZ262120 RDV262120 RNR262120 RXN262120 SHJ262120 SRF262120 TBB262120 TKX262120 TUT262120 UEP262120 UOL262120 UYH262120 VID262120 VRZ262120 WBV262120 WLR262120 WVN262120 JB327656 SX327656 ACT327656 AMP327656 AWL327656 BGH327656 BQD327656 BZZ327656 CJV327656 CTR327656 DDN327656 DNJ327656 DXF327656 EHB327656 EQX327656 FAT327656 FKP327656 FUL327656 GEH327656 GOD327656 GXZ327656 HHV327656 HRR327656 IBN327656 ILJ327656 IVF327656 JFB327656 JOX327656 JYT327656 KIP327656 KSL327656 LCH327656 LMD327656 LVZ327656 MFV327656 MPR327656 MZN327656 NJJ327656 NTF327656 ODB327656 OMX327656 OWT327656 PGP327656 PQL327656 QAH327656 QKD327656 QTZ327656 RDV327656 RNR327656 RXN327656 SHJ327656 SRF327656 TBB327656 TKX327656 TUT327656 UEP327656 UOL327656 UYH327656 VID327656 VRZ327656 WBV327656 WLR327656 WVN327656 JB393192 SX393192 ACT393192 AMP393192 AWL393192 BGH393192 BQD393192 BZZ393192 CJV393192 CTR393192 DDN393192 DNJ393192 DXF393192 EHB393192 EQX393192 FAT393192 FKP393192 FUL393192 GEH393192 GOD393192 GXZ393192 HHV393192 HRR393192 IBN393192 ILJ393192 IVF393192 JFB393192 JOX393192 JYT393192 KIP393192 KSL393192 LCH393192 LMD393192 LVZ393192 MFV393192 MPR393192 MZN393192 NJJ393192 NTF393192 ODB393192 OMX393192 OWT393192 PGP393192 PQL393192 QAH393192 QKD393192 QTZ393192 RDV393192 RNR393192 RXN393192 SHJ393192 SRF393192 TBB393192 TKX393192 TUT393192 UEP393192 UOL393192 UYH393192 VID393192 VRZ393192 WBV393192 WLR393192 WVN393192 JB458728 SX458728 ACT458728 AMP458728 AWL458728 BGH458728 BQD458728 BZZ458728 CJV458728 CTR458728 DDN458728 DNJ458728 DXF458728 EHB458728 EQX458728 FAT458728 FKP458728 FUL458728 GEH458728 GOD458728 GXZ458728 HHV458728 HRR458728 IBN458728 ILJ458728 IVF458728 JFB458728 JOX458728 JYT458728 KIP458728 KSL458728 LCH458728 LMD458728 LVZ458728 MFV458728 MPR458728 MZN458728 NJJ458728 NTF458728 ODB458728 OMX458728 OWT458728 PGP458728 PQL458728 QAH458728 QKD458728 QTZ458728 RDV458728 RNR458728 RXN458728 SHJ458728 SRF458728 TBB458728 TKX458728 TUT458728 UEP458728 UOL458728 UYH458728 VID458728 VRZ458728 WBV458728 WLR458728 WVN458728 JB524264 SX524264 ACT524264 AMP524264 AWL524264 BGH524264 BQD524264 BZZ524264 CJV524264 CTR524264 DDN524264 DNJ524264 DXF524264 EHB524264 EQX524264 FAT524264 FKP524264 FUL524264 GEH524264 GOD524264 GXZ524264 HHV524264 HRR524264 IBN524264 ILJ524264 IVF524264 JFB524264 JOX524264 JYT524264 KIP524264 KSL524264 LCH524264 LMD524264 LVZ524264 MFV524264 MPR524264 MZN524264 NJJ524264 NTF524264 ODB524264 OMX524264 OWT524264 PGP524264 PQL524264 QAH524264 QKD524264 QTZ524264 RDV524264 RNR524264 RXN524264 SHJ524264 SRF524264 TBB524264 TKX524264 TUT524264 UEP524264 UOL524264 UYH524264 VID524264 VRZ524264 WBV524264 WLR524264 WVN524264 JB589800 SX589800 ACT589800 AMP589800 AWL589800 BGH589800 BQD589800 BZZ589800 CJV589800 CTR589800 DDN589800 DNJ589800 DXF589800 EHB589800 EQX589800 FAT589800 FKP589800 FUL589800 GEH589800 GOD589800 GXZ589800 HHV589800 HRR589800 IBN589800 ILJ589800 IVF589800 JFB589800 JOX589800 JYT589800 KIP589800 KSL589800 LCH589800 LMD589800 LVZ589800 MFV589800 MPR589800 MZN589800 NJJ589800 NTF589800 ODB589800 OMX589800 OWT589800 PGP589800 PQL589800 QAH589800 QKD589800 QTZ589800 RDV589800 RNR589800 RXN589800 SHJ589800 SRF589800 TBB589800 TKX589800 TUT589800 UEP589800 UOL589800 UYH589800 VID589800 VRZ589800 WBV589800 WLR589800 WVN589800 JB655336 SX655336 ACT655336 AMP655336 AWL655336 BGH655336 BQD655336 BZZ655336 CJV655336 CTR655336 DDN655336 DNJ655336 DXF655336 EHB655336 EQX655336 FAT655336 FKP655336 FUL655336 GEH655336 GOD655336 GXZ655336 HHV655336 HRR655336 IBN655336 ILJ655336 IVF655336 JFB655336 JOX655336 JYT655336 KIP655336 KSL655336 LCH655336 LMD655336 LVZ655336 MFV655336 MPR655336 MZN655336 NJJ655336 NTF655336 ODB655336 OMX655336 OWT655336 PGP655336 PQL655336 QAH655336 QKD655336 QTZ655336 RDV655336 RNR655336 RXN655336 SHJ655336 SRF655336 TBB655336 TKX655336 TUT655336 UEP655336 UOL655336 UYH655336 VID655336 VRZ655336 WBV655336 WLR655336 WVN655336 JB720872 SX720872 ACT720872 AMP720872 AWL720872 BGH720872 BQD720872 BZZ720872 CJV720872 CTR720872 DDN720872 DNJ720872 DXF720872 EHB720872 EQX720872 FAT720872 FKP720872 FUL720872 GEH720872 GOD720872 GXZ720872 HHV720872 HRR720872 IBN720872 ILJ720872 IVF720872 JFB720872 JOX720872 JYT720872 KIP720872 KSL720872 LCH720872 LMD720872 LVZ720872 MFV720872 MPR720872 MZN720872 NJJ720872 NTF720872 ODB720872 OMX720872 OWT720872 PGP720872 PQL720872 QAH720872 QKD720872 QTZ720872 RDV720872 RNR720872 RXN720872 SHJ720872 SRF720872 TBB720872 TKX720872 TUT720872 UEP720872 UOL720872 UYH720872 VID720872 VRZ720872 WBV720872 WLR720872 WVN720872 JB786408 SX786408 ACT786408 AMP786408 AWL786408 BGH786408 BQD786408 BZZ786408 CJV786408 CTR786408 DDN786408 DNJ786408 DXF786408 EHB786408 EQX786408 FAT786408 FKP786408 FUL786408 GEH786408 GOD786408 GXZ786408 HHV786408 HRR786408 IBN786408 ILJ786408 IVF786408 JFB786408 JOX786408 JYT786408 KIP786408 KSL786408 LCH786408 LMD786408 LVZ786408 MFV786408 MPR786408 MZN786408 NJJ786408 NTF786408 ODB786408 OMX786408 OWT786408 PGP786408 PQL786408 QAH786408 QKD786408 QTZ786408 RDV786408 RNR786408 RXN786408 SHJ786408 SRF786408 TBB786408 TKX786408 TUT786408 UEP786408 UOL786408 UYH786408 VID786408 VRZ786408 WBV786408 WLR786408 WVN786408 JB851944 SX851944 ACT851944 AMP851944 AWL851944 BGH851944 BQD851944 BZZ851944 CJV851944 CTR851944 DDN851944 DNJ851944 DXF851944 EHB851944 EQX851944 FAT851944 FKP851944 FUL851944 GEH851944 GOD851944 GXZ851944 HHV851944 HRR851944 IBN851944 ILJ851944 IVF851944 JFB851944 JOX851944 JYT851944 KIP851944 KSL851944 LCH851944 LMD851944 LVZ851944 MFV851944 MPR851944 MZN851944 NJJ851944 NTF851944 ODB851944 OMX851944 OWT851944 PGP851944 PQL851944 QAH851944 QKD851944 QTZ851944 RDV851944 RNR851944 RXN851944 SHJ851944 SRF851944 TBB851944 TKX851944 TUT851944 UEP851944 UOL851944 UYH851944 VID851944 VRZ851944 WBV851944 WLR851944 WVN851944 JB917480 SX917480 ACT917480 AMP917480 AWL917480 BGH917480 BQD917480 BZZ917480 CJV917480 CTR917480 DDN917480 DNJ917480 DXF917480 EHB917480 EQX917480 FAT917480 FKP917480 FUL917480 GEH917480 GOD917480 GXZ917480 HHV917480 HRR917480 IBN917480 ILJ917480 IVF917480 JFB917480 JOX917480 JYT917480 KIP917480 KSL917480 LCH917480 LMD917480 LVZ917480 MFV917480 MPR917480 MZN917480 NJJ917480 NTF917480 ODB917480 OMX917480 OWT917480 PGP917480 PQL917480 QAH917480 QKD917480 QTZ917480 RDV917480 RNR917480 RXN917480 SHJ917480 SRF917480 TBB917480 TKX917480 TUT917480 UEP917480 UOL917480 UYH917480 VID917480 VRZ917480 WBV917480 WLR917480 WVN917480 JB983016 SX983016 ACT983016 AMP983016 AWL983016 BGH983016 BQD983016 BZZ983016 CJV983016 CTR983016 DDN983016 DNJ983016 DXF983016 EHB983016 EQX983016 FAT983016 FKP983016 FUL983016 GEH983016 GOD983016 GXZ983016 HHV983016 HRR983016 IBN983016 ILJ983016 IVF983016 JFB983016 JOX983016 JYT983016 KIP983016 KSL983016 LCH983016 LMD983016 LVZ983016 MFV983016 MPR983016 MZN983016 NJJ983016 NTF983016 ODB983016 OMX983016 OWT983016 PGP983016 PQL983016 QAH983016 QKD983016 QTZ983016 RDV983016 RNR983016 RXN983016 SHJ983016 SRF983016 TBB983016 TKX983016 TUT983016 UEP983016 UOL983016 UYH983016 VID983016 VRZ983016 WBV983016 WLR983016 WVN983016 IY65510 SU65510 ACQ65510 AMM65510 AWI65510 BGE65510 BQA65510 BZW65510 CJS65510 CTO65510 DDK65510 DNG65510 DXC65510 EGY65510 EQU65510 FAQ65510 FKM65510 FUI65510 GEE65510 GOA65510 GXW65510 HHS65510 HRO65510 IBK65510 ILG65510 IVC65510 JEY65510 JOU65510 JYQ65510 KIM65510 KSI65510 LCE65510 LMA65510 LVW65510 MFS65510 MPO65510 MZK65510 NJG65510 NTC65510 OCY65510 OMU65510 OWQ65510 PGM65510 PQI65510 QAE65510 QKA65510 QTW65510 RDS65510 RNO65510 RXK65510 SHG65510 SRC65510 TAY65510 TKU65510 TUQ65510 UEM65510 UOI65510 UYE65510 VIA65510 VRW65510 WBS65510 WLO65510 WVK65510 IY131046 SU131046 ACQ131046 AMM131046 AWI131046 BGE131046 BQA131046 BZW131046 CJS131046 CTO131046 DDK131046 DNG131046 DXC131046 EGY131046 EQU131046 FAQ131046 FKM131046 FUI131046 GEE131046 GOA131046 GXW131046 HHS131046 HRO131046 IBK131046 ILG131046 IVC131046 JEY131046 JOU131046 JYQ131046 KIM131046 KSI131046 LCE131046 LMA131046 LVW131046 MFS131046 MPO131046 MZK131046 NJG131046 NTC131046 OCY131046 OMU131046 OWQ131046 PGM131046 PQI131046 QAE131046 QKA131046 QTW131046 RDS131046 RNO131046 RXK131046 SHG131046 SRC131046 TAY131046 TKU131046 TUQ131046 UEM131046 UOI131046 UYE131046 VIA131046 VRW131046 WBS131046 WLO131046 WVK131046 IY196582 SU196582 ACQ196582 AMM196582 AWI196582 BGE196582 BQA196582 BZW196582 CJS196582 CTO196582 DDK196582 DNG196582 DXC196582 EGY196582 EQU196582 FAQ196582 FKM196582 FUI196582 GEE196582 GOA196582 GXW196582 HHS196582 HRO196582 IBK196582 ILG196582 IVC196582 JEY196582 JOU196582 JYQ196582 KIM196582 KSI196582 LCE196582 LMA196582 LVW196582 MFS196582 MPO196582 MZK196582 NJG196582 NTC196582 OCY196582 OMU196582 OWQ196582 PGM196582 PQI196582 QAE196582 QKA196582 QTW196582 RDS196582 RNO196582 RXK196582 SHG196582 SRC196582 TAY196582 TKU196582 TUQ196582 UEM196582 UOI196582 UYE196582 VIA196582 VRW196582 WBS196582 WLO196582 WVK196582 IY262118 SU262118 ACQ262118 AMM262118 AWI262118 BGE262118 BQA262118 BZW262118 CJS262118 CTO262118 DDK262118 DNG262118 DXC262118 EGY262118 EQU262118 FAQ262118 FKM262118 FUI262118 GEE262118 GOA262118 GXW262118 HHS262118 HRO262118 IBK262118 ILG262118 IVC262118 JEY262118 JOU262118 JYQ262118 KIM262118 KSI262118 LCE262118 LMA262118 LVW262118 MFS262118 MPO262118 MZK262118 NJG262118 NTC262118 OCY262118 OMU262118 OWQ262118 PGM262118 PQI262118 QAE262118 QKA262118 QTW262118 RDS262118 RNO262118 RXK262118 SHG262118 SRC262118 TAY262118 TKU262118 TUQ262118 UEM262118 UOI262118 UYE262118 VIA262118 VRW262118 WBS262118 WLO262118 WVK262118 IY327654 SU327654 ACQ327654 AMM327654 AWI327654 BGE327654 BQA327654 BZW327654 CJS327654 CTO327654 DDK327654 DNG327654 DXC327654 EGY327654 EQU327654 FAQ327654 FKM327654 FUI327654 GEE327654 GOA327654 GXW327654 HHS327654 HRO327654 IBK327654 ILG327654 IVC327654 JEY327654 JOU327654 JYQ327654 KIM327654 KSI327654 LCE327654 LMA327654 LVW327654 MFS327654 MPO327654 MZK327654 NJG327654 NTC327654 OCY327654 OMU327654 OWQ327654 PGM327654 PQI327654 QAE327654 QKA327654 QTW327654 RDS327654 RNO327654 RXK327654 SHG327654 SRC327654 TAY327654 TKU327654 TUQ327654 UEM327654 UOI327654 UYE327654 VIA327654 VRW327654 WBS327654 WLO327654 WVK327654 IY393190 SU393190 ACQ393190 AMM393190 AWI393190 BGE393190 BQA393190 BZW393190 CJS393190 CTO393190 DDK393190 DNG393190 DXC393190 EGY393190 EQU393190 FAQ393190 FKM393190 FUI393190 GEE393190 GOA393190 GXW393190 HHS393190 HRO393190 IBK393190 ILG393190 IVC393190 JEY393190 JOU393190 JYQ393190 KIM393190 KSI393190 LCE393190 LMA393190 LVW393190 MFS393190 MPO393190 MZK393190 NJG393190 NTC393190 OCY393190 OMU393190 OWQ393190 PGM393190 PQI393190 QAE393190 QKA393190 QTW393190 RDS393190 RNO393190 RXK393190 SHG393190 SRC393190 TAY393190 TKU393190 TUQ393190 UEM393190 UOI393190 UYE393190 VIA393190 VRW393190 WBS393190 WLO393190 WVK393190 IY458726 SU458726 ACQ458726 AMM458726 AWI458726 BGE458726 BQA458726 BZW458726 CJS458726 CTO458726 DDK458726 DNG458726 DXC458726 EGY458726 EQU458726 FAQ458726 FKM458726 FUI458726 GEE458726 GOA458726 GXW458726 HHS458726 HRO458726 IBK458726 ILG458726 IVC458726 JEY458726 JOU458726 JYQ458726 KIM458726 KSI458726 LCE458726 LMA458726 LVW458726 MFS458726 MPO458726 MZK458726 NJG458726 NTC458726 OCY458726 OMU458726 OWQ458726 PGM458726 PQI458726 QAE458726 QKA458726 QTW458726 RDS458726 RNO458726 RXK458726 SHG458726 SRC458726 TAY458726 TKU458726 TUQ458726 UEM458726 UOI458726 UYE458726 VIA458726 VRW458726 WBS458726 WLO458726 WVK458726 IY524262 SU524262 ACQ524262 AMM524262 AWI524262 BGE524262 BQA524262 BZW524262 CJS524262 CTO524262 DDK524262 DNG524262 DXC524262 EGY524262 EQU524262 FAQ524262 FKM524262 FUI524262 GEE524262 GOA524262 GXW524262 HHS524262 HRO524262 IBK524262 ILG524262 IVC524262 JEY524262 JOU524262 JYQ524262 KIM524262 KSI524262 LCE524262 LMA524262 LVW524262 MFS524262 MPO524262 MZK524262 NJG524262 NTC524262 OCY524262 OMU524262 OWQ524262 PGM524262 PQI524262 QAE524262 QKA524262 QTW524262 RDS524262 RNO524262 RXK524262 SHG524262 SRC524262 TAY524262 TKU524262 TUQ524262 UEM524262 UOI524262 UYE524262 VIA524262 VRW524262 WBS524262 WLO524262 WVK524262 IY589798 SU589798 ACQ589798 AMM589798 AWI589798 BGE589798 BQA589798 BZW589798 CJS589798 CTO589798 DDK589798 DNG589798 DXC589798 EGY589798 EQU589798 FAQ589798 FKM589798 FUI589798 GEE589798 GOA589798 GXW589798 HHS589798 HRO589798 IBK589798 ILG589798 IVC589798 JEY589798 JOU589798 JYQ589798 KIM589798 KSI589798 LCE589798 LMA589798 LVW589798 MFS589798 MPO589798 MZK589798 NJG589798 NTC589798 OCY589798 OMU589798 OWQ589798 PGM589798 PQI589798 QAE589798 QKA589798 QTW589798 RDS589798 RNO589798 RXK589798 SHG589798 SRC589798 TAY589798 TKU589798 TUQ589798 UEM589798 UOI589798 UYE589798 VIA589798 VRW589798 WBS589798 WLO589798 WVK589798 IY655334 SU655334 ACQ655334 AMM655334 AWI655334 BGE655334 BQA655334 BZW655334 CJS655334 CTO655334 DDK655334 DNG655334 DXC655334 EGY655334 EQU655334 FAQ655334 FKM655334 FUI655334 GEE655334 GOA655334 GXW655334 HHS655334 HRO655334 IBK655334 ILG655334 IVC655334 JEY655334 JOU655334 JYQ655334 KIM655334 KSI655334 LCE655334 LMA655334 LVW655334 MFS655334 MPO655334 MZK655334 NJG655334 NTC655334 OCY655334 OMU655334 OWQ655334 PGM655334 PQI655334 QAE655334 QKA655334 QTW655334 RDS655334 RNO655334 RXK655334 SHG655334 SRC655334 TAY655334 TKU655334 TUQ655334 UEM655334 UOI655334 UYE655334 VIA655334 VRW655334 WBS655334 WLO655334 WVK655334 IY720870 SU720870 ACQ720870 AMM720870 AWI720870 BGE720870 BQA720870 BZW720870 CJS720870 CTO720870 DDK720870 DNG720870 DXC720870 EGY720870 EQU720870 FAQ720870 FKM720870 FUI720870 GEE720870 GOA720870 GXW720870 HHS720870 HRO720870 IBK720870 ILG720870 IVC720870 JEY720870 JOU720870 JYQ720870 KIM720870 KSI720870 LCE720870 LMA720870 LVW720870 MFS720870 MPO720870 MZK720870 NJG720870 NTC720870 OCY720870 OMU720870 OWQ720870 PGM720870 PQI720870 QAE720870 QKA720870 QTW720870 RDS720870 RNO720870 RXK720870 SHG720870 SRC720870 TAY720870 TKU720870 TUQ720870 UEM720870 UOI720870 UYE720870 VIA720870 VRW720870 WBS720870 WLO720870 WVK720870 IY786406 SU786406 ACQ786406 AMM786406 AWI786406 BGE786406 BQA786406 BZW786406 CJS786406 CTO786406 DDK786406 DNG786406 DXC786406 EGY786406 EQU786406 FAQ786406 FKM786406 FUI786406 GEE786406 GOA786406 GXW786406 HHS786406 HRO786406 IBK786406 ILG786406 IVC786406 JEY786406 JOU786406 JYQ786406 KIM786406 KSI786406 LCE786406 LMA786406 LVW786406 MFS786406 MPO786406 MZK786406 NJG786406 NTC786406 OCY786406 OMU786406 OWQ786406 PGM786406 PQI786406 QAE786406 QKA786406 QTW786406 RDS786406 RNO786406 RXK786406 SHG786406 SRC786406 TAY786406 TKU786406 TUQ786406 UEM786406 UOI786406 UYE786406 VIA786406 VRW786406 WBS786406 WLO786406 WVK786406 IY851942 SU851942 ACQ851942 AMM851942 AWI851942 BGE851942 BQA851942 BZW851942 CJS851942 CTO851942 DDK851942 DNG851942 DXC851942 EGY851942 EQU851942 FAQ851942 FKM851942 FUI851942 GEE851942 GOA851942 GXW851942 HHS851942 HRO851942 IBK851942 ILG851942 IVC851942 JEY851942 JOU851942 JYQ851942 KIM851942 KSI851942 LCE851942 LMA851942 LVW851942 MFS851942 MPO851942 MZK851942 NJG851942 NTC851942 OCY851942 OMU851942 OWQ851942 PGM851942 PQI851942 QAE851942 QKA851942 QTW851942 RDS851942 RNO851942 RXK851942 SHG851942 SRC851942 TAY851942 TKU851942 TUQ851942 UEM851942 UOI851942 UYE851942 VIA851942 VRW851942 WBS851942 WLO851942 WVK851942 IY917478 SU917478 ACQ917478 AMM917478 AWI917478 BGE917478 BQA917478 BZW917478 CJS917478 CTO917478 DDK917478 DNG917478 DXC917478 EGY917478 EQU917478 FAQ917478 FKM917478 FUI917478 GEE917478 GOA917478 GXW917478 HHS917478 HRO917478 IBK917478 ILG917478 IVC917478 JEY917478 JOU917478 JYQ917478 KIM917478 KSI917478 LCE917478 LMA917478 LVW917478 MFS917478 MPO917478 MZK917478 NJG917478 NTC917478 OCY917478 OMU917478 OWQ917478 PGM917478 PQI917478 QAE917478 QKA917478 QTW917478 RDS917478 RNO917478 RXK917478 SHG917478 SRC917478 TAY917478 TKU917478 TUQ917478 UEM917478 UOI917478 UYE917478 VIA917478 VRW917478 WBS917478 WLO917478 WVK917478 IY983014 SU983014 ACQ983014 AMM983014 AWI983014 BGE983014 BQA983014 BZW983014 CJS983014 CTO983014 DDK983014 DNG983014 DXC983014 EGY983014 EQU983014 FAQ983014 FKM983014 FUI983014 GEE983014 GOA983014 GXW983014 HHS983014 HRO983014 IBK983014 ILG983014 IVC983014 JEY983014 JOU983014 JYQ983014 KIM983014 KSI983014 LCE983014 LMA983014 LVW983014 MFS983014 MPO983014 MZK983014 NJG983014 NTC983014 OCY983014 OMU983014 OWQ983014 PGM983014 PQI983014 QAE983014 QKA983014 QTW983014 RDS983014 RNO983014 RXK983014 SHG983014 SRC983014 TAY983014 TKU983014 TUQ983014 UEM983014 UOI983014 UYE983014 VIA983014 VRW983014 WBS983014 WLO983014 WVK983014 IY65512 SU65512 ACQ65512 AMM65512 AWI65512 BGE65512 BQA65512 BZW65512 CJS65512 CTO65512 DDK65512 DNG65512 DXC65512 EGY65512 EQU65512 FAQ65512 FKM65512 FUI65512 GEE65512 GOA65512 GXW65512 HHS65512 HRO65512 IBK65512 ILG65512 IVC65512 JEY65512 JOU65512 JYQ65512 KIM65512 KSI65512 LCE65512 LMA65512 LVW65512 MFS65512 MPO65512 MZK65512 NJG65512 NTC65512 OCY65512 OMU65512 OWQ65512 PGM65512 PQI65512 QAE65512 QKA65512 QTW65512 RDS65512 RNO65512 RXK65512 SHG65512 SRC65512 TAY65512 TKU65512 TUQ65512 UEM65512 UOI65512 UYE65512 VIA65512 VRW65512 WBS65512 WLO65512 WVK65512 IY131048 SU131048 ACQ131048 AMM131048 AWI131048 BGE131048 BQA131048 BZW131048 CJS131048 CTO131048 DDK131048 DNG131048 DXC131048 EGY131048 EQU131048 FAQ131048 FKM131048 FUI131048 GEE131048 GOA131048 GXW131048 HHS131048 HRO131048 IBK131048 ILG131048 IVC131048 JEY131048 JOU131048 JYQ131048 KIM131048 KSI131048 LCE131048 LMA131048 LVW131048 MFS131048 MPO131048 MZK131048 NJG131048 NTC131048 OCY131048 OMU131048 OWQ131048 PGM131048 PQI131048 QAE131048 QKA131048 QTW131048 RDS131048 RNO131048 RXK131048 SHG131048 SRC131048 TAY131048 TKU131048 TUQ131048 UEM131048 UOI131048 UYE131048 VIA131048 VRW131048 WBS131048 WLO131048 WVK131048 IY196584 SU196584 ACQ196584 AMM196584 AWI196584 BGE196584 BQA196584 BZW196584 CJS196584 CTO196584 DDK196584 DNG196584 DXC196584 EGY196584 EQU196584 FAQ196584 FKM196584 FUI196584 GEE196584 GOA196584 GXW196584 HHS196584 HRO196584 IBK196584 ILG196584 IVC196584 JEY196584 JOU196584 JYQ196584 KIM196584 KSI196584 LCE196584 LMA196584 LVW196584 MFS196584 MPO196584 MZK196584 NJG196584 NTC196584 OCY196584 OMU196584 OWQ196584 PGM196584 PQI196584 QAE196584 QKA196584 QTW196584 RDS196584 RNO196584 RXK196584 SHG196584 SRC196584 TAY196584 TKU196584 TUQ196584 UEM196584 UOI196584 UYE196584 VIA196584 VRW196584 WBS196584 WLO196584 WVK196584 IY262120 SU262120 ACQ262120 AMM262120 AWI262120 BGE262120 BQA262120 BZW262120 CJS262120 CTO262120 DDK262120 DNG262120 DXC262120 EGY262120 EQU262120 FAQ262120 FKM262120 FUI262120 GEE262120 GOA262120 GXW262120 HHS262120 HRO262120 IBK262120 ILG262120 IVC262120 JEY262120 JOU262120 JYQ262120 KIM262120 KSI262120 LCE262120 LMA262120 LVW262120 MFS262120 MPO262120 MZK262120 NJG262120 NTC262120 OCY262120 OMU262120 OWQ262120 PGM262120 PQI262120 QAE262120 QKA262120 QTW262120 RDS262120 RNO262120 RXK262120 SHG262120 SRC262120 TAY262120 TKU262120 TUQ262120 UEM262120 UOI262120 UYE262120 VIA262120 VRW262120 WBS262120 WLO262120 WVK262120 IY327656 SU327656 ACQ327656 AMM327656 AWI327656 BGE327656 BQA327656 BZW327656 CJS327656 CTO327656 DDK327656 DNG327656 DXC327656 EGY327656 EQU327656 FAQ327656 FKM327656 FUI327656 GEE327656 GOA327656 GXW327656 HHS327656 HRO327656 IBK327656 ILG327656 IVC327656 JEY327656 JOU327656 JYQ327656 KIM327656 KSI327656 LCE327656 LMA327656 LVW327656 MFS327656 MPO327656 MZK327656 NJG327656 NTC327656 OCY327656 OMU327656 OWQ327656 PGM327656 PQI327656 QAE327656 QKA327656 QTW327656 RDS327656 RNO327656 RXK327656 SHG327656 SRC327656 TAY327656 TKU327656 TUQ327656 UEM327656 UOI327656 UYE327656 VIA327656 VRW327656 WBS327656 WLO327656 WVK327656 IY393192 SU393192 ACQ393192 AMM393192 AWI393192 BGE393192 BQA393192 BZW393192 CJS393192 CTO393192 DDK393192 DNG393192 DXC393192 EGY393192 EQU393192 FAQ393192 FKM393192 FUI393192 GEE393192 GOA393192 GXW393192 HHS393192 HRO393192 IBK393192 ILG393192 IVC393192 JEY393192 JOU393192 JYQ393192 KIM393192 KSI393192 LCE393192 LMA393192 LVW393192 MFS393192 MPO393192 MZK393192 NJG393192 NTC393192 OCY393192 OMU393192 OWQ393192 PGM393192 PQI393192 QAE393192 QKA393192 QTW393192 RDS393192 RNO393192 RXK393192 SHG393192 SRC393192 TAY393192 TKU393192 TUQ393192 UEM393192 UOI393192 UYE393192 VIA393192 VRW393192 WBS393192 WLO393192 WVK393192 IY458728 SU458728 ACQ458728 AMM458728 AWI458728 BGE458728 BQA458728 BZW458728 CJS458728 CTO458728 DDK458728 DNG458728 DXC458728 EGY458728 EQU458728 FAQ458728 FKM458728 FUI458728 GEE458728 GOA458728 GXW458728 HHS458728 HRO458728 IBK458728 ILG458728 IVC458728 JEY458728 JOU458728 JYQ458728 KIM458728 KSI458728 LCE458728 LMA458728 LVW458728 MFS458728 MPO458728 MZK458728 NJG458728 NTC458728 OCY458728 OMU458728 OWQ458728 PGM458728 PQI458728 QAE458728 QKA458728 QTW458728 RDS458728 RNO458728 RXK458728 SHG458728 SRC458728 TAY458728 TKU458728 TUQ458728 UEM458728 UOI458728 UYE458728 VIA458728 VRW458728 WBS458728 WLO458728 WVK458728 IY524264 SU524264 ACQ524264 AMM524264 AWI524264 BGE524264 BQA524264 BZW524264 CJS524264 CTO524264 DDK524264 DNG524264 DXC524264 EGY524264 EQU524264 FAQ524264 FKM524264 FUI524264 GEE524264 GOA524264 GXW524264 HHS524264 HRO524264 IBK524264 ILG524264 IVC524264 JEY524264 JOU524264 JYQ524264 KIM524264 KSI524264 LCE524264 LMA524264 LVW524264 MFS524264 MPO524264 MZK524264 NJG524264 NTC524264 OCY524264 OMU524264 OWQ524264 PGM524264 PQI524264 QAE524264 QKA524264 QTW524264 RDS524264 RNO524264 RXK524264 SHG524264 SRC524264 TAY524264 TKU524264 TUQ524264 UEM524264 UOI524264 UYE524264 VIA524264 VRW524264 WBS524264 WLO524264 WVK524264 IY589800 SU589800 ACQ589800 AMM589800 AWI589800 BGE589800 BQA589800 BZW589800 CJS589800 CTO589800 DDK589800 DNG589800 DXC589800 EGY589800 EQU589800 FAQ589800 FKM589800 FUI589800 GEE589800 GOA589800 GXW589800 HHS589800 HRO589800 IBK589800 ILG589800 IVC589800 JEY589800 JOU589800 JYQ589800 KIM589800 KSI589800 LCE589800 LMA589800 LVW589800 MFS589800 MPO589800 MZK589800 NJG589800 NTC589800 OCY589800 OMU589800 OWQ589800 PGM589800 PQI589800 QAE589800 QKA589800 QTW589800 RDS589800 RNO589800 RXK589800 SHG589800 SRC589800 TAY589800 TKU589800 TUQ589800 UEM589800 UOI589800 UYE589800 VIA589800 VRW589800 WBS589800 WLO589800 WVK589800 IY655336 SU655336 ACQ655336 AMM655336 AWI655336 BGE655336 BQA655336 BZW655336 CJS655336 CTO655336 DDK655336 DNG655336 DXC655336 EGY655336 EQU655336 FAQ655336 FKM655336 FUI655336 GEE655336 GOA655336 GXW655336 HHS655336 HRO655336 IBK655336 ILG655336 IVC655336 JEY655336 JOU655336 JYQ655336 KIM655336 KSI655336 LCE655336 LMA655336 LVW655336 MFS655336 MPO655336 MZK655336 NJG655336 NTC655336 OCY655336 OMU655336 OWQ655336 PGM655336 PQI655336 QAE655336 QKA655336 QTW655336 RDS655336 RNO655336 RXK655336 SHG655336 SRC655336 TAY655336 TKU655336 TUQ655336 UEM655336 UOI655336 UYE655336 VIA655336 VRW655336 WBS655336 WLO655336 WVK655336 IY720872 SU720872 ACQ720872 AMM720872 AWI720872 BGE720872 BQA720872 BZW720872 CJS720872 CTO720872 DDK720872 DNG720872 DXC720872 EGY720872 EQU720872 FAQ720872 FKM720872 FUI720872 GEE720872 GOA720872 GXW720872 HHS720872 HRO720872 IBK720872 ILG720872 IVC720872 JEY720872 JOU720872 JYQ720872 KIM720872 KSI720872 LCE720872 LMA720872 LVW720872 MFS720872 MPO720872 MZK720872 NJG720872 NTC720872 OCY720872 OMU720872 OWQ720872 PGM720872 PQI720872 QAE720872 QKA720872 QTW720872 RDS720872 RNO720872 RXK720872 SHG720872 SRC720872 TAY720872 TKU720872 TUQ720872 UEM720872 UOI720872 UYE720872 VIA720872 VRW720872 WBS720872 WLO720872 WVK720872 IY786408 SU786408 ACQ786408 AMM786408 AWI786408 BGE786408 BQA786408 BZW786408 CJS786408 CTO786408 DDK786408 DNG786408 DXC786408 EGY786408 EQU786408 FAQ786408 FKM786408 FUI786408 GEE786408 GOA786408 GXW786408 HHS786408 HRO786408 IBK786408 ILG786408 IVC786408 JEY786408 JOU786408 JYQ786408 KIM786408 KSI786408 LCE786408 LMA786408 LVW786408 MFS786408 MPO786408 MZK786408 NJG786408 NTC786408 OCY786408 OMU786408 OWQ786408 PGM786408 PQI786408 QAE786408 QKA786408 QTW786408 RDS786408 RNO786408 RXK786408 SHG786408 SRC786408 TAY786408 TKU786408 TUQ786408 UEM786408 UOI786408 UYE786408 VIA786408 VRW786408 WBS786408 WLO786408 WVK786408 IY851944 SU851944 ACQ851944 AMM851944 AWI851944 BGE851944 BQA851944 BZW851944 CJS851944 CTO851944 DDK851944 DNG851944 DXC851944 EGY851944 EQU851944 FAQ851944 FKM851944 FUI851944 GEE851944 GOA851944 GXW851944 HHS851944 HRO851944 IBK851944 ILG851944 IVC851944 JEY851944 JOU851944 JYQ851944 KIM851944 KSI851944 LCE851944 LMA851944 LVW851944 MFS851944 MPO851944 MZK851944 NJG851944 NTC851944 OCY851944 OMU851944 OWQ851944 PGM851944 PQI851944 QAE851944 QKA851944 QTW851944 RDS851944 RNO851944 RXK851944 SHG851944 SRC851944 TAY851944 TKU851944 TUQ851944 UEM851944 UOI851944 UYE851944 VIA851944 VRW851944 WBS851944 WLO851944 WVK851944 IY917480 SU917480 ACQ917480 AMM917480 AWI917480 BGE917480 BQA917480 BZW917480 CJS917480 CTO917480 DDK917480 DNG917480 DXC917480 EGY917480 EQU917480 FAQ917480 FKM917480 FUI917480 GEE917480 GOA917480 GXW917480 HHS917480 HRO917480 IBK917480 ILG917480 IVC917480 JEY917480 JOU917480 JYQ917480 KIM917480 KSI917480 LCE917480 LMA917480 LVW917480 MFS917480 MPO917480 MZK917480 NJG917480 NTC917480 OCY917480 OMU917480 OWQ917480 PGM917480 PQI917480 QAE917480 QKA917480 QTW917480 RDS917480 RNO917480 RXK917480 SHG917480 SRC917480 TAY917480 TKU917480 TUQ917480 UEM917480 UOI917480 UYE917480 VIA917480 VRW917480 WBS917480 WLO917480 WVK917480 IY983016 SU983016 ACQ983016 AMM983016 AWI983016 BGE983016 BQA983016 BZW983016 CJS983016 CTO983016 DDK983016 DNG983016 DXC983016 EGY983016 EQU983016 FAQ983016 FKM983016 FUI983016 GEE983016 GOA983016 GXW983016 HHS983016 HRO983016 IBK983016 ILG983016 IVC983016 JEY983016 JOU983016 JYQ983016 KIM983016 KSI983016 LCE983016 LMA983016 LVW983016 MFS983016 MPO983016 MZK983016 NJG983016 NTC983016 OCY983016 OMU983016 OWQ983016 PGM983016 PQI983016 QAE983016 QKA983016 QTW983016 RDS983016 RNO983016 RXK983016 SHG983016 SRC983016 TAY983016 TKU983016 TUQ983016 UEM983016 UOI983016 UYE983016 VIA983016 VRW983016 WBS983016 H131043 H196579 H262115 H327651 H393187 H458723 H524259 H589795 H655331 H720867 H786403 H851939 H917475 H983011 H65509 H131045 H196581 H262117 H327653 H393189 H458725 H524261 H589797 H655333 H720869 H786405 H851941 H917477 H983013 E65507 E131043 E196579 E262115 E327651 E393187 E458723 E524259 E589795 E655331 E720867 E786403 E851939 E917475 E983011 E65509 E131045 E196581 E262117 E327653 E393189 E458725 E524261 E589797 E655333 E720869 E786405 E851941 E917477 E983013 H24:H25 E22 E24:E25 H22 H65507" xr:uid="{00000000-0002-0000-0400-000004000000}">
      <formula1>BusDayConvValues</formula1>
    </dataValidation>
    <dataValidation type="list" allowBlank="1" showInputMessage="1" showErrorMessage="1" sqref="WVK983015 WVK25 WLO25 WBS25 VRW25 VIA25 UYE25 UOI25 UEM25 TUQ25 TKU25 TAY25 SRC25 SHG25 RXK25 RNO25 RDS25 QTW25 QKA25 QAE25 PQI25 PGM25 OWQ25 OMU25 OCY25 NTC25 NJG25 MZK25 MPO25 MFS25 LVW25 LMA25 LCE25 KSI25 KIM25 JYQ25 JOU25 JEY25 IVC25 ILG25 IBK25 HRO25 HHS25 GXW25 GOA25 GEE25 FUI25 FKM25 FAQ25 EQU25 EGY25 DXC25 DNG25 DDK25 CTO25 CJS25 BZW25 BQA25 BGE25 AWI25 AMM25 ACQ25 SU25 IY25 WVK23 WLO23 WBS23 VRW23 VIA23 UYE23 UOI23 UEM23 TUQ23 TKU23 TAY23 SRC23 SHG23 RXK23 RNO23 RDS23 QTW23 QKA23 QAE23 PQI23 PGM23 OWQ23 OMU23 OCY23 NTC23 NJG23 MZK23 MPO23 MFS23 LVW23 LMA23 LCE23 KSI23 KIM23 JYQ23 JOU23 JEY23 IVC23 ILG23 IBK23 HRO23 HHS23 GXW23 GOA23 GEE23 FUI23 FKM23 FAQ23 EQU23 EGY23 DXC23 DNG23 DDK23 CTO23 CJS23 BZW23 BQA23 BGE23 AWI23 AMM23 ACQ23 SU23 IY23 WLO983015 WVN25 WLR25 WBV25 VRZ25 VID25 UYH25 UOL25 UEP25 TUT25 TKX25 TBB25 SRF25 SHJ25 RXN25 RNR25 RDV25 QTZ25 QKD25 QAH25 PQL25 PGP25 OWT25 OMX25 ODB25 NTF25 NJJ25 MZN25 MPR25 MFV25 LVZ25 LMD25 LCH25 KSL25 KIP25 JYT25 JOX25 JFB25 IVF25 ILJ25 IBN25 HRR25 HHV25 GXZ25 GOD25 GEH25 FUL25 FKP25 FAT25 EQX25 EHB25 DXF25 DNJ25 DDN25 CTR25 CJV25 BZZ25 BQD25 BGH25 AWL25 AMP25 ACT25 SX25 JB25 WVN23 WLR23 WBV23 VRZ23 VID23 UYH23 UOL23 UEP23 TUT23 TKX23 TBB23 SRF23 SHJ23 RXN23 RNR23 RDV23 QTZ23 QKD23 QAH23 PQL23 PGP23 OWT23 OMX23 ODB23 NTF23 NJJ23 MZN23 MPR23 MFV23 LVZ23 LMD23 LCH23 KSL23 KIP23 JYT23 JOX23 JFB23 IVF23 ILJ23 IBN23 HRR23 HHV23 GXZ23 GOD23 GEH23 FUL23 FKP23 FAT23 EQX23 EHB23 DXF23 DNJ23 DDN23 CTR23 CJV23 BZZ23 BQD23 BGH23 AWL23 AMP23 ACT23 SX23 JB23 JB65509 SX65509 ACT65509 AMP65509 AWL65509 BGH65509 BQD65509 BZZ65509 CJV65509 CTR65509 DDN65509 DNJ65509 DXF65509 EHB65509 EQX65509 FAT65509 FKP65509 FUL65509 GEH65509 GOD65509 GXZ65509 HHV65509 HRR65509 IBN65509 ILJ65509 IVF65509 JFB65509 JOX65509 JYT65509 KIP65509 KSL65509 LCH65509 LMD65509 LVZ65509 MFV65509 MPR65509 MZN65509 NJJ65509 NTF65509 ODB65509 OMX65509 OWT65509 PGP65509 PQL65509 QAH65509 QKD65509 QTZ65509 RDV65509 RNR65509 RXN65509 SHJ65509 SRF65509 TBB65509 TKX65509 TUT65509 UEP65509 UOL65509 UYH65509 VID65509 VRZ65509 WBV65509 WLR65509 WVN65509 JB131045 SX131045 ACT131045 AMP131045 AWL131045 BGH131045 BQD131045 BZZ131045 CJV131045 CTR131045 DDN131045 DNJ131045 DXF131045 EHB131045 EQX131045 FAT131045 FKP131045 FUL131045 GEH131045 GOD131045 GXZ131045 HHV131045 HRR131045 IBN131045 ILJ131045 IVF131045 JFB131045 JOX131045 JYT131045 KIP131045 KSL131045 LCH131045 LMD131045 LVZ131045 MFV131045 MPR131045 MZN131045 NJJ131045 NTF131045 ODB131045 OMX131045 OWT131045 PGP131045 PQL131045 QAH131045 QKD131045 QTZ131045 RDV131045 RNR131045 RXN131045 SHJ131045 SRF131045 TBB131045 TKX131045 TUT131045 UEP131045 UOL131045 UYH131045 VID131045 VRZ131045 WBV131045 WLR131045 WVN131045 JB196581 SX196581 ACT196581 AMP196581 AWL196581 BGH196581 BQD196581 BZZ196581 CJV196581 CTR196581 DDN196581 DNJ196581 DXF196581 EHB196581 EQX196581 FAT196581 FKP196581 FUL196581 GEH196581 GOD196581 GXZ196581 HHV196581 HRR196581 IBN196581 ILJ196581 IVF196581 JFB196581 JOX196581 JYT196581 KIP196581 KSL196581 LCH196581 LMD196581 LVZ196581 MFV196581 MPR196581 MZN196581 NJJ196581 NTF196581 ODB196581 OMX196581 OWT196581 PGP196581 PQL196581 QAH196581 QKD196581 QTZ196581 RDV196581 RNR196581 RXN196581 SHJ196581 SRF196581 TBB196581 TKX196581 TUT196581 UEP196581 UOL196581 UYH196581 VID196581 VRZ196581 WBV196581 WLR196581 WVN196581 JB262117 SX262117 ACT262117 AMP262117 AWL262117 BGH262117 BQD262117 BZZ262117 CJV262117 CTR262117 DDN262117 DNJ262117 DXF262117 EHB262117 EQX262117 FAT262117 FKP262117 FUL262117 GEH262117 GOD262117 GXZ262117 HHV262117 HRR262117 IBN262117 ILJ262117 IVF262117 JFB262117 JOX262117 JYT262117 KIP262117 KSL262117 LCH262117 LMD262117 LVZ262117 MFV262117 MPR262117 MZN262117 NJJ262117 NTF262117 ODB262117 OMX262117 OWT262117 PGP262117 PQL262117 QAH262117 QKD262117 QTZ262117 RDV262117 RNR262117 RXN262117 SHJ262117 SRF262117 TBB262117 TKX262117 TUT262117 UEP262117 UOL262117 UYH262117 VID262117 VRZ262117 WBV262117 WLR262117 WVN262117 JB327653 SX327653 ACT327653 AMP327653 AWL327653 BGH327653 BQD327653 BZZ327653 CJV327653 CTR327653 DDN327653 DNJ327653 DXF327653 EHB327653 EQX327653 FAT327653 FKP327653 FUL327653 GEH327653 GOD327653 GXZ327653 HHV327653 HRR327653 IBN327653 ILJ327653 IVF327653 JFB327653 JOX327653 JYT327653 KIP327653 KSL327653 LCH327653 LMD327653 LVZ327653 MFV327653 MPR327653 MZN327653 NJJ327653 NTF327653 ODB327653 OMX327653 OWT327653 PGP327653 PQL327653 QAH327653 QKD327653 QTZ327653 RDV327653 RNR327653 RXN327653 SHJ327653 SRF327653 TBB327653 TKX327653 TUT327653 UEP327653 UOL327653 UYH327653 VID327653 VRZ327653 WBV327653 WLR327653 WVN327653 JB393189 SX393189 ACT393189 AMP393189 AWL393189 BGH393189 BQD393189 BZZ393189 CJV393189 CTR393189 DDN393189 DNJ393189 DXF393189 EHB393189 EQX393189 FAT393189 FKP393189 FUL393189 GEH393189 GOD393189 GXZ393189 HHV393189 HRR393189 IBN393189 ILJ393189 IVF393189 JFB393189 JOX393189 JYT393189 KIP393189 KSL393189 LCH393189 LMD393189 LVZ393189 MFV393189 MPR393189 MZN393189 NJJ393189 NTF393189 ODB393189 OMX393189 OWT393189 PGP393189 PQL393189 QAH393189 QKD393189 QTZ393189 RDV393189 RNR393189 RXN393189 SHJ393189 SRF393189 TBB393189 TKX393189 TUT393189 UEP393189 UOL393189 UYH393189 VID393189 VRZ393189 WBV393189 WLR393189 WVN393189 JB458725 SX458725 ACT458725 AMP458725 AWL458725 BGH458725 BQD458725 BZZ458725 CJV458725 CTR458725 DDN458725 DNJ458725 DXF458725 EHB458725 EQX458725 FAT458725 FKP458725 FUL458725 GEH458725 GOD458725 GXZ458725 HHV458725 HRR458725 IBN458725 ILJ458725 IVF458725 JFB458725 JOX458725 JYT458725 KIP458725 KSL458725 LCH458725 LMD458725 LVZ458725 MFV458725 MPR458725 MZN458725 NJJ458725 NTF458725 ODB458725 OMX458725 OWT458725 PGP458725 PQL458725 QAH458725 QKD458725 QTZ458725 RDV458725 RNR458725 RXN458725 SHJ458725 SRF458725 TBB458725 TKX458725 TUT458725 UEP458725 UOL458725 UYH458725 VID458725 VRZ458725 WBV458725 WLR458725 WVN458725 JB524261 SX524261 ACT524261 AMP524261 AWL524261 BGH524261 BQD524261 BZZ524261 CJV524261 CTR524261 DDN524261 DNJ524261 DXF524261 EHB524261 EQX524261 FAT524261 FKP524261 FUL524261 GEH524261 GOD524261 GXZ524261 HHV524261 HRR524261 IBN524261 ILJ524261 IVF524261 JFB524261 JOX524261 JYT524261 KIP524261 KSL524261 LCH524261 LMD524261 LVZ524261 MFV524261 MPR524261 MZN524261 NJJ524261 NTF524261 ODB524261 OMX524261 OWT524261 PGP524261 PQL524261 QAH524261 QKD524261 QTZ524261 RDV524261 RNR524261 RXN524261 SHJ524261 SRF524261 TBB524261 TKX524261 TUT524261 UEP524261 UOL524261 UYH524261 VID524261 VRZ524261 WBV524261 WLR524261 WVN524261 JB589797 SX589797 ACT589797 AMP589797 AWL589797 BGH589797 BQD589797 BZZ589797 CJV589797 CTR589797 DDN589797 DNJ589797 DXF589797 EHB589797 EQX589797 FAT589797 FKP589797 FUL589797 GEH589797 GOD589797 GXZ589797 HHV589797 HRR589797 IBN589797 ILJ589797 IVF589797 JFB589797 JOX589797 JYT589797 KIP589797 KSL589797 LCH589797 LMD589797 LVZ589797 MFV589797 MPR589797 MZN589797 NJJ589797 NTF589797 ODB589797 OMX589797 OWT589797 PGP589797 PQL589797 QAH589797 QKD589797 QTZ589797 RDV589797 RNR589797 RXN589797 SHJ589797 SRF589797 TBB589797 TKX589797 TUT589797 UEP589797 UOL589797 UYH589797 VID589797 VRZ589797 WBV589797 WLR589797 WVN589797 JB655333 SX655333 ACT655333 AMP655333 AWL655333 BGH655333 BQD655333 BZZ655333 CJV655333 CTR655333 DDN655333 DNJ655333 DXF655333 EHB655333 EQX655333 FAT655333 FKP655333 FUL655333 GEH655333 GOD655333 GXZ655333 HHV655333 HRR655333 IBN655333 ILJ655333 IVF655333 JFB655333 JOX655333 JYT655333 KIP655333 KSL655333 LCH655333 LMD655333 LVZ655333 MFV655333 MPR655333 MZN655333 NJJ655333 NTF655333 ODB655333 OMX655333 OWT655333 PGP655333 PQL655333 QAH655333 QKD655333 QTZ655333 RDV655333 RNR655333 RXN655333 SHJ655333 SRF655333 TBB655333 TKX655333 TUT655333 UEP655333 UOL655333 UYH655333 VID655333 VRZ655333 WBV655333 WLR655333 WVN655333 JB720869 SX720869 ACT720869 AMP720869 AWL720869 BGH720869 BQD720869 BZZ720869 CJV720869 CTR720869 DDN720869 DNJ720869 DXF720869 EHB720869 EQX720869 FAT720869 FKP720869 FUL720869 GEH720869 GOD720869 GXZ720869 HHV720869 HRR720869 IBN720869 ILJ720869 IVF720869 JFB720869 JOX720869 JYT720869 KIP720869 KSL720869 LCH720869 LMD720869 LVZ720869 MFV720869 MPR720869 MZN720869 NJJ720869 NTF720869 ODB720869 OMX720869 OWT720869 PGP720869 PQL720869 QAH720869 QKD720869 QTZ720869 RDV720869 RNR720869 RXN720869 SHJ720869 SRF720869 TBB720869 TKX720869 TUT720869 UEP720869 UOL720869 UYH720869 VID720869 VRZ720869 WBV720869 WLR720869 WVN720869 JB786405 SX786405 ACT786405 AMP786405 AWL786405 BGH786405 BQD786405 BZZ786405 CJV786405 CTR786405 DDN786405 DNJ786405 DXF786405 EHB786405 EQX786405 FAT786405 FKP786405 FUL786405 GEH786405 GOD786405 GXZ786405 HHV786405 HRR786405 IBN786405 ILJ786405 IVF786405 JFB786405 JOX786405 JYT786405 KIP786405 KSL786405 LCH786405 LMD786405 LVZ786405 MFV786405 MPR786405 MZN786405 NJJ786405 NTF786405 ODB786405 OMX786405 OWT786405 PGP786405 PQL786405 QAH786405 QKD786405 QTZ786405 RDV786405 RNR786405 RXN786405 SHJ786405 SRF786405 TBB786405 TKX786405 TUT786405 UEP786405 UOL786405 UYH786405 VID786405 VRZ786405 WBV786405 WLR786405 WVN786405 JB851941 SX851941 ACT851941 AMP851941 AWL851941 BGH851941 BQD851941 BZZ851941 CJV851941 CTR851941 DDN851941 DNJ851941 DXF851941 EHB851941 EQX851941 FAT851941 FKP851941 FUL851941 GEH851941 GOD851941 GXZ851941 HHV851941 HRR851941 IBN851941 ILJ851941 IVF851941 JFB851941 JOX851941 JYT851941 KIP851941 KSL851941 LCH851941 LMD851941 LVZ851941 MFV851941 MPR851941 MZN851941 NJJ851941 NTF851941 ODB851941 OMX851941 OWT851941 PGP851941 PQL851941 QAH851941 QKD851941 QTZ851941 RDV851941 RNR851941 RXN851941 SHJ851941 SRF851941 TBB851941 TKX851941 TUT851941 UEP851941 UOL851941 UYH851941 VID851941 VRZ851941 WBV851941 WLR851941 WVN851941 JB917477 SX917477 ACT917477 AMP917477 AWL917477 BGH917477 BQD917477 BZZ917477 CJV917477 CTR917477 DDN917477 DNJ917477 DXF917477 EHB917477 EQX917477 FAT917477 FKP917477 FUL917477 GEH917477 GOD917477 GXZ917477 HHV917477 HRR917477 IBN917477 ILJ917477 IVF917477 JFB917477 JOX917477 JYT917477 KIP917477 KSL917477 LCH917477 LMD917477 LVZ917477 MFV917477 MPR917477 MZN917477 NJJ917477 NTF917477 ODB917477 OMX917477 OWT917477 PGP917477 PQL917477 QAH917477 QKD917477 QTZ917477 RDV917477 RNR917477 RXN917477 SHJ917477 SRF917477 TBB917477 TKX917477 TUT917477 UEP917477 UOL917477 UYH917477 VID917477 VRZ917477 WBV917477 WLR917477 WVN917477 JB983013 SX983013 ACT983013 AMP983013 AWL983013 BGH983013 BQD983013 BZZ983013 CJV983013 CTR983013 DDN983013 DNJ983013 DXF983013 EHB983013 EQX983013 FAT983013 FKP983013 FUL983013 GEH983013 GOD983013 GXZ983013 HHV983013 HRR983013 IBN983013 ILJ983013 IVF983013 JFB983013 JOX983013 JYT983013 KIP983013 KSL983013 LCH983013 LMD983013 LVZ983013 MFV983013 MPR983013 MZN983013 NJJ983013 NTF983013 ODB983013 OMX983013 OWT983013 PGP983013 PQL983013 QAH983013 QKD983013 QTZ983013 RDV983013 RNR983013 RXN983013 SHJ983013 SRF983013 TBB983013 TKX983013 TUT983013 UEP983013 UOL983013 UYH983013 VID983013 VRZ983013 WBV983013 WLR983013 WVN983013 JB65511 SX65511 ACT65511 AMP65511 AWL65511 BGH65511 BQD65511 BZZ65511 CJV65511 CTR65511 DDN65511 DNJ65511 DXF65511 EHB65511 EQX65511 FAT65511 FKP65511 FUL65511 GEH65511 GOD65511 GXZ65511 HHV65511 HRR65511 IBN65511 ILJ65511 IVF65511 JFB65511 JOX65511 JYT65511 KIP65511 KSL65511 LCH65511 LMD65511 LVZ65511 MFV65511 MPR65511 MZN65511 NJJ65511 NTF65511 ODB65511 OMX65511 OWT65511 PGP65511 PQL65511 QAH65511 QKD65511 QTZ65511 RDV65511 RNR65511 RXN65511 SHJ65511 SRF65511 TBB65511 TKX65511 TUT65511 UEP65511 UOL65511 UYH65511 VID65511 VRZ65511 WBV65511 WLR65511 WVN65511 JB131047 SX131047 ACT131047 AMP131047 AWL131047 BGH131047 BQD131047 BZZ131047 CJV131047 CTR131047 DDN131047 DNJ131047 DXF131047 EHB131047 EQX131047 FAT131047 FKP131047 FUL131047 GEH131047 GOD131047 GXZ131047 HHV131047 HRR131047 IBN131047 ILJ131047 IVF131047 JFB131047 JOX131047 JYT131047 KIP131047 KSL131047 LCH131047 LMD131047 LVZ131047 MFV131047 MPR131047 MZN131047 NJJ131047 NTF131047 ODB131047 OMX131047 OWT131047 PGP131047 PQL131047 QAH131047 QKD131047 QTZ131047 RDV131047 RNR131047 RXN131047 SHJ131047 SRF131047 TBB131047 TKX131047 TUT131047 UEP131047 UOL131047 UYH131047 VID131047 VRZ131047 WBV131047 WLR131047 WVN131047 JB196583 SX196583 ACT196583 AMP196583 AWL196583 BGH196583 BQD196583 BZZ196583 CJV196583 CTR196583 DDN196583 DNJ196583 DXF196583 EHB196583 EQX196583 FAT196583 FKP196583 FUL196583 GEH196583 GOD196583 GXZ196583 HHV196583 HRR196583 IBN196583 ILJ196583 IVF196583 JFB196583 JOX196583 JYT196583 KIP196583 KSL196583 LCH196583 LMD196583 LVZ196583 MFV196583 MPR196583 MZN196583 NJJ196583 NTF196583 ODB196583 OMX196583 OWT196583 PGP196583 PQL196583 QAH196583 QKD196583 QTZ196583 RDV196583 RNR196583 RXN196583 SHJ196583 SRF196583 TBB196583 TKX196583 TUT196583 UEP196583 UOL196583 UYH196583 VID196583 VRZ196583 WBV196583 WLR196583 WVN196583 JB262119 SX262119 ACT262119 AMP262119 AWL262119 BGH262119 BQD262119 BZZ262119 CJV262119 CTR262119 DDN262119 DNJ262119 DXF262119 EHB262119 EQX262119 FAT262119 FKP262119 FUL262119 GEH262119 GOD262119 GXZ262119 HHV262119 HRR262119 IBN262119 ILJ262119 IVF262119 JFB262119 JOX262119 JYT262119 KIP262119 KSL262119 LCH262119 LMD262119 LVZ262119 MFV262119 MPR262119 MZN262119 NJJ262119 NTF262119 ODB262119 OMX262119 OWT262119 PGP262119 PQL262119 QAH262119 QKD262119 QTZ262119 RDV262119 RNR262119 RXN262119 SHJ262119 SRF262119 TBB262119 TKX262119 TUT262119 UEP262119 UOL262119 UYH262119 VID262119 VRZ262119 WBV262119 WLR262119 WVN262119 JB327655 SX327655 ACT327655 AMP327655 AWL327655 BGH327655 BQD327655 BZZ327655 CJV327655 CTR327655 DDN327655 DNJ327655 DXF327655 EHB327655 EQX327655 FAT327655 FKP327655 FUL327655 GEH327655 GOD327655 GXZ327655 HHV327655 HRR327655 IBN327655 ILJ327655 IVF327655 JFB327655 JOX327655 JYT327655 KIP327655 KSL327655 LCH327655 LMD327655 LVZ327655 MFV327655 MPR327655 MZN327655 NJJ327655 NTF327655 ODB327655 OMX327655 OWT327655 PGP327655 PQL327655 QAH327655 QKD327655 QTZ327655 RDV327655 RNR327655 RXN327655 SHJ327655 SRF327655 TBB327655 TKX327655 TUT327655 UEP327655 UOL327655 UYH327655 VID327655 VRZ327655 WBV327655 WLR327655 WVN327655 JB393191 SX393191 ACT393191 AMP393191 AWL393191 BGH393191 BQD393191 BZZ393191 CJV393191 CTR393191 DDN393191 DNJ393191 DXF393191 EHB393191 EQX393191 FAT393191 FKP393191 FUL393191 GEH393191 GOD393191 GXZ393191 HHV393191 HRR393191 IBN393191 ILJ393191 IVF393191 JFB393191 JOX393191 JYT393191 KIP393191 KSL393191 LCH393191 LMD393191 LVZ393191 MFV393191 MPR393191 MZN393191 NJJ393191 NTF393191 ODB393191 OMX393191 OWT393191 PGP393191 PQL393191 QAH393191 QKD393191 QTZ393191 RDV393191 RNR393191 RXN393191 SHJ393191 SRF393191 TBB393191 TKX393191 TUT393191 UEP393191 UOL393191 UYH393191 VID393191 VRZ393191 WBV393191 WLR393191 WVN393191 JB458727 SX458727 ACT458727 AMP458727 AWL458727 BGH458727 BQD458727 BZZ458727 CJV458727 CTR458727 DDN458727 DNJ458727 DXF458727 EHB458727 EQX458727 FAT458727 FKP458727 FUL458727 GEH458727 GOD458727 GXZ458727 HHV458727 HRR458727 IBN458727 ILJ458727 IVF458727 JFB458727 JOX458727 JYT458727 KIP458727 KSL458727 LCH458727 LMD458727 LVZ458727 MFV458727 MPR458727 MZN458727 NJJ458727 NTF458727 ODB458727 OMX458727 OWT458727 PGP458727 PQL458727 QAH458727 QKD458727 QTZ458727 RDV458727 RNR458727 RXN458727 SHJ458727 SRF458727 TBB458727 TKX458727 TUT458727 UEP458727 UOL458727 UYH458727 VID458727 VRZ458727 WBV458727 WLR458727 WVN458727 JB524263 SX524263 ACT524263 AMP524263 AWL524263 BGH524263 BQD524263 BZZ524263 CJV524263 CTR524263 DDN524263 DNJ524263 DXF524263 EHB524263 EQX524263 FAT524263 FKP524263 FUL524263 GEH524263 GOD524263 GXZ524263 HHV524263 HRR524263 IBN524263 ILJ524263 IVF524263 JFB524263 JOX524263 JYT524263 KIP524263 KSL524263 LCH524263 LMD524263 LVZ524263 MFV524263 MPR524263 MZN524263 NJJ524263 NTF524263 ODB524263 OMX524263 OWT524263 PGP524263 PQL524263 QAH524263 QKD524263 QTZ524263 RDV524263 RNR524263 RXN524263 SHJ524263 SRF524263 TBB524263 TKX524263 TUT524263 UEP524263 UOL524263 UYH524263 VID524263 VRZ524263 WBV524263 WLR524263 WVN524263 JB589799 SX589799 ACT589799 AMP589799 AWL589799 BGH589799 BQD589799 BZZ589799 CJV589799 CTR589799 DDN589799 DNJ589799 DXF589799 EHB589799 EQX589799 FAT589799 FKP589799 FUL589799 GEH589799 GOD589799 GXZ589799 HHV589799 HRR589799 IBN589799 ILJ589799 IVF589799 JFB589799 JOX589799 JYT589799 KIP589799 KSL589799 LCH589799 LMD589799 LVZ589799 MFV589799 MPR589799 MZN589799 NJJ589799 NTF589799 ODB589799 OMX589799 OWT589799 PGP589799 PQL589799 QAH589799 QKD589799 QTZ589799 RDV589799 RNR589799 RXN589799 SHJ589799 SRF589799 TBB589799 TKX589799 TUT589799 UEP589799 UOL589799 UYH589799 VID589799 VRZ589799 WBV589799 WLR589799 WVN589799 JB655335 SX655335 ACT655335 AMP655335 AWL655335 BGH655335 BQD655335 BZZ655335 CJV655335 CTR655335 DDN655335 DNJ655335 DXF655335 EHB655335 EQX655335 FAT655335 FKP655335 FUL655335 GEH655335 GOD655335 GXZ655335 HHV655335 HRR655335 IBN655335 ILJ655335 IVF655335 JFB655335 JOX655335 JYT655335 KIP655335 KSL655335 LCH655335 LMD655335 LVZ655335 MFV655335 MPR655335 MZN655335 NJJ655335 NTF655335 ODB655335 OMX655335 OWT655335 PGP655335 PQL655335 QAH655335 QKD655335 QTZ655335 RDV655335 RNR655335 RXN655335 SHJ655335 SRF655335 TBB655335 TKX655335 TUT655335 UEP655335 UOL655335 UYH655335 VID655335 VRZ655335 WBV655335 WLR655335 WVN655335 JB720871 SX720871 ACT720871 AMP720871 AWL720871 BGH720871 BQD720871 BZZ720871 CJV720871 CTR720871 DDN720871 DNJ720871 DXF720871 EHB720871 EQX720871 FAT720871 FKP720871 FUL720871 GEH720871 GOD720871 GXZ720871 HHV720871 HRR720871 IBN720871 ILJ720871 IVF720871 JFB720871 JOX720871 JYT720871 KIP720871 KSL720871 LCH720871 LMD720871 LVZ720871 MFV720871 MPR720871 MZN720871 NJJ720871 NTF720871 ODB720871 OMX720871 OWT720871 PGP720871 PQL720871 QAH720871 QKD720871 QTZ720871 RDV720871 RNR720871 RXN720871 SHJ720871 SRF720871 TBB720871 TKX720871 TUT720871 UEP720871 UOL720871 UYH720871 VID720871 VRZ720871 WBV720871 WLR720871 WVN720871 JB786407 SX786407 ACT786407 AMP786407 AWL786407 BGH786407 BQD786407 BZZ786407 CJV786407 CTR786407 DDN786407 DNJ786407 DXF786407 EHB786407 EQX786407 FAT786407 FKP786407 FUL786407 GEH786407 GOD786407 GXZ786407 HHV786407 HRR786407 IBN786407 ILJ786407 IVF786407 JFB786407 JOX786407 JYT786407 KIP786407 KSL786407 LCH786407 LMD786407 LVZ786407 MFV786407 MPR786407 MZN786407 NJJ786407 NTF786407 ODB786407 OMX786407 OWT786407 PGP786407 PQL786407 QAH786407 QKD786407 QTZ786407 RDV786407 RNR786407 RXN786407 SHJ786407 SRF786407 TBB786407 TKX786407 TUT786407 UEP786407 UOL786407 UYH786407 VID786407 VRZ786407 WBV786407 WLR786407 WVN786407 JB851943 SX851943 ACT851943 AMP851943 AWL851943 BGH851943 BQD851943 BZZ851943 CJV851943 CTR851943 DDN851943 DNJ851943 DXF851943 EHB851943 EQX851943 FAT851943 FKP851943 FUL851943 GEH851943 GOD851943 GXZ851943 HHV851943 HRR851943 IBN851943 ILJ851943 IVF851943 JFB851943 JOX851943 JYT851943 KIP851943 KSL851943 LCH851943 LMD851943 LVZ851943 MFV851943 MPR851943 MZN851943 NJJ851943 NTF851943 ODB851943 OMX851943 OWT851943 PGP851943 PQL851943 QAH851943 QKD851943 QTZ851943 RDV851943 RNR851943 RXN851943 SHJ851943 SRF851943 TBB851943 TKX851943 TUT851943 UEP851943 UOL851943 UYH851943 VID851943 VRZ851943 WBV851943 WLR851943 WVN851943 JB917479 SX917479 ACT917479 AMP917479 AWL917479 BGH917479 BQD917479 BZZ917479 CJV917479 CTR917479 DDN917479 DNJ917479 DXF917479 EHB917479 EQX917479 FAT917479 FKP917479 FUL917479 GEH917479 GOD917479 GXZ917479 HHV917479 HRR917479 IBN917479 ILJ917479 IVF917479 JFB917479 JOX917479 JYT917479 KIP917479 KSL917479 LCH917479 LMD917479 LVZ917479 MFV917479 MPR917479 MZN917479 NJJ917479 NTF917479 ODB917479 OMX917479 OWT917479 PGP917479 PQL917479 QAH917479 QKD917479 QTZ917479 RDV917479 RNR917479 RXN917479 SHJ917479 SRF917479 TBB917479 TKX917479 TUT917479 UEP917479 UOL917479 UYH917479 VID917479 VRZ917479 WBV917479 WLR917479 WVN917479 JB983015 SX983015 ACT983015 AMP983015 AWL983015 BGH983015 BQD983015 BZZ983015 CJV983015 CTR983015 DDN983015 DNJ983015 DXF983015 EHB983015 EQX983015 FAT983015 FKP983015 FUL983015 GEH983015 GOD983015 GXZ983015 HHV983015 HRR983015 IBN983015 ILJ983015 IVF983015 JFB983015 JOX983015 JYT983015 KIP983015 KSL983015 LCH983015 LMD983015 LVZ983015 MFV983015 MPR983015 MZN983015 NJJ983015 NTF983015 ODB983015 OMX983015 OWT983015 PGP983015 PQL983015 QAH983015 QKD983015 QTZ983015 RDV983015 RNR983015 RXN983015 SHJ983015 SRF983015 TBB983015 TKX983015 TUT983015 UEP983015 UOL983015 UYH983015 VID983015 VRZ983015 WBV983015 WLR983015 WVN983015 IY65509 SU65509 ACQ65509 AMM65509 AWI65509 BGE65509 BQA65509 BZW65509 CJS65509 CTO65509 DDK65509 DNG65509 DXC65509 EGY65509 EQU65509 FAQ65509 FKM65509 FUI65509 GEE65509 GOA65509 GXW65509 HHS65509 HRO65509 IBK65509 ILG65509 IVC65509 JEY65509 JOU65509 JYQ65509 KIM65509 KSI65509 LCE65509 LMA65509 LVW65509 MFS65509 MPO65509 MZK65509 NJG65509 NTC65509 OCY65509 OMU65509 OWQ65509 PGM65509 PQI65509 QAE65509 QKA65509 QTW65509 RDS65509 RNO65509 RXK65509 SHG65509 SRC65509 TAY65509 TKU65509 TUQ65509 UEM65509 UOI65509 UYE65509 VIA65509 VRW65509 WBS65509 WLO65509 WVK65509 IY131045 SU131045 ACQ131045 AMM131045 AWI131045 BGE131045 BQA131045 BZW131045 CJS131045 CTO131045 DDK131045 DNG131045 DXC131045 EGY131045 EQU131045 FAQ131045 FKM131045 FUI131045 GEE131045 GOA131045 GXW131045 HHS131045 HRO131045 IBK131045 ILG131045 IVC131045 JEY131045 JOU131045 JYQ131045 KIM131045 KSI131045 LCE131045 LMA131045 LVW131045 MFS131045 MPO131045 MZK131045 NJG131045 NTC131045 OCY131045 OMU131045 OWQ131045 PGM131045 PQI131045 QAE131045 QKA131045 QTW131045 RDS131045 RNO131045 RXK131045 SHG131045 SRC131045 TAY131045 TKU131045 TUQ131045 UEM131045 UOI131045 UYE131045 VIA131045 VRW131045 WBS131045 WLO131045 WVK131045 IY196581 SU196581 ACQ196581 AMM196581 AWI196581 BGE196581 BQA196581 BZW196581 CJS196581 CTO196581 DDK196581 DNG196581 DXC196581 EGY196581 EQU196581 FAQ196581 FKM196581 FUI196581 GEE196581 GOA196581 GXW196581 HHS196581 HRO196581 IBK196581 ILG196581 IVC196581 JEY196581 JOU196581 JYQ196581 KIM196581 KSI196581 LCE196581 LMA196581 LVW196581 MFS196581 MPO196581 MZK196581 NJG196581 NTC196581 OCY196581 OMU196581 OWQ196581 PGM196581 PQI196581 QAE196581 QKA196581 QTW196581 RDS196581 RNO196581 RXK196581 SHG196581 SRC196581 TAY196581 TKU196581 TUQ196581 UEM196581 UOI196581 UYE196581 VIA196581 VRW196581 WBS196581 WLO196581 WVK196581 IY262117 SU262117 ACQ262117 AMM262117 AWI262117 BGE262117 BQA262117 BZW262117 CJS262117 CTO262117 DDK262117 DNG262117 DXC262117 EGY262117 EQU262117 FAQ262117 FKM262117 FUI262117 GEE262117 GOA262117 GXW262117 HHS262117 HRO262117 IBK262117 ILG262117 IVC262117 JEY262117 JOU262117 JYQ262117 KIM262117 KSI262117 LCE262117 LMA262117 LVW262117 MFS262117 MPO262117 MZK262117 NJG262117 NTC262117 OCY262117 OMU262117 OWQ262117 PGM262117 PQI262117 QAE262117 QKA262117 QTW262117 RDS262117 RNO262117 RXK262117 SHG262117 SRC262117 TAY262117 TKU262117 TUQ262117 UEM262117 UOI262117 UYE262117 VIA262117 VRW262117 WBS262117 WLO262117 WVK262117 IY327653 SU327653 ACQ327653 AMM327653 AWI327653 BGE327653 BQA327653 BZW327653 CJS327653 CTO327653 DDK327653 DNG327653 DXC327653 EGY327653 EQU327653 FAQ327653 FKM327653 FUI327653 GEE327653 GOA327653 GXW327653 HHS327653 HRO327653 IBK327653 ILG327653 IVC327653 JEY327653 JOU327653 JYQ327653 KIM327653 KSI327653 LCE327653 LMA327653 LVW327653 MFS327653 MPO327653 MZK327653 NJG327653 NTC327653 OCY327653 OMU327653 OWQ327653 PGM327653 PQI327653 QAE327653 QKA327653 QTW327653 RDS327653 RNO327653 RXK327653 SHG327653 SRC327653 TAY327653 TKU327653 TUQ327653 UEM327653 UOI327653 UYE327653 VIA327653 VRW327653 WBS327653 WLO327653 WVK327653 IY393189 SU393189 ACQ393189 AMM393189 AWI393189 BGE393189 BQA393189 BZW393189 CJS393189 CTO393189 DDK393189 DNG393189 DXC393189 EGY393189 EQU393189 FAQ393189 FKM393189 FUI393189 GEE393189 GOA393189 GXW393189 HHS393189 HRO393189 IBK393189 ILG393189 IVC393189 JEY393189 JOU393189 JYQ393189 KIM393189 KSI393189 LCE393189 LMA393189 LVW393189 MFS393189 MPO393189 MZK393189 NJG393189 NTC393189 OCY393189 OMU393189 OWQ393189 PGM393189 PQI393189 QAE393189 QKA393189 QTW393189 RDS393189 RNO393189 RXK393189 SHG393189 SRC393189 TAY393189 TKU393189 TUQ393189 UEM393189 UOI393189 UYE393189 VIA393189 VRW393189 WBS393189 WLO393189 WVK393189 IY458725 SU458725 ACQ458725 AMM458725 AWI458725 BGE458725 BQA458725 BZW458725 CJS458725 CTO458725 DDK458725 DNG458725 DXC458725 EGY458725 EQU458725 FAQ458725 FKM458725 FUI458725 GEE458725 GOA458725 GXW458725 HHS458725 HRO458725 IBK458725 ILG458725 IVC458725 JEY458725 JOU458725 JYQ458725 KIM458725 KSI458725 LCE458725 LMA458725 LVW458725 MFS458725 MPO458725 MZK458725 NJG458725 NTC458725 OCY458725 OMU458725 OWQ458725 PGM458725 PQI458725 QAE458725 QKA458725 QTW458725 RDS458725 RNO458725 RXK458725 SHG458725 SRC458725 TAY458725 TKU458725 TUQ458725 UEM458725 UOI458725 UYE458725 VIA458725 VRW458725 WBS458725 WLO458725 WVK458725 IY524261 SU524261 ACQ524261 AMM524261 AWI524261 BGE524261 BQA524261 BZW524261 CJS524261 CTO524261 DDK524261 DNG524261 DXC524261 EGY524261 EQU524261 FAQ524261 FKM524261 FUI524261 GEE524261 GOA524261 GXW524261 HHS524261 HRO524261 IBK524261 ILG524261 IVC524261 JEY524261 JOU524261 JYQ524261 KIM524261 KSI524261 LCE524261 LMA524261 LVW524261 MFS524261 MPO524261 MZK524261 NJG524261 NTC524261 OCY524261 OMU524261 OWQ524261 PGM524261 PQI524261 QAE524261 QKA524261 QTW524261 RDS524261 RNO524261 RXK524261 SHG524261 SRC524261 TAY524261 TKU524261 TUQ524261 UEM524261 UOI524261 UYE524261 VIA524261 VRW524261 WBS524261 WLO524261 WVK524261 IY589797 SU589797 ACQ589797 AMM589797 AWI589797 BGE589797 BQA589797 BZW589797 CJS589797 CTO589797 DDK589797 DNG589797 DXC589797 EGY589797 EQU589797 FAQ589797 FKM589797 FUI589797 GEE589797 GOA589797 GXW589797 HHS589797 HRO589797 IBK589797 ILG589797 IVC589797 JEY589797 JOU589797 JYQ589797 KIM589797 KSI589797 LCE589797 LMA589797 LVW589797 MFS589797 MPO589797 MZK589797 NJG589797 NTC589797 OCY589797 OMU589797 OWQ589797 PGM589797 PQI589797 QAE589797 QKA589797 QTW589797 RDS589797 RNO589797 RXK589797 SHG589797 SRC589797 TAY589797 TKU589797 TUQ589797 UEM589797 UOI589797 UYE589797 VIA589797 VRW589797 WBS589797 WLO589797 WVK589797 IY655333 SU655333 ACQ655333 AMM655333 AWI655333 BGE655333 BQA655333 BZW655333 CJS655333 CTO655333 DDK655333 DNG655333 DXC655333 EGY655333 EQU655333 FAQ655333 FKM655333 FUI655333 GEE655333 GOA655333 GXW655333 HHS655333 HRO655333 IBK655333 ILG655333 IVC655333 JEY655333 JOU655333 JYQ655333 KIM655333 KSI655333 LCE655333 LMA655333 LVW655333 MFS655333 MPO655333 MZK655333 NJG655333 NTC655333 OCY655333 OMU655333 OWQ655333 PGM655333 PQI655333 QAE655333 QKA655333 QTW655333 RDS655333 RNO655333 RXK655333 SHG655333 SRC655333 TAY655333 TKU655333 TUQ655333 UEM655333 UOI655333 UYE655333 VIA655333 VRW655333 WBS655333 WLO655333 WVK655333 IY720869 SU720869 ACQ720869 AMM720869 AWI720869 BGE720869 BQA720869 BZW720869 CJS720869 CTO720869 DDK720869 DNG720869 DXC720869 EGY720869 EQU720869 FAQ720869 FKM720869 FUI720869 GEE720869 GOA720869 GXW720869 HHS720869 HRO720869 IBK720869 ILG720869 IVC720869 JEY720869 JOU720869 JYQ720869 KIM720869 KSI720869 LCE720869 LMA720869 LVW720869 MFS720869 MPO720869 MZK720869 NJG720869 NTC720869 OCY720869 OMU720869 OWQ720869 PGM720869 PQI720869 QAE720869 QKA720869 QTW720869 RDS720869 RNO720869 RXK720869 SHG720869 SRC720869 TAY720869 TKU720869 TUQ720869 UEM720869 UOI720869 UYE720869 VIA720869 VRW720869 WBS720869 WLO720869 WVK720869 IY786405 SU786405 ACQ786405 AMM786405 AWI786405 BGE786405 BQA786405 BZW786405 CJS786405 CTO786405 DDK786405 DNG786405 DXC786405 EGY786405 EQU786405 FAQ786405 FKM786405 FUI786405 GEE786405 GOA786405 GXW786405 HHS786405 HRO786405 IBK786405 ILG786405 IVC786405 JEY786405 JOU786405 JYQ786405 KIM786405 KSI786405 LCE786405 LMA786405 LVW786405 MFS786405 MPO786405 MZK786405 NJG786405 NTC786405 OCY786405 OMU786405 OWQ786405 PGM786405 PQI786405 QAE786405 QKA786405 QTW786405 RDS786405 RNO786405 RXK786405 SHG786405 SRC786405 TAY786405 TKU786405 TUQ786405 UEM786405 UOI786405 UYE786405 VIA786405 VRW786405 WBS786405 WLO786405 WVK786405 IY851941 SU851941 ACQ851941 AMM851941 AWI851941 BGE851941 BQA851941 BZW851941 CJS851941 CTO851941 DDK851941 DNG851941 DXC851941 EGY851941 EQU851941 FAQ851941 FKM851941 FUI851941 GEE851941 GOA851941 GXW851941 HHS851941 HRO851941 IBK851941 ILG851941 IVC851941 JEY851941 JOU851941 JYQ851941 KIM851941 KSI851941 LCE851941 LMA851941 LVW851941 MFS851941 MPO851941 MZK851941 NJG851941 NTC851941 OCY851941 OMU851941 OWQ851941 PGM851941 PQI851941 QAE851941 QKA851941 QTW851941 RDS851941 RNO851941 RXK851941 SHG851941 SRC851941 TAY851941 TKU851941 TUQ851941 UEM851941 UOI851941 UYE851941 VIA851941 VRW851941 WBS851941 WLO851941 WVK851941 IY917477 SU917477 ACQ917477 AMM917477 AWI917477 BGE917477 BQA917477 BZW917477 CJS917477 CTO917477 DDK917477 DNG917477 DXC917477 EGY917477 EQU917477 FAQ917477 FKM917477 FUI917477 GEE917477 GOA917477 GXW917477 HHS917477 HRO917477 IBK917477 ILG917477 IVC917477 JEY917477 JOU917477 JYQ917477 KIM917477 KSI917477 LCE917477 LMA917477 LVW917477 MFS917477 MPO917477 MZK917477 NJG917477 NTC917477 OCY917477 OMU917477 OWQ917477 PGM917477 PQI917477 QAE917477 QKA917477 QTW917477 RDS917477 RNO917477 RXK917477 SHG917477 SRC917477 TAY917477 TKU917477 TUQ917477 UEM917477 UOI917477 UYE917477 VIA917477 VRW917477 WBS917477 WLO917477 WVK917477 IY983013 SU983013 ACQ983013 AMM983013 AWI983013 BGE983013 BQA983013 BZW983013 CJS983013 CTO983013 DDK983013 DNG983013 DXC983013 EGY983013 EQU983013 FAQ983013 FKM983013 FUI983013 GEE983013 GOA983013 GXW983013 HHS983013 HRO983013 IBK983013 ILG983013 IVC983013 JEY983013 JOU983013 JYQ983013 KIM983013 KSI983013 LCE983013 LMA983013 LVW983013 MFS983013 MPO983013 MZK983013 NJG983013 NTC983013 OCY983013 OMU983013 OWQ983013 PGM983013 PQI983013 QAE983013 QKA983013 QTW983013 RDS983013 RNO983013 RXK983013 SHG983013 SRC983013 TAY983013 TKU983013 TUQ983013 UEM983013 UOI983013 UYE983013 VIA983013 VRW983013 WBS983013 WLO983013 WVK983013 IY65511 SU65511 ACQ65511 AMM65511 AWI65511 BGE65511 BQA65511 BZW65511 CJS65511 CTO65511 DDK65511 DNG65511 DXC65511 EGY65511 EQU65511 FAQ65511 FKM65511 FUI65511 GEE65511 GOA65511 GXW65511 HHS65511 HRO65511 IBK65511 ILG65511 IVC65511 JEY65511 JOU65511 JYQ65511 KIM65511 KSI65511 LCE65511 LMA65511 LVW65511 MFS65511 MPO65511 MZK65511 NJG65511 NTC65511 OCY65511 OMU65511 OWQ65511 PGM65511 PQI65511 QAE65511 QKA65511 QTW65511 RDS65511 RNO65511 RXK65511 SHG65511 SRC65511 TAY65511 TKU65511 TUQ65511 UEM65511 UOI65511 UYE65511 VIA65511 VRW65511 WBS65511 WLO65511 WVK65511 IY131047 SU131047 ACQ131047 AMM131047 AWI131047 BGE131047 BQA131047 BZW131047 CJS131047 CTO131047 DDK131047 DNG131047 DXC131047 EGY131047 EQU131047 FAQ131047 FKM131047 FUI131047 GEE131047 GOA131047 GXW131047 HHS131047 HRO131047 IBK131047 ILG131047 IVC131047 JEY131047 JOU131047 JYQ131047 KIM131047 KSI131047 LCE131047 LMA131047 LVW131047 MFS131047 MPO131047 MZK131047 NJG131047 NTC131047 OCY131047 OMU131047 OWQ131047 PGM131047 PQI131047 QAE131047 QKA131047 QTW131047 RDS131047 RNO131047 RXK131047 SHG131047 SRC131047 TAY131047 TKU131047 TUQ131047 UEM131047 UOI131047 UYE131047 VIA131047 VRW131047 WBS131047 WLO131047 WVK131047 IY196583 SU196583 ACQ196583 AMM196583 AWI196583 BGE196583 BQA196583 BZW196583 CJS196583 CTO196583 DDK196583 DNG196583 DXC196583 EGY196583 EQU196583 FAQ196583 FKM196583 FUI196583 GEE196583 GOA196583 GXW196583 HHS196583 HRO196583 IBK196583 ILG196583 IVC196583 JEY196583 JOU196583 JYQ196583 KIM196583 KSI196583 LCE196583 LMA196583 LVW196583 MFS196583 MPO196583 MZK196583 NJG196583 NTC196583 OCY196583 OMU196583 OWQ196583 PGM196583 PQI196583 QAE196583 QKA196583 QTW196583 RDS196583 RNO196583 RXK196583 SHG196583 SRC196583 TAY196583 TKU196583 TUQ196583 UEM196583 UOI196583 UYE196583 VIA196583 VRW196583 WBS196583 WLO196583 WVK196583 IY262119 SU262119 ACQ262119 AMM262119 AWI262119 BGE262119 BQA262119 BZW262119 CJS262119 CTO262119 DDK262119 DNG262119 DXC262119 EGY262119 EQU262119 FAQ262119 FKM262119 FUI262119 GEE262119 GOA262119 GXW262119 HHS262119 HRO262119 IBK262119 ILG262119 IVC262119 JEY262119 JOU262119 JYQ262119 KIM262119 KSI262119 LCE262119 LMA262119 LVW262119 MFS262119 MPO262119 MZK262119 NJG262119 NTC262119 OCY262119 OMU262119 OWQ262119 PGM262119 PQI262119 QAE262119 QKA262119 QTW262119 RDS262119 RNO262119 RXK262119 SHG262119 SRC262119 TAY262119 TKU262119 TUQ262119 UEM262119 UOI262119 UYE262119 VIA262119 VRW262119 WBS262119 WLO262119 WVK262119 IY327655 SU327655 ACQ327655 AMM327655 AWI327655 BGE327655 BQA327655 BZW327655 CJS327655 CTO327655 DDK327655 DNG327655 DXC327655 EGY327655 EQU327655 FAQ327655 FKM327655 FUI327655 GEE327655 GOA327655 GXW327655 HHS327655 HRO327655 IBK327655 ILG327655 IVC327655 JEY327655 JOU327655 JYQ327655 KIM327655 KSI327655 LCE327655 LMA327655 LVW327655 MFS327655 MPO327655 MZK327655 NJG327655 NTC327655 OCY327655 OMU327655 OWQ327655 PGM327655 PQI327655 QAE327655 QKA327655 QTW327655 RDS327655 RNO327655 RXK327655 SHG327655 SRC327655 TAY327655 TKU327655 TUQ327655 UEM327655 UOI327655 UYE327655 VIA327655 VRW327655 WBS327655 WLO327655 WVK327655 IY393191 SU393191 ACQ393191 AMM393191 AWI393191 BGE393191 BQA393191 BZW393191 CJS393191 CTO393191 DDK393191 DNG393191 DXC393191 EGY393191 EQU393191 FAQ393191 FKM393191 FUI393191 GEE393191 GOA393191 GXW393191 HHS393191 HRO393191 IBK393191 ILG393191 IVC393191 JEY393191 JOU393191 JYQ393191 KIM393191 KSI393191 LCE393191 LMA393191 LVW393191 MFS393191 MPO393191 MZK393191 NJG393191 NTC393191 OCY393191 OMU393191 OWQ393191 PGM393191 PQI393191 QAE393191 QKA393191 QTW393191 RDS393191 RNO393191 RXK393191 SHG393191 SRC393191 TAY393191 TKU393191 TUQ393191 UEM393191 UOI393191 UYE393191 VIA393191 VRW393191 WBS393191 WLO393191 WVK393191 IY458727 SU458727 ACQ458727 AMM458727 AWI458727 BGE458727 BQA458727 BZW458727 CJS458727 CTO458727 DDK458727 DNG458727 DXC458727 EGY458727 EQU458727 FAQ458727 FKM458727 FUI458727 GEE458727 GOA458727 GXW458727 HHS458727 HRO458727 IBK458727 ILG458727 IVC458727 JEY458727 JOU458727 JYQ458727 KIM458727 KSI458727 LCE458727 LMA458727 LVW458727 MFS458727 MPO458727 MZK458727 NJG458727 NTC458727 OCY458727 OMU458727 OWQ458727 PGM458727 PQI458727 QAE458727 QKA458727 QTW458727 RDS458727 RNO458727 RXK458727 SHG458727 SRC458727 TAY458727 TKU458727 TUQ458727 UEM458727 UOI458727 UYE458727 VIA458727 VRW458727 WBS458727 WLO458727 WVK458727 IY524263 SU524263 ACQ524263 AMM524263 AWI524263 BGE524263 BQA524263 BZW524263 CJS524263 CTO524263 DDK524263 DNG524263 DXC524263 EGY524263 EQU524263 FAQ524263 FKM524263 FUI524263 GEE524263 GOA524263 GXW524263 HHS524263 HRO524263 IBK524263 ILG524263 IVC524263 JEY524263 JOU524263 JYQ524263 KIM524263 KSI524263 LCE524263 LMA524263 LVW524263 MFS524263 MPO524263 MZK524263 NJG524263 NTC524263 OCY524263 OMU524263 OWQ524263 PGM524263 PQI524263 QAE524263 QKA524263 QTW524263 RDS524263 RNO524263 RXK524263 SHG524263 SRC524263 TAY524263 TKU524263 TUQ524263 UEM524263 UOI524263 UYE524263 VIA524263 VRW524263 WBS524263 WLO524263 WVK524263 IY589799 SU589799 ACQ589799 AMM589799 AWI589799 BGE589799 BQA589799 BZW589799 CJS589799 CTO589799 DDK589799 DNG589799 DXC589799 EGY589799 EQU589799 FAQ589799 FKM589799 FUI589799 GEE589799 GOA589799 GXW589799 HHS589799 HRO589799 IBK589799 ILG589799 IVC589799 JEY589799 JOU589799 JYQ589799 KIM589799 KSI589799 LCE589799 LMA589799 LVW589799 MFS589799 MPO589799 MZK589799 NJG589799 NTC589799 OCY589799 OMU589799 OWQ589799 PGM589799 PQI589799 QAE589799 QKA589799 QTW589799 RDS589799 RNO589799 RXK589799 SHG589799 SRC589799 TAY589799 TKU589799 TUQ589799 UEM589799 UOI589799 UYE589799 VIA589799 VRW589799 WBS589799 WLO589799 WVK589799 IY655335 SU655335 ACQ655335 AMM655335 AWI655335 BGE655335 BQA655335 BZW655335 CJS655335 CTO655335 DDK655335 DNG655335 DXC655335 EGY655335 EQU655335 FAQ655335 FKM655335 FUI655335 GEE655335 GOA655335 GXW655335 HHS655335 HRO655335 IBK655335 ILG655335 IVC655335 JEY655335 JOU655335 JYQ655335 KIM655335 KSI655335 LCE655335 LMA655335 LVW655335 MFS655335 MPO655335 MZK655335 NJG655335 NTC655335 OCY655335 OMU655335 OWQ655335 PGM655335 PQI655335 QAE655335 QKA655335 QTW655335 RDS655335 RNO655335 RXK655335 SHG655335 SRC655335 TAY655335 TKU655335 TUQ655335 UEM655335 UOI655335 UYE655335 VIA655335 VRW655335 WBS655335 WLO655335 WVK655335 IY720871 SU720871 ACQ720871 AMM720871 AWI720871 BGE720871 BQA720871 BZW720871 CJS720871 CTO720871 DDK720871 DNG720871 DXC720871 EGY720871 EQU720871 FAQ720871 FKM720871 FUI720871 GEE720871 GOA720871 GXW720871 HHS720871 HRO720871 IBK720871 ILG720871 IVC720871 JEY720871 JOU720871 JYQ720871 KIM720871 KSI720871 LCE720871 LMA720871 LVW720871 MFS720871 MPO720871 MZK720871 NJG720871 NTC720871 OCY720871 OMU720871 OWQ720871 PGM720871 PQI720871 QAE720871 QKA720871 QTW720871 RDS720871 RNO720871 RXK720871 SHG720871 SRC720871 TAY720871 TKU720871 TUQ720871 UEM720871 UOI720871 UYE720871 VIA720871 VRW720871 WBS720871 WLO720871 WVK720871 IY786407 SU786407 ACQ786407 AMM786407 AWI786407 BGE786407 BQA786407 BZW786407 CJS786407 CTO786407 DDK786407 DNG786407 DXC786407 EGY786407 EQU786407 FAQ786407 FKM786407 FUI786407 GEE786407 GOA786407 GXW786407 HHS786407 HRO786407 IBK786407 ILG786407 IVC786407 JEY786407 JOU786407 JYQ786407 KIM786407 KSI786407 LCE786407 LMA786407 LVW786407 MFS786407 MPO786407 MZK786407 NJG786407 NTC786407 OCY786407 OMU786407 OWQ786407 PGM786407 PQI786407 QAE786407 QKA786407 QTW786407 RDS786407 RNO786407 RXK786407 SHG786407 SRC786407 TAY786407 TKU786407 TUQ786407 UEM786407 UOI786407 UYE786407 VIA786407 VRW786407 WBS786407 WLO786407 WVK786407 IY851943 SU851943 ACQ851943 AMM851943 AWI851943 BGE851943 BQA851943 BZW851943 CJS851943 CTO851943 DDK851943 DNG851943 DXC851943 EGY851943 EQU851943 FAQ851943 FKM851943 FUI851943 GEE851943 GOA851943 GXW851943 HHS851943 HRO851943 IBK851943 ILG851943 IVC851943 JEY851943 JOU851943 JYQ851943 KIM851943 KSI851943 LCE851943 LMA851943 LVW851943 MFS851943 MPO851943 MZK851943 NJG851943 NTC851943 OCY851943 OMU851943 OWQ851943 PGM851943 PQI851943 QAE851943 QKA851943 QTW851943 RDS851943 RNO851943 RXK851943 SHG851943 SRC851943 TAY851943 TKU851943 TUQ851943 UEM851943 UOI851943 UYE851943 VIA851943 VRW851943 WBS851943 WLO851943 WVK851943 IY917479 SU917479 ACQ917479 AMM917479 AWI917479 BGE917479 BQA917479 BZW917479 CJS917479 CTO917479 DDK917479 DNG917479 DXC917479 EGY917479 EQU917479 FAQ917479 FKM917479 FUI917479 GEE917479 GOA917479 GXW917479 HHS917479 HRO917479 IBK917479 ILG917479 IVC917479 JEY917479 JOU917479 JYQ917479 KIM917479 KSI917479 LCE917479 LMA917479 LVW917479 MFS917479 MPO917479 MZK917479 NJG917479 NTC917479 OCY917479 OMU917479 OWQ917479 PGM917479 PQI917479 QAE917479 QKA917479 QTW917479 RDS917479 RNO917479 RXK917479 SHG917479 SRC917479 TAY917479 TKU917479 TUQ917479 UEM917479 UOI917479 UYE917479 VIA917479 VRW917479 WBS917479 WLO917479 WVK917479 IY983015 SU983015 ACQ983015 AMM983015 AWI983015 BGE983015 BQA983015 BZW983015 CJS983015 CTO983015 DDK983015 DNG983015 DXC983015 EGY983015 EQU983015 FAQ983015 FKM983015 FUI983015 GEE983015 GOA983015 GXW983015 HHS983015 HRO983015 IBK983015 ILG983015 IVC983015 JEY983015 JOU983015 JYQ983015 KIM983015 KSI983015 LCE983015 LMA983015 LVW983015 MFS983015 MPO983015 MZK983015 NJG983015 NTC983015 OCY983015 OMU983015 OWQ983015 PGM983015 PQI983015 QAE983015 QKA983015 QTW983015 RDS983015 RNO983015 RXK983015 SHG983015 SRC983015 TAY983015 TKU983015 TUQ983015 UEM983015 UOI983015 UYE983015 VIA983015 VRW983015 WBS983015 H131042 H196578 H262114 H327650 H393186 H458722 H524258 H589794 H655330 H720866 H786402 H851938 H917474 H983010 H65508 H131044 H196580 H262116 H327652 H393188 H458724 H524260 H589796 H655332 H720868 H786404 H851940 H917476 H983012 E65506 E131042 E196578 E262114 E327650 E393186 E458722 E524258 E589794 E655330 E720866 E786402 E851938 E917474 E983010 E65508 E131044 E196580 E262116 E327652 E393188 E458724 E524260 E589796 E655332 E720868 E786404 E851940 E917476 E983012 H21 H23 E23 E21 H65506" xr:uid="{00000000-0002-0000-0400-000005000000}">
      <formula1>Calendars</formula1>
    </dataValidation>
    <dataValidation type="list" allowBlank="1" showInputMessage="1" showErrorMessage="1" sqref="WVK983012 WVK22 WLO22 WBS22 VRW22 VIA22 UYE22 UOI22 UEM22 TUQ22 TKU22 TAY22 SRC22 SHG22 RXK22 RNO22 RDS22 QTW22 QKA22 QAE22 PQI22 PGM22 OWQ22 OMU22 OCY22 NTC22 NJG22 MZK22 MPO22 MFS22 LVW22 LMA22 LCE22 KSI22 KIM22 JYQ22 JOU22 JEY22 IVC22 ILG22 IBK22 HRO22 HHS22 GXW22 GOA22 GEE22 FUI22 FKM22 FAQ22 EQU22 EGY22 DXC22 DNG22 DDK22 CTO22 CJS22 BZW22 BQA22 BGE22 AWI22 AMM22 ACQ22 SU22 IY22 WLO983012 WVN22 WLR22 WBV22 VRZ22 VID22 UYH22 UOL22 UEP22 TUT22 TKX22 TBB22 SRF22 SHJ22 RXN22 RNR22 RDV22 QTZ22 QKD22 QAH22 PQL22 PGP22 OWT22 OMX22 ODB22 NTF22 NJJ22 MZN22 MPR22 MFV22 LVZ22 LMD22 LCH22 KSL22 KIP22 JYT22 JOX22 JFB22 IVF22 ILJ22 IBN22 HRR22 HHV22 GXZ22 GOD22 GEH22 FUL22 FKP22 FAT22 EQX22 EHB22 DXF22 DNJ22 DDN22 CTR22 CJV22 BZZ22 BQD22 BGH22 AWL22 AMP22 ACT22 SX22 JB22 JB65508 SX65508 ACT65508 AMP65508 AWL65508 BGH65508 BQD65508 BZZ65508 CJV65508 CTR65508 DDN65508 DNJ65508 DXF65508 EHB65508 EQX65508 FAT65508 FKP65508 FUL65508 GEH65508 GOD65508 GXZ65508 HHV65508 HRR65508 IBN65508 ILJ65508 IVF65508 JFB65508 JOX65508 JYT65508 KIP65508 KSL65508 LCH65508 LMD65508 LVZ65508 MFV65508 MPR65508 MZN65508 NJJ65508 NTF65508 ODB65508 OMX65508 OWT65508 PGP65508 PQL65508 QAH65508 QKD65508 QTZ65508 RDV65508 RNR65508 RXN65508 SHJ65508 SRF65508 TBB65508 TKX65508 TUT65508 UEP65508 UOL65508 UYH65508 VID65508 VRZ65508 WBV65508 WLR65508 WVN65508 JB131044 SX131044 ACT131044 AMP131044 AWL131044 BGH131044 BQD131044 BZZ131044 CJV131044 CTR131044 DDN131044 DNJ131044 DXF131044 EHB131044 EQX131044 FAT131044 FKP131044 FUL131044 GEH131044 GOD131044 GXZ131044 HHV131044 HRR131044 IBN131044 ILJ131044 IVF131044 JFB131044 JOX131044 JYT131044 KIP131044 KSL131044 LCH131044 LMD131044 LVZ131044 MFV131044 MPR131044 MZN131044 NJJ131044 NTF131044 ODB131044 OMX131044 OWT131044 PGP131044 PQL131044 QAH131044 QKD131044 QTZ131044 RDV131044 RNR131044 RXN131044 SHJ131044 SRF131044 TBB131044 TKX131044 TUT131044 UEP131044 UOL131044 UYH131044 VID131044 VRZ131044 WBV131044 WLR131044 WVN131044 JB196580 SX196580 ACT196580 AMP196580 AWL196580 BGH196580 BQD196580 BZZ196580 CJV196580 CTR196580 DDN196580 DNJ196580 DXF196580 EHB196580 EQX196580 FAT196580 FKP196580 FUL196580 GEH196580 GOD196580 GXZ196580 HHV196580 HRR196580 IBN196580 ILJ196580 IVF196580 JFB196580 JOX196580 JYT196580 KIP196580 KSL196580 LCH196580 LMD196580 LVZ196580 MFV196580 MPR196580 MZN196580 NJJ196580 NTF196580 ODB196580 OMX196580 OWT196580 PGP196580 PQL196580 QAH196580 QKD196580 QTZ196580 RDV196580 RNR196580 RXN196580 SHJ196580 SRF196580 TBB196580 TKX196580 TUT196580 UEP196580 UOL196580 UYH196580 VID196580 VRZ196580 WBV196580 WLR196580 WVN196580 JB262116 SX262116 ACT262116 AMP262116 AWL262116 BGH262116 BQD262116 BZZ262116 CJV262116 CTR262116 DDN262116 DNJ262116 DXF262116 EHB262116 EQX262116 FAT262116 FKP262116 FUL262116 GEH262116 GOD262116 GXZ262116 HHV262116 HRR262116 IBN262116 ILJ262116 IVF262116 JFB262116 JOX262116 JYT262116 KIP262116 KSL262116 LCH262116 LMD262116 LVZ262116 MFV262116 MPR262116 MZN262116 NJJ262116 NTF262116 ODB262116 OMX262116 OWT262116 PGP262116 PQL262116 QAH262116 QKD262116 QTZ262116 RDV262116 RNR262116 RXN262116 SHJ262116 SRF262116 TBB262116 TKX262116 TUT262116 UEP262116 UOL262116 UYH262116 VID262116 VRZ262116 WBV262116 WLR262116 WVN262116 JB327652 SX327652 ACT327652 AMP327652 AWL327652 BGH327652 BQD327652 BZZ327652 CJV327652 CTR327652 DDN327652 DNJ327652 DXF327652 EHB327652 EQX327652 FAT327652 FKP327652 FUL327652 GEH327652 GOD327652 GXZ327652 HHV327652 HRR327652 IBN327652 ILJ327652 IVF327652 JFB327652 JOX327652 JYT327652 KIP327652 KSL327652 LCH327652 LMD327652 LVZ327652 MFV327652 MPR327652 MZN327652 NJJ327652 NTF327652 ODB327652 OMX327652 OWT327652 PGP327652 PQL327652 QAH327652 QKD327652 QTZ327652 RDV327652 RNR327652 RXN327652 SHJ327652 SRF327652 TBB327652 TKX327652 TUT327652 UEP327652 UOL327652 UYH327652 VID327652 VRZ327652 WBV327652 WLR327652 WVN327652 JB393188 SX393188 ACT393188 AMP393188 AWL393188 BGH393188 BQD393188 BZZ393188 CJV393188 CTR393188 DDN393188 DNJ393188 DXF393188 EHB393188 EQX393188 FAT393188 FKP393188 FUL393188 GEH393188 GOD393188 GXZ393188 HHV393188 HRR393188 IBN393188 ILJ393188 IVF393188 JFB393188 JOX393188 JYT393188 KIP393188 KSL393188 LCH393188 LMD393188 LVZ393188 MFV393188 MPR393188 MZN393188 NJJ393188 NTF393188 ODB393188 OMX393188 OWT393188 PGP393188 PQL393188 QAH393188 QKD393188 QTZ393188 RDV393188 RNR393188 RXN393188 SHJ393188 SRF393188 TBB393188 TKX393188 TUT393188 UEP393188 UOL393188 UYH393188 VID393188 VRZ393188 WBV393188 WLR393188 WVN393188 JB458724 SX458724 ACT458724 AMP458724 AWL458724 BGH458724 BQD458724 BZZ458724 CJV458724 CTR458724 DDN458724 DNJ458724 DXF458724 EHB458724 EQX458724 FAT458724 FKP458724 FUL458724 GEH458724 GOD458724 GXZ458724 HHV458724 HRR458724 IBN458724 ILJ458724 IVF458724 JFB458724 JOX458724 JYT458724 KIP458724 KSL458724 LCH458724 LMD458724 LVZ458724 MFV458724 MPR458724 MZN458724 NJJ458724 NTF458724 ODB458724 OMX458724 OWT458724 PGP458724 PQL458724 QAH458724 QKD458724 QTZ458724 RDV458724 RNR458724 RXN458724 SHJ458724 SRF458724 TBB458724 TKX458724 TUT458724 UEP458724 UOL458724 UYH458724 VID458724 VRZ458724 WBV458724 WLR458724 WVN458724 JB524260 SX524260 ACT524260 AMP524260 AWL524260 BGH524260 BQD524260 BZZ524260 CJV524260 CTR524260 DDN524260 DNJ524260 DXF524260 EHB524260 EQX524260 FAT524260 FKP524260 FUL524260 GEH524260 GOD524260 GXZ524260 HHV524260 HRR524260 IBN524260 ILJ524260 IVF524260 JFB524260 JOX524260 JYT524260 KIP524260 KSL524260 LCH524260 LMD524260 LVZ524260 MFV524260 MPR524260 MZN524260 NJJ524260 NTF524260 ODB524260 OMX524260 OWT524260 PGP524260 PQL524260 QAH524260 QKD524260 QTZ524260 RDV524260 RNR524260 RXN524260 SHJ524260 SRF524260 TBB524260 TKX524260 TUT524260 UEP524260 UOL524260 UYH524260 VID524260 VRZ524260 WBV524260 WLR524260 WVN524260 JB589796 SX589796 ACT589796 AMP589796 AWL589796 BGH589796 BQD589796 BZZ589796 CJV589796 CTR589796 DDN589796 DNJ589796 DXF589796 EHB589796 EQX589796 FAT589796 FKP589796 FUL589796 GEH589796 GOD589796 GXZ589796 HHV589796 HRR589796 IBN589796 ILJ589796 IVF589796 JFB589796 JOX589796 JYT589796 KIP589796 KSL589796 LCH589796 LMD589796 LVZ589796 MFV589796 MPR589796 MZN589796 NJJ589796 NTF589796 ODB589796 OMX589796 OWT589796 PGP589796 PQL589796 QAH589796 QKD589796 QTZ589796 RDV589796 RNR589796 RXN589796 SHJ589796 SRF589796 TBB589796 TKX589796 TUT589796 UEP589796 UOL589796 UYH589796 VID589796 VRZ589796 WBV589796 WLR589796 WVN589796 JB655332 SX655332 ACT655332 AMP655332 AWL655332 BGH655332 BQD655332 BZZ655332 CJV655332 CTR655332 DDN655332 DNJ655332 DXF655332 EHB655332 EQX655332 FAT655332 FKP655332 FUL655332 GEH655332 GOD655332 GXZ655332 HHV655332 HRR655332 IBN655332 ILJ655332 IVF655332 JFB655332 JOX655332 JYT655332 KIP655332 KSL655332 LCH655332 LMD655332 LVZ655332 MFV655332 MPR655332 MZN655332 NJJ655332 NTF655332 ODB655332 OMX655332 OWT655332 PGP655332 PQL655332 QAH655332 QKD655332 QTZ655332 RDV655332 RNR655332 RXN655332 SHJ655332 SRF655332 TBB655332 TKX655332 TUT655332 UEP655332 UOL655332 UYH655332 VID655332 VRZ655332 WBV655332 WLR655332 WVN655332 JB720868 SX720868 ACT720868 AMP720868 AWL720868 BGH720868 BQD720868 BZZ720868 CJV720868 CTR720868 DDN720868 DNJ720868 DXF720868 EHB720868 EQX720868 FAT720868 FKP720868 FUL720868 GEH720868 GOD720868 GXZ720868 HHV720868 HRR720868 IBN720868 ILJ720868 IVF720868 JFB720868 JOX720868 JYT720868 KIP720868 KSL720868 LCH720868 LMD720868 LVZ720868 MFV720868 MPR720868 MZN720868 NJJ720868 NTF720868 ODB720868 OMX720868 OWT720868 PGP720868 PQL720868 QAH720868 QKD720868 QTZ720868 RDV720868 RNR720868 RXN720868 SHJ720868 SRF720868 TBB720868 TKX720868 TUT720868 UEP720868 UOL720868 UYH720868 VID720868 VRZ720868 WBV720868 WLR720868 WVN720868 JB786404 SX786404 ACT786404 AMP786404 AWL786404 BGH786404 BQD786404 BZZ786404 CJV786404 CTR786404 DDN786404 DNJ786404 DXF786404 EHB786404 EQX786404 FAT786404 FKP786404 FUL786404 GEH786404 GOD786404 GXZ786404 HHV786404 HRR786404 IBN786404 ILJ786404 IVF786404 JFB786404 JOX786404 JYT786404 KIP786404 KSL786404 LCH786404 LMD786404 LVZ786404 MFV786404 MPR786404 MZN786404 NJJ786404 NTF786404 ODB786404 OMX786404 OWT786404 PGP786404 PQL786404 QAH786404 QKD786404 QTZ786404 RDV786404 RNR786404 RXN786404 SHJ786404 SRF786404 TBB786404 TKX786404 TUT786404 UEP786404 UOL786404 UYH786404 VID786404 VRZ786404 WBV786404 WLR786404 WVN786404 JB851940 SX851940 ACT851940 AMP851940 AWL851940 BGH851940 BQD851940 BZZ851940 CJV851940 CTR851940 DDN851940 DNJ851940 DXF851940 EHB851940 EQX851940 FAT851940 FKP851940 FUL851940 GEH851940 GOD851940 GXZ851940 HHV851940 HRR851940 IBN851940 ILJ851940 IVF851940 JFB851940 JOX851940 JYT851940 KIP851940 KSL851940 LCH851940 LMD851940 LVZ851940 MFV851940 MPR851940 MZN851940 NJJ851940 NTF851940 ODB851940 OMX851940 OWT851940 PGP851940 PQL851940 QAH851940 QKD851940 QTZ851940 RDV851940 RNR851940 RXN851940 SHJ851940 SRF851940 TBB851940 TKX851940 TUT851940 UEP851940 UOL851940 UYH851940 VID851940 VRZ851940 WBV851940 WLR851940 WVN851940 JB917476 SX917476 ACT917476 AMP917476 AWL917476 BGH917476 BQD917476 BZZ917476 CJV917476 CTR917476 DDN917476 DNJ917476 DXF917476 EHB917476 EQX917476 FAT917476 FKP917476 FUL917476 GEH917476 GOD917476 GXZ917476 HHV917476 HRR917476 IBN917476 ILJ917476 IVF917476 JFB917476 JOX917476 JYT917476 KIP917476 KSL917476 LCH917476 LMD917476 LVZ917476 MFV917476 MPR917476 MZN917476 NJJ917476 NTF917476 ODB917476 OMX917476 OWT917476 PGP917476 PQL917476 QAH917476 QKD917476 QTZ917476 RDV917476 RNR917476 RXN917476 SHJ917476 SRF917476 TBB917476 TKX917476 TUT917476 UEP917476 UOL917476 UYH917476 VID917476 VRZ917476 WBV917476 WLR917476 WVN917476 JB983012 SX983012 ACT983012 AMP983012 AWL983012 BGH983012 BQD983012 BZZ983012 CJV983012 CTR983012 DDN983012 DNJ983012 DXF983012 EHB983012 EQX983012 FAT983012 FKP983012 FUL983012 GEH983012 GOD983012 GXZ983012 HHV983012 HRR983012 IBN983012 ILJ983012 IVF983012 JFB983012 JOX983012 JYT983012 KIP983012 KSL983012 LCH983012 LMD983012 LVZ983012 MFV983012 MPR983012 MZN983012 NJJ983012 NTF983012 ODB983012 OMX983012 OWT983012 PGP983012 PQL983012 QAH983012 QKD983012 QTZ983012 RDV983012 RNR983012 RXN983012 SHJ983012 SRF983012 TBB983012 TKX983012 TUT983012 UEP983012 UOL983012 UYH983012 VID983012 VRZ983012 WBV983012 WLR983012 WVN983012 IY65508 SU65508 ACQ65508 AMM65508 AWI65508 BGE65508 BQA65508 BZW65508 CJS65508 CTO65508 DDK65508 DNG65508 DXC65508 EGY65508 EQU65508 FAQ65508 FKM65508 FUI65508 GEE65508 GOA65508 GXW65508 HHS65508 HRO65508 IBK65508 ILG65508 IVC65508 JEY65508 JOU65508 JYQ65508 KIM65508 KSI65508 LCE65508 LMA65508 LVW65508 MFS65508 MPO65508 MZK65508 NJG65508 NTC65508 OCY65508 OMU65508 OWQ65508 PGM65508 PQI65508 QAE65508 QKA65508 QTW65508 RDS65508 RNO65508 RXK65508 SHG65508 SRC65508 TAY65508 TKU65508 TUQ65508 UEM65508 UOI65508 UYE65508 VIA65508 VRW65508 WBS65508 WLO65508 WVK65508 IY131044 SU131044 ACQ131044 AMM131044 AWI131044 BGE131044 BQA131044 BZW131044 CJS131044 CTO131044 DDK131044 DNG131044 DXC131044 EGY131044 EQU131044 FAQ131044 FKM131044 FUI131044 GEE131044 GOA131044 GXW131044 HHS131044 HRO131044 IBK131044 ILG131044 IVC131044 JEY131044 JOU131044 JYQ131044 KIM131044 KSI131044 LCE131044 LMA131044 LVW131044 MFS131044 MPO131044 MZK131044 NJG131044 NTC131044 OCY131044 OMU131044 OWQ131044 PGM131044 PQI131044 QAE131044 QKA131044 QTW131044 RDS131044 RNO131044 RXK131044 SHG131044 SRC131044 TAY131044 TKU131044 TUQ131044 UEM131044 UOI131044 UYE131044 VIA131044 VRW131044 WBS131044 WLO131044 WVK131044 IY196580 SU196580 ACQ196580 AMM196580 AWI196580 BGE196580 BQA196580 BZW196580 CJS196580 CTO196580 DDK196580 DNG196580 DXC196580 EGY196580 EQU196580 FAQ196580 FKM196580 FUI196580 GEE196580 GOA196580 GXW196580 HHS196580 HRO196580 IBK196580 ILG196580 IVC196580 JEY196580 JOU196580 JYQ196580 KIM196580 KSI196580 LCE196580 LMA196580 LVW196580 MFS196580 MPO196580 MZK196580 NJG196580 NTC196580 OCY196580 OMU196580 OWQ196580 PGM196580 PQI196580 QAE196580 QKA196580 QTW196580 RDS196580 RNO196580 RXK196580 SHG196580 SRC196580 TAY196580 TKU196580 TUQ196580 UEM196580 UOI196580 UYE196580 VIA196580 VRW196580 WBS196580 WLO196580 WVK196580 IY262116 SU262116 ACQ262116 AMM262116 AWI262116 BGE262116 BQA262116 BZW262116 CJS262116 CTO262116 DDK262116 DNG262116 DXC262116 EGY262116 EQU262116 FAQ262116 FKM262116 FUI262116 GEE262116 GOA262116 GXW262116 HHS262116 HRO262116 IBK262116 ILG262116 IVC262116 JEY262116 JOU262116 JYQ262116 KIM262116 KSI262116 LCE262116 LMA262116 LVW262116 MFS262116 MPO262116 MZK262116 NJG262116 NTC262116 OCY262116 OMU262116 OWQ262116 PGM262116 PQI262116 QAE262116 QKA262116 QTW262116 RDS262116 RNO262116 RXK262116 SHG262116 SRC262116 TAY262116 TKU262116 TUQ262116 UEM262116 UOI262116 UYE262116 VIA262116 VRW262116 WBS262116 WLO262116 WVK262116 IY327652 SU327652 ACQ327652 AMM327652 AWI327652 BGE327652 BQA327652 BZW327652 CJS327652 CTO327652 DDK327652 DNG327652 DXC327652 EGY327652 EQU327652 FAQ327652 FKM327652 FUI327652 GEE327652 GOA327652 GXW327652 HHS327652 HRO327652 IBK327652 ILG327652 IVC327652 JEY327652 JOU327652 JYQ327652 KIM327652 KSI327652 LCE327652 LMA327652 LVW327652 MFS327652 MPO327652 MZK327652 NJG327652 NTC327652 OCY327652 OMU327652 OWQ327652 PGM327652 PQI327652 QAE327652 QKA327652 QTW327652 RDS327652 RNO327652 RXK327652 SHG327652 SRC327652 TAY327652 TKU327652 TUQ327652 UEM327652 UOI327652 UYE327652 VIA327652 VRW327652 WBS327652 WLO327652 WVK327652 IY393188 SU393188 ACQ393188 AMM393188 AWI393188 BGE393188 BQA393188 BZW393188 CJS393188 CTO393188 DDK393188 DNG393188 DXC393188 EGY393188 EQU393188 FAQ393188 FKM393188 FUI393188 GEE393188 GOA393188 GXW393188 HHS393188 HRO393188 IBK393188 ILG393188 IVC393188 JEY393188 JOU393188 JYQ393188 KIM393188 KSI393188 LCE393188 LMA393188 LVW393188 MFS393188 MPO393188 MZK393188 NJG393188 NTC393188 OCY393188 OMU393188 OWQ393188 PGM393188 PQI393188 QAE393188 QKA393188 QTW393188 RDS393188 RNO393188 RXK393188 SHG393188 SRC393188 TAY393188 TKU393188 TUQ393188 UEM393188 UOI393188 UYE393188 VIA393188 VRW393188 WBS393188 WLO393188 WVK393188 IY458724 SU458724 ACQ458724 AMM458724 AWI458724 BGE458724 BQA458724 BZW458724 CJS458724 CTO458724 DDK458724 DNG458724 DXC458724 EGY458724 EQU458724 FAQ458724 FKM458724 FUI458724 GEE458724 GOA458724 GXW458724 HHS458724 HRO458724 IBK458724 ILG458724 IVC458724 JEY458724 JOU458724 JYQ458724 KIM458724 KSI458724 LCE458724 LMA458724 LVW458724 MFS458724 MPO458724 MZK458724 NJG458724 NTC458724 OCY458724 OMU458724 OWQ458724 PGM458724 PQI458724 QAE458724 QKA458724 QTW458724 RDS458724 RNO458724 RXK458724 SHG458724 SRC458724 TAY458724 TKU458724 TUQ458724 UEM458724 UOI458724 UYE458724 VIA458724 VRW458724 WBS458724 WLO458724 WVK458724 IY524260 SU524260 ACQ524260 AMM524260 AWI524260 BGE524260 BQA524260 BZW524260 CJS524260 CTO524260 DDK524260 DNG524260 DXC524260 EGY524260 EQU524260 FAQ524260 FKM524260 FUI524260 GEE524260 GOA524260 GXW524260 HHS524260 HRO524260 IBK524260 ILG524260 IVC524260 JEY524260 JOU524260 JYQ524260 KIM524260 KSI524260 LCE524260 LMA524260 LVW524260 MFS524260 MPO524260 MZK524260 NJG524260 NTC524260 OCY524260 OMU524260 OWQ524260 PGM524260 PQI524260 QAE524260 QKA524260 QTW524260 RDS524260 RNO524260 RXK524260 SHG524260 SRC524260 TAY524260 TKU524260 TUQ524260 UEM524260 UOI524260 UYE524260 VIA524260 VRW524260 WBS524260 WLO524260 WVK524260 IY589796 SU589796 ACQ589796 AMM589796 AWI589796 BGE589796 BQA589796 BZW589796 CJS589796 CTO589796 DDK589796 DNG589796 DXC589796 EGY589796 EQU589796 FAQ589796 FKM589796 FUI589796 GEE589796 GOA589796 GXW589796 HHS589796 HRO589796 IBK589796 ILG589796 IVC589796 JEY589796 JOU589796 JYQ589796 KIM589796 KSI589796 LCE589796 LMA589796 LVW589796 MFS589796 MPO589796 MZK589796 NJG589796 NTC589796 OCY589796 OMU589796 OWQ589796 PGM589796 PQI589796 QAE589796 QKA589796 QTW589796 RDS589796 RNO589796 RXK589796 SHG589796 SRC589796 TAY589796 TKU589796 TUQ589796 UEM589796 UOI589796 UYE589796 VIA589796 VRW589796 WBS589796 WLO589796 WVK589796 IY655332 SU655332 ACQ655332 AMM655332 AWI655332 BGE655332 BQA655332 BZW655332 CJS655332 CTO655332 DDK655332 DNG655332 DXC655332 EGY655332 EQU655332 FAQ655332 FKM655332 FUI655332 GEE655332 GOA655332 GXW655332 HHS655332 HRO655332 IBK655332 ILG655332 IVC655332 JEY655332 JOU655332 JYQ655332 KIM655332 KSI655332 LCE655332 LMA655332 LVW655332 MFS655332 MPO655332 MZK655332 NJG655332 NTC655332 OCY655332 OMU655332 OWQ655332 PGM655332 PQI655332 QAE655332 QKA655332 QTW655332 RDS655332 RNO655332 RXK655332 SHG655332 SRC655332 TAY655332 TKU655332 TUQ655332 UEM655332 UOI655332 UYE655332 VIA655332 VRW655332 WBS655332 WLO655332 WVK655332 IY720868 SU720868 ACQ720868 AMM720868 AWI720868 BGE720868 BQA720868 BZW720868 CJS720868 CTO720868 DDK720868 DNG720868 DXC720868 EGY720868 EQU720868 FAQ720868 FKM720868 FUI720868 GEE720868 GOA720868 GXW720868 HHS720868 HRO720868 IBK720868 ILG720868 IVC720868 JEY720868 JOU720868 JYQ720868 KIM720868 KSI720868 LCE720868 LMA720868 LVW720868 MFS720868 MPO720868 MZK720868 NJG720868 NTC720868 OCY720868 OMU720868 OWQ720868 PGM720868 PQI720868 QAE720868 QKA720868 QTW720868 RDS720868 RNO720868 RXK720868 SHG720868 SRC720868 TAY720868 TKU720868 TUQ720868 UEM720868 UOI720868 UYE720868 VIA720868 VRW720868 WBS720868 WLO720868 WVK720868 IY786404 SU786404 ACQ786404 AMM786404 AWI786404 BGE786404 BQA786404 BZW786404 CJS786404 CTO786404 DDK786404 DNG786404 DXC786404 EGY786404 EQU786404 FAQ786404 FKM786404 FUI786404 GEE786404 GOA786404 GXW786404 HHS786404 HRO786404 IBK786404 ILG786404 IVC786404 JEY786404 JOU786404 JYQ786404 KIM786404 KSI786404 LCE786404 LMA786404 LVW786404 MFS786404 MPO786404 MZK786404 NJG786404 NTC786404 OCY786404 OMU786404 OWQ786404 PGM786404 PQI786404 QAE786404 QKA786404 QTW786404 RDS786404 RNO786404 RXK786404 SHG786404 SRC786404 TAY786404 TKU786404 TUQ786404 UEM786404 UOI786404 UYE786404 VIA786404 VRW786404 WBS786404 WLO786404 WVK786404 IY851940 SU851940 ACQ851940 AMM851940 AWI851940 BGE851940 BQA851940 BZW851940 CJS851940 CTO851940 DDK851940 DNG851940 DXC851940 EGY851940 EQU851940 FAQ851940 FKM851940 FUI851940 GEE851940 GOA851940 GXW851940 HHS851940 HRO851940 IBK851940 ILG851940 IVC851940 JEY851940 JOU851940 JYQ851940 KIM851940 KSI851940 LCE851940 LMA851940 LVW851940 MFS851940 MPO851940 MZK851940 NJG851940 NTC851940 OCY851940 OMU851940 OWQ851940 PGM851940 PQI851940 QAE851940 QKA851940 QTW851940 RDS851940 RNO851940 RXK851940 SHG851940 SRC851940 TAY851940 TKU851940 TUQ851940 UEM851940 UOI851940 UYE851940 VIA851940 VRW851940 WBS851940 WLO851940 WVK851940 IY917476 SU917476 ACQ917476 AMM917476 AWI917476 BGE917476 BQA917476 BZW917476 CJS917476 CTO917476 DDK917476 DNG917476 DXC917476 EGY917476 EQU917476 FAQ917476 FKM917476 FUI917476 GEE917476 GOA917476 GXW917476 HHS917476 HRO917476 IBK917476 ILG917476 IVC917476 JEY917476 JOU917476 JYQ917476 KIM917476 KSI917476 LCE917476 LMA917476 LVW917476 MFS917476 MPO917476 MZK917476 NJG917476 NTC917476 OCY917476 OMU917476 OWQ917476 PGM917476 PQI917476 QAE917476 QKA917476 QTW917476 RDS917476 RNO917476 RXK917476 SHG917476 SRC917476 TAY917476 TKU917476 TUQ917476 UEM917476 UOI917476 UYE917476 VIA917476 VRW917476 WBS917476 WLO917476 WVK917476 IY983012 SU983012 ACQ983012 AMM983012 AWI983012 BGE983012 BQA983012 BZW983012 CJS983012 CTO983012 DDK983012 DNG983012 DXC983012 EGY983012 EQU983012 FAQ983012 FKM983012 FUI983012 GEE983012 GOA983012 GXW983012 HHS983012 HRO983012 IBK983012 ILG983012 IVC983012 JEY983012 JOU983012 JYQ983012 KIM983012 KSI983012 LCE983012 LMA983012 LVW983012 MFS983012 MPO983012 MZK983012 NJG983012 NTC983012 OCY983012 OMU983012 OWQ983012 PGM983012 PQI983012 QAE983012 QKA983012 QTW983012 RDS983012 RNO983012 RXK983012 SHG983012 SRC983012 TAY983012 TKU983012 TUQ983012 UEM983012 UOI983012 UYE983012 VIA983012 VRW983012 WBS983012 H131041 H196577 H262113 H327649 H393185 H458721 H524257 H589793 H655329 H720865 H786401 H851937 H917473 H983009 E65505 E131041 E196577 E262113 E327649 E393185 E458721 E524257 E589793 E655329 E720865 E786401 E851937 E917473 E983009 H20 E20 H65505" xr:uid="{00000000-0002-0000-0400-000006000000}">
      <formula1>DayCountConventions</formula1>
    </dataValidation>
    <dataValidation type="list" allowBlank="1" showInputMessage="1" showErrorMessage="1" sqref="WVK983007 WVK17 WLO17 WBS17 VRW17 VIA17 UYE17 UOI17 UEM17 TUQ17 TKU17 TAY17 SRC17 SHG17 RXK17 RNO17 RDS17 QTW17 QKA17 QAE17 PQI17 PGM17 OWQ17 OMU17 OCY17 NTC17 NJG17 MZK17 MPO17 MFS17 LVW17 LMA17 LCE17 KSI17 KIM17 JYQ17 JOU17 JEY17 IVC17 ILG17 IBK17 HRO17 HHS17 GXW17 GOA17 GEE17 FUI17 FKM17 FAQ17 EQU17 EGY17 DXC17 DNG17 DDK17 CTO17 CJS17 BZW17 BQA17 BGE17 AWI17 AMM17 ACQ17 SU17 IY17 WVN17 WLR17 WBV17 VRZ17 VID17 UYH17 UOL17 UEP17 TUT17 TKX17 TBB17 SRF17 SHJ17 RXN17 RNR17 RDV17 QTZ17 QKD17 QAH17 PQL17 PGP17 OWT17 OMX17 ODB17 NTF17 NJJ17 MZN17 MPR17 MFV17 LVZ17 LMD17 LCH17 KSL17 KIP17 JYT17 JOX17 JFB17 IVF17 ILJ17 IBN17 HRR17 HHV17 GXZ17 GOD17 GEH17 FUL17 FKP17 FAT17 EQX17 EHB17 DXF17 DNJ17 DDN17 CTR17 CJV17 BZZ17 BQD17 BGH17 AWL17 AMP17 ACT17 SX17 JB17 JB65503 SX65503 ACT65503 AMP65503 AWL65503 BGH65503 BQD65503 BZZ65503 CJV65503 CTR65503 DDN65503 DNJ65503 DXF65503 EHB65503 EQX65503 FAT65503 FKP65503 FUL65503 GEH65503 GOD65503 GXZ65503 HHV65503 HRR65503 IBN65503 ILJ65503 IVF65503 JFB65503 JOX65503 JYT65503 KIP65503 KSL65503 LCH65503 LMD65503 LVZ65503 MFV65503 MPR65503 MZN65503 NJJ65503 NTF65503 ODB65503 OMX65503 OWT65503 PGP65503 PQL65503 QAH65503 QKD65503 QTZ65503 RDV65503 RNR65503 RXN65503 SHJ65503 SRF65503 TBB65503 TKX65503 TUT65503 UEP65503 UOL65503 UYH65503 VID65503 VRZ65503 WBV65503 WLR65503 WVN65503 JB131039 SX131039 ACT131039 AMP131039 AWL131039 BGH131039 BQD131039 BZZ131039 CJV131039 CTR131039 DDN131039 DNJ131039 DXF131039 EHB131039 EQX131039 FAT131039 FKP131039 FUL131039 GEH131039 GOD131039 GXZ131039 HHV131039 HRR131039 IBN131039 ILJ131039 IVF131039 JFB131039 JOX131039 JYT131039 KIP131039 KSL131039 LCH131039 LMD131039 LVZ131039 MFV131039 MPR131039 MZN131039 NJJ131039 NTF131039 ODB131039 OMX131039 OWT131039 PGP131039 PQL131039 QAH131039 QKD131039 QTZ131039 RDV131039 RNR131039 RXN131039 SHJ131039 SRF131039 TBB131039 TKX131039 TUT131039 UEP131039 UOL131039 UYH131039 VID131039 VRZ131039 WBV131039 WLR131039 WVN131039 JB196575 SX196575 ACT196575 AMP196575 AWL196575 BGH196575 BQD196575 BZZ196575 CJV196575 CTR196575 DDN196575 DNJ196575 DXF196575 EHB196575 EQX196575 FAT196575 FKP196575 FUL196575 GEH196575 GOD196575 GXZ196575 HHV196575 HRR196575 IBN196575 ILJ196575 IVF196575 JFB196575 JOX196575 JYT196575 KIP196575 KSL196575 LCH196575 LMD196575 LVZ196575 MFV196575 MPR196575 MZN196575 NJJ196575 NTF196575 ODB196575 OMX196575 OWT196575 PGP196575 PQL196575 QAH196575 QKD196575 QTZ196575 RDV196575 RNR196575 RXN196575 SHJ196575 SRF196575 TBB196575 TKX196575 TUT196575 UEP196575 UOL196575 UYH196575 VID196575 VRZ196575 WBV196575 WLR196575 WVN196575 JB262111 SX262111 ACT262111 AMP262111 AWL262111 BGH262111 BQD262111 BZZ262111 CJV262111 CTR262111 DDN262111 DNJ262111 DXF262111 EHB262111 EQX262111 FAT262111 FKP262111 FUL262111 GEH262111 GOD262111 GXZ262111 HHV262111 HRR262111 IBN262111 ILJ262111 IVF262111 JFB262111 JOX262111 JYT262111 KIP262111 KSL262111 LCH262111 LMD262111 LVZ262111 MFV262111 MPR262111 MZN262111 NJJ262111 NTF262111 ODB262111 OMX262111 OWT262111 PGP262111 PQL262111 QAH262111 QKD262111 QTZ262111 RDV262111 RNR262111 RXN262111 SHJ262111 SRF262111 TBB262111 TKX262111 TUT262111 UEP262111 UOL262111 UYH262111 VID262111 VRZ262111 WBV262111 WLR262111 WVN262111 JB327647 SX327647 ACT327647 AMP327647 AWL327647 BGH327647 BQD327647 BZZ327647 CJV327647 CTR327647 DDN327647 DNJ327647 DXF327647 EHB327647 EQX327647 FAT327647 FKP327647 FUL327647 GEH327647 GOD327647 GXZ327647 HHV327647 HRR327647 IBN327647 ILJ327647 IVF327647 JFB327647 JOX327647 JYT327647 KIP327647 KSL327647 LCH327647 LMD327647 LVZ327647 MFV327647 MPR327647 MZN327647 NJJ327647 NTF327647 ODB327647 OMX327647 OWT327647 PGP327647 PQL327647 QAH327647 QKD327647 QTZ327647 RDV327647 RNR327647 RXN327647 SHJ327647 SRF327647 TBB327647 TKX327647 TUT327647 UEP327647 UOL327647 UYH327647 VID327647 VRZ327647 WBV327647 WLR327647 WVN327647 JB393183 SX393183 ACT393183 AMP393183 AWL393183 BGH393183 BQD393183 BZZ393183 CJV393183 CTR393183 DDN393183 DNJ393183 DXF393183 EHB393183 EQX393183 FAT393183 FKP393183 FUL393183 GEH393183 GOD393183 GXZ393183 HHV393183 HRR393183 IBN393183 ILJ393183 IVF393183 JFB393183 JOX393183 JYT393183 KIP393183 KSL393183 LCH393183 LMD393183 LVZ393183 MFV393183 MPR393183 MZN393183 NJJ393183 NTF393183 ODB393183 OMX393183 OWT393183 PGP393183 PQL393183 QAH393183 QKD393183 QTZ393183 RDV393183 RNR393183 RXN393183 SHJ393183 SRF393183 TBB393183 TKX393183 TUT393183 UEP393183 UOL393183 UYH393183 VID393183 VRZ393183 WBV393183 WLR393183 WVN393183 JB458719 SX458719 ACT458719 AMP458719 AWL458719 BGH458719 BQD458719 BZZ458719 CJV458719 CTR458719 DDN458719 DNJ458719 DXF458719 EHB458719 EQX458719 FAT458719 FKP458719 FUL458719 GEH458719 GOD458719 GXZ458719 HHV458719 HRR458719 IBN458719 ILJ458719 IVF458719 JFB458719 JOX458719 JYT458719 KIP458719 KSL458719 LCH458719 LMD458719 LVZ458719 MFV458719 MPR458719 MZN458719 NJJ458719 NTF458719 ODB458719 OMX458719 OWT458719 PGP458719 PQL458719 QAH458719 QKD458719 QTZ458719 RDV458719 RNR458719 RXN458719 SHJ458719 SRF458719 TBB458719 TKX458719 TUT458719 UEP458719 UOL458719 UYH458719 VID458719 VRZ458719 WBV458719 WLR458719 WVN458719 JB524255 SX524255 ACT524255 AMP524255 AWL524255 BGH524255 BQD524255 BZZ524255 CJV524255 CTR524255 DDN524255 DNJ524255 DXF524255 EHB524255 EQX524255 FAT524255 FKP524255 FUL524255 GEH524255 GOD524255 GXZ524255 HHV524255 HRR524255 IBN524255 ILJ524255 IVF524255 JFB524255 JOX524255 JYT524255 KIP524255 KSL524255 LCH524255 LMD524255 LVZ524255 MFV524255 MPR524255 MZN524255 NJJ524255 NTF524255 ODB524255 OMX524255 OWT524255 PGP524255 PQL524255 QAH524255 QKD524255 QTZ524255 RDV524255 RNR524255 RXN524255 SHJ524255 SRF524255 TBB524255 TKX524255 TUT524255 UEP524255 UOL524255 UYH524255 VID524255 VRZ524255 WBV524255 WLR524255 WVN524255 JB589791 SX589791 ACT589791 AMP589791 AWL589791 BGH589791 BQD589791 BZZ589791 CJV589791 CTR589791 DDN589791 DNJ589791 DXF589791 EHB589791 EQX589791 FAT589791 FKP589791 FUL589791 GEH589791 GOD589791 GXZ589791 HHV589791 HRR589791 IBN589791 ILJ589791 IVF589791 JFB589791 JOX589791 JYT589791 KIP589791 KSL589791 LCH589791 LMD589791 LVZ589791 MFV589791 MPR589791 MZN589791 NJJ589791 NTF589791 ODB589791 OMX589791 OWT589791 PGP589791 PQL589791 QAH589791 QKD589791 QTZ589791 RDV589791 RNR589791 RXN589791 SHJ589791 SRF589791 TBB589791 TKX589791 TUT589791 UEP589791 UOL589791 UYH589791 VID589791 VRZ589791 WBV589791 WLR589791 WVN589791 JB655327 SX655327 ACT655327 AMP655327 AWL655327 BGH655327 BQD655327 BZZ655327 CJV655327 CTR655327 DDN655327 DNJ655327 DXF655327 EHB655327 EQX655327 FAT655327 FKP655327 FUL655327 GEH655327 GOD655327 GXZ655327 HHV655327 HRR655327 IBN655327 ILJ655327 IVF655327 JFB655327 JOX655327 JYT655327 KIP655327 KSL655327 LCH655327 LMD655327 LVZ655327 MFV655327 MPR655327 MZN655327 NJJ655327 NTF655327 ODB655327 OMX655327 OWT655327 PGP655327 PQL655327 QAH655327 QKD655327 QTZ655327 RDV655327 RNR655327 RXN655327 SHJ655327 SRF655327 TBB655327 TKX655327 TUT655327 UEP655327 UOL655327 UYH655327 VID655327 VRZ655327 WBV655327 WLR655327 WVN655327 JB720863 SX720863 ACT720863 AMP720863 AWL720863 BGH720863 BQD720863 BZZ720863 CJV720863 CTR720863 DDN720863 DNJ720863 DXF720863 EHB720863 EQX720863 FAT720863 FKP720863 FUL720863 GEH720863 GOD720863 GXZ720863 HHV720863 HRR720863 IBN720863 ILJ720863 IVF720863 JFB720863 JOX720863 JYT720863 KIP720863 KSL720863 LCH720863 LMD720863 LVZ720863 MFV720863 MPR720863 MZN720863 NJJ720863 NTF720863 ODB720863 OMX720863 OWT720863 PGP720863 PQL720863 QAH720863 QKD720863 QTZ720863 RDV720863 RNR720863 RXN720863 SHJ720863 SRF720863 TBB720863 TKX720863 TUT720863 UEP720863 UOL720863 UYH720863 VID720863 VRZ720863 WBV720863 WLR720863 WVN720863 JB786399 SX786399 ACT786399 AMP786399 AWL786399 BGH786399 BQD786399 BZZ786399 CJV786399 CTR786399 DDN786399 DNJ786399 DXF786399 EHB786399 EQX786399 FAT786399 FKP786399 FUL786399 GEH786399 GOD786399 GXZ786399 HHV786399 HRR786399 IBN786399 ILJ786399 IVF786399 JFB786399 JOX786399 JYT786399 KIP786399 KSL786399 LCH786399 LMD786399 LVZ786399 MFV786399 MPR786399 MZN786399 NJJ786399 NTF786399 ODB786399 OMX786399 OWT786399 PGP786399 PQL786399 QAH786399 QKD786399 QTZ786399 RDV786399 RNR786399 RXN786399 SHJ786399 SRF786399 TBB786399 TKX786399 TUT786399 UEP786399 UOL786399 UYH786399 VID786399 VRZ786399 WBV786399 WLR786399 WVN786399 JB851935 SX851935 ACT851935 AMP851935 AWL851935 BGH851935 BQD851935 BZZ851935 CJV851935 CTR851935 DDN851935 DNJ851935 DXF851935 EHB851935 EQX851935 FAT851935 FKP851935 FUL851935 GEH851935 GOD851935 GXZ851935 HHV851935 HRR851935 IBN851935 ILJ851935 IVF851935 JFB851935 JOX851935 JYT851935 KIP851935 KSL851935 LCH851935 LMD851935 LVZ851935 MFV851935 MPR851935 MZN851935 NJJ851935 NTF851935 ODB851935 OMX851935 OWT851935 PGP851935 PQL851935 QAH851935 QKD851935 QTZ851935 RDV851935 RNR851935 RXN851935 SHJ851935 SRF851935 TBB851935 TKX851935 TUT851935 UEP851935 UOL851935 UYH851935 VID851935 VRZ851935 WBV851935 WLR851935 WVN851935 JB917471 SX917471 ACT917471 AMP917471 AWL917471 BGH917471 BQD917471 BZZ917471 CJV917471 CTR917471 DDN917471 DNJ917471 DXF917471 EHB917471 EQX917471 FAT917471 FKP917471 FUL917471 GEH917471 GOD917471 GXZ917471 HHV917471 HRR917471 IBN917471 ILJ917471 IVF917471 JFB917471 JOX917471 JYT917471 KIP917471 KSL917471 LCH917471 LMD917471 LVZ917471 MFV917471 MPR917471 MZN917471 NJJ917471 NTF917471 ODB917471 OMX917471 OWT917471 PGP917471 PQL917471 QAH917471 QKD917471 QTZ917471 RDV917471 RNR917471 RXN917471 SHJ917471 SRF917471 TBB917471 TKX917471 TUT917471 UEP917471 UOL917471 UYH917471 VID917471 VRZ917471 WBV917471 WLR917471 WVN917471 JB983007 SX983007 ACT983007 AMP983007 AWL983007 BGH983007 BQD983007 BZZ983007 CJV983007 CTR983007 DDN983007 DNJ983007 DXF983007 EHB983007 EQX983007 FAT983007 FKP983007 FUL983007 GEH983007 GOD983007 GXZ983007 HHV983007 HRR983007 IBN983007 ILJ983007 IVF983007 JFB983007 JOX983007 JYT983007 KIP983007 KSL983007 LCH983007 LMD983007 LVZ983007 MFV983007 MPR983007 MZN983007 NJJ983007 NTF983007 ODB983007 OMX983007 OWT983007 PGP983007 PQL983007 QAH983007 QKD983007 QTZ983007 RDV983007 RNR983007 RXN983007 SHJ983007 SRF983007 TBB983007 TKX983007 TUT983007 UEP983007 UOL983007 UYH983007 VID983007 VRZ983007 WBV983007 WLR983007 WVN983007 IY65503 SU65503 ACQ65503 AMM65503 AWI65503 BGE65503 BQA65503 BZW65503 CJS65503 CTO65503 DDK65503 DNG65503 DXC65503 EGY65503 EQU65503 FAQ65503 FKM65503 FUI65503 GEE65503 GOA65503 GXW65503 HHS65503 HRO65503 IBK65503 ILG65503 IVC65503 JEY65503 JOU65503 JYQ65503 KIM65503 KSI65503 LCE65503 LMA65503 LVW65503 MFS65503 MPO65503 MZK65503 NJG65503 NTC65503 OCY65503 OMU65503 OWQ65503 PGM65503 PQI65503 QAE65503 QKA65503 QTW65503 RDS65503 RNO65503 RXK65503 SHG65503 SRC65503 TAY65503 TKU65503 TUQ65503 UEM65503 UOI65503 UYE65503 VIA65503 VRW65503 WBS65503 WLO65503 WVK65503 IY131039 SU131039 ACQ131039 AMM131039 AWI131039 BGE131039 BQA131039 BZW131039 CJS131039 CTO131039 DDK131039 DNG131039 DXC131039 EGY131039 EQU131039 FAQ131039 FKM131039 FUI131039 GEE131039 GOA131039 GXW131039 HHS131039 HRO131039 IBK131039 ILG131039 IVC131039 JEY131039 JOU131039 JYQ131039 KIM131039 KSI131039 LCE131039 LMA131039 LVW131039 MFS131039 MPO131039 MZK131039 NJG131039 NTC131039 OCY131039 OMU131039 OWQ131039 PGM131039 PQI131039 QAE131039 QKA131039 QTW131039 RDS131039 RNO131039 RXK131039 SHG131039 SRC131039 TAY131039 TKU131039 TUQ131039 UEM131039 UOI131039 UYE131039 VIA131039 VRW131039 WBS131039 WLO131039 WVK131039 IY196575 SU196575 ACQ196575 AMM196575 AWI196575 BGE196575 BQA196575 BZW196575 CJS196575 CTO196575 DDK196575 DNG196575 DXC196575 EGY196575 EQU196575 FAQ196575 FKM196575 FUI196575 GEE196575 GOA196575 GXW196575 HHS196575 HRO196575 IBK196575 ILG196575 IVC196575 JEY196575 JOU196575 JYQ196575 KIM196575 KSI196575 LCE196575 LMA196575 LVW196575 MFS196575 MPO196575 MZK196575 NJG196575 NTC196575 OCY196575 OMU196575 OWQ196575 PGM196575 PQI196575 QAE196575 QKA196575 QTW196575 RDS196575 RNO196575 RXK196575 SHG196575 SRC196575 TAY196575 TKU196575 TUQ196575 UEM196575 UOI196575 UYE196575 VIA196575 VRW196575 WBS196575 WLO196575 WVK196575 IY262111 SU262111 ACQ262111 AMM262111 AWI262111 BGE262111 BQA262111 BZW262111 CJS262111 CTO262111 DDK262111 DNG262111 DXC262111 EGY262111 EQU262111 FAQ262111 FKM262111 FUI262111 GEE262111 GOA262111 GXW262111 HHS262111 HRO262111 IBK262111 ILG262111 IVC262111 JEY262111 JOU262111 JYQ262111 KIM262111 KSI262111 LCE262111 LMA262111 LVW262111 MFS262111 MPO262111 MZK262111 NJG262111 NTC262111 OCY262111 OMU262111 OWQ262111 PGM262111 PQI262111 QAE262111 QKA262111 QTW262111 RDS262111 RNO262111 RXK262111 SHG262111 SRC262111 TAY262111 TKU262111 TUQ262111 UEM262111 UOI262111 UYE262111 VIA262111 VRW262111 WBS262111 WLO262111 WVK262111 IY327647 SU327647 ACQ327647 AMM327647 AWI327647 BGE327647 BQA327647 BZW327647 CJS327647 CTO327647 DDK327647 DNG327647 DXC327647 EGY327647 EQU327647 FAQ327647 FKM327647 FUI327647 GEE327647 GOA327647 GXW327647 HHS327647 HRO327647 IBK327647 ILG327647 IVC327647 JEY327647 JOU327647 JYQ327647 KIM327647 KSI327647 LCE327647 LMA327647 LVW327647 MFS327647 MPO327647 MZK327647 NJG327647 NTC327647 OCY327647 OMU327647 OWQ327647 PGM327647 PQI327647 QAE327647 QKA327647 QTW327647 RDS327647 RNO327647 RXK327647 SHG327647 SRC327647 TAY327647 TKU327647 TUQ327647 UEM327647 UOI327647 UYE327647 VIA327647 VRW327647 WBS327647 WLO327647 WVK327647 IY393183 SU393183 ACQ393183 AMM393183 AWI393183 BGE393183 BQA393183 BZW393183 CJS393183 CTO393183 DDK393183 DNG393183 DXC393183 EGY393183 EQU393183 FAQ393183 FKM393183 FUI393183 GEE393183 GOA393183 GXW393183 HHS393183 HRO393183 IBK393183 ILG393183 IVC393183 JEY393183 JOU393183 JYQ393183 KIM393183 KSI393183 LCE393183 LMA393183 LVW393183 MFS393183 MPO393183 MZK393183 NJG393183 NTC393183 OCY393183 OMU393183 OWQ393183 PGM393183 PQI393183 QAE393183 QKA393183 QTW393183 RDS393183 RNO393183 RXK393183 SHG393183 SRC393183 TAY393183 TKU393183 TUQ393183 UEM393183 UOI393183 UYE393183 VIA393183 VRW393183 WBS393183 WLO393183 WVK393183 IY458719 SU458719 ACQ458719 AMM458719 AWI458719 BGE458719 BQA458719 BZW458719 CJS458719 CTO458719 DDK458719 DNG458719 DXC458719 EGY458719 EQU458719 FAQ458719 FKM458719 FUI458719 GEE458719 GOA458719 GXW458719 HHS458719 HRO458719 IBK458719 ILG458719 IVC458719 JEY458719 JOU458719 JYQ458719 KIM458719 KSI458719 LCE458719 LMA458719 LVW458719 MFS458719 MPO458719 MZK458719 NJG458719 NTC458719 OCY458719 OMU458719 OWQ458719 PGM458719 PQI458719 QAE458719 QKA458719 QTW458719 RDS458719 RNO458719 RXK458719 SHG458719 SRC458719 TAY458719 TKU458719 TUQ458719 UEM458719 UOI458719 UYE458719 VIA458719 VRW458719 WBS458719 WLO458719 WVK458719 IY524255 SU524255 ACQ524255 AMM524255 AWI524255 BGE524255 BQA524255 BZW524255 CJS524255 CTO524255 DDK524255 DNG524255 DXC524255 EGY524255 EQU524255 FAQ524255 FKM524255 FUI524255 GEE524255 GOA524255 GXW524255 HHS524255 HRO524255 IBK524255 ILG524255 IVC524255 JEY524255 JOU524255 JYQ524255 KIM524255 KSI524255 LCE524255 LMA524255 LVW524255 MFS524255 MPO524255 MZK524255 NJG524255 NTC524255 OCY524255 OMU524255 OWQ524255 PGM524255 PQI524255 QAE524255 QKA524255 QTW524255 RDS524255 RNO524255 RXK524255 SHG524255 SRC524255 TAY524255 TKU524255 TUQ524255 UEM524255 UOI524255 UYE524255 VIA524255 VRW524255 WBS524255 WLO524255 WVK524255 IY589791 SU589791 ACQ589791 AMM589791 AWI589791 BGE589791 BQA589791 BZW589791 CJS589791 CTO589791 DDK589791 DNG589791 DXC589791 EGY589791 EQU589791 FAQ589791 FKM589791 FUI589791 GEE589791 GOA589791 GXW589791 HHS589791 HRO589791 IBK589791 ILG589791 IVC589791 JEY589791 JOU589791 JYQ589791 KIM589791 KSI589791 LCE589791 LMA589791 LVW589791 MFS589791 MPO589791 MZK589791 NJG589791 NTC589791 OCY589791 OMU589791 OWQ589791 PGM589791 PQI589791 QAE589791 QKA589791 QTW589791 RDS589791 RNO589791 RXK589791 SHG589791 SRC589791 TAY589791 TKU589791 TUQ589791 UEM589791 UOI589791 UYE589791 VIA589791 VRW589791 WBS589791 WLO589791 WVK589791 IY655327 SU655327 ACQ655327 AMM655327 AWI655327 BGE655327 BQA655327 BZW655327 CJS655327 CTO655327 DDK655327 DNG655327 DXC655327 EGY655327 EQU655327 FAQ655327 FKM655327 FUI655327 GEE655327 GOA655327 GXW655327 HHS655327 HRO655327 IBK655327 ILG655327 IVC655327 JEY655327 JOU655327 JYQ655327 KIM655327 KSI655327 LCE655327 LMA655327 LVW655327 MFS655327 MPO655327 MZK655327 NJG655327 NTC655327 OCY655327 OMU655327 OWQ655327 PGM655327 PQI655327 QAE655327 QKA655327 QTW655327 RDS655327 RNO655327 RXK655327 SHG655327 SRC655327 TAY655327 TKU655327 TUQ655327 UEM655327 UOI655327 UYE655327 VIA655327 VRW655327 WBS655327 WLO655327 WVK655327 IY720863 SU720863 ACQ720863 AMM720863 AWI720863 BGE720863 BQA720863 BZW720863 CJS720863 CTO720863 DDK720863 DNG720863 DXC720863 EGY720863 EQU720863 FAQ720863 FKM720863 FUI720863 GEE720863 GOA720863 GXW720863 HHS720863 HRO720863 IBK720863 ILG720863 IVC720863 JEY720863 JOU720863 JYQ720863 KIM720863 KSI720863 LCE720863 LMA720863 LVW720863 MFS720863 MPO720863 MZK720863 NJG720863 NTC720863 OCY720863 OMU720863 OWQ720863 PGM720863 PQI720863 QAE720863 QKA720863 QTW720863 RDS720863 RNO720863 RXK720863 SHG720863 SRC720863 TAY720863 TKU720863 TUQ720863 UEM720863 UOI720863 UYE720863 VIA720863 VRW720863 WBS720863 WLO720863 WVK720863 IY786399 SU786399 ACQ786399 AMM786399 AWI786399 BGE786399 BQA786399 BZW786399 CJS786399 CTO786399 DDK786399 DNG786399 DXC786399 EGY786399 EQU786399 FAQ786399 FKM786399 FUI786399 GEE786399 GOA786399 GXW786399 HHS786399 HRO786399 IBK786399 ILG786399 IVC786399 JEY786399 JOU786399 JYQ786399 KIM786399 KSI786399 LCE786399 LMA786399 LVW786399 MFS786399 MPO786399 MZK786399 NJG786399 NTC786399 OCY786399 OMU786399 OWQ786399 PGM786399 PQI786399 QAE786399 QKA786399 QTW786399 RDS786399 RNO786399 RXK786399 SHG786399 SRC786399 TAY786399 TKU786399 TUQ786399 UEM786399 UOI786399 UYE786399 VIA786399 VRW786399 WBS786399 WLO786399 WVK786399 IY851935 SU851935 ACQ851935 AMM851935 AWI851935 BGE851935 BQA851935 BZW851935 CJS851935 CTO851935 DDK851935 DNG851935 DXC851935 EGY851935 EQU851935 FAQ851935 FKM851935 FUI851935 GEE851935 GOA851935 GXW851935 HHS851935 HRO851935 IBK851935 ILG851935 IVC851935 JEY851935 JOU851935 JYQ851935 KIM851935 KSI851935 LCE851935 LMA851935 LVW851935 MFS851935 MPO851935 MZK851935 NJG851935 NTC851935 OCY851935 OMU851935 OWQ851935 PGM851935 PQI851935 QAE851935 QKA851935 QTW851935 RDS851935 RNO851935 RXK851935 SHG851935 SRC851935 TAY851935 TKU851935 TUQ851935 UEM851935 UOI851935 UYE851935 VIA851935 VRW851935 WBS851935 WLO851935 WVK851935 IY917471 SU917471 ACQ917471 AMM917471 AWI917471 BGE917471 BQA917471 BZW917471 CJS917471 CTO917471 DDK917471 DNG917471 DXC917471 EGY917471 EQU917471 FAQ917471 FKM917471 FUI917471 GEE917471 GOA917471 GXW917471 HHS917471 HRO917471 IBK917471 ILG917471 IVC917471 JEY917471 JOU917471 JYQ917471 KIM917471 KSI917471 LCE917471 LMA917471 LVW917471 MFS917471 MPO917471 MZK917471 NJG917471 NTC917471 OCY917471 OMU917471 OWQ917471 PGM917471 PQI917471 QAE917471 QKA917471 QTW917471 RDS917471 RNO917471 RXK917471 SHG917471 SRC917471 TAY917471 TKU917471 TUQ917471 UEM917471 UOI917471 UYE917471 VIA917471 VRW917471 WBS917471 WLO917471 WVK917471 IY983007 SU983007 ACQ983007 AMM983007 AWI983007 BGE983007 BQA983007 BZW983007 CJS983007 CTO983007 DDK983007 DNG983007 DXC983007 EGY983007 EQU983007 FAQ983007 FKM983007 FUI983007 GEE983007 GOA983007 GXW983007 HHS983007 HRO983007 IBK983007 ILG983007 IVC983007 JEY983007 JOU983007 JYQ983007 KIM983007 KSI983007 LCE983007 LMA983007 LVW983007 MFS983007 MPO983007 MZK983007 NJG983007 NTC983007 OCY983007 OMU983007 OWQ983007 PGM983007 PQI983007 QAE983007 QKA983007 QTW983007 RDS983007 RNO983007 RXK983007 SHG983007 SRC983007 TAY983007 TKU983007 TUQ983007 UEM983007 UOI983007 UYE983007 VIA983007 VRW983007 WBS983007 WLO983007 H131036 H196572 H262108 H327644 H393180 H458716 H524252 H589788 H655324 H720860 H786396 H851932 H917468 H983004 E65500 E131036 E196572 E262108 E327644 E393180 E458716 E524252 E589788 E655324 E720860 E786396 E851932 E917468 E983004 H65500" xr:uid="{00000000-0002-0000-0400-000007000000}">
      <formula1>LegType</formula1>
    </dataValidation>
    <dataValidation type="list" allowBlank="1" showInputMessage="1" showErrorMessage="1" sqref="WVK983003 WVK11 WLO11 WBS11 VRW11 VIA11 UYE11 UOI11 UEM11 TUQ11 TKU11 TAY11 SRC11 SHG11 RXK11 RNO11 RDS11 QTW11 QKA11 QAE11 PQI11 PGM11 OWQ11 OMU11 OCY11 NTC11 NJG11 MZK11 MPO11 MFS11 LVW11 LMA11 LCE11 KSI11 KIM11 JYQ11 JOU11 JEY11 IVC11 ILG11 IBK11 HRO11 HHS11 GXW11 GOA11 GEE11 FUI11 FKM11 FAQ11 EQU11 EGY11 DXC11 DNG11 DDK11 CTO11 CJS11 BZW11 BQA11 BGE11 AWI11 AMM11 ACQ11 SU11 IY11 WVN11 WLR11 WBV11 VRZ11 VID11 UYH11 UOL11 UEP11 TUT11 TKX11 TBB11 SRF11 SHJ11 RXN11 RNR11 RDV11 QTZ11 QKD11 QAH11 PQL11 PGP11 OWT11 OMX11 ODB11 NTF11 NJJ11 MZN11 MPR11 MFV11 LVZ11 LMD11 LCH11 KSL11 KIP11 JYT11 JOX11 JFB11 IVF11 ILJ11 IBN11 HRR11 HHV11 GXZ11 GOD11 GEH11 FUL11 FKP11 FAT11 EQX11 EHB11 DXF11 DNJ11 DDN11 CTR11 CJV11 BZZ11 BQD11 BGH11 AWL11 AMP11 ACT11 SX11 JB11 JB65499 SX65499 ACT65499 AMP65499 AWL65499 BGH65499 BQD65499 BZZ65499 CJV65499 CTR65499 DDN65499 DNJ65499 DXF65499 EHB65499 EQX65499 FAT65499 FKP65499 FUL65499 GEH65499 GOD65499 GXZ65499 HHV65499 HRR65499 IBN65499 ILJ65499 IVF65499 JFB65499 JOX65499 JYT65499 KIP65499 KSL65499 LCH65499 LMD65499 LVZ65499 MFV65499 MPR65499 MZN65499 NJJ65499 NTF65499 ODB65499 OMX65499 OWT65499 PGP65499 PQL65499 QAH65499 QKD65499 QTZ65499 RDV65499 RNR65499 RXN65499 SHJ65499 SRF65499 TBB65499 TKX65499 TUT65499 UEP65499 UOL65499 UYH65499 VID65499 VRZ65499 WBV65499 WLR65499 WVN65499 JB131035 SX131035 ACT131035 AMP131035 AWL131035 BGH131035 BQD131035 BZZ131035 CJV131035 CTR131035 DDN131035 DNJ131035 DXF131035 EHB131035 EQX131035 FAT131035 FKP131035 FUL131035 GEH131035 GOD131035 GXZ131035 HHV131035 HRR131035 IBN131035 ILJ131035 IVF131035 JFB131035 JOX131035 JYT131035 KIP131035 KSL131035 LCH131035 LMD131035 LVZ131035 MFV131035 MPR131035 MZN131035 NJJ131035 NTF131035 ODB131035 OMX131035 OWT131035 PGP131035 PQL131035 QAH131035 QKD131035 QTZ131035 RDV131035 RNR131035 RXN131035 SHJ131035 SRF131035 TBB131035 TKX131035 TUT131035 UEP131035 UOL131035 UYH131035 VID131035 VRZ131035 WBV131035 WLR131035 WVN131035 JB196571 SX196571 ACT196571 AMP196571 AWL196571 BGH196571 BQD196571 BZZ196571 CJV196571 CTR196571 DDN196571 DNJ196571 DXF196571 EHB196571 EQX196571 FAT196571 FKP196571 FUL196571 GEH196571 GOD196571 GXZ196571 HHV196571 HRR196571 IBN196571 ILJ196571 IVF196571 JFB196571 JOX196571 JYT196571 KIP196571 KSL196571 LCH196571 LMD196571 LVZ196571 MFV196571 MPR196571 MZN196571 NJJ196571 NTF196571 ODB196571 OMX196571 OWT196571 PGP196571 PQL196571 QAH196571 QKD196571 QTZ196571 RDV196571 RNR196571 RXN196571 SHJ196571 SRF196571 TBB196571 TKX196571 TUT196571 UEP196571 UOL196571 UYH196571 VID196571 VRZ196571 WBV196571 WLR196571 WVN196571 JB262107 SX262107 ACT262107 AMP262107 AWL262107 BGH262107 BQD262107 BZZ262107 CJV262107 CTR262107 DDN262107 DNJ262107 DXF262107 EHB262107 EQX262107 FAT262107 FKP262107 FUL262107 GEH262107 GOD262107 GXZ262107 HHV262107 HRR262107 IBN262107 ILJ262107 IVF262107 JFB262107 JOX262107 JYT262107 KIP262107 KSL262107 LCH262107 LMD262107 LVZ262107 MFV262107 MPR262107 MZN262107 NJJ262107 NTF262107 ODB262107 OMX262107 OWT262107 PGP262107 PQL262107 QAH262107 QKD262107 QTZ262107 RDV262107 RNR262107 RXN262107 SHJ262107 SRF262107 TBB262107 TKX262107 TUT262107 UEP262107 UOL262107 UYH262107 VID262107 VRZ262107 WBV262107 WLR262107 WVN262107 JB327643 SX327643 ACT327643 AMP327643 AWL327643 BGH327643 BQD327643 BZZ327643 CJV327643 CTR327643 DDN327643 DNJ327643 DXF327643 EHB327643 EQX327643 FAT327643 FKP327643 FUL327643 GEH327643 GOD327643 GXZ327643 HHV327643 HRR327643 IBN327643 ILJ327643 IVF327643 JFB327643 JOX327643 JYT327643 KIP327643 KSL327643 LCH327643 LMD327643 LVZ327643 MFV327643 MPR327643 MZN327643 NJJ327643 NTF327643 ODB327643 OMX327643 OWT327643 PGP327643 PQL327643 QAH327643 QKD327643 QTZ327643 RDV327643 RNR327643 RXN327643 SHJ327643 SRF327643 TBB327643 TKX327643 TUT327643 UEP327643 UOL327643 UYH327643 VID327643 VRZ327643 WBV327643 WLR327643 WVN327643 JB393179 SX393179 ACT393179 AMP393179 AWL393179 BGH393179 BQD393179 BZZ393179 CJV393179 CTR393179 DDN393179 DNJ393179 DXF393179 EHB393179 EQX393179 FAT393179 FKP393179 FUL393179 GEH393179 GOD393179 GXZ393179 HHV393179 HRR393179 IBN393179 ILJ393179 IVF393179 JFB393179 JOX393179 JYT393179 KIP393179 KSL393179 LCH393179 LMD393179 LVZ393179 MFV393179 MPR393179 MZN393179 NJJ393179 NTF393179 ODB393179 OMX393179 OWT393179 PGP393179 PQL393179 QAH393179 QKD393179 QTZ393179 RDV393179 RNR393179 RXN393179 SHJ393179 SRF393179 TBB393179 TKX393179 TUT393179 UEP393179 UOL393179 UYH393179 VID393179 VRZ393179 WBV393179 WLR393179 WVN393179 JB458715 SX458715 ACT458715 AMP458715 AWL458715 BGH458715 BQD458715 BZZ458715 CJV458715 CTR458715 DDN458715 DNJ458715 DXF458715 EHB458715 EQX458715 FAT458715 FKP458715 FUL458715 GEH458715 GOD458715 GXZ458715 HHV458715 HRR458715 IBN458715 ILJ458715 IVF458715 JFB458715 JOX458715 JYT458715 KIP458715 KSL458715 LCH458715 LMD458715 LVZ458715 MFV458715 MPR458715 MZN458715 NJJ458715 NTF458715 ODB458715 OMX458715 OWT458715 PGP458715 PQL458715 QAH458715 QKD458715 QTZ458715 RDV458715 RNR458715 RXN458715 SHJ458715 SRF458715 TBB458715 TKX458715 TUT458715 UEP458715 UOL458715 UYH458715 VID458715 VRZ458715 WBV458715 WLR458715 WVN458715 JB524251 SX524251 ACT524251 AMP524251 AWL524251 BGH524251 BQD524251 BZZ524251 CJV524251 CTR524251 DDN524251 DNJ524251 DXF524251 EHB524251 EQX524251 FAT524251 FKP524251 FUL524251 GEH524251 GOD524251 GXZ524251 HHV524251 HRR524251 IBN524251 ILJ524251 IVF524251 JFB524251 JOX524251 JYT524251 KIP524251 KSL524251 LCH524251 LMD524251 LVZ524251 MFV524251 MPR524251 MZN524251 NJJ524251 NTF524251 ODB524251 OMX524251 OWT524251 PGP524251 PQL524251 QAH524251 QKD524251 QTZ524251 RDV524251 RNR524251 RXN524251 SHJ524251 SRF524251 TBB524251 TKX524251 TUT524251 UEP524251 UOL524251 UYH524251 VID524251 VRZ524251 WBV524251 WLR524251 WVN524251 JB589787 SX589787 ACT589787 AMP589787 AWL589787 BGH589787 BQD589787 BZZ589787 CJV589787 CTR589787 DDN589787 DNJ589787 DXF589787 EHB589787 EQX589787 FAT589787 FKP589787 FUL589787 GEH589787 GOD589787 GXZ589787 HHV589787 HRR589787 IBN589787 ILJ589787 IVF589787 JFB589787 JOX589787 JYT589787 KIP589787 KSL589787 LCH589787 LMD589787 LVZ589787 MFV589787 MPR589787 MZN589787 NJJ589787 NTF589787 ODB589787 OMX589787 OWT589787 PGP589787 PQL589787 QAH589787 QKD589787 QTZ589787 RDV589787 RNR589787 RXN589787 SHJ589787 SRF589787 TBB589787 TKX589787 TUT589787 UEP589787 UOL589787 UYH589787 VID589787 VRZ589787 WBV589787 WLR589787 WVN589787 JB655323 SX655323 ACT655323 AMP655323 AWL655323 BGH655323 BQD655323 BZZ655323 CJV655323 CTR655323 DDN655323 DNJ655323 DXF655323 EHB655323 EQX655323 FAT655323 FKP655323 FUL655323 GEH655323 GOD655323 GXZ655323 HHV655323 HRR655323 IBN655323 ILJ655323 IVF655323 JFB655323 JOX655323 JYT655323 KIP655323 KSL655323 LCH655323 LMD655323 LVZ655323 MFV655323 MPR655323 MZN655323 NJJ655323 NTF655323 ODB655323 OMX655323 OWT655323 PGP655323 PQL655323 QAH655323 QKD655323 QTZ655323 RDV655323 RNR655323 RXN655323 SHJ655323 SRF655323 TBB655323 TKX655323 TUT655323 UEP655323 UOL655323 UYH655323 VID655323 VRZ655323 WBV655323 WLR655323 WVN655323 JB720859 SX720859 ACT720859 AMP720859 AWL720859 BGH720859 BQD720859 BZZ720859 CJV720859 CTR720859 DDN720859 DNJ720859 DXF720859 EHB720859 EQX720859 FAT720859 FKP720859 FUL720859 GEH720859 GOD720859 GXZ720859 HHV720859 HRR720859 IBN720859 ILJ720859 IVF720859 JFB720859 JOX720859 JYT720859 KIP720859 KSL720859 LCH720859 LMD720859 LVZ720859 MFV720859 MPR720859 MZN720859 NJJ720859 NTF720859 ODB720859 OMX720859 OWT720859 PGP720859 PQL720859 QAH720859 QKD720859 QTZ720859 RDV720859 RNR720859 RXN720859 SHJ720859 SRF720859 TBB720859 TKX720859 TUT720859 UEP720859 UOL720859 UYH720859 VID720859 VRZ720859 WBV720859 WLR720859 WVN720859 JB786395 SX786395 ACT786395 AMP786395 AWL786395 BGH786395 BQD786395 BZZ786395 CJV786395 CTR786395 DDN786395 DNJ786395 DXF786395 EHB786395 EQX786395 FAT786395 FKP786395 FUL786395 GEH786395 GOD786395 GXZ786395 HHV786395 HRR786395 IBN786395 ILJ786395 IVF786395 JFB786395 JOX786395 JYT786395 KIP786395 KSL786395 LCH786395 LMD786395 LVZ786395 MFV786395 MPR786395 MZN786395 NJJ786395 NTF786395 ODB786395 OMX786395 OWT786395 PGP786395 PQL786395 QAH786395 QKD786395 QTZ786395 RDV786395 RNR786395 RXN786395 SHJ786395 SRF786395 TBB786395 TKX786395 TUT786395 UEP786395 UOL786395 UYH786395 VID786395 VRZ786395 WBV786395 WLR786395 WVN786395 JB851931 SX851931 ACT851931 AMP851931 AWL851931 BGH851931 BQD851931 BZZ851931 CJV851931 CTR851931 DDN851931 DNJ851931 DXF851931 EHB851931 EQX851931 FAT851931 FKP851931 FUL851931 GEH851931 GOD851931 GXZ851931 HHV851931 HRR851931 IBN851931 ILJ851931 IVF851931 JFB851931 JOX851931 JYT851931 KIP851931 KSL851931 LCH851931 LMD851931 LVZ851931 MFV851931 MPR851931 MZN851931 NJJ851931 NTF851931 ODB851931 OMX851931 OWT851931 PGP851931 PQL851931 QAH851931 QKD851931 QTZ851931 RDV851931 RNR851931 RXN851931 SHJ851931 SRF851931 TBB851931 TKX851931 TUT851931 UEP851931 UOL851931 UYH851931 VID851931 VRZ851931 WBV851931 WLR851931 WVN851931 JB917467 SX917467 ACT917467 AMP917467 AWL917467 BGH917467 BQD917467 BZZ917467 CJV917467 CTR917467 DDN917467 DNJ917467 DXF917467 EHB917467 EQX917467 FAT917467 FKP917467 FUL917467 GEH917467 GOD917467 GXZ917467 HHV917467 HRR917467 IBN917467 ILJ917467 IVF917467 JFB917467 JOX917467 JYT917467 KIP917467 KSL917467 LCH917467 LMD917467 LVZ917467 MFV917467 MPR917467 MZN917467 NJJ917467 NTF917467 ODB917467 OMX917467 OWT917467 PGP917467 PQL917467 QAH917467 QKD917467 QTZ917467 RDV917467 RNR917467 RXN917467 SHJ917467 SRF917467 TBB917467 TKX917467 TUT917467 UEP917467 UOL917467 UYH917467 VID917467 VRZ917467 WBV917467 WLR917467 WVN917467 JB983003 SX983003 ACT983003 AMP983003 AWL983003 BGH983003 BQD983003 BZZ983003 CJV983003 CTR983003 DDN983003 DNJ983003 DXF983003 EHB983003 EQX983003 FAT983003 FKP983003 FUL983003 GEH983003 GOD983003 GXZ983003 HHV983003 HRR983003 IBN983003 ILJ983003 IVF983003 JFB983003 JOX983003 JYT983003 KIP983003 KSL983003 LCH983003 LMD983003 LVZ983003 MFV983003 MPR983003 MZN983003 NJJ983003 NTF983003 ODB983003 OMX983003 OWT983003 PGP983003 PQL983003 QAH983003 QKD983003 QTZ983003 RDV983003 RNR983003 RXN983003 SHJ983003 SRF983003 TBB983003 TKX983003 TUT983003 UEP983003 UOL983003 UYH983003 VID983003 VRZ983003 WBV983003 WLR983003 WVN983003 IY65499 SU65499 ACQ65499 AMM65499 AWI65499 BGE65499 BQA65499 BZW65499 CJS65499 CTO65499 DDK65499 DNG65499 DXC65499 EGY65499 EQU65499 FAQ65499 FKM65499 FUI65499 GEE65499 GOA65499 GXW65499 HHS65499 HRO65499 IBK65499 ILG65499 IVC65499 JEY65499 JOU65499 JYQ65499 KIM65499 KSI65499 LCE65499 LMA65499 LVW65499 MFS65499 MPO65499 MZK65499 NJG65499 NTC65499 OCY65499 OMU65499 OWQ65499 PGM65499 PQI65499 QAE65499 QKA65499 QTW65499 RDS65499 RNO65499 RXK65499 SHG65499 SRC65499 TAY65499 TKU65499 TUQ65499 UEM65499 UOI65499 UYE65499 VIA65499 VRW65499 WBS65499 WLO65499 WVK65499 IY131035 SU131035 ACQ131035 AMM131035 AWI131035 BGE131035 BQA131035 BZW131035 CJS131035 CTO131035 DDK131035 DNG131035 DXC131035 EGY131035 EQU131035 FAQ131035 FKM131035 FUI131035 GEE131035 GOA131035 GXW131035 HHS131035 HRO131035 IBK131035 ILG131035 IVC131035 JEY131035 JOU131035 JYQ131035 KIM131035 KSI131035 LCE131035 LMA131035 LVW131035 MFS131035 MPO131035 MZK131035 NJG131035 NTC131035 OCY131035 OMU131035 OWQ131035 PGM131035 PQI131035 QAE131035 QKA131035 QTW131035 RDS131035 RNO131035 RXK131035 SHG131035 SRC131035 TAY131035 TKU131035 TUQ131035 UEM131035 UOI131035 UYE131035 VIA131035 VRW131035 WBS131035 WLO131035 WVK131035 IY196571 SU196571 ACQ196571 AMM196571 AWI196571 BGE196571 BQA196571 BZW196571 CJS196571 CTO196571 DDK196571 DNG196571 DXC196571 EGY196571 EQU196571 FAQ196571 FKM196571 FUI196571 GEE196571 GOA196571 GXW196571 HHS196571 HRO196571 IBK196571 ILG196571 IVC196571 JEY196571 JOU196571 JYQ196571 KIM196571 KSI196571 LCE196571 LMA196571 LVW196571 MFS196571 MPO196571 MZK196571 NJG196571 NTC196571 OCY196571 OMU196571 OWQ196571 PGM196571 PQI196571 QAE196571 QKA196571 QTW196571 RDS196571 RNO196571 RXK196571 SHG196571 SRC196571 TAY196571 TKU196571 TUQ196571 UEM196571 UOI196571 UYE196571 VIA196571 VRW196571 WBS196571 WLO196571 WVK196571 IY262107 SU262107 ACQ262107 AMM262107 AWI262107 BGE262107 BQA262107 BZW262107 CJS262107 CTO262107 DDK262107 DNG262107 DXC262107 EGY262107 EQU262107 FAQ262107 FKM262107 FUI262107 GEE262107 GOA262107 GXW262107 HHS262107 HRO262107 IBK262107 ILG262107 IVC262107 JEY262107 JOU262107 JYQ262107 KIM262107 KSI262107 LCE262107 LMA262107 LVW262107 MFS262107 MPO262107 MZK262107 NJG262107 NTC262107 OCY262107 OMU262107 OWQ262107 PGM262107 PQI262107 QAE262107 QKA262107 QTW262107 RDS262107 RNO262107 RXK262107 SHG262107 SRC262107 TAY262107 TKU262107 TUQ262107 UEM262107 UOI262107 UYE262107 VIA262107 VRW262107 WBS262107 WLO262107 WVK262107 IY327643 SU327643 ACQ327643 AMM327643 AWI327643 BGE327643 BQA327643 BZW327643 CJS327643 CTO327643 DDK327643 DNG327643 DXC327643 EGY327643 EQU327643 FAQ327643 FKM327643 FUI327643 GEE327643 GOA327643 GXW327643 HHS327643 HRO327643 IBK327643 ILG327643 IVC327643 JEY327643 JOU327643 JYQ327643 KIM327643 KSI327643 LCE327643 LMA327643 LVW327643 MFS327643 MPO327643 MZK327643 NJG327643 NTC327643 OCY327643 OMU327643 OWQ327643 PGM327643 PQI327643 QAE327643 QKA327643 QTW327643 RDS327643 RNO327643 RXK327643 SHG327643 SRC327643 TAY327643 TKU327643 TUQ327643 UEM327643 UOI327643 UYE327643 VIA327643 VRW327643 WBS327643 WLO327643 WVK327643 IY393179 SU393179 ACQ393179 AMM393179 AWI393179 BGE393179 BQA393179 BZW393179 CJS393179 CTO393179 DDK393179 DNG393179 DXC393179 EGY393179 EQU393179 FAQ393179 FKM393179 FUI393179 GEE393179 GOA393179 GXW393179 HHS393179 HRO393179 IBK393179 ILG393179 IVC393179 JEY393179 JOU393179 JYQ393179 KIM393179 KSI393179 LCE393179 LMA393179 LVW393179 MFS393179 MPO393179 MZK393179 NJG393179 NTC393179 OCY393179 OMU393179 OWQ393179 PGM393179 PQI393179 QAE393179 QKA393179 QTW393179 RDS393179 RNO393179 RXK393179 SHG393179 SRC393179 TAY393179 TKU393179 TUQ393179 UEM393179 UOI393179 UYE393179 VIA393179 VRW393179 WBS393179 WLO393179 WVK393179 IY458715 SU458715 ACQ458715 AMM458715 AWI458715 BGE458715 BQA458715 BZW458715 CJS458715 CTO458715 DDK458715 DNG458715 DXC458715 EGY458715 EQU458715 FAQ458715 FKM458715 FUI458715 GEE458715 GOA458715 GXW458715 HHS458715 HRO458715 IBK458715 ILG458715 IVC458715 JEY458715 JOU458715 JYQ458715 KIM458715 KSI458715 LCE458715 LMA458715 LVW458715 MFS458715 MPO458715 MZK458715 NJG458715 NTC458715 OCY458715 OMU458715 OWQ458715 PGM458715 PQI458715 QAE458715 QKA458715 QTW458715 RDS458715 RNO458715 RXK458715 SHG458715 SRC458715 TAY458715 TKU458715 TUQ458715 UEM458715 UOI458715 UYE458715 VIA458715 VRW458715 WBS458715 WLO458715 WVK458715 IY524251 SU524251 ACQ524251 AMM524251 AWI524251 BGE524251 BQA524251 BZW524251 CJS524251 CTO524251 DDK524251 DNG524251 DXC524251 EGY524251 EQU524251 FAQ524251 FKM524251 FUI524251 GEE524251 GOA524251 GXW524251 HHS524251 HRO524251 IBK524251 ILG524251 IVC524251 JEY524251 JOU524251 JYQ524251 KIM524251 KSI524251 LCE524251 LMA524251 LVW524251 MFS524251 MPO524251 MZK524251 NJG524251 NTC524251 OCY524251 OMU524251 OWQ524251 PGM524251 PQI524251 QAE524251 QKA524251 QTW524251 RDS524251 RNO524251 RXK524251 SHG524251 SRC524251 TAY524251 TKU524251 TUQ524251 UEM524251 UOI524251 UYE524251 VIA524251 VRW524251 WBS524251 WLO524251 WVK524251 IY589787 SU589787 ACQ589787 AMM589787 AWI589787 BGE589787 BQA589787 BZW589787 CJS589787 CTO589787 DDK589787 DNG589787 DXC589787 EGY589787 EQU589787 FAQ589787 FKM589787 FUI589787 GEE589787 GOA589787 GXW589787 HHS589787 HRO589787 IBK589787 ILG589787 IVC589787 JEY589787 JOU589787 JYQ589787 KIM589787 KSI589787 LCE589787 LMA589787 LVW589787 MFS589787 MPO589787 MZK589787 NJG589787 NTC589787 OCY589787 OMU589787 OWQ589787 PGM589787 PQI589787 QAE589787 QKA589787 QTW589787 RDS589787 RNO589787 RXK589787 SHG589787 SRC589787 TAY589787 TKU589787 TUQ589787 UEM589787 UOI589787 UYE589787 VIA589787 VRW589787 WBS589787 WLO589787 WVK589787 IY655323 SU655323 ACQ655323 AMM655323 AWI655323 BGE655323 BQA655323 BZW655323 CJS655323 CTO655323 DDK655323 DNG655323 DXC655323 EGY655323 EQU655323 FAQ655323 FKM655323 FUI655323 GEE655323 GOA655323 GXW655323 HHS655323 HRO655323 IBK655323 ILG655323 IVC655323 JEY655323 JOU655323 JYQ655323 KIM655323 KSI655323 LCE655323 LMA655323 LVW655323 MFS655323 MPO655323 MZK655323 NJG655323 NTC655323 OCY655323 OMU655323 OWQ655323 PGM655323 PQI655323 QAE655323 QKA655323 QTW655323 RDS655323 RNO655323 RXK655323 SHG655323 SRC655323 TAY655323 TKU655323 TUQ655323 UEM655323 UOI655323 UYE655323 VIA655323 VRW655323 WBS655323 WLO655323 WVK655323 IY720859 SU720859 ACQ720859 AMM720859 AWI720859 BGE720859 BQA720859 BZW720859 CJS720859 CTO720859 DDK720859 DNG720859 DXC720859 EGY720859 EQU720859 FAQ720859 FKM720859 FUI720859 GEE720859 GOA720859 GXW720859 HHS720859 HRO720859 IBK720859 ILG720859 IVC720859 JEY720859 JOU720859 JYQ720859 KIM720859 KSI720859 LCE720859 LMA720859 LVW720859 MFS720859 MPO720859 MZK720859 NJG720859 NTC720859 OCY720859 OMU720859 OWQ720859 PGM720859 PQI720859 QAE720859 QKA720859 QTW720859 RDS720859 RNO720859 RXK720859 SHG720859 SRC720859 TAY720859 TKU720859 TUQ720859 UEM720859 UOI720859 UYE720859 VIA720859 VRW720859 WBS720859 WLO720859 WVK720859 IY786395 SU786395 ACQ786395 AMM786395 AWI786395 BGE786395 BQA786395 BZW786395 CJS786395 CTO786395 DDK786395 DNG786395 DXC786395 EGY786395 EQU786395 FAQ786395 FKM786395 FUI786395 GEE786395 GOA786395 GXW786395 HHS786395 HRO786395 IBK786395 ILG786395 IVC786395 JEY786395 JOU786395 JYQ786395 KIM786395 KSI786395 LCE786395 LMA786395 LVW786395 MFS786395 MPO786395 MZK786395 NJG786395 NTC786395 OCY786395 OMU786395 OWQ786395 PGM786395 PQI786395 QAE786395 QKA786395 QTW786395 RDS786395 RNO786395 RXK786395 SHG786395 SRC786395 TAY786395 TKU786395 TUQ786395 UEM786395 UOI786395 UYE786395 VIA786395 VRW786395 WBS786395 WLO786395 WVK786395 IY851931 SU851931 ACQ851931 AMM851931 AWI851931 BGE851931 BQA851931 BZW851931 CJS851931 CTO851931 DDK851931 DNG851931 DXC851931 EGY851931 EQU851931 FAQ851931 FKM851931 FUI851931 GEE851931 GOA851931 GXW851931 HHS851931 HRO851931 IBK851931 ILG851931 IVC851931 JEY851931 JOU851931 JYQ851931 KIM851931 KSI851931 LCE851931 LMA851931 LVW851931 MFS851931 MPO851931 MZK851931 NJG851931 NTC851931 OCY851931 OMU851931 OWQ851931 PGM851931 PQI851931 QAE851931 QKA851931 QTW851931 RDS851931 RNO851931 RXK851931 SHG851931 SRC851931 TAY851931 TKU851931 TUQ851931 UEM851931 UOI851931 UYE851931 VIA851931 VRW851931 WBS851931 WLO851931 WVK851931 IY917467 SU917467 ACQ917467 AMM917467 AWI917467 BGE917467 BQA917467 BZW917467 CJS917467 CTO917467 DDK917467 DNG917467 DXC917467 EGY917467 EQU917467 FAQ917467 FKM917467 FUI917467 GEE917467 GOA917467 GXW917467 HHS917467 HRO917467 IBK917467 ILG917467 IVC917467 JEY917467 JOU917467 JYQ917467 KIM917467 KSI917467 LCE917467 LMA917467 LVW917467 MFS917467 MPO917467 MZK917467 NJG917467 NTC917467 OCY917467 OMU917467 OWQ917467 PGM917467 PQI917467 QAE917467 QKA917467 QTW917467 RDS917467 RNO917467 RXK917467 SHG917467 SRC917467 TAY917467 TKU917467 TUQ917467 UEM917467 UOI917467 UYE917467 VIA917467 VRW917467 WBS917467 WLO917467 WVK917467 IY983003 SU983003 ACQ983003 AMM983003 AWI983003 BGE983003 BQA983003 BZW983003 CJS983003 CTO983003 DDK983003 DNG983003 DXC983003 EGY983003 EQU983003 FAQ983003 FKM983003 FUI983003 GEE983003 GOA983003 GXW983003 HHS983003 HRO983003 IBK983003 ILG983003 IVC983003 JEY983003 JOU983003 JYQ983003 KIM983003 KSI983003 LCE983003 LMA983003 LVW983003 MFS983003 MPO983003 MZK983003 NJG983003 NTC983003 OCY983003 OMU983003 OWQ983003 PGM983003 PQI983003 QAE983003 QKA983003 QTW983003 RDS983003 RNO983003 RXK983003 SHG983003 SRC983003 TAY983003 TKU983003 TUQ983003 UEM983003 UOI983003 UYE983003 VIA983003 VRW983003 WBS983003 WLO983003 H131032 H196568 H262104 H327640 H393176 H458712 H524248 H589784 H655320 H720856 H786392 H851928 H917464 H983000 E65496 E131032 E196568 E262104 E327640 E393176 E458712 E524248 E589784 E655320 E720856 E786392 E851928 E917464 E983000 E11 H11 H65496" xr:uid="{00000000-0002-0000-0400-000008000000}">
      <formula1>SwapType</formula1>
    </dataValidation>
    <dataValidation type="list" allowBlank="1" showInputMessage="1" showErrorMessage="1" sqref="WVK983005 WVK15 WLO15 WBS15 VRW15 VIA15 UYE15 UOI15 UEM15 TUQ15 TKU15 TAY15 SRC15 SHG15 RXK15 RNO15 RDS15 QTW15 QKA15 QAE15 PQI15 PGM15 OWQ15 OMU15 OCY15 NTC15 NJG15 MZK15 MPO15 MFS15 LVW15 LMA15 LCE15 KSI15 KIM15 JYQ15 JOU15 JEY15 IVC15 ILG15 IBK15 HRO15 HHS15 GXW15 GOA15 GEE15 FUI15 FKM15 FAQ15 EQU15 EGY15 DXC15 DNG15 DDK15 CTO15 CJS15 BZW15 BQA15 BGE15 AWI15 AMM15 ACQ15 SU15 IY15 WVN15 WLR15 WBV15 VRZ15 VID15 UYH15 UOL15 UEP15 TUT15 TKX15 TBB15 SRF15 SHJ15 RXN15 RNR15 RDV15 QTZ15 QKD15 QAH15 PQL15 PGP15 OWT15 OMX15 ODB15 NTF15 NJJ15 MZN15 MPR15 MFV15 LVZ15 LMD15 LCH15 KSL15 KIP15 JYT15 JOX15 JFB15 IVF15 ILJ15 IBN15 HRR15 HHV15 GXZ15 GOD15 GEH15 FUL15 FKP15 FAT15 EQX15 EHB15 DXF15 DNJ15 DDN15 CTR15 CJV15 BZZ15 BQD15 BGH15 AWL15 AMP15 ACT15 SX15 JB15 JB65501 SX65501 ACT65501 AMP65501 AWL65501 BGH65501 BQD65501 BZZ65501 CJV65501 CTR65501 DDN65501 DNJ65501 DXF65501 EHB65501 EQX65501 FAT65501 FKP65501 FUL65501 GEH65501 GOD65501 GXZ65501 HHV65501 HRR65501 IBN65501 ILJ65501 IVF65501 JFB65501 JOX65501 JYT65501 KIP65501 KSL65501 LCH65501 LMD65501 LVZ65501 MFV65501 MPR65501 MZN65501 NJJ65501 NTF65501 ODB65501 OMX65501 OWT65501 PGP65501 PQL65501 QAH65501 QKD65501 QTZ65501 RDV65501 RNR65501 RXN65501 SHJ65501 SRF65501 TBB65501 TKX65501 TUT65501 UEP65501 UOL65501 UYH65501 VID65501 VRZ65501 WBV65501 WLR65501 WVN65501 JB131037 SX131037 ACT131037 AMP131037 AWL131037 BGH131037 BQD131037 BZZ131037 CJV131037 CTR131037 DDN131037 DNJ131037 DXF131037 EHB131037 EQX131037 FAT131037 FKP131037 FUL131037 GEH131037 GOD131037 GXZ131037 HHV131037 HRR131037 IBN131037 ILJ131037 IVF131037 JFB131037 JOX131037 JYT131037 KIP131037 KSL131037 LCH131037 LMD131037 LVZ131037 MFV131037 MPR131037 MZN131037 NJJ131037 NTF131037 ODB131037 OMX131037 OWT131037 PGP131037 PQL131037 QAH131037 QKD131037 QTZ131037 RDV131037 RNR131037 RXN131037 SHJ131037 SRF131037 TBB131037 TKX131037 TUT131037 UEP131037 UOL131037 UYH131037 VID131037 VRZ131037 WBV131037 WLR131037 WVN131037 JB196573 SX196573 ACT196573 AMP196573 AWL196573 BGH196573 BQD196573 BZZ196573 CJV196573 CTR196573 DDN196573 DNJ196573 DXF196573 EHB196573 EQX196573 FAT196573 FKP196573 FUL196573 GEH196573 GOD196573 GXZ196573 HHV196573 HRR196573 IBN196573 ILJ196573 IVF196573 JFB196573 JOX196573 JYT196573 KIP196573 KSL196573 LCH196573 LMD196573 LVZ196573 MFV196573 MPR196573 MZN196573 NJJ196573 NTF196573 ODB196573 OMX196573 OWT196573 PGP196573 PQL196573 QAH196573 QKD196573 QTZ196573 RDV196573 RNR196573 RXN196573 SHJ196573 SRF196573 TBB196573 TKX196573 TUT196573 UEP196573 UOL196573 UYH196573 VID196573 VRZ196573 WBV196573 WLR196573 WVN196573 JB262109 SX262109 ACT262109 AMP262109 AWL262109 BGH262109 BQD262109 BZZ262109 CJV262109 CTR262109 DDN262109 DNJ262109 DXF262109 EHB262109 EQX262109 FAT262109 FKP262109 FUL262109 GEH262109 GOD262109 GXZ262109 HHV262109 HRR262109 IBN262109 ILJ262109 IVF262109 JFB262109 JOX262109 JYT262109 KIP262109 KSL262109 LCH262109 LMD262109 LVZ262109 MFV262109 MPR262109 MZN262109 NJJ262109 NTF262109 ODB262109 OMX262109 OWT262109 PGP262109 PQL262109 QAH262109 QKD262109 QTZ262109 RDV262109 RNR262109 RXN262109 SHJ262109 SRF262109 TBB262109 TKX262109 TUT262109 UEP262109 UOL262109 UYH262109 VID262109 VRZ262109 WBV262109 WLR262109 WVN262109 JB327645 SX327645 ACT327645 AMP327645 AWL327645 BGH327645 BQD327645 BZZ327645 CJV327645 CTR327645 DDN327645 DNJ327645 DXF327645 EHB327645 EQX327645 FAT327645 FKP327645 FUL327645 GEH327645 GOD327645 GXZ327645 HHV327645 HRR327645 IBN327645 ILJ327645 IVF327645 JFB327645 JOX327645 JYT327645 KIP327645 KSL327645 LCH327645 LMD327645 LVZ327645 MFV327645 MPR327645 MZN327645 NJJ327645 NTF327645 ODB327645 OMX327645 OWT327645 PGP327645 PQL327645 QAH327645 QKD327645 QTZ327645 RDV327645 RNR327645 RXN327645 SHJ327645 SRF327645 TBB327645 TKX327645 TUT327645 UEP327645 UOL327645 UYH327645 VID327645 VRZ327645 WBV327645 WLR327645 WVN327645 JB393181 SX393181 ACT393181 AMP393181 AWL393181 BGH393181 BQD393181 BZZ393181 CJV393181 CTR393181 DDN393181 DNJ393181 DXF393181 EHB393181 EQX393181 FAT393181 FKP393181 FUL393181 GEH393181 GOD393181 GXZ393181 HHV393181 HRR393181 IBN393181 ILJ393181 IVF393181 JFB393181 JOX393181 JYT393181 KIP393181 KSL393181 LCH393181 LMD393181 LVZ393181 MFV393181 MPR393181 MZN393181 NJJ393181 NTF393181 ODB393181 OMX393181 OWT393181 PGP393181 PQL393181 QAH393181 QKD393181 QTZ393181 RDV393181 RNR393181 RXN393181 SHJ393181 SRF393181 TBB393181 TKX393181 TUT393181 UEP393181 UOL393181 UYH393181 VID393181 VRZ393181 WBV393181 WLR393181 WVN393181 JB458717 SX458717 ACT458717 AMP458717 AWL458717 BGH458717 BQD458717 BZZ458717 CJV458717 CTR458717 DDN458717 DNJ458717 DXF458717 EHB458717 EQX458717 FAT458717 FKP458717 FUL458717 GEH458717 GOD458717 GXZ458717 HHV458717 HRR458717 IBN458717 ILJ458717 IVF458717 JFB458717 JOX458717 JYT458717 KIP458717 KSL458717 LCH458717 LMD458717 LVZ458717 MFV458717 MPR458717 MZN458717 NJJ458717 NTF458717 ODB458717 OMX458717 OWT458717 PGP458717 PQL458717 QAH458717 QKD458717 QTZ458717 RDV458717 RNR458717 RXN458717 SHJ458717 SRF458717 TBB458717 TKX458717 TUT458717 UEP458717 UOL458717 UYH458717 VID458717 VRZ458717 WBV458717 WLR458717 WVN458717 JB524253 SX524253 ACT524253 AMP524253 AWL524253 BGH524253 BQD524253 BZZ524253 CJV524253 CTR524253 DDN524253 DNJ524253 DXF524253 EHB524253 EQX524253 FAT524253 FKP524253 FUL524253 GEH524253 GOD524253 GXZ524253 HHV524253 HRR524253 IBN524253 ILJ524253 IVF524253 JFB524253 JOX524253 JYT524253 KIP524253 KSL524253 LCH524253 LMD524253 LVZ524253 MFV524253 MPR524253 MZN524253 NJJ524253 NTF524253 ODB524253 OMX524253 OWT524253 PGP524253 PQL524253 QAH524253 QKD524253 QTZ524253 RDV524253 RNR524253 RXN524253 SHJ524253 SRF524253 TBB524253 TKX524253 TUT524253 UEP524253 UOL524253 UYH524253 VID524253 VRZ524253 WBV524253 WLR524253 WVN524253 JB589789 SX589789 ACT589789 AMP589789 AWL589789 BGH589789 BQD589789 BZZ589789 CJV589789 CTR589789 DDN589789 DNJ589789 DXF589789 EHB589789 EQX589789 FAT589789 FKP589789 FUL589789 GEH589789 GOD589789 GXZ589789 HHV589789 HRR589789 IBN589789 ILJ589789 IVF589789 JFB589789 JOX589789 JYT589789 KIP589789 KSL589789 LCH589789 LMD589789 LVZ589789 MFV589789 MPR589789 MZN589789 NJJ589789 NTF589789 ODB589789 OMX589789 OWT589789 PGP589789 PQL589789 QAH589789 QKD589789 QTZ589789 RDV589789 RNR589789 RXN589789 SHJ589789 SRF589789 TBB589789 TKX589789 TUT589789 UEP589789 UOL589789 UYH589789 VID589789 VRZ589789 WBV589789 WLR589789 WVN589789 JB655325 SX655325 ACT655325 AMP655325 AWL655325 BGH655325 BQD655325 BZZ655325 CJV655325 CTR655325 DDN655325 DNJ655325 DXF655325 EHB655325 EQX655325 FAT655325 FKP655325 FUL655325 GEH655325 GOD655325 GXZ655325 HHV655325 HRR655325 IBN655325 ILJ655325 IVF655325 JFB655325 JOX655325 JYT655325 KIP655325 KSL655325 LCH655325 LMD655325 LVZ655325 MFV655325 MPR655325 MZN655325 NJJ655325 NTF655325 ODB655325 OMX655325 OWT655325 PGP655325 PQL655325 QAH655325 QKD655325 QTZ655325 RDV655325 RNR655325 RXN655325 SHJ655325 SRF655325 TBB655325 TKX655325 TUT655325 UEP655325 UOL655325 UYH655325 VID655325 VRZ655325 WBV655325 WLR655325 WVN655325 JB720861 SX720861 ACT720861 AMP720861 AWL720861 BGH720861 BQD720861 BZZ720861 CJV720861 CTR720861 DDN720861 DNJ720861 DXF720861 EHB720861 EQX720861 FAT720861 FKP720861 FUL720861 GEH720861 GOD720861 GXZ720861 HHV720861 HRR720861 IBN720861 ILJ720861 IVF720861 JFB720861 JOX720861 JYT720861 KIP720861 KSL720861 LCH720861 LMD720861 LVZ720861 MFV720861 MPR720861 MZN720861 NJJ720861 NTF720861 ODB720861 OMX720861 OWT720861 PGP720861 PQL720861 QAH720861 QKD720861 QTZ720861 RDV720861 RNR720861 RXN720861 SHJ720861 SRF720861 TBB720861 TKX720861 TUT720861 UEP720861 UOL720861 UYH720861 VID720861 VRZ720861 WBV720861 WLR720861 WVN720861 JB786397 SX786397 ACT786397 AMP786397 AWL786397 BGH786397 BQD786397 BZZ786397 CJV786397 CTR786397 DDN786397 DNJ786397 DXF786397 EHB786397 EQX786397 FAT786397 FKP786397 FUL786397 GEH786397 GOD786397 GXZ786397 HHV786397 HRR786397 IBN786397 ILJ786397 IVF786397 JFB786397 JOX786397 JYT786397 KIP786397 KSL786397 LCH786397 LMD786397 LVZ786397 MFV786397 MPR786397 MZN786397 NJJ786397 NTF786397 ODB786397 OMX786397 OWT786397 PGP786397 PQL786397 QAH786397 QKD786397 QTZ786397 RDV786397 RNR786397 RXN786397 SHJ786397 SRF786397 TBB786397 TKX786397 TUT786397 UEP786397 UOL786397 UYH786397 VID786397 VRZ786397 WBV786397 WLR786397 WVN786397 JB851933 SX851933 ACT851933 AMP851933 AWL851933 BGH851933 BQD851933 BZZ851933 CJV851933 CTR851933 DDN851933 DNJ851933 DXF851933 EHB851933 EQX851933 FAT851933 FKP851933 FUL851933 GEH851933 GOD851933 GXZ851933 HHV851933 HRR851933 IBN851933 ILJ851933 IVF851933 JFB851933 JOX851933 JYT851933 KIP851933 KSL851933 LCH851933 LMD851933 LVZ851933 MFV851933 MPR851933 MZN851933 NJJ851933 NTF851933 ODB851933 OMX851933 OWT851933 PGP851933 PQL851933 QAH851933 QKD851933 QTZ851933 RDV851933 RNR851933 RXN851933 SHJ851933 SRF851933 TBB851933 TKX851933 TUT851933 UEP851933 UOL851933 UYH851933 VID851933 VRZ851933 WBV851933 WLR851933 WVN851933 JB917469 SX917469 ACT917469 AMP917469 AWL917469 BGH917469 BQD917469 BZZ917469 CJV917469 CTR917469 DDN917469 DNJ917469 DXF917469 EHB917469 EQX917469 FAT917469 FKP917469 FUL917469 GEH917469 GOD917469 GXZ917469 HHV917469 HRR917469 IBN917469 ILJ917469 IVF917469 JFB917469 JOX917469 JYT917469 KIP917469 KSL917469 LCH917469 LMD917469 LVZ917469 MFV917469 MPR917469 MZN917469 NJJ917469 NTF917469 ODB917469 OMX917469 OWT917469 PGP917469 PQL917469 QAH917469 QKD917469 QTZ917469 RDV917469 RNR917469 RXN917469 SHJ917469 SRF917469 TBB917469 TKX917469 TUT917469 UEP917469 UOL917469 UYH917469 VID917469 VRZ917469 WBV917469 WLR917469 WVN917469 JB983005 SX983005 ACT983005 AMP983005 AWL983005 BGH983005 BQD983005 BZZ983005 CJV983005 CTR983005 DDN983005 DNJ983005 DXF983005 EHB983005 EQX983005 FAT983005 FKP983005 FUL983005 GEH983005 GOD983005 GXZ983005 HHV983005 HRR983005 IBN983005 ILJ983005 IVF983005 JFB983005 JOX983005 JYT983005 KIP983005 KSL983005 LCH983005 LMD983005 LVZ983005 MFV983005 MPR983005 MZN983005 NJJ983005 NTF983005 ODB983005 OMX983005 OWT983005 PGP983005 PQL983005 QAH983005 QKD983005 QTZ983005 RDV983005 RNR983005 RXN983005 SHJ983005 SRF983005 TBB983005 TKX983005 TUT983005 UEP983005 UOL983005 UYH983005 VID983005 VRZ983005 WBV983005 WLR983005 WVN983005 IY65501 SU65501 ACQ65501 AMM65501 AWI65501 BGE65501 BQA65501 BZW65501 CJS65501 CTO65501 DDK65501 DNG65501 DXC65501 EGY65501 EQU65501 FAQ65501 FKM65501 FUI65501 GEE65501 GOA65501 GXW65501 HHS65501 HRO65501 IBK65501 ILG65501 IVC65501 JEY65501 JOU65501 JYQ65501 KIM65501 KSI65501 LCE65501 LMA65501 LVW65501 MFS65501 MPO65501 MZK65501 NJG65501 NTC65501 OCY65501 OMU65501 OWQ65501 PGM65501 PQI65501 QAE65501 QKA65501 QTW65501 RDS65501 RNO65501 RXK65501 SHG65501 SRC65501 TAY65501 TKU65501 TUQ65501 UEM65501 UOI65501 UYE65501 VIA65501 VRW65501 WBS65501 WLO65501 WVK65501 IY131037 SU131037 ACQ131037 AMM131037 AWI131037 BGE131037 BQA131037 BZW131037 CJS131037 CTO131037 DDK131037 DNG131037 DXC131037 EGY131037 EQU131037 FAQ131037 FKM131037 FUI131037 GEE131037 GOA131037 GXW131037 HHS131037 HRO131037 IBK131037 ILG131037 IVC131037 JEY131037 JOU131037 JYQ131037 KIM131037 KSI131037 LCE131037 LMA131037 LVW131037 MFS131037 MPO131037 MZK131037 NJG131037 NTC131037 OCY131037 OMU131037 OWQ131037 PGM131037 PQI131037 QAE131037 QKA131037 QTW131037 RDS131037 RNO131037 RXK131037 SHG131037 SRC131037 TAY131037 TKU131037 TUQ131037 UEM131037 UOI131037 UYE131037 VIA131037 VRW131037 WBS131037 WLO131037 WVK131037 IY196573 SU196573 ACQ196573 AMM196573 AWI196573 BGE196573 BQA196573 BZW196573 CJS196573 CTO196573 DDK196573 DNG196573 DXC196573 EGY196573 EQU196573 FAQ196573 FKM196573 FUI196573 GEE196573 GOA196573 GXW196573 HHS196573 HRO196573 IBK196573 ILG196573 IVC196573 JEY196573 JOU196573 JYQ196573 KIM196573 KSI196573 LCE196573 LMA196573 LVW196573 MFS196573 MPO196573 MZK196573 NJG196573 NTC196573 OCY196573 OMU196573 OWQ196573 PGM196573 PQI196573 QAE196573 QKA196573 QTW196573 RDS196573 RNO196573 RXK196573 SHG196573 SRC196573 TAY196573 TKU196573 TUQ196573 UEM196573 UOI196573 UYE196573 VIA196573 VRW196573 WBS196573 WLO196573 WVK196573 IY262109 SU262109 ACQ262109 AMM262109 AWI262109 BGE262109 BQA262109 BZW262109 CJS262109 CTO262109 DDK262109 DNG262109 DXC262109 EGY262109 EQU262109 FAQ262109 FKM262109 FUI262109 GEE262109 GOA262109 GXW262109 HHS262109 HRO262109 IBK262109 ILG262109 IVC262109 JEY262109 JOU262109 JYQ262109 KIM262109 KSI262109 LCE262109 LMA262109 LVW262109 MFS262109 MPO262109 MZK262109 NJG262109 NTC262109 OCY262109 OMU262109 OWQ262109 PGM262109 PQI262109 QAE262109 QKA262109 QTW262109 RDS262109 RNO262109 RXK262109 SHG262109 SRC262109 TAY262109 TKU262109 TUQ262109 UEM262109 UOI262109 UYE262109 VIA262109 VRW262109 WBS262109 WLO262109 WVK262109 IY327645 SU327645 ACQ327645 AMM327645 AWI327645 BGE327645 BQA327645 BZW327645 CJS327645 CTO327645 DDK327645 DNG327645 DXC327645 EGY327645 EQU327645 FAQ327645 FKM327645 FUI327645 GEE327645 GOA327645 GXW327645 HHS327645 HRO327645 IBK327645 ILG327645 IVC327645 JEY327645 JOU327645 JYQ327645 KIM327645 KSI327645 LCE327645 LMA327645 LVW327645 MFS327645 MPO327645 MZK327645 NJG327645 NTC327645 OCY327645 OMU327645 OWQ327645 PGM327645 PQI327645 QAE327645 QKA327645 QTW327645 RDS327645 RNO327645 RXK327645 SHG327645 SRC327645 TAY327645 TKU327645 TUQ327645 UEM327645 UOI327645 UYE327645 VIA327645 VRW327645 WBS327645 WLO327645 WVK327645 IY393181 SU393181 ACQ393181 AMM393181 AWI393181 BGE393181 BQA393181 BZW393181 CJS393181 CTO393181 DDK393181 DNG393181 DXC393181 EGY393181 EQU393181 FAQ393181 FKM393181 FUI393181 GEE393181 GOA393181 GXW393181 HHS393181 HRO393181 IBK393181 ILG393181 IVC393181 JEY393181 JOU393181 JYQ393181 KIM393181 KSI393181 LCE393181 LMA393181 LVW393181 MFS393181 MPO393181 MZK393181 NJG393181 NTC393181 OCY393181 OMU393181 OWQ393181 PGM393181 PQI393181 QAE393181 QKA393181 QTW393181 RDS393181 RNO393181 RXK393181 SHG393181 SRC393181 TAY393181 TKU393181 TUQ393181 UEM393181 UOI393181 UYE393181 VIA393181 VRW393181 WBS393181 WLO393181 WVK393181 IY458717 SU458717 ACQ458717 AMM458717 AWI458717 BGE458717 BQA458717 BZW458717 CJS458717 CTO458717 DDK458717 DNG458717 DXC458717 EGY458717 EQU458717 FAQ458717 FKM458717 FUI458717 GEE458717 GOA458717 GXW458717 HHS458717 HRO458717 IBK458717 ILG458717 IVC458717 JEY458717 JOU458717 JYQ458717 KIM458717 KSI458717 LCE458717 LMA458717 LVW458717 MFS458717 MPO458717 MZK458717 NJG458717 NTC458717 OCY458717 OMU458717 OWQ458717 PGM458717 PQI458717 QAE458717 QKA458717 QTW458717 RDS458717 RNO458717 RXK458717 SHG458717 SRC458717 TAY458717 TKU458717 TUQ458717 UEM458717 UOI458717 UYE458717 VIA458717 VRW458717 WBS458717 WLO458717 WVK458717 IY524253 SU524253 ACQ524253 AMM524253 AWI524253 BGE524253 BQA524253 BZW524253 CJS524253 CTO524253 DDK524253 DNG524253 DXC524253 EGY524253 EQU524253 FAQ524253 FKM524253 FUI524253 GEE524253 GOA524253 GXW524253 HHS524253 HRO524253 IBK524253 ILG524253 IVC524253 JEY524253 JOU524253 JYQ524253 KIM524253 KSI524253 LCE524253 LMA524253 LVW524253 MFS524253 MPO524253 MZK524253 NJG524253 NTC524253 OCY524253 OMU524253 OWQ524253 PGM524253 PQI524253 QAE524253 QKA524253 QTW524253 RDS524253 RNO524253 RXK524253 SHG524253 SRC524253 TAY524253 TKU524253 TUQ524253 UEM524253 UOI524253 UYE524253 VIA524253 VRW524253 WBS524253 WLO524253 WVK524253 IY589789 SU589789 ACQ589789 AMM589789 AWI589789 BGE589789 BQA589789 BZW589789 CJS589789 CTO589789 DDK589789 DNG589789 DXC589789 EGY589789 EQU589789 FAQ589789 FKM589789 FUI589789 GEE589789 GOA589789 GXW589789 HHS589789 HRO589789 IBK589789 ILG589789 IVC589789 JEY589789 JOU589789 JYQ589789 KIM589789 KSI589789 LCE589789 LMA589789 LVW589789 MFS589789 MPO589789 MZK589789 NJG589789 NTC589789 OCY589789 OMU589789 OWQ589789 PGM589789 PQI589789 QAE589789 QKA589789 QTW589789 RDS589789 RNO589789 RXK589789 SHG589789 SRC589789 TAY589789 TKU589789 TUQ589789 UEM589789 UOI589789 UYE589789 VIA589789 VRW589789 WBS589789 WLO589789 WVK589789 IY655325 SU655325 ACQ655325 AMM655325 AWI655325 BGE655325 BQA655325 BZW655325 CJS655325 CTO655325 DDK655325 DNG655325 DXC655325 EGY655325 EQU655325 FAQ655325 FKM655325 FUI655325 GEE655325 GOA655325 GXW655325 HHS655325 HRO655325 IBK655325 ILG655325 IVC655325 JEY655325 JOU655325 JYQ655325 KIM655325 KSI655325 LCE655325 LMA655325 LVW655325 MFS655325 MPO655325 MZK655325 NJG655325 NTC655325 OCY655325 OMU655325 OWQ655325 PGM655325 PQI655325 QAE655325 QKA655325 QTW655325 RDS655325 RNO655325 RXK655325 SHG655325 SRC655325 TAY655325 TKU655325 TUQ655325 UEM655325 UOI655325 UYE655325 VIA655325 VRW655325 WBS655325 WLO655325 WVK655325 IY720861 SU720861 ACQ720861 AMM720861 AWI720861 BGE720861 BQA720861 BZW720861 CJS720861 CTO720861 DDK720861 DNG720861 DXC720861 EGY720861 EQU720861 FAQ720861 FKM720861 FUI720861 GEE720861 GOA720861 GXW720861 HHS720861 HRO720861 IBK720861 ILG720861 IVC720861 JEY720861 JOU720861 JYQ720861 KIM720861 KSI720861 LCE720861 LMA720861 LVW720861 MFS720861 MPO720861 MZK720861 NJG720861 NTC720861 OCY720861 OMU720861 OWQ720861 PGM720861 PQI720861 QAE720861 QKA720861 QTW720861 RDS720861 RNO720861 RXK720861 SHG720861 SRC720861 TAY720861 TKU720861 TUQ720861 UEM720861 UOI720861 UYE720861 VIA720861 VRW720861 WBS720861 WLO720861 WVK720861 IY786397 SU786397 ACQ786397 AMM786397 AWI786397 BGE786397 BQA786397 BZW786397 CJS786397 CTO786397 DDK786397 DNG786397 DXC786397 EGY786397 EQU786397 FAQ786397 FKM786397 FUI786397 GEE786397 GOA786397 GXW786397 HHS786397 HRO786397 IBK786397 ILG786397 IVC786397 JEY786397 JOU786397 JYQ786397 KIM786397 KSI786397 LCE786397 LMA786397 LVW786397 MFS786397 MPO786397 MZK786397 NJG786397 NTC786397 OCY786397 OMU786397 OWQ786397 PGM786397 PQI786397 QAE786397 QKA786397 QTW786397 RDS786397 RNO786397 RXK786397 SHG786397 SRC786397 TAY786397 TKU786397 TUQ786397 UEM786397 UOI786397 UYE786397 VIA786397 VRW786397 WBS786397 WLO786397 WVK786397 IY851933 SU851933 ACQ851933 AMM851933 AWI851933 BGE851933 BQA851933 BZW851933 CJS851933 CTO851933 DDK851933 DNG851933 DXC851933 EGY851933 EQU851933 FAQ851933 FKM851933 FUI851933 GEE851933 GOA851933 GXW851933 HHS851933 HRO851933 IBK851933 ILG851933 IVC851933 JEY851933 JOU851933 JYQ851933 KIM851933 KSI851933 LCE851933 LMA851933 LVW851933 MFS851933 MPO851933 MZK851933 NJG851933 NTC851933 OCY851933 OMU851933 OWQ851933 PGM851933 PQI851933 QAE851933 QKA851933 QTW851933 RDS851933 RNO851933 RXK851933 SHG851933 SRC851933 TAY851933 TKU851933 TUQ851933 UEM851933 UOI851933 UYE851933 VIA851933 VRW851933 WBS851933 WLO851933 WVK851933 IY917469 SU917469 ACQ917469 AMM917469 AWI917469 BGE917469 BQA917469 BZW917469 CJS917469 CTO917469 DDK917469 DNG917469 DXC917469 EGY917469 EQU917469 FAQ917469 FKM917469 FUI917469 GEE917469 GOA917469 GXW917469 HHS917469 HRO917469 IBK917469 ILG917469 IVC917469 JEY917469 JOU917469 JYQ917469 KIM917469 KSI917469 LCE917469 LMA917469 LVW917469 MFS917469 MPO917469 MZK917469 NJG917469 NTC917469 OCY917469 OMU917469 OWQ917469 PGM917469 PQI917469 QAE917469 QKA917469 QTW917469 RDS917469 RNO917469 RXK917469 SHG917469 SRC917469 TAY917469 TKU917469 TUQ917469 UEM917469 UOI917469 UYE917469 VIA917469 VRW917469 WBS917469 WLO917469 WVK917469 IY983005 SU983005 ACQ983005 AMM983005 AWI983005 BGE983005 BQA983005 BZW983005 CJS983005 CTO983005 DDK983005 DNG983005 DXC983005 EGY983005 EQU983005 FAQ983005 FKM983005 FUI983005 GEE983005 GOA983005 GXW983005 HHS983005 HRO983005 IBK983005 ILG983005 IVC983005 JEY983005 JOU983005 JYQ983005 KIM983005 KSI983005 LCE983005 LMA983005 LVW983005 MFS983005 MPO983005 MZK983005 NJG983005 NTC983005 OCY983005 OMU983005 OWQ983005 PGM983005 PQI983005 QAE983005 QKA983005 QTW983005 RDS983005 RNO983005 RXK983005 SHG983005 SRC983005 TAY983005 TKU983005 TUQ983005 UEM983005 UOI983005 UYE983005 VIA983005 VRW983005 WBS983005 WLO983005 H131034 H196570 H262106 H327642 H393178 H458714 H524250 H589786 H655322 H720858 H786394 H851930 H917466 H983002 E65498 E131034 E196570 E262106 E327642 E393178 E458714 E524250 E589786 E655322 E720858 E786394 E851930 E917466 E983002 H65498" xr:uid="{00000000-0002-0000-0400-000009000000}">
      <formula1>FinalStub</formula1>
    </dataValidation>
    <dataValidation type="list" allowBlank="1" showInputMessage="1" showErrorMessage="1" sqref="WVK983004 WVK12:WVK14 WLO12:WLO14 WBS12:WBS14 VRW12:VRW14 VIA12:VIA14 UYE12:UYE14 UOI12:UOI14 UEM12:UEM14 TUQ12:TUQ14 TKU12:TKU14 TAY12:TAY14 SRC12:SRC14 SHG12:SHG14 RXK12:RXK14 RNO12:RNO14 RDS12:RDS14 QTW12:QTW14 QKA12:QKA14 QAE12:QAE14 PQI12:PQI14 PGM12:PGM14 OWQ12:OWQ14 OMU12:OMU14 OCY12:OCY14 NTC12:NTC14 NJG12:NJG14 MZK12:MZK14 MPO12:MPO14 MFS12:MFS14 LVW12:LVW14 LMA12:LMA14 LCE12:LCE14 KSI12:KSI14 KIM12:KIM14 JYQ12:JYQ14 JOU12:JOU14 JEY12:JEY14 IVC12:IVC14 ILG12:ILG14 IBK12:IBK14 HRO12:HRO14 HHS12:HHS14 GXW12:GXW14 GOA12:GOA14 GEE12:GEE14 FUI12:FUI14 FKM12:FKM14 FAQ12:FAQ14 EQU12:EQU14 EGY12:EGY14 DXC12:DXC14 DNG12:DNG14 DDK12:DDK14 CTO12:CTO14 CJS12:CJS14 BZW12:BZW14 BQA12:BQA14 BGE12:BGE14 AWI12:AWI14 AMM12:AMM14 ACQ12:ACQ14 SU12:SU14 IY12:IY14 WVN12:WVN14 WLR12:WLR14 WBV12:WBV14 VRZ12:VRZ14 VID12:VID14 UYH12:UYH14 UOL12:UOL14 UEP12:UEP14 TUT12:TUT14 TKX12:TKX14 TBB12:TBB14 SRF12:SRF14 SHJ12:SHJ14 RXN12:RXN14 RNR12:RNR14 RDV12:RDV14 QTZ12:QTZ14 QKD12:QKD14 QAH12:QAH14 PQL12:PQL14 PGP12:PGP14 OWT12:OWT14 OMX12:OMX14 ODB12:ODB14 NTF12:NTF14 NJJ12:NJJ14 MZN12:MZN14 MPR12:MPR14 MFV12:MFV14 LVZ12:LVZ14 LMD12:LMD14 LCH12:LCH14 KSL12:KSL14 KIP12:KIP14 JYT12:JYT14 JOX12:JOX14 JFB12:JFB14 IVF12:IVF14 ILJ12:ILJ14 IBN12:IBN14 HRR12:HRR14 HHV12:HHV14 GXZ12:GXZ14 GOD12:GOD14 GEH12:GEH14 FUL12:FUL14 FKP12:FKP14 FAT12:FAT14 EQX12:EQX14 EHB12:EHB14 DXF12:DXF14 DNJ12:DNJ14 DDN12:DDN14 CTR12:CTR14 CJV12:CJV14 BZZ12:BZZ14 BQD12:BQD14 BGH12:BGH14 AWL12:AWL14 AMP12:AMP14 ACT12:ACT14 SX12:SX14 JB12:JB14 JB65500 SX65500 ACT65500 AMP65500 AWL65500 BGH65500 BQD65500 BZZ65500 CJV65500 CTR65500 DDN65500 DNJ65500 DXF65500 EHB65500 EQX65500 FAT65500 FKP65500 FUL65500 GEH65500 GOD65500 GXZ65500 HHV65500 HRR65500 IBN65500 ILJ65500 IVF65500 JFB65500 JOX65500 JYT65500 KIP65500 KSL65500 LCH65500 LMD65500 LVZ65500 MFV65500 MPR65500 MZN65500 NJJ65500 NTF65500 ODB65500 OMX65500 OWT65500 PGP65500 PQL65500 QAH65500 QKD65500 QTZ65500 RDV65500 RNR65500 RXN65500 SHJ65500 SRF65500 TBB65500 TKX65500 TUT65500 UEP65500 UOL65500 UYH65500 VID65500 VRZ65500 WBV65500 WLR65500 WVN65500 JB131036 SX131036 ACT131036 AMP131036 AWL131036 BGH131036 BQD131036 BZZ131036 CJV131036 CTR131036 DDN131036 DNJ131036 DXF131036 EHB131036 EQX131036 FAT131036 FKP131036 FUL131036 GEH131036 GOD131036 GXZ131036 HHV131036 HRR131036 IBN131036 ILJ131036 IVF131036 JFB131036 JOX131036 JYT131036 KIP131036 KSL131036 LCH131036 LMD131036 LVZ131036 MFV131036 MPR131036 MZN131036 NJJ131036 NTF131036 ODB131036 OMX131036 OWT131036 PGP131036 PQL131036 QAH131036 QKD131036 QTZ131036 RDV131036 RNR131036 RXN131036 SHJ131036 SRF131036 TBB131036 TKX131036 TUT131036 UEP131036 UOL131036 UYH131036 VID131036 VRZ131036 WBV131036 WLR131036 WVN131036 JB196572 SX196572 ACT196572 AMP196572 AWL196572 BGH196572 BQD196572 BZZ196572 CJV196572 CTR196572 DDN196572 DNJ196572 DXF196572 EHB196572 EQX196572 FAT196572 FKP196572 FUL196572 GEH196572 GOD196572 GXZ196572 HHV196572 HRR196572 IBN196572 ILJ196572 IVF196572 JFB196572 JOX196572 JYT196572 KIP196572 KSL196572 LCH196572 LMD196572 LVZ196572 MFV196572 MPR196572 MZN196572 NJJ196572 NTF196572 ODB196572 OMX196572 OWT196572 PGP196572 PQL196572 QAH196572 QKD196572 QTZ196572 RDV196572 RNR196572 RXN196572 SHJ196572 SRF196572 TBB196572 TKX196572 TUT196572 UEP196572 UOL196572 UYH196572 VID196572 VRZ196572 WBV196572 WLR196572 WVN196572 JB262108 SX262108 ACT262108 AMP262108 AWL262108 BGH262108 BQD262108 BZZ262108 CJV262108 CTR262108 DDN262108 DNJ262108 DXF262108 EHB262108 EQX262108 FAT262108 FKP262108 FUL262108 GEH262108 GOD262108 GXZ262108 HHV262108 HRR262108 IBN262108 ILJ262108 IVF262108 JFB262108 JOX262108 JYT262108 KIP262108 KSL262108 LCH262108 LMD262108 LVZ262108 MFV262108 MPR262108 MZN262108 NJJ262108 NTF262108 ODB262108 OMX262108 OWT262108 PGP262108 PQL262108 QAH262108 QKD262108 QTZ262108 RDV262108 RNR262108 RXN262108 SHJ262108 SRF262108 TBB262108 TKX262108 TUT262108 UEP262108 UOL262108 UYH262108 VID262108 VRZ262108 WBV262108 WLR262108 WVN262108 JB327644 SX327644 ACT327644 AMP327644 AWL327644 BGH327644 BQD327644 BZZ327644 CJV327644 CTR327644 DDN327644 DNJ327644 DXF327644 EHB327644 EQX327644 FAT327644 FKP327644 FUL327644 GEH327644 GOD327644 GXZ327644 HHV327644 HRR327644 IBN327644 ILJ327644 IVF327644 JFB327644 JOX327644 JYT327644 KIP327644 KSL327644 LCH327644 LMD327644 LVZ327644 MFV327644 MPR327644 MZN327644 NJJ327644 NTF327644 ODB327644 OMX327644 OWT327644 PGP327644 PQL327644 QAH327644 QKD327644 QTZ327644 RDV327644 RNR327644 RXN327644 SHJ327644 SRF327644 TBB327644 TKX327644 TUT327644 UEP327644 UOL327644 UYH327644 VID327644 VRZ327644 WBV327644 WLR327644 WVN327644 JB393180 SX393180 ACT393180 AMP393180 AWL393180 BGH393180 BQD393180 BZZ393180 CJV393180 CTR393180 DDN393180 DNJ393180 DXF393180 EHB393180 EQX393180 FAT393180 FKP393180 FUL393180 GEH393180 GOD393180 GXZ393180 HHV393180 HRR393180 IBN393180 ILJ393180 IVF393180 JFB393180 JOX393180 JYT393180 KIP393180 KSL393180 LCH393180 LMD393180 LVZ393180 MFV393180 MPR393180 MZN393180 NJJ393180 NTF393180 ODB393180 OMX393180 OWT393180 PGP393180 PQL393180 QAH393180 QKD393180 QTZ393180 RDV393180 RNR393180 RXN393180 SHJ393180 SRF393180 TBB393180 TKX393180 TUT393180 UEP393180 UOL393180 UYH393180 VID393180 VRZ393180 WBV393180 WLR393180 WVN393180 JB458716 SX458716 ACT458716 AMP458716 AWL458716 BGH458716 BQD458716 BZZ458716 CJV458716 CTR458716 DDN458716 DNJ458716 DXF458716 EHB458716 EQX458716 FAT458716 FKP458716 FUL458716 GEH458716 GOD458716 GXZ458716 HHV458716 HRR458716 IBN458716 ILJ458716 IVF458716 JFB458716 JOX458716 JYT458716 KIP458716 KSL458716 LCH458716 LMD458716 LVZ458716 MFV458716 MPR458716 MZN458716 NJJ458716 NTF458716 ODB458716 OMX458716 OWT458716 PGP458716 PQL458716 QAH458716 QKD458716 QTZ458716 RDV458716 RNR458716 RXN458716 SHJ458716 SRF458716 TBB458716 TKX458716 TUT458716 UEP458716 UOL458716 UYH458716 VID458716 VRZ458716 WBV458716 WLR458716 WVN458716 JB524252 SX524252 ACT524252 AMP524252 AWL524252 BGH524252 BQD524252 BZZ524252 CJV524252 CTR524252 DDN524252 DNJ524252 DXF524252 EHB524252 EQX524252 FAT524252 FKP524252 FUL524252 GEH524252 GOD524252 GXZ524252 HHV524252 HRR524252 IBN524252 ILJ524252 IVF524252 JFB524252 JOX524252 JYT524252 KIP524252 KSL524252 LCH524252 LMD524252 LVZ524252 MFV524252 MPR524252 MZN524252 NJJ524252 NTF524252 ODB524252 OMX524252 OWT524252 PGP524252 PQL524252 QAH524252 QKD524252 QTZ524252 RDV524252 RNR524252 RXN524252 SHJ524252 SRF524252 TBB524252 TKX524252 TUT524252 UEP524252 UOL524252 UYH524252 VID524252 VRZ524252 WBV524252 WLR524252 WVN524252 JB589788 SX589788 ACT589788 AMP589788 AWL589788 BGH589788 BQD589788 BZZ589788 CJV589788 CTR589788 DDN589788 DNJ589788 DXF589788 EHB589788 EQX589788 FAT589788 FKP589788 FUL589788 GEH589788 GOD589788 GXZ589788 HHV589788 HRR589788 IBN589788 ILJ589788 IVF589788 JFB589788 JOX589788 JYT589788 KIP589788 KSL589788 LCH589788 LMD589788 LVZ589788 MFV589788 MPR589788 MZN589788 NJJ589788 NTF589788 ODB589788 OMX589788 OWT589788 PGP589788 PQL589788 QAH589788 QKD589788 QTZ589788 RDV589788 RNR589788 RXN589788 SHJ589788 SRF589788 TBB589788 TKX589788 TUT589788 UEP589788 UOL589788 UYH589788 VID589788 VRZ589788 WBV589788 WLR589788 WVN589788 JB655324 SX655324 ACT655324 AMP655324 AWL655324 BGH655324 BQD655324 BZZ655324 CJV655324 CTR655324 DDN655324 DNJ655324 DXF655324 EHB655324 EQX655324 FAT655324 FKP655324 FUL655324 GEH655324 GOD655324 GXZ655324 HHV655324 HRR655324 IBN655324 ILJ655324 IVF655324 JFB655324 JOX655324 JYT655324 KIP655324 KSL655324 LCH655324 LMD655324 LVZ655324 MFV655324 MPR655324 MZN655324 NJJ655324 NTF655324 ODB655324 OMX655324 OWT655324 PGP655324 PQL655324 QAH655324 QKD655324 QTZ655324 RDV655324 RNR655324 RXN655324 SHJ655324 SRF655324 TBB655324 TKX655324 TUT655324 UEP655324 UOL655324 UYH655324 VID655324 VRZ655324 WBV655324 WLR655324 WVN655324 JB720860 SX720860 ACT720860 AMP720860 AWL720860 BGH720860 BQD720860 BZZ720860 CJV720860 CTR720860 DDN720860 DNJ720860 DXF720860 EHB720860 EQX720860 FAT720860 FKP720860 FUL720860 GEH720860 GOD720860 GXZ720860 HHV720860 HRR720860 IBN720860 ILJ720860 IVF720860 JFB720860 JOX720860 JYT720860 KIP720860 KSL720860 LCH720860 LMD720860 LVZ720860 MFV720860 MPR720860 MZN720860 NJJ720860 NTF720860 ODB720860 OMX720860 OWT720860 PGP720860 PQL720860 QAH720860 QKD720860 QTZ720860 RDV720860 RNR720860 RXN720860 SHJ720860 SRF720860 TBB720860 TKX720860 TUT720860 UEP720860 UOL720860 UYH720860 VID720860 VRZ720860 WBV720860 WLR720860 WVN720860 JB786396 SX786396 ACT786396 AMP786396 AWL786396 BGH786396 BQD786396 BZZ786396 CJV786396 CTR786396 DDN786396 DNJ786396 DXF786396 EHB786396 EQX786396 FAT786396 FKP786396 FUL786396 GEH786396 GOD786396 GXZ786396 HHV786396 HRR786396 IBN786396 ILJ786396 IVF786396 JFB786396 JOX786396 JYT786396 KIP786396 KSL786396 LCH786396 LMD786396 LVZ786396 MFV786396 MPR786396 MZN786396 NJJ786396 NTF786396 ODB786396 OMX786396 OWT786396 PGP786396 PQL786396 QAH786396 QKD786396 QTZ786396 RDV786396 RNR786396 RXN786396 SHJ786396 SRF786396 TBB786396 TKX786396 TUT786396 UEP786396 UOL786396 UYH786396 VID786396 VRZ786396 WBV786396 WLR786396 WVN786396 JB851932 SX851932 ACT851932 AMP851932 AWL851932 BGH851932 BQD851932 BZZ851932 CJV851932 CTR851932 DDN851932 DNJ851932 DXF851932 EHB851932 EQX851932 FAT851932 FKP851932 FUL851932 GEH851932 GOD851932 GXZ851932 HHV851932 HRR851932 IBN851932 ILJ851932 IVF851932 JFB851932 JOX851932 JYT851932 KIP851932 KSL851932 LCH851932 LMD851932 LVZ851932 MFV851932 MPR851932 MZN851932 NJJ851932 NTF851932 ODB851932 OMX851932 OWT851932 PGP851932 PQL851932 QAH851932 QKD851932 QTZ851932 RDV851932 RNR851932 RXN851932 SHJ851932 SRF851932 TBB851932 TKX851932 TUT851932 UEP851932 UOL851932 UYH851932 VID851932 VRZ851932 WBV851932 WLR851932 WVN851932 JB917468 SX917468 ACT917468 AMP917468 AWL917468 BGH917468 BQD917468 BZZ917468 CJV917468 CTR917468 DDN917468 DNJ917468 DXF917468 EHB917468 EQX917468 FAT917468 FKP917468 FUL917468 GEH917468 GOD917468 GXZ917468 HHV917468 HRR917468 IBN917468 ILJ917468 IVF917468 JFB917468 JOX917468 JYT917468 KIP917468 KSL917468 LCH917468 LMD917468 LVZ917468 MFV917468 MPR917468 MZN917468 NJJ917468 NTF917468 ODB917468 OMX917468 OWT917468 PGP917468 PQL917468 QAH917468 QKD917468 QTZ917468 RDV917468 RNR917468 RXN917468 SHJ917468 SRF917468 TBB917468 TKX917468 TUT917468 UEP917468 UOL917468 UYH917468 VID917468 VRZ917468 WBV917468 WLR917468 WVN917468 JB983004 SX983004 ACT983004 AMP983004 AWL983004 BGH983004 BQD983004 BZZ983004 CJV983004 CTR983004 DDN983004 DNJ983004 DXF983004 EHB983004 EQX983004 FAT983004 FKP983004 FUL983004 GEH983004 GOD983004 GXZ983004 HHV983004 HRR983004 IBN983004 ILJ983004 IVF983004 JFB983004 JOX983004 JYT983004 KIP983004 KSL983004 LCH983004 LMD983004 LVZ983004 MFV983004 MPR983004 MZN983004 NJJ983004 NTF983004 ODB983004 OMX983004 OWT983004 PGP983004 PQL983004 QAH983004 QKD983004 QTZ983004 RDV983004 RNR983004 RXN983004 SHJ983004 SRF983004 TBB983004 TKX983004 TUT983004 UEP983004 UOL983004 UYH983004 VID983004 VRZ983004 WBV983004 WLR983004 WVN983004 IY65500 SU65500 ACQ65500 AMM65500 AWI65500 BGE65500 BQA65500 BZW65500 CJS65500 CTO65500 DDK65500 DNG65500 DXC65500 EGY65500 EQU65500 FAQ65500 FKM65500 FUI65500 GEE65500 GOA65500 GXW65500 HHS65500 HRO65500 IBK65500 ILG65500 IVC65500 JEY65500 JOU65500 JYQ65500 KIM65500 KSI65500 LCE65500 LMA65500 LVW65500 MFS65500 MPO65500 MZK65500 NJG65500 NTC65500 OCY65500 OMU65500 OWQ65500 PGM65500 PQI65500 QAE65500 QKA65500 QTW65500 RDS65500 RNO65500 RXK65500 SHG65500 SRC65500 TAY65500 TKU65500 TUQ65500 UEM65500 UOI65500 UYE65500 VIA65500 VRW65500 WBS65500 WLO65500 WVK65500 IY131036 SU131036 ACQ131036 AMM131036 AWI131036 BGE131036 BQA131036 BZW131036 CJS131036 CTO131036 DDK131036 DNG131036 DXC131036 EGY131036 EQU131036 FAQ131036 FKM131036 FUI131036 GEE131036 GOA131036 GXW131036 HHS131036 HRO131036 IBK131036 ILG131036 IVC131036 JEY131036 JOU131036 JYQ131036 KIM131036 KSI131036 LCE131036 LMA131036 LVW131036 MFS131036 MPO131036 MZK131036 NJG131036 NTC131036 OCY131036 OMU131036 OWQ131036 PGM131036 PQI131036 QAE131036 QKA131036 QTW131036 RDS131036 RNO131036 RXK131036 SHG131036 SRC131036 TAY131036 TKU131036 TUQ131036 UEM131036 UOI131036 UYE131036 VIA131036 VRW131036 WBS131036 WLO131036 WVK131036 IY196572 SU196572 ACQ196572 AMM196572 AWI196572 BGE196572 BQA196572 BZW196572 CJS196572 CTO196572 DDK196572 DNG196572 DXC196572 EGY196572 EQU196572 FAQ196572 FKM196572 FUI196572 GEE196572 GOA196572 GXW196572 HHS196572 HRO196572 IBK196572 ILG196572 IVC196572 JEY196572 JOU196572 JYQ196572 KIM196572 KSI196572 LCE196572 LMA196572 LVW196572 MFS196572 MPO196572 MZK196572 NJG196572 NTC196572 OCY196572 OMU196572 OWQ196572 PGM196572 PQI196572 QAE196572 QKA196572 QTW196572 RDS196572 RNO196572 RXK196572 SHG196572 SRC196572 TAY196572 TKU196572 TUQ196572 UEM196572 UOI196572 UYE196572 VIA196572 VRW196572 WBS196572 WLO196572 WVK196572 IY262108 SU262108 ACQ262108 AMM262108 AWI262108 BGE262108 BQA262108 BZW262108 CJS262108 CTO262108 DDK262108 DNG262108 DXC262108 EGY262108 EQU262108 FAQ262108 FKM262108 FUI262108 GEE262108 GOA262108 GXW262108 HHS262108 HRO262108 IBK262108 ILG262108 IVC262108 JEY262108 JOU262108 JYQ262108 KIM262108 KSI262108 LCE262108 LMA262108 LVW262108 MFS262108 MPO262108 MZK262108 NJG262108 NTC262108 OCY262108 OMU262108 OWQ262108 PGM262108 PQI262108 QAE262108 QKA262108 QTW262108 RDS262108 RNO262108 RXK262108 SHG262108 SRC262108 TAY262108 TKU262108 TUQ262108 UEM262108 UOI262108 UYE262108 VIA262108 VRW262108 WBS262108 WLO262108 WVK262108 IY327644 SU327644 ACQ327644 AMM327644 AWI327644 BGE327644 BQA327644 BZW327644 CJS327644 CTO327644 DDK327644 DNG327644 DXC327644 EGY327644 EQU327644 FAQ327644 FKM327644 FUI327644 GEE327644 GOA327644 GXW327644 HHS327644 HRO327644 IBK327644 ILG327644 IVC327644 JEY327644 JOU327644 JYQ327644 KIM327644 KSI327644 LCE327644 LMA327644 LVW327644 MFS327644 MPO327644 MZK327644 NJG327644 NTC327644 OCY327644 OMU327644 OWQ327644 PGM327644 PQI327644 QAE327644 QKA327644 QTW327644 RDS327644 RNO327644 RXK327644 SHG327644 SRC327644 TAY327644 TKU327644 TUQ327644 UEM327644 UOI327644 UYE327644 VIA327644 VRW327644 WBS327644 WLO327644 WVK327644 IY393180 SU393180 ACQ393180 AMM393180 AWI393180 BGE393180 BQA393180 BZW393180 CJS393180 CTO393180 DDK393180 DNG393180 DXC393180 EGY393180 EQU393180 FAQ393180 FKM393180 FUI393180 GEE393180 GOA393180 GXW393180 HHS393180 HRO393180 IBK393180 ILG393180 IVC393180 JEY393180 JOU393180 JYQ393180 KIM393180 KSI393180 LCE393180 LMA393180 LVW393180 MFS393180 MPO393180 MZK393180 NJG393180 NTC393180 OCY393180 OMU393180 OWQ393180 PGM393180 PQI393180 QAE393180 QKA393180 QTW393180 RDS393180 RNO393180 RXK393180 SHG393180 SRC393180 TAY393180 TKU393180 TUQ393180 UEM393180 UOI393180 UYE393180 VIA393180 VRW393180 WBS393180 WLO393180 WVK393180 IY458716 SU458716 ACQ458716 AMM458716 AWI458716 BGE458716 BQA458716 BZW458716 CJS458716 CTO458716 DDK458716 DNG458716 DXC458716 EGY458716 EQU458716 FAQ458716 FKM458716 FUI458716 GEE458716 GOA458716 GXW458716 HHS458716 HRO458716 IBK458716 ILG458716 IVC458716 JEY458716 JOU458716 JYQ458716 KIM458716 KSI458716 LCE458716 LMA458716 LVW458716 MFS458716 MPO458716 MZK458716 NJG458716 NTC458716 OCY458716 OMU458716 OWQ458716 PGM458716 PQI458716 QAE458716 QKA458716 QTW458716 RDS458716 RNO458716 RXK458716 SHG458716 SRC458716 TAY458716 TKU458716 TUQ458716 UEM458716 UOI458716 UYE458716 VIA458716 VRW458716 WBS458716 WLO458716 WVK458716 IY524252 SU524252 ACQ524252 AMM524252 AWI524252 BGE524252 BQA524252 BZW524252 CJS524252 CTO524252 DDK524252 DNG524252 DXC524252 EGY524252 EQU524252 FAQ524252 FKM524252 FUI524252 GEE524252 GOA524252 GXW524252 HHS524252 HRO524252 IBK524252 ILG524252 IVC524252 JEY524252 JOU524252 JYQ524252 KIM524252 KSI524252 LCE524252 LMA524252 LVW524252 MFS524252 MPO524252 MZK524252 NJG524252 NTC524252 OCY524252 OMU524252 OWQ524252 PGM524252 PQI524252 QAE524252 QKA524252 QTW524252 RDS524252 RNO524252 RXK524252 SHG524252 SRC524252 TAY524252 TKU524252 TUQ524252 UEM524252 UOI524252 UYE524252 VIA524252 VRW524252 WBS524252 WLO524252 WVK524252 IY589788 SU589788 ACQ589788 AMM589788 AWI589788 BGE589788 BQA589788 BZW589788 CJS589788 CTO589788 DDK589788 DNG589788 DXC589788 EGY589788 EQU589788 FAQ589788 FKM589788 FUI589788 GEE589788 GOA589788 GXW589788 HHS589788 HRO589788 IBK589788 ILG589788 IVC589788 JEY589788 JOU589788 JYQ589788 KIM589788 KSI589788 LCE589788 LMA589788 LVW589788 MFS589788 MPO589788 MZK589788 NJG589788 NTC589788 OCY589788 OMU589788 OWQ589788 PGM589788 PQI589788 QAE589788 QKA589788 QTW589788 RDS589788 RNO589788 RXK589788 SHG589788 SRC589788 TAY589788 TKU589788 TUQ589788 UEM589788 UOI589788 UYE589788 VIA589788 VRW589788 WBS589788 WLO589788 WVK589788 IY655324 SU655324 ACQ655324 AMM655324 AWI655324 BGE655324 BQA655324 BZW655324 CJS655324 CTO655324 DDK655324 DNG655324 DXC655324 EGY655324 EQU655324 FAQ655324 FKM655324 FUI655324 GEE655324 GOA655324 GXW655324 HHS655324 HRO655324 IBK655324 ILG655324 IVC655324 JEY655324 JOU655324 JYQ655324 KIM655324 KSI655324 LCE655324 LMA655324 LVW655324 MFS655324 MPO655324 MZK655324 NJG655324 NTC655324 OCY655324 OMU655324 OWQ655324 PGM655324 PQI655324 QAE655324 QKA655324 QTW655324 RDS655324 RNO655324 RXK655324 SHG655324 SRC655324 TAY655324 TKU655324 TUQ655324 UEM655324 UOI655324 UYE655324 VIA655324 VRW655324 WBS655324 WLO655324 WVK655324 IY720860 SU720860 ACQ720860 AMM720860 AWI720860 BGE720860 BQA720860 BZW720860 CJS720860 CTO720860 DDK720860 DNG720860 DXC720860 EGY720860 EQU720860 FAQ720860 FKM720860 FUI720860 GEE720860 GOA720860 GXW720860 HHS720860 HRO720860 IBK720860 ILG720860 IVC720860 JEY720860 JOU720860 JYQ720860 KIM720860 KSI720860 LCE720860 LMA720860 LVW720860 MFS720860 MPO720860 MZK720860 NJG720860 NTC720860 OCY720860 OMU720860 OWQ720860 PGM720860 PQI720860 QAE720860 QKA720860 QTW720860 RDS720860 RNO720860 RXK720860 SHG720860 SRC720860 TAY720860 TKU720860 TUQ720860 UEM720860 UOI720860 UYE720860 VIA720860 VRW720860 WBS720860 WLO720860 WVK720860 IY786396 SU786396 ACQ786396 AMM786396 AWI786396 BGE786396 BQA786396 BZW786396 CJS786396 CTO786396 DDK786396 DNG786396 DXC786396 EGY786396 EQU786396 FAQ786396 FKM786396 FUI786396 GEE786396 GOA786396 GXW786396 HHS786396 HRO786396 IBK786396 ILG786396 IVC786396 JEY786396 JOU786396 JYQ786396 KIM786396 KSI786396 LCE786396 LMA786396 LVW786396 MFS786396 MPO786396 MZK786396 NJG786396 NTC786396 OCY786396 OMU786396 OWQ786396 PGM786396 PQI786396 QAE786396 QKA786396 QTW786396 RDS786396 RNO786396 RXK786396 SHG786396 SRC786396 TAY786396 TKU786396 TUQ786396 UEM786396 UOI786396 UYE786396 VIA786396 VRW786396 WBS786396 WLO786396 WVK786396 IY851932 SU851932 ACQ851932 AMM851932 AWI851932 BGE851932 BQA851932 BZW851932 CJS851932 CTO851932 DDK851932 DNG851932 DXC851932 EGY851932 EQU851932 FAQ851932 FKM851932 FUI851932 GEE851932 GOA851932 GXW851932 HHS851932 HRO851932 IBK851932 ILG851932 IVC851932 JEY851932 JOU851932 JYQ851932 KIM851932 KSI851932 LCE851932 LMA851932 LVW851932 MFS851932 MPO851932 MZK851932 NJG851932 NTC851932 OCY851932 OMU851932 OWQ851932 PGM851932 PQI851932 QAE851932 QKA851932 QTW851932 RDS851932 RNO851932 RXK851932 SHG851932 SRC851932 TAY851932 TKU851932 TUQ851932 UEM851932 UOI851932 UYE851932 VIA851932 VRW851932 WBS851932 WLO851932 WVK851932 IY917468 SU917468 ACQ917468 AMM917468 AWI917468 BGE917468 BQA917468 BZW917468 CJS917468 CTO917468 DDK917468 DNG917468 DXC917468 EGY917468 EQU917468 FAQ917468 FKM917468 FUI917468 GEE917468 GOA917468 GXW917468 HHS917468 HRO917468 IBK917468 ILG917468 IVC917468 JEY917468 JOU917468 JYQ917468 KIM917468 KSI917468 LCE917468 LMA917468 LVW917468 MFS917468 MPO917468 MZK917468 NJG917468 NTC917468 OCY917468 OMU917468 OWQ917468 PGM917468 PQI917468 QAE917468 QKA917468 QTW917468 RDS917468 RNO917468 RXK917468 SHG917468 SRC917468 TAY917468 TKU917468 TUQ917468 UEM917468 UOI917468 UYE917468 VIA917468 VRW917468 WBS917468 WLO917468 WVK917468 IY983004 SU983004 ACQ983004 AMM983004 AWI983004 BGE983004 BQA983004 BZW983004 CJS983004 CTO983004 DDK983004 DNG983004 DXC983004 EGY983004 EQU983004 FAQ983004 FKM983004 FUI983004 GEE983004 GOA983004 GXW983004 HHS983004 HRO983004 IBK983004 ILG983004 IVC983004 JEY983004 JOU983004 JYQ983004 KIM983004 KSI983004 LCE983004 LMA983004 LVW983004 MFS983004 MPO983004 MZK983004 NJG983004 NTC983004 OCY983004 OMU983004 OWQ983004 PGM983004 PQI983004 QAE983004 QKA983004 QTW983004 RDS983004 RNO983004 RXK983004 SHG983004 SRC983004 TAY983004 TKU983004 TUQ983004 UEM983004 UOI983004 UYE983004 VIA983004 VRW983004 WBS983004 WLO983004 H131033 H196569 H262105 H327641 H393177 H458713 H524249 H589785 H655321 H720857 H786393 H851929 H917465 H983001 E65497 E131033 E196569 E262105 E327641 E393177 E458713 E524249 E589785 E655321 E720857 E786393 E851929 E917465 E983001 E12:E13 H12:H13 H65497" xr:uid="{00000000-0002-0000-0400-00000A000000}">
      <formula1>StubPeriods</formula1>
    </dataValidation>
    <dataValidation type="list" allowBlank="1" showInputMessage="1" showErrorMessage="1" sqref="E26 H26:H27" xr:uid="{00000000-0002-0000-0400-00000B000000}">
      <formula1>CurveList</formula1>
    </dataValidation>
    <dataValidation type="list" allowBlank="1" showInputMessage="1" showErrorMessage="1" sqref="H15 E15" xr:uid="{00000000-0002-0000-0400-00000C000000}">
      <formula1>Type</formula1>
    </dataValidation>
  </dataValidations>
  <pageMargins left="0.75" right="0.75" top="1" bottom="1" header="0.5" footer="0.5"/>
  <pageSetup scale="18" orientation="landscape" r:id="rId1"/>
  <headerFooter alignWithMargins="0"/>
  <pictur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A1:W53"/>
  <sheetViews>
    <sheetView topLeftCell="D1" workbookViewId="0">
      <selection activeCell="D2" sqref="D2"/>
    </sheetView>
  </sheetViews>
  <sheetFormatPr defaultRowHeight="12.75"/>
  <cols>
    <col min="1" max="1" width="3.28515625" customWidth="1"/>
    <col min="2" max="2" width="10.42578125" style="64" bestFit="1" customWidth="1"/>
    <col min="3" max="3" width="10.28515625" style="64" bestFit="1" customWidth="1"/>
    <col min="4" max="4" width="24" style="64" bestFit="1" customWidth="1"/>
    <col min="5" max="5" width="17.140625" style="80" bestFit="1" customWidth="1"/>
    <col min="6" max="6" width="8.28515625" style="187" bestFit="1" customWidth="1"/>
    <col min="7" max="7" width="17.140625" style="80" bestFit="1" customWidth="1"/>
    <col min="8" max="8" width="10.140625" style="80" bestFit="1" customWidth="1"/>
    <col min="9" max="9" width="18.5703125" style="64" bestFit="1" customWidth="1"/>
    <col min="10" max="10" width="17.85546875" style="79" bestFit="1" customWidth="1"/>
    <col min="11" max="11" width="15" style="79" bestFit="1" customWidth="1"/>
    <col min="12" max="12" width="25.5703125" style="181" bestFit="1" customWidth="1"/>
    <col min="13" max="13" width="12.28515625" style="80" bestFit="1" customWidth="1"/>
    <col min="14" max="14" width="22.28515625" style="181" bestFit="1" customWidth="1"/>
    <col min="15" max="15" width="14.28515625" style="82" bestFit="1" customWidth="1"/>
    <col min="16" max="16" width="14.28515625" style="64" bestFit="1" customWidth="1"/>
    <col min="17" max="17" width="11.7109375" style="64" bestFit="1" customWidth="1"/>
    <col min="18" max="18" width="10.28515625" style="80" bestFit="1" customWidth="1"/>
    <col min="19" max="19" width="10.85546875" style="80" bestFit="1" customWidth="1"/>
    <col min="20" max="20" width="18.140625" style="81" bestFit="1" customWidth="1"/>
    <col min="21" max="21" width="13.85546875" style="81" bestFit="1" customWidth="1"/>
    <col min="22" max="22" width="13.85546875" style="81" customWidth="1"/>
    <col min="23" max="23" width="16.28515625" style="81" bestFit="1" customWidth="1"/>
  </cols>
  <sheetData>
    <row r="1" spans="1:23" ht="13.5" thickBot="1">
      <c r="B1" s="58"/>
      <c r="C1" s="59"/>
      <c r="D1" s="59"/>
      <c r="E1" s="61"/>
      <c r="F1" s="184"/>
      <c r="G1" s="61"/>
      <c r="H1" s="61"/>
      <c r="I1" s="59"/>
      <c r="J1" s="60"/>
      <c r="K1" s="60"/>
      <c r="L1" s="178"/>
      <c r="M1" s="61"/>
      <c r="N1" s="178"/>
      <c r="O1" s="63"/>
      <c r="R1" s="61"/>
      <c r="S1" s="61"/>
      <c r="T1" s="62"/>
      <c r="U1" s="62"/>
      <c r="V1" s="62"/>
      <c r="W1" s="62"/>
    </row>
    <row r="2" spans="1:23" ht="15.75" thickBot="1">
      <c r="A2" s="31"/>
      <c r="B2" s="65" t="str">
        <f t="array" aca="1" ref="B2:Q53" ca="1">_xll.HLV5r3.Financial.Cache.ValueWithDetail(XCCYSwapPricer2!E35,XCCYSwapPricer2!L13,XCCYSwapPricer2!L12,XCCYSwapPricer2!L15,XCCYSwapPricer2!L6)</f>
        <v>Leg</v>
      </c>
      <c r="C2" s="66" t="str">
        <f ca="1"/>
        <v>Coupon</v>
      </c>
      <c r="D2" s="66" t="str">
        <f ca="1"/>
        <v>PriceableCouponType</v>
      </c>
      <c r="E2" s="68" t="str">
        <f ca="1"/>
        <v>NotionalAmount</v>
      </c>
      <c r="F2" s="185" t="str">
        <f ca="1"/>
        <v>Rate</v>
      </c>
      <c r="G2" s="68" t="str">
        <f ca="1"/>
        <v>ForecastAmount</v>
      </c>
      <c r="H2" s="68" t="str">
        <f ca="1"/>
        <v>Currency</v>
      </c>
      <c r="I2" s="66" t="str">
        <f ca="1"/>
        <v>AccrualStartDate</v>
      </c>
      <c r="J2" s="67" t="str">
        <f ca="1"/>
        <v>AccrualEndDate</v>
      </c>
      <c r="K2" s="67" t="str">
        <f ca="1"/>
        <v>PaymentDate</v>
      </c>
      <c r="L2" s="179" t="str">
        <f ca="1"/>
        <v>PaymentDiscountFactor</v>
      </c>
      <c r="M2" s="182" t="str">
        <f ca="1"/>
        <v>NPV</v>
      </c>
      <c r="N2" s="179" t="str">
        <f ca="1"/>
        <v>CouponYearFraction</v>
      </c>
      <c r="O2" s="70" t="str">
        <f ca="1"/>
        <v>IsDiscounted</v>
      </c>
      <c r="P2" s="71" t="str">
        <f ca="1"/>
        <v>IsRealised</v>
      </c>
      <c r="Q2" s="71" t="e">
        <f ca="1"/>
        <v>#N/A</v>
      </c>
      <c r="R2" s="68" t="s">
        <v>69</v>
      </c>
      <c r="S2" s="68" t="s">
        <v>70</v>
      </c>
      <c r="T2" s="69" t="s">
        <v>71</v>
      </c>
      <c r="U2" s="69" t="s">
        <v>168</v>
      </c>
      <c r="V2" s="69" t="s">
        <v>82</v>
      </c>
      <c r="W2" s="69" t="s">
        <v>72</v>
      </c>
    </row>
    <row r="3" spans="1:23">
      <c r="A3" s="31"/>
      <c r="B3" s="72" t="str">
        <f ca="1"/>
        <v>ReceiveLeg</v>
      </c>
      <c r="C3" s="73" t="str">
        <f ca="1"/>
        <v>Coupon_1</v>
      </c>
      <c r="D3" s="73" t="str">
        <f ca="1"/>
        <v>FloatingRate</v>
      </c>
      <c r="E3" s="75">
        <f ca="1"/>
        <v>90000000</v>
      </c>
      <c r="F3" s="186">
        <f ca="1"/>
        <v>3.628100852129701E-3</v>
      </c>
      <c r="G3" s="75">
        <f ca="1"/>
        <v>169613.71483706339</v>
      </c>
      <c r="H3" s="75" t="str">
        <f ca="1"/>
        <v>USD</v>
      </c>
      <c r="I3" s="73">
        <f ca="1"/>
        <v>43217</v>
      </c>
      <c r="J3" s="74">
        <f ca="1"/>
        <v>43404</v>
      </c>
      <c r="K3" s="74">
        <f ca="1"/>
        <v>43404</v>
      </c>
      <c r="L3" s="180">
        <f ca="1"/>
        <v>0.98703208044281798</v>
      </c>
      <c r="M3" s="183">
        <f ca="1"/>
        <v>167414.17782726153</v>
      </c>
      <c r="N3" s="180">
        <f ca="1"/>
        <v>0.51944444444444404</v>
      </c>
      <c r="O3" s="77" t="b">
        <f ca="1"/>
        <v>0</v>
      </c>
      <c r="P3" s="72" t="b">
        <f ca="1"/>
        <v>0</v>
      </c>
      <c r="Q3" s="72" t="e">
        <f ca="1"/>
        <v>#N/A</v>
      </c>
      <c r="R3" s="75">
        <f ca="1">S3/(1+N3*F3)</f>
        <v>169294.66265223525</v>
      </c>
      <c r="S3" s="75">
        <f ca="1">E3*F3*N3</f>
        <v>169613.71483706339</v>
      </c>
      <c r="T3" s="76">
        <f ca="1">G3/N3/(E3-G3)</f>
        <v>3.6349512697754598E-3</v>
      </c>
      <c r="U3" s="76">
        <f ca="1">(1/L3-1)/N3</f>
        <v>2.5292976106166935E-2</v>
      </c>
      <c r="V3" s="198">
        <f ca="1">(F3-U3)*10000</f>
        <v>-216.64875254037233</v>
      </c>
      <c r="W3" s="76">
        <f ca="1">G3/E3/N3</f>
        <v>3.628100852129701E-3</v>
      </c>
    </row>
    <row r="4" spans="1:23">
      <c r="A4" s="31"/>
      <c r="B4" s="72" t="str">
        <f ca="1"/>
        <v>ReceiveLeg</v>
      </c>
      <c r="C4" s="72" t="str">
        <f ca="1"/>
        <v>Coupon_2</v>
      </c>
      <c r="D4" s="73" t="str">
        <f ca="1"/>
        <v>FloatingRate</v>
      </c>
      <c r="E4" s="75">
        <f ca="1"/>
        <v>90000000</v>
      </c>
      <c r="F4" s="186">
        <f ca="1"/>
        <v>5.0869123907245177E-3</v>
      </c>
      <c r="G4" s="75">
        <f ca="1"/>
        <v>230182.78568028455</v>
      </c>
      <c r="H4" s="75" t="str">
        <f ca="1"/>
        <v>USD</v>
      </c>
      <c r="I4" s="73">
        <f ca="1"/>
        <v>43404</v>
      </c>
      <c r="J4" s="74">
        <f ca="1"/>
        <v>43585</v>
      </c>
      <c r="K4" s="74">
        <f ca="1"/>
        <v>43585</v>
      </c>
      <c r="L4" s="180">
        <f ca="1"/>
        <v>0.97471494293874905</v>
      </c>
      <c r="M4" s="75">
        <f ca="1"/>
        <v>224362.60080984083</v>
      </c>
      <c r="N4" s="180">
        <f ca="1"/>
        <v>0.50277777777777799</v>
      </c>
      <c r="O4" s="78" t="b">
        <f ca="1"/>
        <v>0</v>
      </c>
      <c r="P4" s="72" t="b">
        <f ca="1"/>
        <v>0</v>
      </c>
      <c r="Q4" s="72" t="e">
        <f ca="1"/>
        <v>#N/A</v>
      </c>
      <c r="R4" s="75">
        <f t="shared" ref="R4:R42" ca="1" si="0">S4/(1+N4*F4)</f>
        <v>229595.57513512377</v>
      </c>
      <c r="S4" s="75">
        <f t="shared" ref="S4:S42" ca="1" si="1">E4*F4*N4</f>
        <v>230182.78568028452</v>
      </c>
      <c r="T4" s="76">
        <f t="shared" ref="T4:T42" ca="1" si="2">G4/N4/(E4-G4)</f>
        <v>5.0999559693007453E-3</v>
      </c>
      <c r="U4" s="76">
        <f ca="1">(L3/L4-1)/N4</f>
        <v>2.5133680589096839E-2</v>
      </c>
      <c r="V4" s="198">
        <f t="shared" ref="V4:V22" ca="1" si="3">(F4-U4)*10000</f>
        <v>-200.46768198372322</v>
      </c>
      <c r="W4" s="76">
        <f t="shared" ref="W4:W42" ca="1" si="4">G4/E4/N4</f>
        <v>5.0869123907245186E-3</v>
      </c>
    </row>
    <row r="5" spans="1:23">
      <c r="A5" s="31"/>
      <c r="B5" s="72" t="str">
        <f ca="1"/>
        <v>ReceiveLeg</v>
      </c>
      <c r="C5" s="72" t="str">
        <f ca="1"/>
        <v>Coupon_3</v>
      </c>
      <c r="D5" s="73" t="str">
        <f ca="1"/>
        <v>FloatingRate</v>
      </c>
      <c r="E5" s="75">
        <f ca="1"/>
        <v>90000000</v>
      </c>
      <c r="F5" s="186">
        <f ca="1"/>
        <v>7.5931651027597961E-3</v>
      </c>
      <c r="G5" s="75">
        <f ca="1"/>
        <v>349285.59472695057</v>
      </c>
      <c r="H5" s="75" t="str">
        <f ca="1"/>
        <v>USD</v>
      </c>
      <c r="I5" s="73">
        <f ca="1"/>
        <v>43585</v>
      </c>
      <c r="J5" s="74">
        <f ca="1"/>
        <v>43769</v>
      </c>
      <c r="K5" s="74">
        <f ca="1"/>
        <v>43769</v>
      </c>
      <c r="L5" s="180">
        <f ca="1"/>
        <v>0.96235853415281103</v>
      </c>
      <c r="M5" s="75">
        <f ca="1"/>
        <v>336137.97294212092</v>
      </c>
      <c r="N5" s="180">
        <f ca="1"/>
        <v>0.51111111111111096</v>
      </c>
      <c r="O5" s="78" t="b">
        <f ca="1"/>
        <v>0</v>
      </c>
      <c r="P5" s="72" t="b">
        <f ca="1"/>
        <v>0</v>
      </c>
      <c r="Q5" s="72" t="e">
        <f ca="1"/>
        <v>#N/A</v>
      </c>
      <c r="R5" s="75">
        <f t="shared" ca="1" si="0"/>
        <v>347935.27495540289</v>
      </c>
      <c r="S5" s="75">
        <f t="shared" ca="1" si="1"/>
        <v>349285.59472695051</v>
      </c>
      <c r="T5" s="76">
        <f t="shared" ca="1" si="2"/>
        <v>7.6227486170281616E-3</v>
      </c>
      <c r="U5" s="76">
        <f t="shared" ref="U5:U22" ca="1" si="5">(L4/L5-1)/N5</f>
        <v>2.5121180463737031E-2</v>
      </c>
      <c r="V5" s="198">
        <f t="shared" ca="1" si="3"/>
        <v>-175.28015360977236</v>
      </c>
      <c r="W5" s="76">
        <f t="shared" ca="1" si="4"/>
        <v>7.593165102759797E-3</v>
      </c>
    </row>
    <row r="6" spans="1:23">
      <c r="A6" s="31"/>
      <c r="B6" s="72" t="str">
        <f ca="1"/>
        <v>ReceiveLeg</v>
      </c>
      <c r="C6" s="72" t="str">
        <f ca="1"/>
        <v>Coupon_4</v>
      </c>
      <c r="D6" s="73" t="str">
        <f ca="1"/>
        <v>FloatingRate</v>
      </c>
      <c r="E6" s="75">
        <f ca="1"/>
        <v>90000000</v>
      </c>
      <c r="F6" s="186">
        <f ca="1"/>
        <v>1.1252462154792753E-2</v>
      </c>
      <c r="G6" s="75">
        <f ca="1"/>
        <v>511987.02804307069</v>
      </c>
      <c r="H6" s="75" t="str">
        <f ca="1"/>
        <v>USD</v>
      </c>
      <c r="I6" s="73">
        <f ca="1"/>
        <v>43769</v>
      </c>
      <c r="J6" s="74">
        <f ca="1"/>
        <v>43951</v>
      </c>
      <c r="K6" s="74">
        <f ca="1"/>
        <v>43951</v>
      </c>
      <c r="L6" s="180">
        <f ca="1"/>
        <v>0.95030019236149899</v>
      </c>
      <c r="M6" s="75">
        <f ca="1"/>
        <v>486541.37123592227</v>
      </c>
      <c r="N6" s="180">
        <f ca="1"/>
        <v>0.50555555555555598</v>
      </c>
      <c r="O6" s="78" t="b">
        <f ca="1"/>
        <v>0</v>
      </c>
      <c r="P6" s="72" t="b">
        <f ca="1"/>
        <v>0</v>
      </c>
      <c r="Q6" s="72" t="e">
        <f ca="1"/>
        <v>#N/A</v>
      </c>
      <c r="R6" s="75">
        <f t="shared" ca="1" si="0"/>
        <v>509090.93962990661</v>
      </c>
      <c r="S6" s="75">
        <f t="shared" ca="1" si="1"/>
        <v>511987.02804307069</v>
      </c>
      <c r="T6" s="76">
        <f t="shared" ca="1" si="2"/>
        <v>1.1316840773397291E-2</v>
      </c>
      <c r="U6" s="76">
        <f t="shared" ca="1" si="5"/>
        <v>2.5099084766514228E-2</v>
      </c>
      <c r="V6" s="198">
        <f t="shared" ca="1" si="3"/>
        <v>-138.46622611721475</v>
      </c>
      <c r="W6" s="76">
        <f t="shared" ca="1" si="4"/>
        <v>1.1252462154792753E-2</v>
      </c>
    </row>
    <row r="7" spans="1:23">
      <c r="A7" s="31"/>
      <c r="B7" s="72" t="str">
        <f ca="1"/>
        <v>ReceiveLeg</v>
      </c>
      <c r="C7" s="72" t="str">
        <f ca="1"/>
        <v>Coupon_5</v>
      </c>
      <c r="D7" s="73" t="str">
        <f ca="1"/>
        <v>FloatingRate</v>
      </c>
      <c r="E7" s="75">
        <f ca="1"/>
        <v>90000000</v>
      </c>
      <c r="F7" s="186">
        <f ca="1"/>
        <v>1.4969466851015613E-2</v>
      </c>
      <c r="G7" s="75">
        <f ca="1"/>
        <v>684853.10843396385</v>
      </c>
      <c r="H7" s="75" t="str">
        <f ca="1"/>
        <v>USD</v>
      </c>
      <c r="I7" s="73">
        <f ca="1"/>
        <v>43951</v>
      </c>
      <c r="J7" s="74">
        <f ca="1"/>
        <v>44134</v>
      </c>
      <c r="K7" s="74">
        <f ca="1"/>
        <v>44134</v>
      </c>
      <c r="L7" s="180">
        <f ca="1"/>
        <v>0.93834089316749703</v>
      </c>
      <c r="M7" s="75">
        <f ca="1"/>
        <v>642625.67745646229</v>
      </c>
      <c r="N7" s="180">
        <f ca="1"/>
        <v>0.50833333333333297</v>
      </c>
      <c r="O7" s="78" t="b">
        <f ca="1"/>
        <v>0</v>
      </c>
      <c r="P7" s="72" t="b">
        <f ca="1"/>
        <v>0</v>
      </c>
      <c r="Q7" s="72" t="e">
        <f ca="1"/>
        <v>#N/A</v>
      </c>
      <c r="R7" s="75">
        <f t="shared" ca="1" si="0"/>
        <v>679681.08946878079</v>
      </c>
      <c r="S7" s="75">
        <f t="shared" ca="1" si="1"/>
        <v>684853.10843396385</v>
      </c>
      <c r="T7" s="76">
        <f t="shared" ca="1" si="2"/>
        <v>1.5084250135389133E-2</v>
      </c>
      <c r="U7" s="76">
        <f t="shared" ca="1" si="5"/>
        <v>2.5072434111116988E-2</v>
      </c>
      <c r="V7" s="198">
        <f t="shared" ca="1" si="3"/>
        <v>-101.02967260101376</v>
      </c>
      <c r="W7" s="76">
        <f t="shared" ca="1" si="4"/>
        <v>1.4969466851015615E-2</v>
      </c>
    </row>
    <row r="8" spans="1:23">
      <c r="A8" s="31"/>
      <c r="B8" s="72" t="str">
        <f ca="1"/>
        <v>ReceiveLeg</v>
      </c>
      <c r="C8" s="72" t="str">
        <f ca="1"/>
        <v>Coupon_6</v>
      </c>
      <c r="D8" s="73" t="str">
        <f ca="1"/>
        <v>FloatingRate</v>
      </c>
      <c r="E8" s="75">
        <f ca="1"/>
        <v>90000000</v>
      </c>
      <c r="F8" s="186">
        <f ca="1"/>
        <v>1.8233962089566538E-2</v>
      </c>
      <c r="G8" s="75">
        <f ca="1"/>
        <v>829645.27507527813</v>
      </c>
      <c r="H8" s="75" t="str">
        <f ca="1"/>
        <v>USD</v>
      </c>
      <c r="I8" s="73">
        <f ca="1"/>
        <v>44134</v>
      </c>
      <c r="J8" s="74">
        <f ca="1"/>
        <v>44316</v>
      </c>
      <c r="K8" s="74">
        <f ca="1"/>
        <v>44316</v>
      </c>
      <c r="L8" s="180">
        <f ca="1"/>
        <v>0.92661102082139302</v>
      </c>
      <c r="M8" s="75">
        <f ca="1"/>
        <v>768758.45525714895</v>
      </c>
      <c r="N8" s="180">
        <f ca="1"/>
        <v>0.50555555555555598</v>
      </c>
      <c r="O8" s="78" t="b">
        <f ca="1"/>
        <v>0</v>
      </c>
      <c r="P8" s="72" t="b">
        <f ca="1"/>
        <v>0</v>
      </c>
      <c r="Q8" s="72" t="e">
        <f ca="1"/>
        <v>#N/A</v>
      </c>
      <c r="R8" s="75">
        <f t="shared" ca="1" si="0"/>
        <v>822067.22849841206</v>
      </c>
      <c r="S8" s="75">
        <f t="shared" ca="1" si="1"/>
        <v>829645.27507527813</v>
      </c>
      <c r="T8" s="76">
        <f t="shared" ca="1" si="2"/>
        <v>1.840361175105075E-2</v>
      </c>
      <c r="U8" s="76">
        <f t="shared" ca="1" si="5"/>
        <v>2.5039574080846536E-2</v>
      </c>
      <c r="V8" s="198">
        <f t="shared" ca="1" si="3"/>
        <v>-68.056119912799986</v>
      </c>
      <c r="W8" s="76">
        <f t="shared" ca="1" si="4"/>
        <v>1.8233962089566534E-2</v>
      </c>
    </row>
    <row r="9" spans="1:23">
      <c r="A9" s="31"/>
      <c r="B9" s="72" t="str">
        <f ca="1"/>
        <v>ReceiveLeg</v>
      </c>
      <c r="C9" s="72" t="str">
        <f ca="1"/>
        <v>Coupon_7</v>
      </c>
      <c r="D9" s="73" t="str">
        <f ca="1"/>
        <v>FloatingRate</v>
      </c>
      <c r="E9" s="75">
        <f ca="1"/>
        <v>90000000</v>
      </c>
      <c r="F9" s="186">
        <f ca="1"/>
        <v>2.2104010340996703E-2</v>
      </c>
      <c r="G9" s="75">
        <f ca="1"/>
        <v>1005732.4705153509</v>
      </c>
      <c r="H9" s="75" t="str">
        <f ca="1"/>
        <v>USD</v>
      </c>
      <c r="I9" s="73">
        <f ca="1"/>
        <v>44316</v>
      </c>
      <c r="J9" s="74">
        <f ca="1"/>
        <v>44498</v>
      </c>
      <c r="K9" s="74">
        <f ca="1"/>
        <v>44498</v>
      </c>
      <c r="L9" s="180">
        <f ca="1"/>
        <v>0.915571965850419</v>
      </c>
      <c r="M9" s="75">
        <f ca="1"/>
        <v>920820.45514933846</v>
      </c>
      <c r="N9" s="180">
        <f ca="1"/>
        <v>0.50555555555555598</v>
      </c>
      <c r="O9" s="78" t="b">
        <f ca="1"/>
        <v>0</v>
      </c>
      <c r="P9" s="72" t="b">
        <f ca="1"/>
        <v>0</v>
      </c>
      <c r="Q9" s="72" t="e">
        <f ca="1"/>
        <v>#N/A</v>
      </c>
      <c r="R9" s="75">
        <f t="shared" ca="1" si="0"/>
        <v>994617.8102100055</v>
      </c>
      <c r="S9" s="75">
        <f t="shared" ca="1" si="1"/>
        <v>1005732.4705153508</v>
      </c>
      <c r="T9" s="76">
        <f t="shared" ca="1" si="2"/>
        <v>2.2353809811745562E-2</v>
      </c>
      <c r="U9" s="76">
        <f t="shared" ca="1" si="5"/>
        <v>2.3849019152631927E-2</v>
      </c>
      <c r="V9" s="198">
        <f t="shared" ca="1" si="3"/>
        <v>-17.450088116352237</v>
      </c>
      <c r="W9" s="76">
        <f t="shared" ca="1" si="4"/>
        <v>2.2104010340996707E-2</v>
      </c>
    </row>
    <row r="10" spans="1:23">
      <c r="A10" s="31"/>
      <c r="B10" s="72" t="str">
        <f ca="1"/>
        <v>ReceiveLeg</v>
      </c>
      <c r="C10" s="72" t="str">
        <f ca="1"/>
        <v>Coupon_8</v>
      </c>
      <c r="D10" s="73" t="str">
        <f ca="1"/>
        <v>FloatingRate</v>
      </c>
      <c r="E10" s="75">
        <f ca="1"/>
        <v>90000000</v>
      </c>
      <c r="F10" s="186">
        <f ca="1"/>
        <v>2.5523048920706469E-2</v>
      </c>
      <c r="G10" s="75">
        <f ca="1"/>
        <v>1161298.7258921452</v>
      </c>
      <c r="H10" s="75" t="str">
        <f ca="1"/>
        <v>USD</v>
      </c>
      <c r="I10" s="73">
        <f ca="1"/>
        <v>44498</v>
      </c>
      <c r="J10" s="74">
        <f ca="1"/>
        <v>44680</v>
      </c>
      <c r="K10" s="74">
        <f ca="1"/>
        <v>44680</v>
      </c>
      <c r="L10" s="180">
        <f ca="1"/>
        <v>0.90504050400889902</v>
      </c>
      <c r="M10" s="75">
        <f ca="1"/>
        <v>1051022.3841863195</v>
      </c>
      <c r="N10" s="180">
        <f ca="1"/>
        <v>0.50555555555555598</v>
      </c>
      <c r="O10" s="78" t="b">
        <f ca="1"/>
        <v>0</v>
      </c>
      <c r="P10" s="72" t="b">
        <f ca="1"/>
        <v>0</v>
      </c>
      <c r="Q10" s="72" t="e">
        <f ca="1"/>
        <v>#N/A</v>
      </c>
      <c r="R10" s="75">
        <f t="shared" ca="1" si="0"/>
        <v>1146505.0058639366</v>
      </c>
      <c r="S10" s="75">
        <f t="shared" ca="1" si="1"/>
        <v>1161298.7258921452</v>
      </c>
      <c r="T10" s="76">
        <f t="shared" ca="1" si="2"/>
        <v>2.5856685992921725E-2</v>
      </c>
      <c r="U10" s="76">
        <f t="shared" ca="1" si="5"/>
        <v>2.3017160989981154E-2</v>
      </c>
      <c r="V10" s="198">
        <f t="shared" ca="1" si="3"/>
        <v>25.058879307253147</v>
      </c>
      <c r="W10" s="76">
        <f t="shared" ca="1" si="4"/>
        <v>2.5523048920706469E-2</v>
      </c>
    </row>
    <row r="11" spans="1:23">
      <c r="A11" s="31"/>
      <c r="B11" s="72" t="str">
        <f ca="1"/>
        <v>ReceiveLeg</v>
      </c>
      <c r="C11" s="72" t="str">
        <f ca="1"/>
        <v>Coupon_9</v>
      </c>
      <c r="D11" s="73" t="str">
        <f ca="1"/>
        <v>FloatingRate</v>
      </c>
      <c r="E11" s="75">
        <f ca="1"/>
        <v>90000000</v>
      </c>
      <c r="F11" s="186">
        <f ca="1"/>
        <v>2.8715732246020219E-2</v>
      </c>
      <c r="G11" s="75">
        <f ca="1"/>
        <v>1328102.6163784354</v>
      </c>
      <c r="H11" s="75" t="str">
        <f ca="1"/>
        <v>USD</v>
      </c>
      <c r="I11" s="73">
        <f ca="1"/>
        <v>44680</v>
      </c>
      <c r="J11" s="74">
        <f ca="1"/>
        <v>44865</v>
      </c>
      <c r="K11" s="74">
        <f ca="1"/>
        <v>44865</v>
      </c>
      <c r="L11" s="180">
        <f ca="1"/>
        <v>0.893687631960287</v>
      </c>
      <c r="M11" s="75">
        <f ca="1"/>
        <v>1186908.8822315054</v>
      </c>
      <c r="N11" s="180">
        <f ca="1"/>
        <v>0.51388888888888895</v>
      </c>
      <c r="O11" s="78" t="b">
        <f ca="1"/>
        <v>0</v>
      </c>
      <c r="P11" s="72" t="b">
        <f ca="1"/>
        <v>0</v>
      </c>
      <c r="Q11" s="72" t="e">
        <f ca="1"/>
        <v>#N/A</v>
      </c>
      <c r="R11" s="75">
        <f t="shared" ca="1" si="0"/>
        <v>1308789.2121895815</v>
      </c>
      <c r="S11" s="75">
        <f t="shared" ca="1" si="1"/>
        <v>1328102.6163784354</v>
      </c>
      <c r="T11" s="76">
        <f t="shared" ca="1" si="2"/>
        <v>2.9145828367254302E-2</v>
      </c>
      <c r="U11" s="76">
        <f t="shared" ca="1" si="5"/>
        <v>2.4720131003022828E-2</v>
      </c>
      <c r="V11" s="198">
        <f t="shared" ca="1" si="3"/>
        <v>39.95601242997391</v>
      </c>
      <c r="W11" s="76">
        <f t="shared" ca="1" si="4"/>
        <v>2.8715732246020222E-2</v>
      </c>
    </row>
    <row r="12" spans="1:23">
      <c r="A12" s="31"/>
      <c r="B12" s="72" t="str">
        <f ca="1"/>
        <v>ReceiveLeg</v>
      </c>
      <c r="C12" s="72" t="str">
        <f ca="1"/>
        <v>Coupon_10</v>
      </c>
      <c r="D12" s="73" t="str">
        <f ca="1"/>
        <v>FloatingRate</v>
      </c>
      <c r="E12" s="75">
        <f ca="1"/>
        <v>90000000</v>
      </c>
      <c r="F12" s="186">
        <f ca="1"/>
        <v>3.2076411517051533E-2</v>
      </c>
      <c r="G12" s="75">
        <f ca="1"/>
        <v>1435419.4153880551</v>
      </c>
      <c r="H12" s="75" t="str">
        <f ca="1"/>
        <v>USD</v>
      </c>
      <c r="I12" s="73">
        <f ca="1"/>
        <v>44865</v>
      </c>
      <c r="J12" s="74">
        <f ca="1"/>
        <v>45044</v>
      </c>
      <c r="K12" s="74">
        <f ca="1"/>
        <v>45044</v>
      </c>
      <c r="L12" s="180">
        <f ca="1"/>
        <v>0.88283568333080997</v>
      </c>
      <c r="M12" s="75">
        <f ca="1"/>
        <v>1267239.4804504255</v>
      </c>
      <c r="N12" s="180">
        <f ca="1"/>
        <v>0.49722222222222201</v>
      </c>
      <c r="O12" s="78" t="b">
        <f ca="1"/>
        <v>0</v>
      </c>
      <c r="P12" s="72" t="b">
        <f ca="1"/>
        <v>0</v>
      </c>
      <c r="Q12" s="72" t="e">
        <f ca="1"/>
        <v>#N/A</v>
      </c>
      <c r="R12" s="75">
        <f t="shared" ca="1" si="0"/>
        <v>1412885.1621277023</v>
      </c>
      <c r="S12" s="75">
        <f t="shared" ca="1" si="1"/>
        <v>1435419.4153880556</v>
      </c>
      <c r="T12" s="76">
        <f t="shared" ca="1" si="2"/>
        <v>3.259629320749282E-2</v>
      </c>
      <c r="U12" s="76">
        <f t="shared" ca="1" si="5"/>
        <v>2.4721642423068818E-2</v>
      </c>
      <c r="V12" s="198">
        <f t="shared" ca="1" si="3"/>
        <v>73.547690939827149</v>
      </c>
      <c r="W12" s="76">
        <f t="shared" ca="1" si="4"/>
        <v>3.2076411517051526E-2</v>
      </c>
    </row>
    <row r="13" spans="1:23">
      <c r="A13" s="31"/>
      <c r="B13" s="72" t="str">
        <f ca="1"/>
        <v>ReceiveLeg</v>
      </c>
      <c r="C13" s="72" t="str">
        <f ca="1"/>
        <v>Coupon_11</v>
      </c>
      <c r="D13" s="73" t="str">
        <f ca="1"/>
        <v>FloatingRate</v>
      </c>
      <c r="E13" s="75">
        <f ca="1"/>
        <v>90000000</v>
      </c>
      <c r="F13" s="186">
        <f ca="1"/>
        <v>3.1307071832524631E-2</v>
      </c>
      <c r="G13" s="75">
        <f ca="1"/>
        <v>1455778.8402123963</v>
      </c>
      <c r="H13" s="75" t="str">
        <f ca="1"/>
        <v>USD</v>
      </c>
      <c r="I13" s="73">
        <f ca="1"/>
        <v>45044</v>
      </c>
      <c r="J13" s="74">
        <f ca="1"/>
        <v>45230</v>
      </c>
      <c r="K13" s="74">
        <f ca="1"/>
        <v>45230</v>
      </c>
      <c r="L13" s="180">
        <f ca="1"/>
        <v>0.871728417911241</v>
      </c>
      <c r="M13" s="75">
        <f ca="1"/>
        <v>1269043.7852070136</v>
      </c>
      <c r="N13" s="180">
        <f ca="1"/>
        <v>0.51666666666666705</v>
      </c>
      <c r="O13" s="78" t="b">
        <f ca="1"/>
        <v>0</v>
      </c>
      <c r="P13" s="72" t="b">
        <f ca="1"/>
        <v>0</v>
      </c>
      <c r="Q13" s="72" t="e">
        <f ca="1"/>
        <v>#N/A</v>
      </c>
      <c r="R13" s="75">
        <f t="shared" ca="1" si="0"/>
        <v>1432605.9794212496</v>
      </c>
      <c r="S13" s="75">
        <f t="shared" ca="1" si="1"/>
        <v>1455778.8402123966</v>
      </c>
      <c r="T13" s="76">
        <f t="shared" ca="1" si="2"/>
        <v>3.1821799638877477E-2</v>
      </c>
      <c r="U13" s="76">
        <f t="shared" ca="1" si="5"/>
        <v>2.4661273658652724E-2</v>
      </c>
      <c r="V13" s="198">
        <f t="shared" ca="1" si="3"/>
        <v>66.457981738719084</v>
      </c>
      <c r="W13" s="76">
        <f t="shared" ca="1" si="4"/>
        <v>3.1307071832524624E-2</v>
      </c>
    </row>
    <row r="14" spans="1:23">
      <c r="A14" s="31"/>
      <c r="B14" s="72" t="str">
        <f ca="1"/>
        <v>ReceiveLeg</v>
      </c>
      <c r="C14" s="72" t="str">
        <f ca="1"/>
        <v>Coupon_12</v>
      </c>
      <c r="D14" s="73" t="str">
        <f ca="1"/>
        <v>FloatingRate</v>
      </c>
      <c r="E14" s="75">
        <f ca="1"/>
        <v>90000000</v>
      </c>
      <c r="F14" s="186">
        <f ca="1"/>
        <v>3.3950066091441307E-2</v>
      </c>
      <c r="G14" s="75">
        <f ca="1"/>
        <v>1544728.0071605807</v>
      </c>
      <c r="H14" s="75" t="str">
        <f ca="1"/>
        <v>USD</v>
      </c>
      <c r="I14" s="73">
        <f ca="1"/>
        <v>45230</v>
      </c>
      <c r="J14" s="74">
        <f ca="1"/>
        <v>45412</v>
      </c>
      <c r="K14" s="74">
        <f ca="1"/>
        <v>45412</v>
      </c>
      <c r="L14" s="180">
        <f ca="1"/>
        <v>0.86099816258388795</v>
      </c>
      <c r="M14" s="75">
        <f ca="1"/>
        <v>1330007.975857131</v>
      </c>
      <c r="N14" s="180">
        <f ca="1"/>
        <v>0.50555555555555598</v>
      </c>
      <c r="O14" s="78" t="b">
        <f ca="1"/>
        <v>0</v>
      </c>
      <c r="P14" s="72" t="b">
        <f ca="1"/>
        <v>0</v>
      </c>
      <c r="Q14" s="72" t="e">
        <f ca="1"/>
        <v>#N/A</v>
      </c>
      <c r="R14" s="75">
        <f t="shared" ca="1" si="0"/>
        <v>1518662.2285182578</v>
      </c>
      <c r="S14" s="75">
        <f t="shared" ca="1" si="1"/>
        <v>1544728.0071605807</v>
      </c>
      <c r="T14" s="76">
        <f t="shared" ca="1" si="2"/>
        <v>3.4542948988694137E-2</v>
      </c>
      <c r="U14" s="76">
        <f t="shared" ca="1" si="5"/>
        <v>2.4651249897672013E-2</v>
      </c>
      <c r="V14" s="198">
        <f t="shared" ca="1" si="3"/>
        <v>92.988161937692936</v>
      </c>
      <c r="W14" s="76">
        <f t="shared" ca="1" si="4"/>
        <v>3.3950066091441307E-2</v>
      </c>
    </row>
    <row r="15" spans="1:23">
      <c r="A15" s="31"/>
      <c r="B15" s="72" t="str">
        <f ca="1"/>
        <v>ReceiveLeg</v>
      </c>
      <c r="C15" s="72" t="str">
        <f ca="1"/>
        <v>Coupon_13</v>
      </c>
      <c r="D15" s="73" t="str">
        <f ca="1"/>
        <v>FloatingRate</v>
      </c>
      <c r="E15" s="75">
        <f ca="1"/>
        <v>90000000</v>
      </c>
      <c r="F15" s="186">
        <f ca="1"/>
        <v>3.6589950064911135E-2</v>
      </c>
      <c r="G15" s="75">
        <f ca="1"/>
        <v>1683137.7029859119</v>
      </c>
      <c r="H15" s="75" t="str">
        <f ca="1"/>
        <v>USD</v>
      </c>
      <c r="I15" s="73">
        <f ca="1"/>
        <v>45412</v>
      </c>
      <c r="J15" s="74">
        <f ca="1"/>
        <v>45596</v>
      </c>
      <c r="K15" s="74">
        <f ca="1"/>
        <v>45596</v>
      </c>
      <c r="L15" s="180">
        <f ca="1"/>
        <v>0.85025560290690905</v>
      </c>
      <c r="M15" s="75">
        <f ca="1"/>
        <v>1431097.2624276364</v>
      </c>
      <c r="N15" s="180">
        <f ca="1"/>
        <v>0.51111111111111096</v>
      </c>
      <c r="O15" s="78" t="b">
        <f ca="1"/>
        <v>0</v>
      </c>
      <c r="P15" s="72" t="b">
        <f ca="1"/>
        <v>0</v>
      </c>
      <c r="Q15" s="72" t="e">
        <f ca="1"/>
        <v>#N/A</v>
      </c>
      <c r="R15" s="75">
        <f t="shared" ca="1" si="0"/>
        <v>1652238.3184514267</v>
      </c>
      <c r="S15" s="75">
        <f t="shared" ca="1" si="1"/>
        <v>1683137.7029859116</v>
      </c>
      <c r="T15" s="76">
        <f t="shared" ca="1" si="2"/>
        <v>3.7287279237425301E-2</v>
      </c>
      <c r="U15" s="76">
        <f t="shared" ca="1" si="5"/>
        <v>2.4719686021541371E-2</v>
      </c>
      <c r="V15" s="198">
        <f t="shared" ca="1" si="3"/>
        <v>118.70264043369764</v>
      </c>
      <c r="W15" s="76">
        <f t="shared" ca="1" si="4"/>
        <v>3.6589950064911142E-2</v>
      </c>
    </row>
    <row r="16" spans="1:23">
      <c r="A16" s="31"/>
      <c r="B16" s="72" t="str">
        <f ca="1"/>
        <v>ReceiveLeg</v>
      </c>
      <c r="C16" s="72" t="str">
        <f ca="1"/>
        <v>Coupon_14</v>
      </c>
      <c r="D16" s="73" t="str">
        <f ca="1"/>
        <v>FloatingRate</v>
      </c>
      <c r="E16" s="75">
        <f ca="1"/>
        <v>90000000</v>
      </c>
      <c r="F16" s="186">
        <f ca="1"/>
        <v>3.913952693641063E-2</v>
      </c>
      <c r="G16" s="75">
        <f ca="1"/>
        <v>1771063.5938725816</v>
      </c>
      <c r="H16" s="75" t="str">
        <f ca="1"/>
        <v>USD</v>
      </c>
      <c r="I16" s="73">
        <f ca="1"/>
        <v>45596</v>
      </c>
      <c r="J16" s="74">
        <f ca="1"/>
        <v>45777</v>
      </c>
      <c r="K16" s="74">
        <f ca="1"/>
        <v>45777</v>
      </c>
      <c r="L16" s="180">
        <f ca="1"/>
        <v>0.83981705674506701</v>
      </c>
      <c r="M16" s="75">
        <f ca="1"/>
        <v>1487369.4147144123</v>
      </c>
      <c r="N16" s="180">
        <f ca="1"/>
        <v>0.50277777777777799</v>
      </c>
      <c r="O16" s="78" t="b">
        <f ca="1"/>
        <v>0</v>
      </c>
      <c r="P16" s="72" t="b">
        <f ca="1"/>
        <v>0</v>
      </c>
      <c r="Q16" s="72" t="e">
        <f ca="1"/>
        <v>#N/A</v>
      </c>
      <c r="R16" s="75">
        <f t="shared" ca="1" si="0"/>
        <v>1736884.3424756275</v>
      </c>
      <c r="S16" s="75">
        <f t="shared" ca="1" si="1"/>
        <v>1771063.5938725818</v>
      </c>
      <c r="T16" s="76">
        <f t="shared" ca="1" si="2"/>
        <v>3.9925194247635944E-2</v>
      </c>
      <c r="U16" s="76">
        <f t="shared" ca="1" si="5"/>
        <v>2.4721752321439718E-2</v>
      </c>
      <c r="V16" s="198">
        <f t="shared" ca="1" si="3"/>
        <v>144.17774614970912</v>
      </c>
      <c r="W16" s="76">
        <f t="shared" ca="1" si="4"/>
        <v>3.9139526936410624E-2</v>
      </c>
    </row>
    <row r="17" spans="1:23">
      <c r="A17" s="31"/>
      <c r="B17" s="72" t="str">
        <f ca="1"/>
        <v>ReceiveLeg</v>
      </c>
      <c r="C17" s="72" t="str">
        <f ca="1"/>
        <v>Coupon_15</v>
      </c>
      <c r="D17" s="73" t="str">
        <f ca="1"/>
        <v>FloatingRate</v>
      </c>
      <c r="E17" s="75">
        <f ca="1"/>
        <v>90000000</v>
      </c>
      <c r="F17" s="186">
        <f ca="1"/>
        <v>3.450507814260486E-2</v>
      </c>
      <c r="G17" s="75">
        <f ca="1"/>
        <v>1587233.5945598232</v>
      </c>
      <c r="H17" s="75" t="str">
        <f ca="1"/>
        <v>USD</v>
      </c>
      <c r="I17" s="73">
        <f ca="1"/>
        <v>45777</v>
      </c>
      <c r="J17" s="74">
        <f ca="1"/>
        <v>45961</v>
      </c>
      <c r="K17" s="74">
        <f ca="1"/>
        <v>45961</v>
      </c>
      <c r="L17" s="180">
        <f ca="1"/>
        <v>0.82933852548184905</v>
      </c>
      <c r="M17" s="75">
        <f ca="1"/>
        <v>1316353.9689074985</v>
      </c>
      <c r="N17" s="180">
        <f ca="1"/>
        <v>0.51111111111111096</v>
      </c>
      <c r="O17" s="78" t="b">
        <f ca="1"/>
        <v>0</v>
      </c>
      <c r="P17" s="72" t="b">
        <f ca="1"/>
        <v>0</v>
      </c>
      <c r="Q17" s="72" t="e">
        <f ca="1"/>
        <v>#N/A</v>
      </c>
      <c r="R17" s="75">
        <f t="shared" ca="1" si="0"/>
        <v>1559726.3712840134</v>
      </c>
      <c r="S17" s="75">
        <f t="shared" ca="1" si="1"/>
        <v>1587233.5945598229</v>
      </c>
      <c r="T17" s="76">
        <f t="shared" ca="1" si="2"/>
        <v>3.5124531887098083E-2</v>
      </c>
      <c r="U17" s="76">
        <f t="shared" ca="1" si="5"/>
        <v>2.4720272338406429E-2</v>
      </c>
      <c r="V17" s="198">
        <f t="shared" ca="1" si="3"/>
        <v>97.848058041984302</v>
      </c>
      <c r="W17" s="76">
        <f t="shared" ca="1" si="4"/>
        <v>3.450507814260486E-2</v>
      </c>
    </row>
    <row r="18" spans="1:23">
      <c r="A18" s="31"/>
      <c r="B18" s="72" t="str">
        <f ca="1"/>
        <v>ReceiveLeg</v>
      </c>
      <c r="C18" s="72" t="str">
        <f ca="1"/>
        <v>Coupon_16</v>
      </c>
      <c r="D18" s="73" t="str">
        <f ca="1"/>
        <v>FloatingRate</v>
      </c>
      <c r="E18" s="75">
        <f ca="1"/>
        <v>90000000</v>
      </c>
      <c r="F18" s="186">
        <f ca="1"/>
        <v>3.6154258811721213E-2</v>
      </c>
      <c r="G18" s="75">
        <f ca="1"/>
        <v>1635980.2112303856</v>
      </c>
      <c r="H18" s="75" t="str">
        <f ca="1"/>
        <v>USD</v>
      </c>
      <c r="I18" s="73">
        <f ca="1"/>
        <v>45961</v>
      </c>
      <c r="J18" s="74">
        <f ca="1"/>
        <v>46142</v>
      </c>
      <c r="K18" s="74">
        <f ca="1"/>
        <v>46142</v>
      </c>
      <c r="L18" s="180">
        <f ca="1"/>
        <v>0.81915701710086597</v>
      </c>
      <c r="M18" s="75">
        <f ca="1"/>
        <v>1340124.6698675272</v>
      </c>
      <c r="N18" s="180">
        <f ca="1"/>
        <v>0.50277777777777799</v>
      </c>
      <c r="O18" s="78" t="b">
        <f ca="1"/>
        <v>0</v>
      </c>
      <c r="P18" s="72" t="b">
        <f ca="1"/>
        <v>0</v>
      </c>
      <c r="Q18" s="72" t="e">
        <f ca="1"/>
        <v>#N/A</v>
      </c>
      <c r="R18" s="75">
        <f t="shared" ca="1" si="0"/>
        <v>1606773.0019511487</v>
      </c>
      <c r="S18" s="75">
        <f t="shared" ca="1" si="1"/>
        <v>1635980.2112303856</v>
      </c>
      <c r="T18" s="76">
        <f t="shared" ca="1" si="2"/>
        <v>3.6823622338969832E-2</v>
      </c>
      <c r="U18" s="76">
        <f t="shared" ca="1" si="5"/>
        <v>2.4721162712611218E-2</v>
      </c>
      <c r="V18" s="198">
        <f t="shared" ca="1" si="3"/>
        <v>114.33096099109994</v>
      </c>
      <c r="W18" s="76">
        <f t="shared" ca="1" si="4"/>
        <v>3.6154258811721213E-2</v>
      </c>
    </row>
    <row r="19" spans="1:23">
      <c r="A19" s="31"/>
      <c r="B19" s="72" t="str">
        <f ca="1"/>
        <v>ReceiveLeg</v>
      </c>
      <c r="C19" s="72" t="str">
        <f ca="1"/>
        <v>Coupon_17</v>
      </c>
      <c r="D19" s="73" t="str">
        <f ca="1"/>
        <v>FloatingRate</v>
      </c>
      <c r="E19" s="75">
        <f ca="1"/>
        <v>90000000</v>
      </c>
      <c r="F19" s="186">
        <f ca="1"/>
        <v>3.7808626966030372E-2</v>
      </c>
      <c r="G19" s="75">
        <f ca="1"/>
        <v>1729744.6836958881</v>
      </c>
      <c r="H19" s="75" t="str">
        <f ca="1"/>
        <v>USD</v>
      </c>
      <c r="I19" s="73">
        <f ca="1"/>
        <v>46142</v>
      </c>
      <c r="J19" s="74">
        <f ca="1"/>
        <v>46325</v>
      </c>
      <c r="K19" s="74">
        <f ca="1"/>
        <v>46325</v>
      </c>
      <c r="L19" s="180">
        <f ca="1"/>
        <v>0.80899111227599396</v>
      </c>
      <c r="M19" s="75">
        <f ca="1"/>
        <v>1399348.075616624</v>
      </c>
      <c r="N19" s="180">
        <f ca="1"/>
        <v>0.50833333333333297</v>
      </c>
      <c r="O19" s="78" t="b">
        <f ca="1"/>
        <v>0</v>
      </c>
      <c r="P19" s="72" t="b">
        <f ca="1"/>
        <v>0</v>
      </c>
      <c r="Q19" s="72" t="e">
        <f ca="1"/>
        <v>#N/A</v>
      </c>
      <c r="R19" s="75">
        <f t="shared" ca="1" si="0"/>
        <v>1697126.9468746283</v>
      </c>
      <c r="S19" s="75">
        <f t="shared" ca="1" si="1"/>
        <v>1729744.6836958884</v>
      </c>
      <c r="T19" s="76">
        <f t="shared" ca="1" si="2"/>
        <v>3.8549525145807721E-2</v>
      </c>
      <c r="U19" s="76">
        <f t="shared" ca="1" si="5"/>
        <v>2.4720297901131255E-2</v>
      </c>
      <c r="V19" s="198">
        <f t="shared" ca="1" si="3"/>
        <v>130.88329064899116</v>
      </c>
      <c r="W19" s="76">
        <f t="shared" ca="1" si="4"/>
        <v>3.7808626966030372E-2</v>
      </c>
    </row>
    <row r="20" spans="1:23">
      <c r="A20" s="31"/>
      <c r="B20" s="72" t="str">
        <f ca="1"/>
        <v>ReceiveLeg</v>
      </c>
      <c r="C20" s="72" t="str">
        <f ca="1"/>
        <v>Coupon_18</v>
      </c>
      <c r="D20" s="73" t="str">
        <f ca="1"/>
        <v>FloatingRate</v>
      </c>
      <c r="E20" s="75">
        <f ca="1"/>
        <v>90000000</v>
      </c>
      <c r="F20" s="186">
        <f ca="1"/>
        <v>3.9462633963995096E-2</v>
      </c>
      <c r="G20" s="75">
        <f ca="1"/>
        <v>1795549.8453617785</v>
      </c>
      <c r="H20" s="75" t="str">
        <f ca="1"/>
        <v>USD</v>
      </c>
      <c r="I20" s="73">
        <f ca="1"/>
        <v>46325</v>
      </c>
      <c r="J20" s="74">
        <f ca="1"/>
        <v>46507</v>
      </c>
      <c r="K20" s="74">
        <f ca="1"/>
        <v>46507</v>
      </c>
      <c r="L20" s="180">
        <f ca="1"/>
        <v>0.79900507238065999</v>
      </c>
      <c r="M20" s="75">
        <f ca="1"/>
        <v>1434653.4341563708</v>
      </c>
      <c r="N20" s="180">
        <f ca="1"/>
        <v>0.50555555555555598</v>
      </c>
      <c r="O20" s="78" t="b">
        <f ca="1"/>
        <v>0</v>
      </c>
      <c r="P20" s="72" t="b">
        <f ca="1"/>
        <v>0</v>
      </c>
      <c r="Q20" s="72" t="e">
        <f ca="1"/>
        <v>#N/A</v>
      </c>
      <c r="R20" s="75">
        <f t="shared" ca="1" si="0"/>
        <v>1760428.3252814496</v>
      </c>
      <c r="S20" s="75">
        <f t="shared" ca="1" si="1"/>
        <v>1795549.8453617783</v>
      </c>
      <c r="T20" s="76">
        <f t="shared" ca="1" si="2"/>
        <v>4.0265962210896421E-2</v>
      </c>
      <c r="U20" s="76">
        <f t="shared" ca="1" si="5"/>
        <v>2.4721503115770347E-2</v>
      </c>
      <c r="V20" s="198">
        <f t="shared" ca="1" si="3"/>
        <v>147.41130848224748</v>
      </c>
      <c r="W20" s="76">
        <f t="shared" ca="1" si="4"/>
        <v>3.9462633963995103E-2</v>
      </c>
    </row>
    <row r="21" spans="1:23">
      <c r="A21" s="31"/>
      <c r="B21" s="72" t="str">
        <f ca="1"/>
        <v>ReceiveLeg</v>
      </c>
      <c r="C21" s="72" t="str">
        <f ca="1"/>
        <v>Coupon_19</v>
      </c>
      <c r="D21" s="73" t="str">
        <f ca="1"/>
        <v>FloatingRate</v>
      </c>
      <c r="E21" s="75">
        <f ca="1"/>
        <v>90000000</v>
      </c>
      <c r="F21" s="186">
        <f ca="1"/>
        <v>4.1114928004283929E-2</v>
      </c>
      <c r="G21" s="75">
        <f ca="1"/>
        <v>1870729.2241949202</v>
      </c>
      <c r="H21" s="75" t="str">
        <f ca="1"/>
        <v>USD</v>
      </c>
      <c r="I21" s="73">
        <f ca="1"/>
        <v>46507</v>
      </c>
      <c r="J21" s="74">
        <f ca="1"/>
        <v>46689</v>
      </c>
      <c r="K21" s="74">
        <f ca="1"/>
        <v>46689</v>
      </c>
      <c r="L21" s="180">
        <f ca="1"/>
        <v>0.789168315053415</v>
      </c>
      <c r="M21" s="75">
        <f ca="1"/>
        <v>1476320.2297790875</v>
      </c>
      <c r="N21" s="180">
        <f ca="1"/>
        <v>0.50555555555555598</v>
      </c>
      <c r="O21" s="78" t="b">
        <f ca="1"/>
        <v>0</v>
      </c>
      <c r="P21" s="72" t="b">
        <f ca="1"/>
        <v>0</v>
      </c>
      <c r="Q21" s="72" t="e">
        <f ca="1"/>
        <v>#N/A</v>
      </c>
      <c r="R21" s="75">
        <f t="shared" ca="1" si="0"/>
        <v>1832636.2661895833</v>
      </c>
      <c r="S21" s="75">
        <f t="shared" ca="1" si="1"/>
        <v>1870729.2241949204</v>
      </c>
      <c r="T21" s="76">
        <f t="shared" ca="1" si="2"/>
        <v>4.1987678870042816E-2</v>
      </c>
      <c r="U21" s="76">
        <f t="shared" ca="1" si="5"/>
        <v>2.4655478197249295E-2</v>
      </c>
      <c r="V21" s="198">
        <f t="shared" ca="1" si="3"/>
        <v>164.59449807034633</v>
      </c>
      <c r="W21" s="76">
        <f t="shared" ca="1" si="4"/>
        <v>4.1114928004283922E-2</v>
      </c>
    </row>
    <row r="22" spans="1:23">
      <c r="A22" s="31"/>
      <c r="B22" s="72" t="str">
        <f ca="1"/>
        <v>ReceiveLeg</v>
      </c>
      <c r="C22" s="72" t="str">
        <f ca="1"/>
        <v>Coupon_20</v>
      </c>
      <c r="D22" s="73" t="str">
        <f ca="1"/>
        <v>FloatingRate</v>
      </c>
      <c r="E22" s="75">
        <f ca="1"/>
        <v>90000000</v>
      </c>
      <c r="F22" s="186">
        <f ca="1"/>
        <v>4.2761008263891127E-2</v>
      </c>
      <c r="G22" s="75">
        <f ca="1"/>
        <v>1934935.6239410746</v>
      </c>
      <c r="H22" s="75" t="str">
        <f ca="1"/>
        <v>USD</v>
      </c>
      <c r="I22" s="73">
        <f ca="1"/>
        <v>46689</v>
      </c>
      <c r="J22" s="74">
        <f ca="1"/>
        <v>46870</v>
      </c>
      <c r="K22" s="74">
        <f ca="1"/>
        <v>46871</v>
      </c>
      <c r="L22" s="180">
        <f ca="1"/>
        <v>0.77945441794266501</v>
      </c>
      <c r="M22" s="75">
        <f ca="1"/>
        <v>1508194.1205155174</v>
      </c>
      <c r="N22" s="180">
        <f ca="1"/>
        <v>0.50277777777777799</v>
      </c>
      <c r="O22" s="78" t="b">
        <f ca="1"/>
        <v>0</v>
      </c>
      <c r="P22" s="72" t="b">
        <f ca="1"/>
        <v>0</v>
      </c>
      <c r="Q22" s="72" t="e">
        <f ca="1"/>
        <v>#N/A</v>
      </c>
      <c r="R22" s="75">
        <f t="shared" ca="1" si="0"/>
        <v>1894211.4330403383</v>
      </c>
      <c r="S22" s="75">
        <f t="shared" ca="1" si="1"/>
        <v>1934935.6239410744</v>
      </c>
      <c r="T22" s="76">
        <f t="shared" ca="1" si="2"/>
        <v>4.3700538584928804E-2</v>
      </c>
      <c r="U22" s="76">
        <f t="shared" ca="1" si="5"/>
        <v>2.478715611468154E-2</v>
      </c>
      <c r="V22" s="198">
        <f t="shared" ca="1" si="3"/>
        <v>179.73852149209588</v>
      </c>
      <c r="W22" s="76">
        <f t="shared" ca="1" si="4"/>
        <v>4.2761008263891134E-2</v>
      </c>
    </row>
    <row r="23" spans="1:23">
      <c r="A23" s="31"/>
      <c r="B23" s="72" t="str">
        <f ca="1"/>
        <v>PayLeg</v>
      </c>
      <c r="C23" s="72" t="str">
        <f ca="1"/>
        <v>Coupon_1</v>
      </c>
      <c r="D23" s="73" t="str">
        <f ca="1"/>
        <v>FixedRate</v>
      </c>
      <c r="E23" s="75">
        <f ca="1"/>
        <v>-100000000</v>
      </c>
      <c r="F23" s="186">
        <f ca="1"/>
        <v>5.3118520502244797E-2</v>
      </c>
      <c r="G23" s="75">
        <f ca="1"/>
        <v>-2721414.6120328172</v>
      </c>
      <c r="H23" s="75" t="str">
        <f ca="1"/>
        <v>AUD</v>
      </c>
      <c r="I23" s="73">
        <f ca="1"/>
        <v>43217</v>
      </c>
      <c r="J23" s="74">
        <f ca="1"/>
        <v>43404</v>
      </c>
      <c r="K23" s="74">
        <f ca="1"/>
        <v>43404</v>
      </c>
      <c r="L23" s="180">
        <f ca="1"/>
        <v>0.97462610153770002</v>
      </c>
      <c r="M23" s="75">
        <f ca="1"/>
        <v>-2652361.7139932774</v>
      </c>
      <c r="N23" s="180">
        <f ca="1"/>
        <v>0.51232876712328801</v>
      </c>
      <c r="O23" s="78" t="b">
        <f ca="1"/>
        <v>0</v>
      </c>
      <c r="P23" s="72" t="b">
        <f ca="1"/>
        <v>0</v>
      </c>
      <c r="Q23" s="72" t="e">
        <f ca="1"/>
        <v>#N/A</v>
      </c>
      <c r="R23" s="75">
        <f t="shared" ca="1" si="0"/>
        <v>-2649315.746196928</v>
      </c>
      <c r="S23" s="75">
        <f t="shared" ca="1" si="1"/>
        <v>-2721414.6120328172</v>
      </c>
      <c r="T23" s="76">
        <f t="shared" ca="1" si="2"/>
        <v>5.4604536332839453E-2</v>
      </c>
      <c r="U23" s="76">
        <f t="shared" ref="U23:U42" ca="1" si="6">(L22/L23-1)/N23</f>
        <v>-0.39086792053305802</v>
      </c>
      <c r="V23" s="198">
        <f t="shared" ref="V23:V42" ca="1" si="7">(F23-U23)*10000</f>
        <v>4439.8644103530287</v>
      </c>
      <c r="W23" s="76">
        <f t="shared" ca="1" si="4"/>
        <v>5.3118520502244797E-2</v>
      </c>
    </row>
    <row r="24" spans="1:23">
      <c r="A24" s="31"/>
      <c r="B24" s="72" t="str">
        <f ca="1"/>
        <v>PayLeg</v>
      </c>
      <c r="C24" s="72" t="str">
        <f ca="1"/>
        <v>Coupon_2</v>
      </c>
      <c r="D24" s="73" t="str">
        <f ca="1"/>
        <v>FixedRate</v>
      </c>
      <c r="E24" s="75">
        <f ca="1"/>
        <v>-100000000</v>
      </c>
      <c r="F24" s="186">
        <f ca="1"/>
        <v>5.3118520502244797E-2</v>
      </c>
      <c r="G24" s="75">
        <f ca="1"/>
        <v>-2634096.4961387143</v>
      </c>
      <c r="H24" s="75" t="str">
        <f ca="1"/>
        <v>AUD</v>
      </c>
      <c r="I24" s="73">
        <f ca="1"/>
        <v>43404</v>
      </c>
      <c r="J24" s="74">
        <f ca="1"/>
        <v>43585</v>
      </c>
      <c r="K24" s="74">
        <f ca="1"/>
        <v>43585</v>
      </c>
      <c r="L24" s="180">
        <f ca="1"/>
        <v>0.95100628700490697</v>
      </c>
      <c r="M24" s="75">
        <f ca="1"/>
        <v>-2505042.3284055139</v>
      </c>
      <c r="N24" s="180">
        <f ca="1"/>
        <v>0.49589041095890402</v>
      </c>
      <c r="O24" s="78" t="b">
        <f ca="1"/>
        <v>0</v>
      </c>
      <c r="P24" s="72" t="b">
        <f ca="1"/>
        <v>0</v>
      </c>
      <c r="Q24" s="72" t="e">
        <f ca="1"/>
        <v>#N/A</v>
      </c>
      <c r="R24" s="75">
        <f t="shared" ca="1" si="0"/>
        <v>-2566492.604373259</v>
      </c>
      <c r="S24" s="75">
        <f t="shared" ca="1" si="1"/>
        <v>-2634096.4961387138</v>
      </c>
      <c r="T24" s="76">
        <f t="shared" ca="1" si="2"/>
        <v>5.4555566775116776E-2</v>
      </c>
      <c r="U24" s="76">
        <f t="shared" ca="1" si="6"/>
        <v>5.0084966161748908E-2</v>
      </c>
      <c r="V24" s="198">
        <f t="shared" ca="1" si="7"/>
        <v>30.335543404958891</v>
      </c>
      <c r="W24" s="76">
        <f t="shared" ca="1" si="4"/>
        <v>5.3118520502244797E-2</v>
      </c>
    </row>
    <row r="25" spans="1:23">
      <c r="A25" s="31"/>
      <c r="B25" s="72" t="str">
        <f ca="1"/>
        <v>PayLeg</v>
      </c>
      <c r="C25" s="72" t="str">
        <f ca="1"/>
        <v>Coupon_3</v>
      </c>
      <c r="D25" s="73" t="str">
        <f ca="1"/>
        <v>FixedRate</v>
      </c>
      <c r="E25" s="75">
        <f ca="1"/>
        <v>-100000000</v>
      </c>
      <c r="F25" s="186">
        <f ca="1"/>
        <v>5.3118520502244797E-2</v>
      </c>
      <c r="G25" s="75">
        <f ca="1"/>
        <v>-2677755.554085766</v>
      </c>
      <c r="H25" s="75" t="str">
        <f ca="1"/>
        <v>AUD</v>
      </c>
      <c r="I25" s="73">
        <f ca="1"/>
        <v>43585</v>
      </c>
      <c r="J25" s="74">
        <f ca="1"/>
        <v>43769</v>
      </c>
      <c r="K25" s="74">
        <f ca="1"/>
        <v>43769</v>
      </c>
      <c r="L25" s="180">
        <f ca="1"/>
        <v>0.92748048568393004</v>
      </c>
      <c r="M25" s="75">
        <f ca="1"/>
        <v>-2483566.021846307</v>
      </c>
      <c r="N25" s="180">
        <f ca="1"/>
        <v>0.50410958904109604</v>
      </c>
      <c r="O25" s="78" t="b">
        <f ca="1"/>
        <v>0</v>
      </c>
      <c r="P25" s="72" t="b">
        <f ca="1"/>
        <v>0</v>
      </c>
      <c r="Q25" s="72" t="e">
        <f ca="1"/>
        <v>#N/A</v>
      </c>
      <c r="R25" s="75">
        <f t="shared" ca="1" si="0"/>
        <v>-2607921.7836771384</v>
      </c>
      <c r="S25" s="75">
        <f t="shared" ca="1" si="1"/>
        <v>-2677755.5540857655</v>
      </c>
      <c r="T25" s="76">
        <f t="shared" ca="1" si="2"/>
        <v>5.4580040570031074E-2</v>
      </c>
      <c r="U25" s="76">
        <f t="shared" ca="1" si="6"/>
        <v>5.0316993742370579E-2</v>
      </c>
      <c r="V25" s="198">
        <f t="shared" ca="1" si="7"/>
        <v>28.015267598742177</v>
      </c>
      <c r="W25" s="76">
        <f t="shared" ca="1" si="4"/>
        <v>5.3118520502244797E-2</v>
      </c>
    </row>
    <row r="26" spans="1:23">
      <c r="A26" s="31"/>
      <c r="B26" s="72" t="str">
        <f ca="1"/>
        <v>PayLeg</v>
      </c>
      <c r="C26" s="72" t="str">
        <f ca="1"/>
        <v>Coupon_4</v>
      </c>
      <c r="D26" s="73" t="str">
        <f ca="1"/>
        <v>FixedRate</v>
      </c>
      <c r="E26" s="75">
        <f ca="1"/>
        <v>-100000000</v>
      </c>
      <c r="F26" s="186">
        <f ca="1"/>
        <v>5.3118520502244797E-2</v>
      </c>
      <c r="G26" s="75">
        <f ca="1"/>
        <v>-2648649.5154543966</v>
      </c>
      <c r="H26" s="75" t="str">
        <f ca="1"/>
        <v>AUD</v>
      </c>
      <c r="I26" s="73">
        <f ca="1"/>
        <v>43769</v>
      </c>
      <c r="J26" s="74">
        <f ca="1"/>
        <v>43951</v>
      </c>
      <c r="K26" s="74">
        <f ca="1"/>
        <v>43951</v>
      </c>
      <c r="L26" s="180">
        <f ca="1"/>
        <v>0.90478316013519899</v>
      </c>
      <c r="M26" s="75">
        <f ca="1"/>
        <v>-2396453.4786833925</v>
      </c>
      <c r="N26" s="180">
        <f ca="1"/>
        <v>0.49863013698630099</v>
      </c>
      <c r="O26" s="78" t="b">
        <f ca="1"/>
        <v>0</v>
      </c>
      <c r="P26" s="72" t="b">
        <f ca="1"/>
        <v>0</v>
      </c>
      <c r="Q26" s="72" t="e">
        <f ca="1"/>
        <v>#N/A</v>
      </c>
      <c r="R26" s="75">
        <f t="shared" ca="1" si="0"/>
        <v>-2580306.2465577051</v>
      </c>
      <c r="S26" s="75">
        <f t="shared" ca="1" si="1"/>
        <v>-2648649.5154543957</v>
      </c>
      <c r="T26" s="76">
        <f t="shared" ca="1" si="2"/>
        <v>5.4563722267702189E-2</v>
      </c>
      <c r="U26" s="76">
        <f t="shared" ca="1" si="6"/>
        <v>5.030969151835045E-2</v>
      </c>
      <c r="V26" s="198">
        <f t="shared" ca="1" si="7"/>
        <v>28.088289838943474</v>
      </c>
      <c r="W26" s="76">
        <f t="shared" ca="1" si="4"/>
        <v>5.3118520502244811E-2</v>
      </c>
    </row>
    <row r="27" spans="1:23">
      <c r="A27" s="31"/>
      <c r="B27" s="72" t="str">
        <f ca="1"/>
        <v>PayLeg</v>
      </c>
      <c r="C27" s="72" t="str">
        <f ca="1"/>
        <v>Coupon_5</v>
      </c>
      <c r="D27" s="73" t="str">
        <f ca="1"/>
        <v>FixedRate</v>
      </c>
      <c r="E27" s="75">
        <f ca="1"/>
        <v>-100000000</v>
      </c>
      <c r="F27" s="186">
        <f ca="1"/>
        <v>5.3118520502244797E-2</v>
      </c>
      <c r="G27" s="75">
        <f ca="1"/>
        <v>-2663202.5347700841</v>
      </c>
      <c r="H27" s="75" t="str">
        <f ca="1"/>
        <v>AUD</v>
      </c>
      <c r="I27" s="73">
        <f ca="1"/>
        <v>43951</v>
      </c>
      <c r="J27" s="74">
        <f ca="1"/>
        <v>44134</v>
      </c>
      <c r="K27" s="74">
        <f ca="1"/>
        <v>44134</v>
      </c>
      <c r="L27" s="180">
        <f ca="1"/>
        <v>0.88252070121320902</v>
      </c>
      <c r="M27" s="75">
        <f ca="1"/>
        <v>-2350331.3684580899</v>
      </c>
      <c r="N27" s="180">
        <f ca="1"/>
        <v>0.50136986301369901</v>
      </c>
      <c r="O27" s="78" t="b">
        <f ca="1"/>
        <v>0</v>
      </c>
      <c r="P27" s="72" t="b">
        <f ca="1"/>
        <v>0</v>
      </c>
      <c r="Q27" s="72" t="e">
        <f ca="1"/>
        <v>#N/A</v>
      </c>
      <c r="R27" s="75">
        <f t="shared" ca="1" si="0"/>
        <v>-2594115.9724372588</v>
      </c>
      <c r="S27" s="75">
        <f t="shared" ca="1" si="1"/>
        <v>-2663202.5347700836</v>
      </c>
      <c r="T27" s="76">
        <f t="shared" ca="1" si="2"/>
        <v>5.4571880198975617E-2</v>
      </c>
      <c r="U27" s="76">
        <f t="shared" ca="1" si="6"/>
        <v>5.031413427690009E-2</v>
      </c>
      <c r="V27" s="198">
        <f t="shared" ca="1" si="7"/>
        <v>28.04386225344707</v>
      </c>
      <c r="W27" s="76">
        <f t="shared" ca="1" si="4"/>
        <v>5.3118520502244804E-2</v>
      </c>
    </row>
    <row r="28" spans="1:23">
      <c r="A28" s="31"/>
      <c r="B28" s="72" t="str">
        <f ca="1"/>
        <v>PayLeg</v>
      </c>
      <c r="C28" s="72" t="str">
        <f ca="1"/>
        <v>Coupon_6</v>
      </c>
      <c r="D28" s="73" t="str">
        <f ca="1"/>
        <v>FixedRate</v>
      </c>
      <c r="E28" s="75">
        <f ca="1"/>
        <v>-100000000</v>
      </c>
      <c r="F28" s="186">
        <f ca="1"/>
        <v>5.3118520502244797E-2</v>
      </c>
      <c r="G28" s="75">
        <f ca="1"/>
        <v>-2648649.5154543966</v>
      </c>
      <c r="H28" s="75" t="str">
        <f ca="1"/>
        <v>AUD</v>
      </c>
      <c r="I28" s="73">
        <f ca="1"/>
        <v>44134</v>
      </c>
      <c r="J28" s="74">
        <f ca="1"/>
        <v>44316</v>
      </c>
      <c r="K28" s="74">
        <f ca="1"/>
        <v>44316</v>
      </c>
      <c r="L28" s="180">
        <f ca="1"/>
        <v>0.86092315182308499</v>
      </c>
      <c r="M28" s="75">
        <f ca="1"/>
        <v>-2280283.6889196858</v>
      </c>
      <c r="N28" s="180">
        <f ca="1"/>
        <v>0.49863013698630099</v>
      </c>
      <c r="O28" s="78" t="b">
        <f ca="1"/>
        <v>0</v>
      </c>
      <c r="P28" s="72" t="b">
        <f ca="1"/>
        <v>0</v>
      </c>
      <c r="Q28" s="72" t="e">
        <f ca="1"/>
        <v>#N/A</v>
      </c>
      <c r="R28" s="75">
        <f t="shared" ca="1" si="0"/>
        <v>-2580306.2465577051</v>
      </c>
      <c r="S28" s="75">
        <f t="shared" ca="1" si="1"/>
        <v>-2648649.5154543957</v>
      </c>
      <c r="T28" s="76">
        <f t="shared" ca="1" si="2"/>
        <v>5.4563722267702189E-2</v>
      </c>
      <c r="U28" s="76">
        <f t="shared" ca="1" si="6"/>
        <v>5.0310839640354939E-2</v>
      </c>
      <c r="V28" s="198">
        <f t="shared" ca="1" si="7"/>
        <v>28.076808618898578</v>
      </c>
      <c r="W28" s="76">
        <f t="shared" ca="1" si="4"/>
        <v>5.3118520502244811E-2</v>
      </c>
    </row>
    <row r="29" spans="1:23">
      <c r="A29" s="31"/>
      <c r="B29" s="72" t="str">
        <f ca="1"/>
        <v>PayLeg</v>
      </c>
      <c r="C29" s="72" t="str">
        <f ca="1"/>
        <v>Coupon_7</v>
      </c>
      <c r="D29" s="73" t="str">
        <f ca="1"/>
        <v>FixedRate</v>
      </c>
      <c r="E29" s="75">
        <f ca="1"/>
        <v>-100000000</v>
      </c>
      <c r="F29" s="186">
        <f ca="1"/>
        <v>5.3118520502244797E-2</v>
      </c>
      <c r="G29" s="75">
        <f ca="1"/>
        <v>-2648649.5154543966</v>
      </c>
      <c r="H29" s="75" t="str">
        <f ca="1"/>
        <v>AUD</v>
      </c>
      <c r="I29" s="73">
        <f ca="1"/>
        <v>44316</v>
      </c>
      <c r="J29" s="74">
        <f ca="1"/>
        <v>44498</v>
      </c>
      <c r="K29" s="74">
        <f ca="1"/>
        <v>44498</v>
      </c>
      <c r="L29" s="180">
        <f ca="1"/>
        <v>0.83985395081285497</v>
      </c>
      <c r="M29" s="75">
        <f ca="1"/>
        <v>-2224478.7598729287</v>
      </c>
      <c r="N29" s="180">
        <f ca="1"/>
        <v>0.49863013698630099</v>
      </c>
      <c r="O29" s="78" t="b">
        <f ca="1"/>
        <v>0</v>
      </c>
      <c r="P29" s="72" t="b">
        <f ca="1"/>
        <v>0</v>
      </c>
      <c r="Q29" s="72" t="e">
        <f ca="1"/>
        <v>#N/A</v>
      </c>
      <c r="R29" s="75">
        <f t="shared" ca="1" si="0"/>
        <v>-2580306.2465577051</v>
      </c>
      <c r="S29" s="75">
        <f t="shared" ca="1" si="1"/>
        <v>-2648649.5154543957</v>
      </c>
      <c r="T29" s="76">
        <f t="shared" ca="1" si="2"/>
        <v>5.4563722267702189E-2</v>
      </c>
      <c r="U29" s="76">
        <f t="shared" ca="1" si="6"/>
        <v>5.0311327130484959E-2</v>
      </c>
      <c r="V29" s="198">
        <f t="shared" ca="1" si="7"/>
        <v>28.071933717598377</v>
      </c>
      <c r="W29" s="76">
        <f t="shared" ca="1" si="4"/>
        <v>5.3118520502244811E-2</v>
      </c>
    </row>
    <row r="30" spans="1:23">
      <c r="A30" s="31"/>
      <c r="B30" s="72" t="str">
        <f ca="1"/>
        <v>PayLeg</v>
      </c>
      <c r="C30" s="72" t="str">
        <f ca="1"/>
        <v>Coupon_8</v>
      </c>
      <c r="D30" s="73" t="str">
        <f ca="1"/>
        <v>FixedRate</v>
      </c>
      <c r="E30" s="75">
        <f ca="1"/>
        <v>-100000000</v>
      </c>
      <c r="F30" s="186">
        <f ca="1"/>
        <v>5.3118520502244797E-2</v>
      </c>
      <c r="G30" s="75">
        <f ca="1"/>
        <v>-2648649.5154543966</v>
      </c>
      <c r="H30" s="75" t="str">
        <f ca="1"/>
        <v>AUD</v>
      </c>
      <c r="I30" s="73">
        <f ca="1"/>
        <v>44498</v>
      </c>
      <c r="J30" s="74">
        <f ca="1"/>
        <v>44680</v>
      </c>
      <c r="K30" s="74">
        <f ca="1"/>
        <v>44680</v>
      </c>
      <c r="L30" s="180">
        <f ca="1"/>
        <v>0.81930027595699795</v>
      </c>
      <c r="M30" s="75">
        <f ca="1"/>
        <v>-2170039.2789251558</v>
      </c>
      <c r="N30" s="180">
        <f ca="1"/>
        <v>0.49863013698630099</v>
      </c>
      <c r="O30" s="78" t="b">
        <f ca="1"/>
        <v>0</v>
      </c>
      <c r="P30" s="72" t="b">
        <f ca="1"/>
        <v>0</v>
      </c>
      <c r="Q30" s="72" t="e">
        <f ca="1"/>
        <v>#N/A</v>
      </c>
      <c r="R30" s="75">
        <f t="shared" ca="1" si="0"/>
        <v>-2580306.2465577051</v>
      </c>
      <c r="S30" s="75">
        <f t="shared" ca="1" si="1"/>
        <v>-2648649.5154543957</v>
      </c>
      <c r="T30" s="76">
        <f t="shared" ca="1" si="2"/>
        <v>5.4563722267702189E-2</v>
      </c>
      <c r="U30" s="76">
        <f t="shared" ca="1" si="6"/>
        <v>5.0311568543039788E-2</v>
      </c>
      <c r="V30" s="198">
        <f t="shared" ca="1" si="7"/>
        <v>28.069519592050092</v>
      </c>
      <c r="W30" s="76">
        <f t="shared" ca="1" si="4"/>
        <v>5.3118520502244811E-2</v>
      </c>
    </row>
    <row r="31" spans="1:23">
      <c r="A31" s="31"/>
      <c r="B31" s="72" t="str">
        <f ca="1"/>
        <v>PayLeg</v>
      </c>
      <c r="C31" s="72" t="str">
        <f ca="1"/>
        <v>Coupon_9</v>
      </c>
      <c r="D31" s="73" t="str">
        <f ca="1"/>
        <v>FixedRate</v>
      </c>
      <c r="E31" s="75">
        <f ca="1"/>
        <v>-100000000</v>
      </c>
      <c r="F31" s="186">
        <f ca="1"/>
        <v>5.3118520502244797E-2</v>
      </c>
      <c r="G31" s="75">
        <f ca="1"/>
        <v>-2692308.5734014479</v>
      </c>
      <c r="H31" s="75" t="str">
        <f ca="1"/>
        <v>AUD</v>
      </c>
      <c r="I31" s="73">
        <f ca="1"/>
        <v>44680</v>
      </c>
      <c r="J31" s="74">
        <f ca="1"/>
        <v>44865</v>
      </c>
      <c r="K31" s="74">
        <f ca="1"/>
        <v>44865</v>
      </c>
      <c r="L31" s="180">
        <f ca="1"/>
        <v>0.79892333695758899</v>
      </c>
      <c r="M31" s="75">
        <f ca="1"/>
        <v>-2150948.1495814109</v>
      </c>
      <c r="N31" s="180">
        <f ca="1"/>
        <v>0.50684931506849296</v>
      </c>
      <c r="O31" s="78" t="b">
        <f ca="1"/>
        <v>0</v>
      </c>
      <c r="P31" s="72" t="b">
        <f ca="1"/>
        <v>0</v>
      </c>
      <c r="Q31" s="72" t="e">
        <f ca="1"/>
        <v>#N/A</v>
      </c>
      <c r="R31" s="75">
        <f t="shared" ca="1" si="0"/>
        <v>-2621723.6819416364</v>
      </c>
      <c r="S31" s="75">
        <f t="shared" ca="1" si="1"/>
        <v>-2692308.5734014474</v>
      </c>
      <c r="T31" s="76">
        <f t="shared" ca="1" si="2"/>
        <v>5.458820338196322E-2</v>
      </c>
      <c r="U31" s="76">
        <f t="shared" ca="1" si="6"/>
        <v>5.0321661738974781E-2</v>
      </c>
      <c r="V31" s="198">
        <f t="shared" ca="1" si="7"/>
        <v>27.96858763270016</v>
      </c>
      <c r="W31" s="76">
        <f t="shared" ca="1" si="4"/>
        <v>5.3118520502244797E-2</v>
      </c>
    </row>
    <row r="32" spans="1:23">
      <c r="A32" s="31"/>
      <c r="B32" s="72" t="str">
        <f ca="1"/>
        <v>PayLeg</v>
      </c>
      <c r="C32" s="72" t="str">
        <f ca="1"/>
        <v>Coupon_10</v>
      </c>
      <c r="D32" s="73" t="str">
        <f ca="1"/>
        <v>FixedRate</v>
      </c>
      <c r="E32" s="75">
        <f ca="1"/>
        <v>-100000000</v>
      </c>
      <c r="F32" s="186">
        <f ca="1"/>
        <v>5.3118520502244797E-2</v>
      </c>
      <c r="G32" s="75">
        <f ca="1"/>
        <v>-2604990.45750735</v>
      </c>
      <c r="H32" s="75" t="str">
        <f ca="1"/>
        <v>AUD</v>
      </c>
      <c r="I32" s="73">
        <f ca="1"/>
        <v>44865</v>
      </c>
      <c r="J32" s="74">
        <f ca="1"/>
        <v>45044</v>
      </c>
      <c r="K32" s="74">
        <f ca="1"/>
        <v>45044</v>
      </c>
      <c r="L32" s="180">
        <f ca="1"/>
        <v>0.77968976008121704</v>
      </c>
      <c r="M32" s="75">
        <f ca="1"/>
        <v>-2031084.3848277654</v>
      </c>
      <c r="N32" s="180">
        <f ca="1"/>
        <v>0.49041095890411002</v>
      </c>
      <c r="O32" s="78" t="b">
        <f ca="1"/>
        <v>0</v>
      </c>
      <c r="P32" s="72" t="b">
        <f ca="1"/>
        <v>0</v>
      </c>
      <c r="Q32" s="72" t="e">
        <f ca="1"/>
        <v>#N/A</v>
      </c>
      <c r="R32" s="75">
        <f t="shared" ca="1" si="0"/>
        <v>-2538853.5644240188</v>
      </c>
      <c r="S32" s="75">
        <f t="shared" ca="1" si="1"/>
        <v>-2604990.4575073496</v>
      </c>
      <c r="T32" s="76">
        <f t="shared" ca="1" si="2"/>
        <v>5.4539263101637286E-2</v>
      </c>
      <c r="U32" s="76">
        <f t="shared" ca="1" si="6"/>
        <v>5.0301166966319831E-2</v>
      </c>
      <c r="V32" s="198">
        <f t="shared" ca="1" si="7"/>
        <v>28.173535359249659</v>
      </c>
      <c r="W32" s="76">
        <f t="shared" ca="1" si="4"/>
        <v>5.3118520502244804E-2</v>
      </c>
    </row>
    <row r="33" spans="1:23">
      <c r="A33" s="31"/>
      <c r="B33" s="72" t="str">
        <f ca="1"/>
        <v>PayLeg</v>
      </c>
      <c r="C33" s="72" t="str">
        <f ca="1"/>
        <v>Coupon_11</v>
      </c>
      <c r="D33" s="73" t="str">
        <f ca="1"/>
        <v>FixedRate</v>
      </c>
      <c r="E33" s="75">
        <f ca="1"/>
        <v>-100000000</v>
      </c>
      <c r="F33" s="186">
        <f ca="1"/>
        <v>5.3118520502244797E-2</v>
      </c>
      <c r="G33" s="75">
        <f ca="1"/>
        <v>-2706861.5927171297</v>
      </c>
      <c r="H33" s="75" t="str">
        <f ca="1"/>
        <v>AUD</v>
      </c>
      <c r="I33" s="73">
        <f ca="1"/>
        <v>45044</v>
      </c>
      <c r="J33" s="74">
        <f ca="1"/>
        <v>45230</v>
      </c>
      <c r="K33" s="74">
        <f ca="1"/>
        <v>45230</v>
      </c>
      <c r="L33" s="180">
        <f ca="1"/>
        <v>0.76019562512104899</v>
      </c>
      <c r="M33" s="75">
        <f ca="1"/>
        <v>-2057744.3405917569</v>
      </c>
      <c r="N33" s="180">
        <f ca="1"/>
        <v>0.50958904109588998</v>
      </c>
      <c r="O33" s="78" t="b">
        <f ca="1"/>
        <v>0</v>
      </c>
      <c r="P33" s="72" t="b">
        <f ca="1"/>
        <v>0</v>
      </c>
      <c r="Q33" s="72" t="e">
        <f ca="1"/>
        <v>#N/A</v>
      </c>
      <c r="R33" s="75">
        <f t="shared" ca="1" si="0"/>
        <v>-2635521.6688940977</v>
      </c>
      <c r="S33" s="75">
        <f t="shared" ca="1" si="1"/>
        <v>-2706861.5927171297</v>
      </c>
      <c r="T33" s="76">
        <f t="shared" ca="1" si="2"/>
        <v>5.4596368635867344E-2</v>
      </c>
      <c r="U33" s="76">
        <f t="shared" ca="1" si="6"/>
        <v>5.0322072918807081E-2</v>
      </c>
      <c r="V33" s="198">
        <f t="shared" ca="1" si="7"/>
        <v>27.964475834377154</v>
      </c>
      <c r="W33" s="76">
        <f t="shared" ca="1" si="4"/>
        <v>5.3118520502244797E-2</v>
      </c>
    </row>
    <row r="34" spans="1:23">
      <c r="A34" s="31"/>
      <c r="B34" s="72" t="str">
        <f ca="1"/>
        <v>PayLeg</v>
      </c>
      <c r="C34" s="72" t="str">
        <f ca="1"/>
        <v>Coupon_12</v>
      </c>
      <c r="D34" s="73" t="str">
        <f ca="1"/>
        <v>FixedRate</v>
      </c>
      <c r="E34" s="75">
        <f ca="1"/>
        <v>-100000000</v>
      </c>
      <c r="F34" s="186">
        <f ca="1"/>
        <v>5.3118520502244797E-2</v>
      </c>
      <c r="G34" s="75">
        <f ca="1"/>
        <v>-2648649.5154543966</v>
      </c>
      <c r="H34" s="75" t="str">
        <f ca="1"/>
        <v>AUD</v>
      </c>
      <c r="I34" s="73">
        <f ca="1"/>
        <v>45230</v>
      </c>
      <c r="J34" s="74">
        <f ca="1"/>
        <v>45412</v>
      </c>
      <c r="K34" s="74">
        <f ca="1"/>
        <v>45412</v>
      </c>
      <c r="L34" s="180">
        <f ca="1"/>
        <v>0.74159276212052205</v>
      </c>
      <c r="M34" s="75">
        <f ca="1"/>
        <v>-1964219.3100550079</v>
      </c>
      <c r="N34" s="180">
        <f ca="1"/>
        <v>0.49863013698630099</v>
      </c>
      <c r="O34" s="78" t="b">
        <f ca="1"/>
        <v>0</v>
      </c>
      <c r="P34" s="72" t="b">
        <f ca="1"/>
        <v>0</v>
      </c>
      <c r="Q34" s="72" t="e">
        <f ca="1"/>
        <v>#N/A</v>
      </c>
      <c r="R34" s="75">
        <f t="shared" ca="1" si="0"/>
        <v>-2580306.2465577051</v>
      </c>
      <c r="S34" s="75">
        <f t="shared" ca="1" si="1"/>
        <v>-2648649.5154543957</v>
      </c>
      <c r="T34" s="76">
        <f t="shared" ca="1" si="2"/>
        <v>5.4563722267702189E-2</v>
      </c>
      <c r="U34" s="76">
        <f t="shared" ca="1" si="6"/>
        <v>5.0307852826590338E-2</v>
      </c>
      <c r="V34" s="198">
        <f t="shared" ca="1" si="7"/>
        <v>28.106676756544587</v>
      </c>
      <c r="W34" s="76">
        <f t="shared" ca="1" si="4"/>
        <v>5.3118520502244811E-2</v>
      </c>
    </row>
    <row r="35" spans="1:23">
      <c r="A35" s="31"/>
      <c r="B35" s="72" t="str">
        <f ca="1"/>
        <v>PayLeg</v>
      </c>
      <c r="C35" s="72" t="str">
        <f ca="1"/>
        <v>Coupon_13</v>
      </c>
      <c r="D35" s="73" t="str">
        <f ca="1"/>
        <v>FixedRate</v>
      </c>
      <c r="E35" s="75">
        <f ca="1"/>
        <v>-100000000</v>
      </c>
      <c r="F35" s="186">
        <f ca="1"/>
        <v>5.3118520502244797E-2</v>
      </c>
      <c r="G35" s="75">
        <f ca="1"/>
        <v>-2677755.554085766</v>
      </c>
      <c r="H35" s="75" t="str">
        <f ca="1"/>
        <v>AUD</v>
      </c>
      <c r="I35" s="73">
        <f ca="1"/>
        <v>45412</v>
      </c>
      <c r="J35" s="74">
        <f ca="1"/>
        <v>45596</v>
      </c>
      <c r="K35" s="74">
        <f ca="1"/>
        <v>45596</v>
      </c>
      <c r="L35" s="180">
        <f ca="1"/>
        <v>0.723247177193583</v>
      </c>
      <c r="M35" s="75">
        <f ca="1"/>
        <v>-1936679.1457069691</v>
      </c>
      <c r="N35" s="180">
        <f ca="1"/>
        <v>0.50410958904109604</v>
      </c>
      <c r="O35" s="78" t="b">
        <f ca="1"/>
        <v>0</v>
      </c>
      <c r="P35" s="72" t="b">
        <f ca="1"/>
        <v>0</v>
      </c>
      <c r="Q35" s="72" t="e">
        <f ca="1"/>
        <v>#N/A</v>
      </c>
      <c r="R35" s="75">
        <f t="shared" ca="1" si="0"/>
        <v>-2607921.7836771384</v>
      </c>
      <c r="S35" s="75">
        <f t="shared" ca="1" si="1"/>
        <v>-2677755.5540857655</v>
      </c>
      <c r="T35" s="76">
        <f t="shared" ca="1" si="2"/>
        <v>5.4580040570031074E-2</v>
      </c>
      <c r="U35" s="76">
        <f t="shared" ca="1" si="6"/>
        <v>5.0317592938790796E-2</v>
      </c>
      <c r="V35" s="198">
        <f t="shared" ca="1" si="7"/>
        <v>28.009275634540003</v>
      </c>
      <c r="W35" s="76">
        <f t="shared" ca="1" si="4"/>
        <v>5.3118520502244797E-2</v>
      </c>
    </row>
    <row r="36" spans="1:23">
      <c r="A36" s="31"/>
      <c r="B36" s="72" t="str">
        <f ca="1"/>
        <v>PayLeg</v>
      </c>
      <c r="C36" s="72" t="str">
        <f ca="1"/>
        <v>Coupon_14</v>
      </c>
      <c r="D36" s="73" t="str">
        <f ca="1"/>
        <v>FixedRate</v>
      </c>
      <c r="E36" s="75">
        <f ca="1"/>
        <v>-100000000</v>
      </c>
      <c r="F36" s="186">
        <f ca="1"/>
        <v>5.3118520502244797E-2</v>
      </c>
      <c r="G36" s="75">
        <f ca="1"/>
        <v>-2634096.4961387143</v>
      </c>
      <c r="H36" s="75" t="str">
        <f ca="1"/>
        <v>AUD</v>
      </c>
      <c r="I36" s="73">
        <f ca="1"/>
        <v>45596</v>
      </c>
      <c r="J36" s="74">
        <f ca="1"/>
        <v>45777</v>
      </c>
      <c r="K36" s="74">
        <f ca="1"/>
        <v>45777</v>
      </c>
      <c r="L36" s="180">
        <f ca="1"/>
        <v>0.70564354383846395</v>
      </c>
      <c r="M36" s="75">
        <f ca="1"/>
        <v>-1858733.1863478031</v>
      </c>
      <c r="N36" s="180">
        <f ca="1"/>
        <v>0.49589041095890402</v>
      </c>
      <c r="O36" s="78" t="b">
        <f ca="1"/>
        <v>0</v>
      </c>
      <c r="P36" s="72" t="b">
        <f ca="1"/>
        <v>0</v>
      </c>
      <c r="Q36" s="72" t="e">
        <f ca="1"/>
        <v>#N/A</v>
      </c>
      <c r="R36" s="75">
        <f t="shared" ca="1" si="0"/>
        <v>-2566492.604373259</v>
      </c>
      <c r="S36" s="75">
        <f t="shared" ca="1" si="1"/>
        <v>-2634096.4961387138</v>
      </c>
      <c r="T36" s="76">
        <f t="shared" ca="1" si="2"/>
        <v>5.4555566775116776E-2</v>
      </c>
      <c r="U36" s="76">
        <f t="shared" ca="1" si="6"/>
        <v>5.0307325771980028E-2</v>
      </c>
      <c r="V36" s="198">
        <f t="shared" ca="1" si="7"/>
        <v>28.111947302647682</v>
      </c>
      <c r="W36" s="76">
        <f t="shared" ca="1" si="4"/>
        <v>5.3118520502244797E-2</v>
      </c>
    </row>
    <row r="37" spans="1:23">
      <c r="A37" s="31"/>
      <c r="B37" s="72" t="str">
        <f ca="1"/>
        <v>PayLeg</v>
      </c>
      <c r="C37" s="72" t="str">
        <f ca="1"/>
        <v>Coupon_15</v>
      </c>
      <c r="D37" s="73" t="str">
        <f ca="1"/>
        <v>FixedRate</v>
      </c>
      <c r="E37" s="75">
        <f ca="1"/>
        <v>-100000000</v>
      </c>
      <c r="F37" s="186">
        <f ca="1"/>
        <v>5.3118520502244797E-2</v>
      </c>
      <c r="G37" s="75">
        <f ca="1"/>
        <v>-2677755.554085766</v>
      </c>
      <c r="H37" s="75" t="str">
        <f ca="1"/>
        <v>AUD</v>
      </c>
      <c r="I37" s="73">
        <f ca="1"/>
        <v>45777</v>
      </c>
      <c r="J37" s="74">
        <f ca="1"/>
        <v>45961</v>
      </c>
      <c r="K37" s="74">
        <f ca="1"/>
        <v>45961</v>
      </c>
      <c r="L37" s="180">
        <f ca="1"/>
        <v>0.68818727169613103</v>
      </c>
      <c r="M37" s="75">
        <f ca="1"/>
        <v>-1842797.2890354446</v>
      </c>
      <c r="N37" s="180">
        <f ca="1"/>
        <v>0.50410958904109604</v>
      </c>
      <c r="O37" s="78" t="b">
        <f ca="1"/>
        <v>0</v>
      </c>
      <c r="P37" s="72" t="b">
        <f ca="1"/>
        <v>0</v>
      </c>
      <c r="Q37" s="72" t="e">
        <f ca="1"/>
        <v>#N/A</v>
      </c>
      <c r="R37" s="75">
        <f t="shared" ca="1" si="0"/>
        <v>-2607921.7836771384</v>
      </c>
      <c r="S37" s="75">
        <f t="shared" ca="1" si="1"/>
        <v>-2677755.5540857655</v>
      </c>
      <c r="T37" s="76">
        <f t="shared" ca="1" si="2"/>
        <v>5.4580040570031074E-2</v>
      </c>
      <c r="U37" s="76">
        <f t="shared" ca="1" si="6"/>
        <v>5.0317598967742135E-2</v>
      </c>
      <c r="V37" s="198">
        <f t="shared" ca="1" si="7"/>
        <v>28.009215345026622</v>
      </c>
      <c r="W37" s="76">
        <f t="shared" ca="1" si="4"/>
        <v>5.3118520502244797E-2</v>
      </c>
    </row>
    <row r="38" spans="1:23">
      <c r="A38" s="31"/>
      <c r="B38" s="72" t="str">
        <f ca="1"/>
        <v>PayLeg</v>
      </c>
      <c r="C38" s="72" t="str">
        <f ca="1"/>
        <v>Coupon_16</v>
      </c>
      <c r="D38" s="73" t="str">
        <f ca="1"/>
        <v>FixedRate</v>
      </c>
      <c r="E38" s="75">
        <f ca="1"/>
        <v>-100000000</v>
      </c>
      <c r="F38" s="186">
        <f ca="1"/>
        <v>5.3118520502244797E-2</v>
      </c>
      <c r="G38" s="75">
        <f ca="1"/>
        <v>-2634096.4961387143</v>
      </c>
      <c r="H38" s="75" t="str">
        <f ca="1"/>
        <v>AUD</v>
      </c>
      <c r="I38" s="73">
        <f ca="1"/>
        <v>45961</v>
      </c>
      <c r="J38" s="74">
        <f ca="1"/>
        <v>46142</v>
      </c>
      <c r="K38" s="74">
        <f ca="1"/>
        <v>46142</v>
      </c>
      <c r="L38" s="180">
        <f ca="1"/>
        <v>0.67143698865761803</v>
      </c>
      <c r="M38" s="75">
        <f ca="1"/>
        <v>-1768629.8192009612</v>
      </c>
      <c r="N38" s="180">
        <f ca="1"/>
        <v>0.49589041095890402</v>
      </c>
      <c r="O38" s="78" t="b">
        <f ca="1"/>
        <v>0</v>
      </c>
      <c r="P38" s="72" t="b">
        <f ca="1"/>
        <v>0</v>
      </c>
      <c r="Q38" s="72" t="e">
        <f ca="1"/>
        <v>#N/A</v>
      </c>
      <c r="R38" s="75">
        <f t="shared" ca="1" si="0"/>
        <v>-2566492.604373259</v>
      </c>
      <c r="S38" s="75">
        <f t="shared" ca="1" si="1"/>
        <v>-2634096.4961387138</v>
      </c>
      <c r="T38" s="76">
        <f t="shared" ca="1" si="2"/>
        <v>5.4555566775116776E-2</v>
      </c>
      <c r="U38" s="76">
        <f t="shared" ca="1" si="6"/>
        <v>5.0307319448092767E-2</v>
      </c>
      <c r="V38" s="198">
        <f t="shared" ca="1" si="7"/>
        <v>28.112010541520295</v>
      </c>
      <c r="W38" s="76">
        <f t="shared" ca="1" si="4"/>
        <v>5.3118520502244797E-2</v>
      </c>
    </row>
    <row r="39" spans="1:23">
      <c r="A39" s="31"/>
      <c r="B39" s="72" t="str">
        <f ca="1"/>
        <v>PayLeg</v>
      </c>
      <c r="C39" s="72" t="str">
        <f ca="1"/>
        <v>Coupon_17</v>
      </c>
      <c r="D39" s="73" t="str">
        <f ca="1"/>
        <v>FixedRate</v>
      </c>
      <c r="E39" s="75">
        <f ca="1"/>
        <v>-100000000</v>
      </c>
      <c r="F39" s="186">
        <f ca="1"/>
        <v>5.3118520502244797E-2</v>
      </c>
      <c r="G39" s="75">
        <f ca="1"/>
        <v>-2663202.5347700841</v>
      </c>
      <c r="H39" s="75" t="str">
        <f ca="1"/>
        <v>AUD</v>
      </c>
      <c r="I39" s="73">
        <f ca="1"/>
        <v>46142</v>
      </c>
      <c r="J39" s="74">
        <f ca="1"/>
        <v>46325</v>
      </c>
      <c r="K39" s="74">
        <f ca="1"/>
        <v>46325</v>
      </c>
      <c r="L39" s="180">
        <f ca="1"/>
        <v>0.65491606346243803</v>
      </c>
      <c r="M39" s="75">
        <f ca="1"/>
        <v>-1744174.1202748099</v>
      </c>
      <c r="N39" s="180">
        <f ca="1"/>
        <v>0.50136986301369901</v>
      </c>
      <c r="O39" s="78" t="b">
        <f ca="1"/>
        <v>0</v>
      </c>
      <c r="P39" s="72" t="b">
        <f ca="1"/>
        <v>0</v>
      </c>
      <c r="Q39" s="72" t="e">
        <f ca="1"/>
        <v>#N/A</v>
      </c>
      <c r="R39" s="75">
        <f t="shared" ca="1" si="0"/>
        <v>-2594115.9724372588</v>
      </c>
      <c r="S39" s="75">
        <f t="shared" ca="1" si="1"/>
        <v>-2663202.5347700836</v>
      </c>
      <c r="T39" s="76">
        <f t="shared" ca="1" si="2"/>
        <v>5.4571880198975617E-2</v>
      </c>
      <c r="U39" s="76">
        <f t="shared" ca="1" si="6"/>
        <v>5.0314191312387589E-2</v>
      </c>
      <c r="V39" s="198">
        <f t="shared" ca="1" si="7"/>
        <v>28.043291898572075</v>
      </c>
      <c r="W39" s="76">
        <f t="shared" ca="1" si="4"/>
        <v>5.3118520502244804E-2</v>
      </c>
    </row>
    <row r="40" spans="1:23">
      <c r="A40" s="31"/>
      <c r="B40" s="72" t="str">
        <f ca="1"/>
        <v>PayLeg</v>
      </c>
      <c r="C40" s="72" t="str">
        <f ca="1"/>
        <v>Coupon_18</v>
      </c>
      <c r="D40" s="73" t="str">
        <f ca="1"/>
        <v>FixedRate</v>
      </c>
      <c r="E40" s="75">
        <f ca="1"/>
        <v>-100000000</v>
      </c>
      <c r="F40" s="186">
        <f ca="1"/>
        <v>5.3118520502244797E-2</v>
      </c>
      <c r="G40" s="75">
        <f ca="1"/>
        <v>-2648649.5154543966</v>
      </c>
      <c r="H40" s="75" t="str">
        <f ca="1"/>
        <v>AUD</v>
      </c>
      <c r="I40" s="73">
        <f ca="1"/>
        <v>46325</v>
      </c>
      <c r="J40" s="74">
        <f ca="1"/>
        <v>46507</v>
      </c>
      <c r="K40" s="74">
        <f ca="1"/>
        <v>46507</v>
      </c>
      <c r="L40" s="180">
        <f ca="1"/>
        <v>0.63888860156127103</v>
      </c>
      <c r="M40" s="75">
        <f ca="1"/>
        <v>-1692191.9849545974</v>
      </c>
      <c r="N40" s="180">
        <f ca="1"/>
        <v>0.49863013698630099</v>
      </c>
      <c r="O40" s="78" t="b">
        <f ca="1"/>
        <v>0</v>
      </c>
      <c r="P40" s="72" t="b">
        <f ca="1"/>
        <v>0</v>
      </c>
      <c r="Q40" s="72" t="e">
        <f ca="1"/>
        <v>#N/A</v>
      </c>
      <c r="R40" s="75">
        <f t="shared" ca="1" si="0"/>
        <v>-2580306.2465577051</v>
      </c>
      <c r="S40" s="75">
        <f t="shared" ca="1" si="1"/>
        <v>-2648649.5154543957</v>
      </c>
      <c r="T40" s="76">
        <f t="shared" ca="1" si="2"/>
        <v>5.4563722267702189E-2</v>
      </c>
      <c r="U40" s="76">
        <f t="shared" ca="1" si="6"/>
        <v>5.0310784542507342E-2</v>
      </c>
      <c r="V40" s="198">
        <f t="shared" ca="1" si="7"/>
        <v>28.077359597374549</v>
      </c>
      <c r="W40" s="76">
        <f t="shared" ca="1" si="4"/>
        <v>5.3118520502244811E-2</v>
      </c>
    </row>
    <row r="41" spans="1:23">
      <c r="A41" s="31"/>
      <c r="B41" s="72" t="str">
        <f ca="1"/>
        <v>PayLeg</v>
      </c>
      <c r="C41" s="72" t="str">
        <f ca="1"/>
        <v>Coupon_19</v>
      </c>
      <c r="D41" s="73" t="str">
        <f ca="1"/>
        <v>FixedRate</v>
      </c>
      <c r="E41" s="75">
        <f ca="1"/>
        <v>-100000000</v>
      </c>
      <c r="F41" s="186">
        <f ca="1"/>
        <v>5.3118520502244797E-2</v>
      </c>
      <c r="G41" s="75">
        <f ca="1"/>
        <v>-2648649.5154543966</v>
      </c>
      <c r="H41" s="75" t="str">
        <f ca="1"/>
        <v>AUD</v>
      </c>
      <c r="I41" s="73">
        <f ca="1"/>
        <v>46507</v>
      </c>
      <c r="J41" s="74">
        <f ca="1"/>
        <v>46689</v>
      </c>
      <c r="K41" s="74">
        <f ca="1"/>
        <v>46689</v>
      </c>
      <c r="L41" s="180">
        <f ca="1"/>
        <v>0.62325318639873095</v>
      </c>
      <c r="M41" s="75">
        <f ca="1"/>
        <v>-1650779.2501604073</v>
      </c>
      <c r="N41" s="180">
        <f ca="1"/>
        <v>0.49863013698630099</v>
      </c>
      <c r="O41" s="78" t="b">
        <f ca="1"/>
        <v>0</v>
      </c>
      <c r="P41" s="72" t="b">
        <f ca="1"/>
        <v>0</v>
      </c>
      <c r="Q41" s="72" t="e">
        <f ca="1"/>
        <v>#N/A</v>
      </c>
      <c r="R41" s="75">
        <f t="shared" ca="1" si="0"/>
        <v>-2580306.2465577051</v>
      </c>
      <c r="S41" s="75">
        <f t="shared" ca="1" si="1"/>
        <v>-2648649.5154543957</v>
      </c>
      <c r="T41" s="76">
        <f t="shared" ca="1" si="2"/>
        <v>5.4563722267702189E-2</v>
      </c>
      <c r="U41" s="76">
        <f t="shared" ca="1" si="6"/>
        <v>5.0311398134655974E-2</v>
      </c>
      <c r="V41" s="198">
        <f t="shared" ca="1" si="7"/>
        <v>28.071223675888227</v>
      </c>
      <c r="W41" s="76">
        <f t="shared" ca="1" si="4"/>
        <v>5.3118520502244811E-2</v>
      </c>
    </row>
    <row r="42" spans="1:23">
      <c r="A42" s="31"/>
      <c r="B42" s="72" t="str">
        <f ca="1"/>
        <v>PayLeg</v>
      </c>
      <c r="C42" s="72" t="str">
        <f ca="1"/>
        <v>Coupon_20</v>
      </c>
      <c r="D42" s="73" t="str">
        <f ca="1"/>
        <v>FixedRate</v>
      </c>
      <c r="E42" s="75">
        <f ca="1"/>
        <v>-100000000</v>
      </c>
      <c r="F42" s="186">
        <f ca="1"/>
        <v>5.3118520502244797E-2</v>
      </c>
      <c r="G42" s="75">
        <f ca="1"/>
        <v>-2634096.4961387143</v>
      </c>
      <c r="H42" s="75" t="str">
        <f ca="1"/>
        <v>AUD</v>
      </c>
      <c r="I42" s="73">
        <f ca="1"/>
        <v>46689</v>
      </c>
      <c r="J42" s="74">
        <f ca="1"/>
        <v>46870</v>
      </c>
      <c r="K42" s="74">
        <f ca="1"/>
        <v>46871</v>
      </c>
      <c r="L42" s="180">
        <f ca="1"/>
        <v>0.60800038667051404</v>
      </c>
      <c r="M42" s="75">
        <f ca="1"/>
        <v>-1601531.6881797842</v>
      </c>
      <c r="N42" s="180">
        <f ca="1"/>
        <v>0.49589041095890402</v>
      </c>
      <c r="O42" s="78" t="b">
        <f ca="1"/>
        <v>0</v>
      </c>
      <c r="P42" s="72" t="b">
        <f ca="1"/>
        <v>0</v>
      </c>
      <c r="Q42" s="72" t="e">
        <f ca="1"/>
        <v>#N/A</v>
      </c>
      <c r="R42" s="75">
        <f t="shared" ca="1" si="0"/>
        <v>-2566492.604373259</v>
      </c>
      <c r="S42" s="75">
        <f t="shared" ca="1" si="1"/>
        <v>-2634096.4961387138</v>
      </c>
      <c r="T42" s="76">
        <f t="shared" ca="1" si="2"/>
        <v>5.4555566775116776E-2</v>
      </c>
      <c r="U42" s="76">
        <f t="shared" ca="1" si="6"/>
        <v>5.0589455148449688E-2</v>
      </c>
      <c r="V42" s="198">
        <f t="shared" ca="1" si="7"/>
        <v>25.290653537951084</v>
      </c>
      <c r="W42" s="76">
        <f t="shared" ca="1" si="4"/>
        <v>5.3118520502244797E-2</v>
      </c>
    </row>
    <row r="43" spans="1:23">
      <c r="A43" s="31"/>
      <c r="B43" s="72" t="str">
        <f ca="1"/>
        <v>ReceiveLeg</v>
      </c>
      <c r="C43" s="72" t="str">
        <f ca="1"/>
        <v>Principal_1</v>
      </c>
      <c r="D43" s="73" t="str">
        <f ca="1"/>
        <v>PrincipalExchange</v>
      </c>
      <c r="E43" s="75">
        <f ca="1"/>
        <v>-90000000</v>
      </c>
      <c r="F43" s="186">
        <f ca="1"/>
        <v>0</v>
      </c>
      <c r="G43" s="75">
        <f ca="1"/>
        <v>-90000000</v>
      </c>
      <c r="H43" s="75" t="str">
        <f ca="1"/>
        <v>USD</v>
      </c>
      <c r="I43" s="73">
        <f ca="1"/>
        <v>43217</v>
      </c>
      <c r="J43" s="74">
        <f ca="1"/>
        <v>43217</v>
      </c>
      <c r="K43" s="74">
        <f ca="1"/>
        <v>43217</v>
      </c>
      <c r="L43" s="180">
        <f ca="1"/>
        <v>0.99993037984730304</v>
      </c>
      <c r="M43" s="75">
        <f ca="1"/>
        <v>-89993734.186257273</v>
      </c>
      <c r="N43" s="180">
        <f ca="1"/>
        <v>2.7397260273972599E-3</v>
      </c>
      <c r="O43" s="78" t="b">
        <f ca="1"/>
        <v>0</v>
      </c>
      <c r="P43" s="72" t="b">
        <f ca="1"/>
        <v>0</v>
      </c>
      <c r="Q43" s="72" t="e">
        <f ca="1"/>
        <v>#N/A</v>
      </c>
      <c r="R43" s="75"/>
      <c r="S43" s="75"/>
      <c r="T43" s="76"/>
      <c r="U43" s="76"/>
      <c r="V43" s="198"/>
      <c r="W43" s="76"/>
    </row>
    <row r="44" spans="1:23">
      <c r="A44" s="31"/>
      <c r="B44" s="72" t="str">
        <f ca="1"/>
        <v>ReceiveLeg</v>
      </c>
      <c r="C44" s="72" t="str">
        <f ca="1"/>
        <v>Principal_2</v>
      </c>
      <c r="D44" s="73" t="str">
        <f ca="1"/>
        <v>PrincipalExchange</v>
      </c>
      <c r="E44" s="75">
        <f ca="1"/>
        <v>90000000</v>
      </c>
      <c r="F44" s="186">
        <f ca="1"/>
        <v>0</v>
      </c>
      <c r="G44" s="75">
        <f ca="1"/>
        <v>90000000</v>
      </c>
      <c r="H44" s="75" t="str">
        <f ca="1"/>
        <v>USD</v>
      </c>
      <c r="I44" s="73">
        <f ca="1"/>
        <v>46870</v>
      </c>
      <c r="J44" s="74">
        <f ca="1"/>
        <v>46870</v>
      </c>
      <c r="K44" s="74">
        <f ca="1"/>
        <v>46870</v>
      </c>
      <c r="L44" s="180">
        <f ca="1"/>
        <v>0.77950745816540901</v>
      </c>
      <c r="M44" s="75">
        <f ca="1"/>
        <v>70155671.23488681</v>
      </c>
      <c r="N44" s="180">
        <f ca="1"/>
        <v>10.0109589041096</v>
      </c>
      <c r="O44" s="78" t="b">
        <f ca="1"/>
        <v>0</v>
      </c>
      <c r="P44" s="72" t="b">
        <f ca="1"/>
        <v>0</v>
      </c>
      <c r="Q44" s="72" t="e">
        <f ca="1"/>
        <v>#N/A</v>
      </c>
      <c r="R44" s="75"/>
      <c r="S44" s="75"/>
      <c r="T44" s="76"/>
      <c r="U44" s="76"/>
      <c r="V44" s="198"/>
      <c r="W44" s="76"/>
    </row>
    <row r="45" spans="1:23">
      <c r="A45" s="31"/>
      <c r="B45" s="72" t="str">
        <f ca="1"/>
        <v>PayLeg</v>
      </c>
      <c r="C45" s="72" t="str">
        <f ca="1"/>
        <v>Principal_1</v>
      </c>
      <c r="D45" s="73" t="str">
        <f ca="1"/>
        <v>PrincipalExchange</v>
      </c>
      <c r="E45" s="75">
        <f ca="1"/>
        <v>100000000</v>
      </c>
      <c r="F45" s="186">
        <f ca="1"/>
        <v>0</v>
      </c>
      <c r="G45" s="75">
        <f ca="1"/>
        <v>100000000</v>
      </c>
      <c r="H45" s="75" t="str">
        <f ca="1"/>
        <v>AUD</v>
      </c>
      <c r="I45" s="73">
        <f ca="1"/>
        <v>43217</v>
      </c>
      <c r="J45" s="74">
        <f ca="1"/>
        <v>43217</v>
      </c>
      <c r="K45" s="74">
        <f ca="1"/>
        <v>43217</v>
      </c>
      <c r="L45" s="180">
        <f ca="1"/>
        <v>0.99986303246130703</v>
      </c>
      <c r="M45" s="75">
        <f ca="1"/>
        <v>99986303.246130705</v>
      </c>
      <c r="N45" s="180">
        <f ca="1"/>
        <v>2.7397260273972599E-3</v>
      </c>
      <c r="O45" s="78" t="b">
        <f ca="1"/>
        <v>0</v>
      </c>
      <c r="P45" s="72" t="b">
        <f ca="1"/>
        <v>0</v>
      </c>
      <c r="Q45" s="72" t="e">
        <f ca="1"/>
        <v>#N/A</v>
      </c>
      <c r="R45" s="75"/>
      <c r="S45" s="75"/>
      <c r="T45" s="76"/>
      <c r="U45" s="76"/>
      <c r="V45" s="198"/>
      <c r="W45" s="76"/>
    </row>
    <row r="46" spans="1:23">
      <c r="A46" s="31"/>
      <c r="B46" s="72" t="str">
        <f ca="1"/>
        <v>PayLeg</v>
      </c>
      <c r="C46" s="72" t="str">
        <f ca="1"/>
        <v>Principal_2</v>
      </c>
      <c r="D46" s="73" t="str">
        <f ca="1"/>
        <v>PrincipalExchange</v>
      </c>
      <c r="E46" s="75">
        <f ca="1"/>
        <v>-100000000</v>
      </c>
      <c r="F46" s="186">
        <f ca="1"/>
        <v>0</v>
      </c>
      <c r="G46" s="75">
        <f ca="1"/>
        <v>-100000000</v>
      </c>
      <c r="H46" s="75" t="str">
        <f ca="1"/>
        <v>AUD</v>
      </c>
      <c r="I46" s="73">
        <f ca="1"/>
        <v>46870</v>
      </c>
      <c r="J46" s="74">
        <f ca="1"/>
        <v>46870</v>
      </c>
      <c r="K46" s="74">
        <f ca="1"/>
        <v>46870</v>
      </c>
      <c r="L46" s="180">
        <f ca="1"/>
        <v>0.60808316500833604</v>
      </c>
      <c r="M46" s="75">
        <f ca="1"/>
        <v>-60808316.500833601</v>
      </c>
      <c r="N46" s="180">
        <f ca="1"/>
        <v>10.0109589041096</v>
      </c>
      <c r="O46" s="78" t="b">
        <f ca="1"/>
        <v>0</v>
      </c>
      <c r="P46" s="72" t="b">
        <f ca="1"/>
        <v>0</v>
      </c>
      <c r="Q46" s="72" t="e">
        <f ca="1"/>
        <v>#N/A</v>
      </c>
      <c r="R46" s="75"/>
      <c r="S46" s="75"/>
      <c r="T46" s="76"/>
      <c r="U46" s="76"/>
      <c r="V46" s="198"/>
      <c r="W46" s="76"/>
    </row>
    <row r="47" spans="1:23">
      <c r="A47" s="31"/>
      <c r="B47" s="72" t="e">
        <f ca="1"/>
        <v>#N/A</v>
      </c>
      <c r="C47" s="72" t="e">
        <f ca="1"/>
        <v>#N/A</v>
      </c>
      <c r="D47" s="73" t="e">
        <f ca="1"/>
        <v>#N/A</v>
      </c>
      <c r="E47" s="75" t="e">
        <f ca="1"/>
        <v>#N/A</v>
      </c>
      <c r="F47" s="186" t="e">
        <f ca="1"/>
        <v>#N/A</v>
      </c>
      <c r="G47" s="75" t="e">
        <f ca="1"/>
        <v>#N/A</v>
      </c>
      <c r="H47" s="75" t="e">
        <f ca="1"/>
        <v>#N/A</v>
      </c>
      <c r="I47" s="73" t="e">
        <f ca="1"/>
        <v>#N/A</v>
      </c>
      <c r="J47" s="74" t="e">
        <f ca="1"/>
        <v>#N/A</v>
      </c>
      <c r="K47" s="74" t="e">
        <f ca="1"/>
        <v>#N/A</v>
      </c>
      <c r="L47" s="180" t="e">
        <f ca="1"/>
        <v>#N/A</v>
      </c>
      <c r="M47" s="75" t="e">
        <f ca="1"/>
        <v>#N/A</v>
      </c>
      <c r="N47" s="180" t="e">
        <f ca="1"/>
        <v>#N/A</v>
      </c>
      <c r="O47" s="78" t="e">
        <f ca="1"/>
        <v>#N/A</v>
      </c>
      <c r="P47" s="72" t="e">
        <f ca="1"/>
        <v>#N/A</v>
      </c>
      <c r="Q47" s="72" t="e">
        <f ca="1"/>
        <v>#N/A</v>
      </c>
      <c r="R47" s="75"/>
      <c r="S47" s="75"/>
      <c r="T47" s="76"/>
      <c r="U47" s="76"/>
      <c r="V47" s="198"/>
      <c r="W47" s="76"/>
    </row>
    <row r="48" spans="1:23">
      <c r="A48" s="31"/>
      <c r="B48" s="72" t="e">
        <f ca="1"/>
        <v>#N/A</v>
      </c>
      <c r="C48" s="72" t="e">
        <f ca="1"/>
        <v>#N/A</v>
      </c>
      <c r="D48" s="73" t="e">
        <f ca="1"/>
        <v>#N/A</v>
      </c>
      <c r="E48" s="75" t="e">
        <f ca="1"/>
        <v>#N/A</v>
      </c>
      <c r="F48" s="186" t="e">
        <f ca="1"/>
        <v>#N/A</v>
      </c>
      <c r="G48" s="75" t="e">
        <f ca="1"/>
        <v>#N/A</v>
      </c>
      <c r="H48" s="75" t="e">
        <f ca="1"/>
        <v>#N/A</v>
      </c>
      <c r="I48" s="73" t="e">
        <f ca="1"/>
        <v>#N/A</v>
      </c>
      <c r="J48" s="74" t="e">
        <f ca="1"/>
        <v>#N/A</v>
      </c>
      <c r="K48" s="74" t="e">
        <f ca="1"/>
        <v>#N/A</v>
      </c>
      <c r="L48" s="180" t="e">
        <f ca="1"/>
        <v>#N/A</v>
      </c>
      <c r="M48" s="75" t="e">
        <f ca="1"/>
        <v>#N/A</v>
      </c>
      <c r="N48" s="180" t="e">
        <f ca="1"/>
        <v>#N/A</v>
      </c>
      <c r="O48" s="78" t="e">
        <f ca="1"/>
        <v>#N/A</v>
      </c>
      <c r="P48" s="72" t="e">
        <f ca="1"/>
        <v>#N/A</v>
      </c>
      <c r="Q48" s="72" t="e">
        <f ca="1"/>
        <v>#N/A</v>
      </c>
      <c r="R48" s="75"/>
      <c r="S48" s="75"/>
      <c r="T48" s="76"/>
      <c r="U48" s="76"/>
      <c r="V48" s="198"/>
      <c r="W48" s="76"/>
    </row>
    <row r="49" spans="1:23">
      <c r="A49" s="31"/>
      <c r="B49" s="72" t="e">
        <f ca="1"/>
        <v>#N/A</v>
      </c>
      <c r="C49" s="72" t="e">
        <f ca="1"/>
        <v>#N/A</v>
      </c>
      <c r="D49" s="73" t="e">
        <f ca="1"/>
        <v>#N/A</v>
      </c>
      <c r="E49" s="75" t="e">
        <f ca="1"/>
        <v>#N/A</v>
      </c>
      <c r="F49" s="186" t="e">
        <f ca="1"/>
        <v>#N/A</v>
      </c>
      <c r="G49" s="75" t="e">
        <f ca="1"/>
        <v>#N/A</v>
      </c>
      <c r="H49" s="75" t="e">
        <f ca="1"/>
        <v>#N/A</v>
      </c>
      <c r="I49" s="73" t="e">
        <f ca="1"/>
        <v>#N/A</v>
      </c>
      <c r="J49" s="74" t="e">
        <f ca="1"/>
        <v>#N/A</v>
      </c>
      <c r="K49" s="74" t="e">
        <f ca="1"/>
        <v>#N/A</v>
      </c>
      <c r="L49" s="180" t="e">
        <f ca="1"/>
        <v>#N/A</v>
      </c>
      <c r="M49" s="75" t="e">
        <f ca="1"/>
        <v>#N/A</v>
      </c>
      <c r="N49" s="180" t="e">
        <f ca="1"/>
        <v>#N/A</v>
      </c>
      <c r="O49" s="78" t="e">
        <f ca="1"/>
        <v>#N/A</v>
      </c>
      <c r="P49" s="72" t="e">
        <f ca="1"/>
        <v>#N/A</v>
      </c>
      <c r="Q49" s="72" t="e">
        <f ca="1"/>
        <v>#N/A</v>
      </c>
      <c r="R49" s="75"/>
      <c r="S49" s="75"/>
      <c r="T49" s="76"/>
      <c r="U49" s="76"/>
      <c r="V49" s="198"/>
      <c r="W49" s="76"/>
    </row>
    <row r="50" spans="1:23">
      <c r="A50" s="31"/>
      <c r="B50" s="72" t="e">
        <f ca="1"/>
        <v>#N/A</v>
      </c>
      <c r="C50" s="72" t="e">
        <f ca="1"/>
        <v>#N/A</v>
      </c>
      <c r="D50" s="73" t="e">
        <f ca="1"/>
        <v>#N/A</v>
      </c>
      <c r="E50" s="75" t="e">
        <f ca="1"/>
        <v>#N/A</v>
      </c>
      <c r="F50" s="186" t="e">
        <f ca="1"/>
        <v>#N/A</v>
      </c>
      <c r="G50" s="75" t="e">
        <f ca="1"/>
        <v>#N/A</v>
      </c>
      <c r="H50" s="75" t="e">
        <f ca="1"/>
        <v>#N/A</v>
      </c>
      <c r="I50" s="73" t="e">
        <f ca="1"/>
        <v>#N/A</v>
      </c>
      <c r="J50" s="74" t="e">
        <f ca="1"/>
        <v>#N/A</v>
      </c>
      <c r="K50" s="74" t="e">
        <f ca="1"/>
        <v>#N/A</v>
      </c>
      <c r="L50" s="180" t="e">
        <f ca="1"/>
        <v>#N/A</v>
      </c>
      <c r="M50" s="75" t="e">
        <f ca="1"/>
        <v>#N/A</v>
      </c>
      <c r="N50" s="180" t="e">
        <f ca="1"/>
        <v>#N/A</v>
      </c>
      <c r="O50" s="78" t="e">
        <f ca="1"/>
        <v>#N/A</v>
      </c>
      <c r="P50" s="72" t="e">
        <f ca="1"/>
        <v>#N/A</v>
      </c>
      <c r="Q50" s="72" t="e">
        <f ca="1"/>
        <v>#N/A</v>
      </c>
      <c r="R50" s="75"/>
      <c r="S50" s="75"/>
      <c r="T50" s="76"/>
      <c r="U50" s="76"/>
      <c r="V50" s="198"/>
      <c r="W50" s="76"/>
    </row>
    <row r="51" spans="1:23">
      <c r="A51" s="31"/>
      <c r="B51" s="72" t="e">
        <f ca="1"/>
        <v>#N/A</v>
      </c>
      <c r="C51" s="72" t="e">
        <f ca="1"/>
        <v>#N/A</v>
      </c>
      <c r="D51" s="73" t="e">
        <f ca="1"/>
        <v>#N/A</v>
      </c>
      <c r="E51" s="75" t="e">
        <f ca="1"/>
        <v>#N/A</v>
      </c>
      <c r="F51" s="186" t="e">
        <f ca="1"/>
        <v>#N/A</v>
      </c>
      <c r="G51" s="75" t="e">
        <f ca="1"/>
        <v>#N/A</v>
      </c>
      <c r="H51" s="75" t="e">
        <f ca="1"/>
        <v>#N/A</v>
      </c>
      <c r="I51" s="73" t="e">
        <f ca="1"/>
        <v>#N/A</v>
      </c>
      <c r="J51" s="74" t="e">
        <f ca="1"/>
        <v>#N/A</v>
      </c>
      <c r="K51" s="74" t="e">
        <f ca="1"/>
        <v>#N/A</v>
      </c>
      <c r="L51" s="180" t="e">
        <f ca="1"/>
        <v>#N/A</v>
      </c>
      <c r="M51" s="75" t="e">
        <f ca="1"/>
        <v>#N/A</v>
      </c>
      <c r="N51" s="180" t="e">
        <f ca="1"/>
        <v>#N/A</v>
      </c>
      <c r="O51" s="78" t="e">
        <f ca="1"/>
        <v>#N/A</v>
      </c>
      <c r="P51" s="72" t="e">
        <f ca="1"/>
        <v>#N/A</v>
      </c>
      <c r="Q51" s="72" t="e">
        <f ca="1"/>
        <v>#N/A</v>
      </c>
      <c r="R51" s="75"/>
      <c r="S51" s="75"/>
      <c r="T51" s="76"/>
      <c r="U51" s="76"/>
      <c r="V51" s="198"/>
      <c r="W51" s="76"/>
    </row>
    <row r="52" spans="1:23">
      <c r="A52" s="31"/>
      <c r="B52" s="72" t="e">
        <f ca="1"/>
        <v>#N/A</v>
      </c>
      <c r="C52" s="72" t="e">
        <f ca="1"/>
        <v>#N/A</v>
      </c>
      <c r="D52" s="73" t="e">
        <f ca="1"/>
        <v>#N/A</v>
      </c>
      <c r="E52" s="75" t="e">
        <f ca="1"/>
        <v>#N/A</v>
      </c>
      <c r="F52" s="186" t="e">
        <f ca="1"/>
        <v>#N/A</v>
      </c>
      <c r="G52" s="75" t="e">
        <f ca="1"/>
        <v>#N/A</v>
      </c>
      <c r="H52" s="75" t="e">
        <f ca="1"/>
        <v>#N/A</v>
      </c>
      <c r="I52" s="73" t="e">
        <f ca="1"/>
        <v>#N/A</v>
      </c>
      <c r="J52" s="74" t="e">
        <f ca="1"/>
        <v>#N/A</v>
      </c>
      <c r="K52" s="74" t="e">
        <f ca="1"/>
        <v>#N/A</v>
      </c>
      <c r="L52" s="180" t="e">
        <f ca="1"/>
        <v>#N/A</v>
      </c>
      <c r="M52" s="75" t="e">
        <f ca="1"/>
        <v>#N/A</v>
      </c>
      <c r="N52" s="180" t="e">
        <f ca="1"/>
        <v>#N/A</v>
      </c>
      <c r="O52" s="78" t="e">
        <f ca="1"/>
        <v>#N/A</v>
      </c>
      <c r="P52" s="72" t="e">
        <f ca="1"/>
        <v>#N/A</v>
      </c>
      <c r="Q52" s="72" t="e">
        <f ca="1"/>
        <v>#N/A</v>
      </c>
      <c r="R52" s="75"/>
      <c r="S52" s="75"/>
      <c r="T52" s="76"/>
      <c r="U52" s="76"/>
      <c r="V52" s="198"/>
      <c r="W52" s="76"/>
    </row>
    <row r="53" spans="1:23">
      <c r="A53" s="31"/>
      <c r="B53" s="72" t="e">
        <f ca="1"/>
        <v>#N/A</v>
      </c>
      <c r="C53" s="72" t="e">
        <f ca="1"/>
        <v>#N/A</v>
      </c>
      <c r="D53" s="73" t="e">
        <f ca="1"/>
        <v>#N/A</v>
      </c>
      <c r="E53" s="75" t="e">
        <f ca="1"/>
        <v>#N/A</v>
      </c>
      <c r="F53" s="186" t="e">
        <f ca="1"/>
        <v>#N/A</v>
      </c>
      <c r="G53" s="75" t="e">
        <f ca="1"/>
        <v>#N/A</v>
      </c>
      <c r="H53" s="75" t="e">
        <f ca="1"/>
        <v>#N/A</v>
      </c>
      <c r="I53" s="73" t="e">
        <f ca="1"/>
        <v>#N/A</v>
      </c>
      <c r="J53" s="74" t="e">
        <f ca="1"/>
        <v>#N/A</v>
      </c>
      <c r="K53" s="74" t="e">
        <f ca="1"/>
        <v>#N/A</v>
      </c>
      <c r="L53" s="180" t="e">
        <f ca="1"/>
        <v>#N/A</v>
      </c>
      <c r="M53" s="75" t="e">
        <f ca="1"/>
        <v>#N/A</v>
      </c>
      <c r="N53" s="180" t="e">
        <f ca="1"/>
        <v>#N/A</v>
      </c>
      <c r="O53" s="78" t="e">
        <f ca="1"/>
        <v>#N/A</v>
      </c>
      <c r="P53" s="72" t="e">
        <f ca="1"/>
        <v>#N/A</v>
      </c>
      <c r="Q53" s="72" t="e">
        <f ca="1"/>
        <v>#N/A</v>
      </c>
      <c r="R53" s="75"/>
      <c r="S53" s="75"/>
      <c r="T53" s="76"/>
      <c r="U53" s="76"/>
      <c r="V53" s="198"/>
      <c r="W53" s="7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pageSetUpPr fitToPage="1"/>
  </sheetPr>
  <dimension ref="B1:AD153"/>
  <sheetViews>
    <sheetView showGridLines="0" workbookViewId="0">
      <selection activeCell="H10" sqref="H10"/>
    </sheetView>
  </sheetViews>
  <sheetFormatPr defaultRowHeight="12.75"/>
  <cols>
    <col min="1" max="2" width="1.7109375" style="8" customWidth="1"/>
    <col min="3" max="3" width="3.140625" style="8" customWidth="1"/>
    <col min="4" max="4" width="33.28515625" style="8" bestFit="1" customWidth="1"/>
    <col min="5" max="5" width="48.5703125" style="8" bestFit="1" customWidth="1"/>
    <col min="6" max="6" width="15" style="8" bestFit="1" customWidth="1"/>
    <col min="7" max="7" width="28.28515625" style="8" bestFit="1" customWidth="1"/>
    <col min="8" max="8" width="48.5703125" style="8" bestFit="1" customWidth="1"/>
    <col min="9" max="9" width="14.42578125" style="8" bestFit="1" customWidth="1"/>
    <col min="10" max="10" width="3" style="8" customWidth="1"/>
    <col min="11" max="11" width="16.140625" style="8" bestFit="1" customWidth="1"/>
    <col min="12" max="12" width="31.140625" style="8" bestFit="1" customWidth="1"/>
    <col min="13" max="13" width="2.5703125" style="8" customWidth="1"/>
    <col min="14" max="14" width="11.28515625" style="8" bestFit="1" customWidth="1"/>
    <col min="15" max="15" width="8.42578125" style="8" bestFit="1" customWidth="1"/>
    <col min="16" max="16" width="11.140625" style="8" bestFit="1" customWidth="1"/>
    <col min="17" max="17" width="9.28515625" style="8" bestFit="1" customWidth="1"/>
    <col min="18" max="18" width="10" style="8" bestFit="1" customWidth="1"/>
    <col min="19" max="20" width="9.28515625" style="8" bestFit="1" customWidth="1"/>
    <col min="21" max="21" width="10.140625" style="8" bestFit="1" customWidth="1"/>
    <col min="22" max="22" width="9.28515625" style="8" bestFit="1" customWidth="1"/>
    <col min="23" max="23" width="10.7109375" style="138" bestFit="1" customWidth="1"/>
    <col min="24" max="28" width="9.28515625" style="8" bestFit="1" customWidth="1"/>
    <col min="29" max="252" width="9.140625" style="8"/>
    <col min="253" max="254" width="1.7109375" style="8" customWidth="1"/>
    <col min="255" max="255" width="3.140625" style="8" customWidth="1"/>
    <col min="256" max="256" width="17.7109375" style="8" bestFit="1" customWidth="1"/>
    <col min="257" max="257" width="36.42578125" style="8" bestFit="1" customWidth="1"/>
    <col min="258" max="258" width="9.140625" style="8"/>
    <col min="259" max="259" width="17.7109375" style="8" bestFit="1" customWidth="1"/>
    <col min="260" max="260" width="36.42578125" style="8" bestFit="1" customWidth="1"/>
    <col min="261" max="261" width="9.140625" style="8"/>
    <col min="262" max="262" width="1.140625" style="8" customWidth="1"/>
    <col min="263" max="264" width="9.140625" style="8"/>
    <col min="265" max="265" width="11.85546875" style="8" bestFit="1" customWidth="1"/>
    <col min="266" max="508" width="9.140625" style="8"/>
    <col min="509" max="510" width="1.7109375" style="8" customWidth="1"/>
    <col min="511" max="511" width="3.140625" style="8" customWidth="1"/>
    <col min="512" max="512" width="17.7109375" style="8" bestFit="1" customWidth="1"/>
    <col min="513" max="513" width="36.42578125" style="8" bestFit="1" customWidth="1"/>
    <col min="514" max="514" width="9.140625" style="8"/>
    <col min="515" max="515" width="17.7109375" style="8" bestFit="1" customWidth="1"/>
    <col min="516" max="516" width="36.42578125" style="8" bestFit="1" customWidth="1"/>
    <col min="517" max="517" width="9.140625" style="8"/>
    <col min="518" max="518" width="1.140625" style="8" customWidth="1"/>
    <col min="519" max="520" width="9.140625" style="8"/>
    <col min="521" max="521" width="11.85546875" style="8" bestFit="1" customWidth="1"/>
    <col min="522" max="764" width="9.140625" style="8"/>
    <col min="765" max="766" width="1.7109375" style="8" customWidth="1"/>
    <col min="767" max="767" width="3.140625" style="8" customWidth="1"/>
    <col min="768" max="768" width="17.7109375" style="8" bestFit="1" customWidth="1"/>
    <col min="769" max="769" width="36.42578125" style="8" bestFit="1" customWidth="1"/>
    <col min="770" max="770" width="9.140625" style="8"/>
    <col min="771" max="771" width="17.7109375" style="8" bestFit="1" customWidth="1"/>
    <col min="772" max="772" width="36.42578125" style="8" bestFit="1" customWidth="1"/>
    <col min="773" max="773" width="9.140625" style="8"/>
    <col min="774" max="774" width="1.140625" style="8" customWidth="1"/>
    <col min="775" max="776" width="9.140625" style="8"/>
    <col min="777" max="777" width="11.85546875" style="8" bestFit="1" customWidth="1"/>
    <col min="778" max="1020" width="9.140625" style="8"/>
    <col min="1021" max="1022" width="1.7109375" style="8" customWidth="1"/>
    <col min="1023" max="1023" width="3.140625" style="8" customWidth="1"/>
    <col min="1024" max="1024" width="17.7109375" style="8" bestFit="1" customWidth="1"/>
    <col min="1025" max="1025" width="36.42578125" style="8" bestFit="1" customWidth="1"/>
    <col min="1026" max="1026" width="9.140625" style="8"/>
    <col min="1027" max="1027" width="17.7109375" style="8" bestFit="1" customWidth="1"/>
    <col min="1028" max="1028" width="36.42578125" style="8" bestFit="1" customWidth="1"/>
    <col min="1029" max="1029" width="9.140625" style="8"/>
    <col min="1030" max="1030" width="1.140625" style="8" customWidth="1"/>
    <col min="1031" max="1032" width="9.140625" style="8"/>
    <col min="1033" max="1033" width="11.85546875" style="8" bestFit="1" customWidth="1"/>
    <col min="1034" max="1276" width="9.140625" style="8"/>
    <col min="1277" max="1278" width="1.7109375" style="8" customWidth="1"/>
    <col min="1279" max="1279" width="3.140625" style="8" customWidth="1"/>
    <col min="1280" max="1280" width="17.7109375" style="8" bestFit="1" customWidth="1"/>
    <col min="1281" max="1281" width="36.42578125" style="8" bestFit="1" customWidth="1"/>
    <col min="1282" max="1282" width="9.140625" style="8"/>
    <col min="1283" max="1283" width="17.7109375" style="8" bestFit="1" customWidth="1"/>
    <col min="1284" max="1284" width="36.42578125" style="8" bestFit="1" customWidth="1"/>
    <col min="1285" max="1285" width="9.140625" style="8"/>
    <col min="1286" max="1286" width="1.140625" style="8" customWidth="1"/>
    <col min="1287" max="1288" width="9.140625" style="8"/>
    <col min="1289" max="1289" width="11.85546875" style="8" bestFit="1" customWidth="1"/>
    <col min="1290" max="1532" width="9.140625" style="8"/>
    <col min="1533" max="1534" width="1.7109375" style="8" customWidth="1"/>
    <col min="1535" max="1535" width="3.140625" style="8" customWidth="1"/>
    <col min="1536" max="1536" width="17.7109375" style="8" bestFit="1" customWidth="1"/>
    <col min="1537" max="1537" width="36.42578125" style="8" bestFit="1" customWidth="1"/>
    <col min="1538" max="1538" width="9.140625" style="8"/>
    <col min="1539" max="1539" width="17.7109375" style="8" bestFit="1" customWidth="1"/>
    <col min="1540" max="1540" width="36.42578125" style="8" bestFit="1" customWidth="1"/>
    <col min="1541" max="1541" width="9.140625" style="8"/>
    <col min="1542" max="1542" width="1.140625" style="8" customWidth="1"/>
    <col min="1543" max="1544" width="9.140625" style="8"/>
    <col min="1545" max="1545" width="11.85546875" style="8" bestFit="1" customWidth="1"/>
    <col min="1546" max="1788" width="9.140625" style="8"/>
    <col min="1789" max="1790" width="1.7109375" style="8" customWidth="1"/>
    <col min="1791" max="1791" width="3.140625" style="8" customWidth="1"/>
    <col min="1792" max="1792" width="17.7109375" style="8" bestFit="1" customWidth="1"/>
    <col min="1793" max="1793" width="36.42578125" style="8" bestFit="1" customWidth="1"/>
    <col min="1794" max="1794" width="9.140625" style="8"/>
    <col min="1795" max="1795" width="17.7109375" style="8" bestFit="1" customWidth="1"/>
    <col min="1796" max="1796" width="36.42578125" style="8" bestFit="1" customWidth="1"/>
    <col min="1797" max="1797" width="9.140625" style="8"/>
    <col min="1798" max="1798" width="1.140625" style="8" customWidth="1"/>
    <col min="1799" max="1800" width="9.140625" style="8"/>
    <col min="1801" max="1801" width="11.85546875" style="8" bestFit="1" customWidth="1"/>
    <col min="1802" max="2044" width="9.140625" style="8"/>
    <col min="2045" max="2046" width="1.7109375" style="8" customWidth="1"/>
    <col min="2047" max="2047" width="3.140625" style="8" customWidth="1"/>
    <col min="2048" max="2048" width="17.7109375" style="8" bestFit="1" customWidth="1"/>
    <col min="2049" max="2049" width="36.42578125" style="8" bestFit="1" customWidth="1"/>
    <col min="2050" max="2050" width="9.140625" style="8"/>
    <col min="2051" max="2051" width="17.7109375" style="8" bestFit="1" customWidth="1"/>
    <col min="2052" max="2052" width="36.42578125" style="8" bestFit="1" customWidth="1"/>
    <col min="2053" max="2053" width="9.140625" style="8"/>
    <col min="2054" max="2054" width="1.140625" style="8" customWidth="1"/>
    <col min="2055" max="2056" width="9.140625" style="8"/>
    <col min="2057" max="2057" width="11.85546875" style="8" bestFit="1" customWidth="1"/>
    <col min="2058" max="2300" width="9.140625" style="8"/>
    <col min="2301" max="2302" width="1.7109375" style="8" customWidth="1"/>
    <col min="2303" max="2303" width="3.140625" style="8" customWidth="1"/>
    <col min="2304" max="2304" width="17.7109375" style="8" bestFit="1" customWidth="1"/>
    <col min="2305" max="2305" width="36.42578125" style="8" bestFit="1" customWidth="1"/>
    <col min="2306" max="2306" width="9.140625" style="8"/>
    <col min="2307" max="2307" width="17.7109375" style="8" bestFit="1" customWidth="1"/>
    <col min="2308" max="2308" width="36.42578125" style="8" bestFit="1" customWidth="1"/>
    <col min="2309" max="2309" width="9.140625" style="8"/>
    <col min="2310" max="2310" width="1.140625" style="8" customWidth="1"/>
    <col min="2311" max="2312" width="9.140625" style="8"/>
    <col min="2313" max="2313" width="11.85546875" style="8" bestFit="1" customWidth="1"/>
    <col min="2314" max="2556" width="9.140625" style="8"/>
    <col min="2557" max="2558" width="1.7109375" style="8" customWidth="1"/>
    <col min="2559" max="2559" width="3.140625" style="8" customWidth="1"/>
    <col min="2560" max="2560" width="17.7109375" style="8" bestFit="1" customWidth="1"/>
    <col min="2561" max="2561" width="36.42578125" style="8" bestFit="1" customWidth="1"/>
    <col min="2562" max="2562" width="9.140625" style="8"/>
    <col min="2563" max="2563" width="17.7109375" style="8" bestFit="1" customWidth="1"/>
    <col min="2564" max="2564" width="36.42578125" style="8" bestFit="1" customWidth="1"/>
    <col min="2565" max="2565" width="9.140625" style="8"/>
    <col min="2566" max="2566" width="1.140625" style="8" customWidth="1"/>
    <col min="2567" max="2568" width="9.140625" style="8"/>
    <col min="2569" max="2569" width="11.85546875" style="8" bestFit="1" customWidth="1"/>
    <col min="2570" max="2812" width="9.140625" style="8"/>
    <col min="2813" max="2814" width="1.7109375" style="8" customWidth="1"/>
    <col min="2815" max="2815" width="3.140625" style="8" customWidth="1"/>
    <col min="2816" max="2816" width="17.7109375" style="8" bestFit="1" customWidth="1"/>
    <col min="2817" max="2817" width="36.42578125" style="8" bestFit="1" customWidth="1"/>
    <col min="2818" max="2818" width="9.140625" style="8"/>
    <col min="2819" max="2819" width="17.7109375" style="8" bestFit="1" customWidth="1"/>
    <col min="2820" max="2820" width="36.42578125" style="8" bestFit="1" customWidth="1"/>
    <col min="2821" max="2821" width="9.140625" style="8"/>
    <col min="2822" max="2822" width="1.140625" style="8" customWidth="1"/>
    <col min="2823" max="2824" width="9.140625" style="8"/>
    <col min="2825" max="2825" width="11.85546875" style="8" bestFit="1" customWidth="1"/>
    <col min="2826" max="3068" width="9.140625" style="8"/>
    <col min="3069" max="3070" width="1.7109375" style="8" customWidth="1"/>
    <col min="3071" max="3071" width="3.140625" style="8" customWidth="1"/>
    <col min="3072" max="3072" width="17.7109375" style="8" bestFit="1" customWidth="1"/>
    <col min="3073" max="3073" width="36.42578125" style="8" bestFit="1" customWidth="1"/>
    <col min="3074" max="3074" width="9.140625" style="8"/>
    <col min="3075" max="3075" width="17.7109375" style="8" bestFit="1" customWidth="1"/>
    <col min="3076" max="3076" width="36.42578125" style="8" bestFit="1" customWidth="1"/>
    <col min="3077" max="3077" width="9.140625" style="8"/>
    <col min="3078" max="3078" width="1.140625" style="8" customWidth="1"/>
    <col min="3079" max="3080" width="9.140625" style="8"/>
    <col min="3081" max="3081" width="11.85546875" style="8" bestFit="1" customWidth="1"/>
    <col min="3082" max="3324" width="9.140625" style="8"/>
    <col min="3325" max="3326" width="1.7109375" style="8" customWidth="1"/>
    <col min="3327" max="3327" width="3.140625" style="8" customWidth="1"/>
    <col min="3328" max="3328" width="17.7109375" style="8" bestFit="1" customWidth="1"/>
    <col min="3329" max="3329" width="36.42578125" style="8" bestFit="1" customWidth="1"/>
    <col min="3330" max="3330" width="9.140625" style="8"/>
    <col min="3331" max="3331" width="17.7109375" style="8" bestFit="1" customWidth="1"/>
    <col min="3332" max="3332" width="36.42578125" style="8" bestFit="1" customWidth="1"/>
    <col min="3333" max="3333" width="9.140625" style="8"/>
    <col min="3334" max="3334" width="1.140625" style="8" customWidth="1"/>
    <col min="3335" max="3336" width="9.140625" style="8"/>
    <col min="3337" max="3337" width="11.85546875" style="8" bestFit="1" customWidth="1"/>
    <col min="3338" max="3580" width="9.140625" style="8"/>
    <col min="3581" max="3582" width="1.7109375" style="8" customWidth="1"/>
    <col min="3583" max="3583" width="3.140625" style="8" customWidth="1"/>
    <col min="3584" max="3584" width="17.7109375" style="8" bestFit="1" customWidth="1"/>
    <col min="3585" max="3585" width="36.42578125" style="8" bestFit="1" customWidth="1"/>
    <col min="3586" max="3586" width="9.140625" style="8"/>
    <col min="3587" max="3587" width="17.7109375" style="8" bestFit="1" customWidth="1"/>
    <col min="3588" max="3588" width="36.42578125" style="8" bestFit="1" customWidth="1"/>
    <col min="3589" max="3589" width="9.140625" style="8"/>
    <col min="3590" max="3590" width="1.140625" style="8" customWidth="1"/>
    <col min="3591" max="3592" width="9.140625" style="8"/>
    <col min="3593" max="3593" width="11.85546875" style="8" bestFit="1" customWidth="1"/>
    <col min="3594" max="3836" width="9.140625" style="8"/>
    <col min="3837" max="3838" width="1.7109375" style="8" customWidth="1"/>
    <col min="3839" max="3839" width="3.140625" style="8" customWidth="1"/>
    <col min="3840" max="3840" width="17.7109375" style="8" bestFit="1" customWidth="1"/>
    <col min="3841" max="3841" width="36.42578125" style="8" bestFit="1" customWidth="1"/>
    <col min="3842" max="3842" width="9.140625" style="8"/>
    <col min="3843" max="3843" width="17.7109375" style="8" bestFit="1" customWidth="1"/>
    <col min="3844" max="3844" width="36.42578125" style="8" bestFit="1" customWidth="1"/>
    <col min="3845" max="3845" width="9.140625" style="8"/>
    <col min="3846" max="3846" width="1.140625" style="8" customWidth="1"/>
    <col min="3847" max="3848" width="9.140625" style="8"/>
    <col min="3849" max="3849" width="11.85546875" style="8" bestFit="1" customWidth="1"/>
    <col min="3850" max="4092" width="9.140625" style="8"/>
    <col min="4093" max="4094" width="1.7109375" style="8" customWidth="1"/>
    <col min="4095" max="4095" width="3.140625" style="8" customWidth="1"/>
    <col min="4096" max="4096" width="17.7109375" style="8" bestFit="1" customWidth="1"/>
    <col min="4097" max="4097" width="36.42578125" style="8" bestFit="1" customWidth="1"/>
    <col min="4098" max="4098" width="9.140625" style="8"/>
    <col min="4099" max="4099" width="17.7109375" style="8" bestFit="1" customWidth="1"/>
    <col min="4100" max="4100" width="36.42578125" style="8" bestFit="1" customWidth="1"/>
    <col min="4101" max="4101" width="9.140625" style="8"/>
    <col min="4102" max="4102" width="1.140625" style="8" customWidth="1"/>
    <col min="4103" max="4104" width="9.140625" style="8"/>
    <col min="4105" max="4105" width="11.85546875" style="8" bestFit="1" customWidth="1"/>
    <col min="4106" max="4348" width="9.140625" style="8"/>
    <col min="4349" max="4350" width="1.7109375" style="8" customWidth="1"/>
    <col min="4351" max="4351" width="3.140625" style="8" customWidth="1"/>
    <col min="4352" max="4352" width="17.7109375" style="8" bestFit="1" customWidth="1"/>
    <col min="4353" max="4353" width="36.42578125" style="8" bestFit="1" customWidth="1"/>
    <col min="4354" max="4354" width="9.140625" style="8"/>
    <col min="4355" max="4355" width="17.7109375" style="8" bestFit="1" customWidth="1"/>
    <col min="4356" max="4356" width="36.42578125" style="8" bestFit="1" customWidth="1"/>
    <col min="4357" max="4357" width="9.140625" style="8"/>
    <col min="4358" max="4358" width="1.140625" style="8" customWidth="1"/>
    <col min="4359" max="4360" width="9.140625" style="8"/>
    <col min="4361" max="4361" width="11.85546875" style="8" bestFit="1" customWidth="1"/>
    <col min="4362" max="4604" width="9.140625" style="8"/>
    <col min="4605" max="4606" width="1.7109375" style="8" customWidth="1"/>
    <col min="4607" max="4607" width="3.140625" style="8" customWidth="1"/>
    <col min="4608" max="4608" width="17.7109375" style="8" bestFit="1" customWidth="1"/>
    <col min="4609" max="4609" width="36.42578125" style="8" bestFit="1" customWidth="1"/>
    <col min="4610" max="4610" width="9.140625" style="8"/>
    <col min="4611" max="4611" width="17.7109375" style="8" bestFit="1" customWidth="1"/>
    <col min="4612" max="4612" width="36.42578125" style="8" bestFit="1" customWidth="1"/>
    <col min="4613" max="4613" width="9.140625" style="8"/>
    <col min="4614" max="4614" width="1.140625" style="8" customWidth="1"/>
    <col min="4615" max="4616" width="9.140625" style="8"/>
    <col min="4617" max="4617" width="11.85546875" style="8" bestFit="1" customWidth="1"/>
    <col min="4618" max="4860" width="9.140625" style="8"/>
    <col min="4861" max="4862" width="1.7109375" style="8" customWidth="1"/>
    <col min="4863" max="4863" width="3.140625" style="8" customWidth="1"/>
    <col min="4864" max="4864" width="17.7109375" style="8" bestFit="1" customWidth="1"/>
    <col min="4865" max="4865" width="36.42578125" style="8" bestFit="1" customWidth="1"/>
    <col min="4866" max="4866" width="9.140625" style="8"/>
    <col min="4867" max="4867" width="17.7109375" style="8" bestFit="1" customWidth="1"/>
    <col min="4868" max="4868" width="36.42578125" style="8" bestFit="1" customWidth="1"/>
    <col min="4869" max="4869" width="9.140625" style="8"/>
    <col min="4870" max="4870" width="1.140625" style="8" customWidth="1"/>
    <col min="4871" max="4872" width="9.140625" style="8"/>
    <col min="4873" max="4873" width="11.85546875" style="8" bestFit="1" customWidth="1"/>
    <col min="4874" max="5116" width="9.140625" style="8"/>
    <col min="5117" max="5118" width="1.7109375" style="8" customWidth="1"/>
    <col min="5119" max="5119" width="3.140625" style="8" customWidth="1"/>
    <col min="5120" max="5120" width="17.7109375" style="8" bestFit="1" customWidth="1"/>
    <col min="5121" max="5121" width="36.42578125" style="8" bestFit="1" customWidth="1"/>
    <col min="5122" max="5122" width="9.140625" style="8"/>
    <col min="5123" max="5123" width="17.7109375" style="8" bestFit="1" customWidth="1"/>
    <col min="5124" max="5124" width="36.42578125" style="8" bestFit="1" customWidth="1"/>
    <col min="5125" max="5125" width="9.140625" style="8"/>
    <col min="5126" max="5126" width="1.140625" style="8" customWidth="1"/>
    <col min="5127" max="5128" width="9.140625" style="8"/>
    <col min="5129" max="5129" width="11.85546875" style="8" bestFit="1" customWidth="1"/>
    <col min="5130" max="5372" width="9.140625" style="8"/>
    <col min="5373" max="5374" width="1.7109375" style="8" customWidth="1"/>
    <col min="5375" max="5375" width="3.140625" style="8" customWidth="1"/>
    <col min="5376" max="5376" width="17.7109375" style="8" bestFit="1" customWidth="1"/>
    <col min="5377" max="5377" width="36.42578125" style="8" bestFit="1" customWidth="1"/>
    <col min="5378" max="5378" width="9.140625" style="8"/>
    <col min="5379" max="5379" width="17.7109375" style="8" bestFit="1" customWidth="1"/>
    <col min="5380" max="5380" width="36.42578125" style="8" bestFit="1" customWidth="1"/>
    <col min="5381" max="5381" width="9.140625" style="8"/>
    <col min="5382" max="5382" width="1.140625" style="8" customWidth="1"/>
    <col min="5383" max="5384" width="9.140625" style="8"/>
    <col min="5385" max="5385" width="11.85546875" style="8" bestFit="1" customWidth="1"/>
    <col min="5386" max="5628" width="9.140625" style="8"/>
    <col min="5629" max="5630" width="1.7109375" style="8" customWidth="1"/>
    <col min="5631" max="5631" width="3.140625" style="8" customWidth="1"/>
    <col min="5632" max="5632" width="17.7109375" style="8" bestFit="1" customWidth="1"/>
    <col min="5633" max="5633" width="36.42578125" style="8" bestFit="1" customWidth="1"/>
    <col min="5634" max="5634" width="9.140625" style="8"/>
    <col min="5635" max="5635" width="17.7109375" style="8" bestFit="1" customWidth="1"/>
    <col min="5636" max="5636" width="36.42578125" style="8" bestFit="1" customWidth="1"/>
    <col min="5637" max="5637" width="9.140625" style="8"/>
    <col min="5638" max="5638" width="1.140625" style="8" customWidth="1"/>
    <col min="5639" max="5640" width="9.140625" style="8"/>
    <col min="5641" max="5641" width="11.85546875" style="8" bestFit="1" customWidth="1"/>
    <col min="5642" max="5884" width="9.140625" style="8"/>
    <col min="5885" max="5886" width="1.7109375" style="8" customWidth="1"/>
    <col min="5887" max="5887" width="3.140625" style="8" customWidth="1"/>
    <col min="5888" max="5888" width="17.7109375" style="8" bestFit="1" customWidth="1"/>
    <col min="5889" max="5889" width="36.42578125" style="8" bestFit="1" customWidth="1"/>
    <col min="5890" max="5890" width="9.140625" style="8"/>
    <col min="5891" max="5891" width="17.7109375" style="8" bestFit="1" customWidth="1"/>
    <col min="5892" max="5892" width="36.42578125" style="8" bestFit="1" customWidth="1"/>
    <col min="5893" max="5893" width="9.140625" style="8"/>
    <col min="5894" max="5894" width="1.140625" style="8" customWidth="1"/>
    <col min="5895" max="5896" width="9.140625" style="8"/>
    <col min="5897" max="5897" width="11.85546875" style="8" bestFit="1" customWidth="1"/>
    <col min="5898" max="6140" width="9.140625" style="8"/>
    <col min="6141" max="6142" width="1.7109375" style="8" customWidth="1"/>
    <col min="6143" max="6143" width="3.140625" style="8" customWidth="1"/>
    <col min="6144" max="6144" width="17.7109375" style="8" bestFit="1" customWidth="1"/>
    <col min="6145" max="6145" width="36.42578125" style="8" bestFit="1" customWidth="1"/>
    <col min="6146" max="6146" width="9.140625" style="8"/>
    <col min="6147" max="6147" width="17.7109375" style="8" bestFit="1" customWidth="1"/>
    <col min="6148" max="6148" width="36.42578125" style="8" bestFit="1" customWidth="1"/>
    <col min="6149" max="6149" width="9.140625" style="8"/>
    <col min="6150" max="6150" width="1.140625" style="8" customWidth="1"/>
    <col min="6151" max="6152" width="9.140625" style="8"/>
    <col min="6153" max="6153" width="11.85546875" style="8" bestFit="1" customWidth="1"/>
    <col min="6154" max="6396" width="9.140625" style="8"/>
    <col min="6397" max="6398" width="1.7109375" style="8" customWidth="1"/>
    <col min="6399" max="6399" width="3.140625" style="8" customWidth="1"/>
    <col min="6400" max="6400" width="17.7109375" style="8" bestFit="1" customWidth="1"/>
    <col min="6401" max="6401" width="36.42578125" style="8" bestFit="1" customWidth="1"/>
    <col min="6402" max="6402" width="9.140625" style="8"/>
    <col min="6403" max="6403" width="17.7109375" style="8" bestFit="1" customWidth="1"/>
    <col min="6404" max="6404" width="36.42578125" style="8" bestFit="1" customWidth="1"/>
    <col min="6405" max="6405" width="9.140625" style="8"/>
    <col min="6406" max="6406" width="1.140625" style="8" customWidth="1"/>
    <col min="6407" max="6408" width="9.140625" style="8"/>
    <col min="6409" max="6409" width="11.85546875" style="8" bestFit="1" customWidth="1"/>
    <col min="6410" max="6652" width="9.140625" style="8"/>
    <col min="6653" max="6654" width="1.7109375" style="8" customWidth="1"/>
    <col min="6655" max="6655" width="3.140625" style="8" customWidth="1"/>
    <col min="6656" max="6656" width="17.7109375" style="8" bestFit="1" customWidth="1"/>
    <col min="6657" max="6657" width="36.42578125" style="8" bestFit="1" customWidth="1"/>
    <col min="6658" max="6658" width="9.140625" style="8"/>
    <col min="6659" max="6659" width="17.7109375" style="8" bestFit="1" customWidth="1"/>
    <col min="6660" max="6660" width="36.42578125" style="8" bestFit="1" customWidth="1"/>
    <col min="6661" max="6661" width="9.140625" style="8"/>
    <col min="6662" max="6662" width="1.140625" style="8" customWidth="1"/>
    <col min="6663" max="6664" width="9.140625" style="8"/>
    <col min="6665" max="6665" width="11.85546875" style="8" bestFit="1" customWidth="1"/>
    <col min="6666" max="6908" width="9.140625" style="8"/>
    <col min="6909" max="6910" width="1.7109375" style="8" customWidth="1"/>
    <col min="6911" max="6911" width="3.140625" style="8" customWidth="1"/>
    <col min="6912" max="6912" width="17.7109375" style="8" bestFit="1" customWidth="1"/>
    <col min="6913" max="6913" width="36.42578125" style="8" bestFit="1" customWidth="1"/>
    <col min="6914" max="6914" width="9.140625" style="8"/>
    <col min="6915" max="6915" width="17.7109375" style="8" bestFit="1" customWidth="1"/>
    <col min="6916" max="6916" width="36.42578125" style="8" bestFit="1" customWidth="1"/>
    <col min="6917" max="6917" width="9.140625" style="8"/>
    <col min="6918" max="6918" width="1.140625" style="8" customWidth="1"/>
    <col min="6919" max="6920" width="9.140625" style="8"/>
    <col min="6921" max="6921" width="11.85546875" style="8" bestFit="1" customWidth="1"/>
    <col min="6922" max="7164" width="9.140625" style="8"/>
    <col min="7165" max="7166" width="1.7109375" style="8" customWidth="1"/>
    <col min="7167" max="7167" width="3.140625" style="8" customWidth="1"/>
    <col min="7168" max="7168" width="17.7109375" style="8" bestFit="1" customWidth="1"/>
    <col min="7169" max="7169" width="36.42578125" style="8" bestFit="1" customWidth="1"/>
    <col min="7170" max="7170" width="9.140625" style="8"/>
    <col min="7171" max="7171" width="17.7109375" style="8" bestFit="1" customWidth="1"/>
    <col min="7172" max="7172" width="36.42578125" style="8" bestFit="1" customWidth="1"/>
    <col min="7173" max="7173" width="9.140625" style="8"/>
    <col min="7174" max="7174" width="1.140625" style="8" customWidth="1"/>
    <col min="7175" max="7176" width="9.140625" style="8"/>
    <col min="7177" max="7177" width="11.85546875" style="8" bestFit="1" customWidth="1"/>
    <col min="7178" max="7420" width="9.140625" style="8"/>
    <col min="7421" max="7422" width="1.7109375" style="8" customWidth="1"/>
    <col min="7423" max="7423" width="3.140625" style="8" customWidth="1"/>
    <col min="7424" max="7424" width="17.7109375" style="8" bestFit="1" customWidth="1"/>
    <col min="7425" max="7425" width="36.42578125" style="8" bestFit="1" customWidth="1"/>
    <col min="7426" max="7426" width="9.140625" style="8"/>
    <col min="7427" max="7427" width="17.7109375" style="8" bestFit="1" customWidth="1"/>
    <col min="7428" max="7428" width="36.42578125" style="8" bestFit="1" customWidth="1"/>
    <col min="7429" max="7429" width="9.140625" style="8"/>
    <col min="7430" max="7430" width="1.140625" style="8" customWidth="1"/>
    <col min="7431" max="7432" width="9.140625" style="8"/>
    <col min="7433" max="7433" width="11.85546875" style="8" bestFit="1" customWidth="1"/>
    <col min="7434" max="7676" width="9.140625" style="8"/>
    <col min="7677" max="7678" width="1.7109375" style="8" customWidth="1"/>
    <col min="7679" max="7679" width="3.140625" style="8" customWidth="1"/>
    <col min="7680" max="7680" width="17.7109375" style="8" bestFit="1" customWidth="1"/>
    <col min="7681" max="7681" width="36.42578125" style="8" bestFit="1" customWidth="1"/>
    <col min="7682" max="7682" width="9.140625" style="8"/>
    <col min="7683" max="7683" width="17.7109375" style="8" bestFit="1" customWidth="1"/>
    <col min="7684" max="7684" width="36.42578125" style="8" bestFit="1" customWidth="1"/>
    <col min="7685" max="7685" width="9.140625" style="8"/>
    <col min="7686" max="7686" width="1.140625" style="8" customWidth="1"/>
    <col min="7687" max="7688" width="9.140625" style="8"/>
    <col min="7689" max="7689" width="11.85546875" style="8" bestFit="1" customWidth="1"/>
    <col min="7690" max="7932" width="9.140625" style="8"/>
    <col min="7933" max="7934" width="1.7109375" style="8" customWidth="1"/>
    <col min="7935" max="7935" width="3.140625" style="8" customWidth="1"/>
    <col min="7936" max="7936" width="17.7109375" style="8" bestFit="1" customWidth="1"/>
    <col min="7937" max="7937" width="36.42578125" style="8" bestFit="1" customWidth="1"/>
    <col min="7938" max="7938" width="9.140625" style="8"/>
    <col min="7939" max="7939" width="17.7109375" style="8" bestFit="1" customWidth="1"/>
    <col min="7940" max="7940" width="36.42578125" style="8" bestFit="1" customWidth="1"/>
    <col min="7941" max="7941" width="9.140625" style="8"/>
    <col min="7942" max="7942" width="1.140625" style="8" customWidth="1"/>
    <col min="7943" max="7944" width="9.140625" style="8"/>
    <col min="7945" max="7945" width="11.85546875" style="8" bestFit="1" customWidth="1"/>
    <col min="7946" max="8188" width="9.140625" style="8"/>
    <col min="8189" max="8190" width="1.7109375" style="8" customWidth="1"/>
    <col min="8191" max="8191" width="3.140625" style="8" customWidth="1"/>
    <col min="8192" max="8192" width="17.7109375" style="8" bestFit="1" customWidth="1"/>
    <col min="8193" max="8193" width="36.42578125" style="8" bestFit="1" customWidth="1"/>
    <col min="8194" max="8194" width="9.140625" style="8"/>
    <col min="8195" max="8195" width="17.7109375" style="8" bestFit="1" customWidth="1"/>
    <col min="8196" max="8196" width="36.42578125" style="8" bestFit="1" customWidth="1"/>
    <col min="8197" max="8197" width="9.140625" style="8"/>
    <col min="8198" max="8198" width="1.140625" style="8" customWidth="1"/>
    <col min="8199" max="8200" width="9.140625" style="8"/>
    <col min="8201" max="8201" width="11.85546875" style="8" bestFit="1" customWidth="1"/>
    <col min="8202" max="8444" width="9.140625" style="8"/>
    <col min="8445" max="8446" width="1.7109375" style="8" customWidth="1"/>
    <col min="8447" max="8447" width="3.140625" style="8" customWidth="1"/>
    <col min="8448" max="8448" width="17.7109375" style="8" bestFit="1" customWidth="1"/>
    <col min="8449" max="8449" width="36.42578125" style="8" bestFit="1" customWidth="1"/>
    <col min="8450" max="8450" width="9.140625" style="8"/>
    <col min="8451" max="8451" width="17.7109375" style="8" bestFit="1" customWidth="1"/>
    <col min="8452" max="8452" width="36.42578125" style="8" bestFit="1" customWidth="1"/>
    <col min="8453" max="8453" width="9.140625" style="8"/>
    <col min="8454" max="8454" width="1.140625" style="8" customWidth="1"/>
    <col min="8455" max="8456" width="9.140625" style="8"/>
    <col min="8457" max="8457" width="11.85546875" style="8" bestFit="1" customWidth="1"/>
    <col min="8458" max="8700" width="9.140625" style="8"/>
    <col min="8701" max="8702" width="1.7109375" style="8" customWidth="1"/>
    <col min="8703" max="8703" width="3.140625" style="8" customWidth="1"/>
    <col min="8704" max="8704" width="17.7109375" style="8" bestFit="1" customWidth="1"/>
    <col min="8705" max="8705" width="36.42578125" style="8" bestFit="1" customWidth="1"/>
    <col min="8706" max="8706" width="9.140625" style="8"/>
    <col min="8707" max="8707" width="17.7109375" style="8" bestFit="1" customWidth="1"/>
    <col min="8708" max="8708" width="36.42578125" style="8" bestFit="1" customWidth="1"/>
    <col min="8709" max="8709" width="9.140625" style="8"/>
    <col min="8710" max="8710" width="1.140625" style="8" customWidth="1"/>
    <col min="8711" max="8712" width="9.140625" style="8"/>
    <col min="8713" max="8713" width="11.85546875" style="8" bestFit="1" customWidth="1"/>
    <col min="8714" max="8956" width="9.140625" style="8"/>
    <col min="8957" max="8958" width="1.7109375" style="8" customWidth="1"/>
    <col min="8959" max="8959" width="3.140625" style="8" customWidth="1"/>
    <col min="8960" max="8960" width="17.7109375" style="8" bestFit="1" customWidth="1"/>
    <col min="8961" max="8961" width="36.42578125" style="8" bestFit="1" customWidth="1"/>
    <col min="8962" max="8962" width="9.140625" style="8"/>
    <col min="8963" max="8963" width="17.7109375" style="8" bestFit="1" customWidth="1"/>
    <col min="8964" max="8964" width="36.42578125" style="8" bestFit="1" customWidth="1"/>
    <col min="8965" max="8965" width="9.140625" style="8"/>
    <col min="8966" max="8966" width="1.140625" style="8" customWidth="1"/>
    <col min="8967" max="8968" width="9.140625" style="8"/>
    <col min="8969" max="8969" width="11.85546875" style="8" bestFit="1" customWidth="1"/>
    <col min="8970" max="9212" width="9.140625" style="8"/>
    <col min="9213" max="9214" width="1.7109375" style="8" customWidth="1"/>
    <col min="9215" max="9215" width="3.140625" style="8" customWidth="1"/>
    <col min="9216" max="9216" width="17.7109375" style="8" bestFit="1" customWidth="1"/>
    <col min="9217" max="9217" width="36.42578125" style="8" bestFit="1" customWidth="1"/>
    <col min="9218" max="9218" width="9.140625" style="8"/>
    <col min="9219" max="9219" width="17.7109375" style="8" bestFit="1" customWidth="1"/>
    <col min="9220" max="9220" width="36.42578125" style="8" bestFit="1" customWidth="1"/>
    <col min="9221" max="9221" width="9.140625" style="8"/>
    <col min="9222" max="9222" width="1.140625" style="8" customWidth="1"/>
    <col min="9223" max="9224" width="9.140625" style="8"/>
    <col min="9225" max="9225" width="11.85546875" style="8" bestFit="1" customWidth="1"/>
    <col min="9226" max="9468" width="9.140625" style="8"/>
    <col min="9469" max="9470" width="1.7109375" style="8" customWidth="1"/>
    <col min="9471" max="9471" width="3.140625" style="8" customWidth="1"/>
    <col min="9472" max="9472" width="17.7109375" style="8" bestFit="1" customWidth="1"/>
    <col min="9473" max="9473" width="36.42578125" style="8" bestFit="1" customWidth="1"/>
    <col min="9474" max="9474" width="9.140625" style="8"/>
    <col min="9475" max="9475" width="17.7109375" style="8" bestFit="1" customWidth="1"/>
    <col min="9476" max="9476" width="36.42578125" style="8" bestFit="1" customWidth="1"/>
    <col min="9477" max="9477" width="9.140625" style="8"/>
    <col min="9478" max="9478" width="1.140625" style="8" customWidth="1"/>
    <col min="9479" max="9480" width="9.140625" style="8"/>
    <col min="9481" max="9481" width="11.85546875" style="8" bestFit="1" customWidth="1"/>
    <col min="9482" max="9724" width="9.140625" style="8"/>
    <col min="9725" max="9726" width="1.7109375" style="8" customWidth="1"/>
    <col min="9727" max="9727" width="3.140625" style="8" customWidth="1"/>
    <col min="9728" max="9728" width="17.7109375" style="8" bestFit="1" customWidth="1"/>
    <col min="9729" max="9729" width="36.42578125" style="8" bestFit="1" customWidth="1"/>
    <col min="9730" max="9730" width="9.140625" style="8"/>
    <col min="9731" max="9731" width="17.7109375" style="8" bestFit="1" customWidth="1"/>
    <col min="9732" max="9732" width="36.42578125" style="8" bestFit="1" customWidth="1"/>
    <col min="9733" max="9733" width="9.140625" style="8"/>
    <col min="9734" max="9734" width="1.140625" style="8" customWidth="1"/>
    <col min="9735" max="9736" width="9.140625" style="8"/>
    <col min="9737" max="9737" width="11.85546875" style="8" bestFit="1" customWidth="1"/>
    <col min="9738" max="9980" width="9.140625" style="8"/>
    <col min="9981" max="9982" width="1.7109375" style="8" customWidth="1"/>
    <col min="9983" max="9983" width="3.140625" style="8" customWidth="1"/>
    <col min="9984" max="9984" width="17.7109375" style="8" bestFit="1" customWidth="1"/>
    <col min="9985" max="9985" width="36.42578125" style="8" bestFit="1" customWidth="1"/>
    <col min="9986" max="9986" width="9.140625" style="8"/>
    <col min="9987" max="9987" width="17.7109375" style="8" bestFit="1" customWidth="1"/>
    <col min="9988" max="9988" width="36.42578125" style="8" bestFit="1" customWidth="1"/>
    <col min="9989" max="9989" width="9.140625" style="8"/>
    <col min="9990" max="9990" width="1.140625" style="8" customWidth="1"/>
    <col min="9991" max="9992" width="9.140625" style="8"/>
    <col min="9993" max="9993" width="11.85546875" style="8" bestFit="1" customWidth="1"/>
    <col min="9994" max="10236" width="9.140625" style="8"/>
    <col min="10237" max="10238" width="1.7109375" style="8" customWidth="1"/>
    <col min="10239" max="10239" width="3.140625" style="8" customWidth="1"/>
    <col min="10240" max="10240" width="17.7109375" style="8" bestFit="1" customWidth="1"/>
    <col min="10241" max="10241" width="36.42578125" style="8" bestFit="1" customWidth="1"/>
    <col min="10242" max="10242" width="9.140625" style="8"/>
    <col min="10243" max="10243" width="17.7109375" style="8" bestFit="1" customWidth="1"/>
    <col min="10244" max="10244" width="36.42578125" style="8" bestFit="1" customWidth="1"/>
    <col min="10245" max="10245" width="9.140625" style="8"/>
    <col min="10246" max="10246" width="1.140625" style="8" customWidth="1"/>
    <col min="10247" max="10248" width="9.140625" style="8"/>
    <col min="10249" max="10249" width="11.85546875" style="8" bestFit="1" customWidth="1"/>
    <col min="10250" max="10492" width="9.140625" style="8"/>
    <col min="10493" max="10494" width="1.7109375" style="8" customWidth="1"/>
    <col min="10495" max="10495" width="3.140625" style="8" customWidth="1"/>
    <col min="10496" max="10496" width="17.7109375" style="8" bestFit="1" customWidth="1"/>
    <col min="10497" max="10497" width="36.42578125" style="8" bestFit="1" customWidth="1"/>
    <col min="10498" max="10498" width="9.140625" style="8"/>
    <col min="10499" max="10499" width="17.7109375" style="8" bestFit="1" customWidth="1"/>
    <col min="10500" max="10500" width="36.42578125" style="8" bestFit="1" customWidth="1"/>
    <col min="10501" max="10501" width="9.140625" style="8"/>
    <col min="10502" max="10502" width="1.140625" style="8" customWidth="1"/>
    <col min="10503" max="10504" width="9.140625" style="8"/>
    <col min="10505" max="10505" width="11.85546875" style="8" bestFit="1" customWidth="1"/>
    <col min="10506" max="10748" width="9.140625" style="8"/>
    <col min="10749" max="10750" width="1.7109375" style="8" customWidth="1"/>
    <col min="10751" max="10751" width="3.140625" style="8" customWidth="1"/>
    <col min="10752" max="10752" width="17.7109375" style="8" bestFit="1" customWidth="1"/>
    <col min="10753" max="10753" width="36.42578125" style="8" bestFit="1" customWidth="1"/>
    <col min="10754" max="10754" width="9.140625" style="8"/>
    <col min="10755" max="10755" width="17.7109375" style="8" bestFit="1" customWidth="1"/>
    <col min="10756" max="10756" width="36.42578125" style="8" bestFit="1" customWidth="1"/>
    <col min="10757" max="10757" width="9.140625" style="8"/>
    <col min="10758" max="10758" width="1.140625" style="8" customWidth="1"/>
    <col min="10759" max="10760" width="9.140625" style="8"/>
    <col min="10761" max="10761" width="11.85546875" style="8" bestFit="1" customWidth="1"/>
    <col min="10762" max="11004" width="9.140625" style="8"/>
    <col min="11005" max="11006" width="1.7109375" style="8" customWidth="1"/>
    <col min="11007" max="11007" width="3.140625" style="8" customWidth="1"/>
    <col min="11008" max="11008" width="17.7109375" style="8" bestFit="1" customWidth="1"/>
    <col min="11009" max="11009" width="36.42578125" style="8" bestFit="1" customWidth="1"/>
    <col min="11010" max="11010" width="9.140625" style="8"/>
    <col min="11011" max="11011" width="17.7109375" style="8" bestFit="1" customWidth="1"/>
    <col min="11012" max="11012" width="36.42578125" style="8" bestFit="1" customWidth="1"/>
    <col min="11013" max="11013" width="9.140625" style="8"/>
    <col min="11014" max="11014" width="1.140625" style="8" customWidth="1"/>
    <col min="11015" max="11016" width="9.140625" style="8"/>
    <col min="11017" max="11017" width="11.85546875" style="8" bestFit="1" customWidth="1"/>
    <col min="11018" max="11260" width="9.140625" style="8"/>
    <col min="11261" max="11262" width="1.7109375" style="8" customWidth="1"/>
    <col min="11263" max="11263" width="3.140625" style="8" customWidth="1"/>
    <col min="11264" max="11264" width="17.7109375" style="8" bestFit="1" customWidth="1"/>
    <col min="11265" max="11265" width="36.42578125" style="8" bestFit="1" customWidth="1"/>
    <col min="11266" max="11266" width="9.140625" style="8"/>
    <col min="11267" max="11267" width="17.7109375" style="8" bestFit="1" customWidth="1"/>
    <col min="11268" max="11268" width="36.42578125" style="8" bestFit="1" customWidth="1"/>
    <col min="11269" max="11269" width="9.140625" style="8"/>
    <col min="11270" max="11270" width="1.140625" style="8" customWidth="1"/>
    <col min="11271" max="11272" width="9.140625" style="8"/>
    <col min="11273" max="11273" width="11.85546875" style="8" bestFit="1" customWidth="1"/>
    <col min="11274" max="11516" width="9.140625" style="8"/>
    <col min="11517" max="11518" width="1.7109375" style="8" customWidth="1"/>
    <col min="11519" max="11519" width="3.140625" style="8" customWidth="1"/>
    <col min="11520" max="11520" width="17.7109375" style="8" bestFit="1" customWidth="1"/>
    <col min="11521" max="11521" width="36.42578125" style="8" bestFit="1" customWidth="1"/>
    <col min="11522" max="11522" width="9.140625" style="8"/>
    <col min="11523" max="11523" width="17.7109375" style="8" bestFit="1" customWidth="1"/>
    <col min="11524" max="11524" width="36.42578125" style="8" bestFit="1" customWidth="1"/>
    <col min="11525" max="11525" width="9.140625" style="8"/>
    <col min="11526" max="11526" width="1.140625" style="8" customWidth="1"/>
    <col min="11527" max="11528" width="9.140625" style="8"/>
    <col min="11529" max="11529" width="11.85546875" style="8" bestFit="1" customWidth="1"/>
    <col min="11530" max="11772" width="9.140625" style="8"/>
    <col min="11773" max="11774" width="1.7109375" style="8" customWidth="1"/>
    <col min="11775" max="11775" width="3.140625" style="8" customWidth="1"/>
    <col min="11776" max="11776" width="17.7109375" style="8" bestFit="1" customWidth="1"/>
    <col min="11777" max="11777" width="36.42578125" style="8" bestFit="1" customWidth="1"/>
    <col min="11778" max="11778" width="9.140625" style="8"/>
    <col min="11779" max="11779" width="17.7109375" style="8" bestFit="1" customWidth="1"/>
    <col min="11780" max="11780" width="36.42578125" style="8" bestFit="1" customWidth="1"/>
    <col min="11781" max="11781" width="9.140625" style="8"/>
    <col min="11782" max="11782" width="1.140625" style="8" customWidth="1"/>
    <col min="11783" max="11784" width="9.140625" style="8"/>
    <col min="11785" max="11785" width="11.85546875" style="8" bestFit="1" customWidth="1"/>
    <col min="11786" max="12028" width="9.140625" style="8"/>
    <col min="12029" max="12030" width="1.7109375" style="8" customWidth="1"/>
    <col min="12031" max="12031" width="3.140625" style="8" customWidth="1"/>
    <col min="12032" max="12032" width="17.7109375" style="8" bestFit="1" customWidth="1"/>
    <col min="12033" max="12033" width="36.42578125" style="8" bestFit="1" customWidth="1"/>
    <col min="12034" max="12034" width="9.140625" style="8"/>
    <col min="12035" max="12035" width="17.7109375" style="8" bestFit="1" customWidth="1"/>
    <col min="12036" max="12036" width="36.42578125" style="8" bestFit="1" customWidth="1"/>
    <col min="12037" max="12037" width="9.140625" style="8"/>
    <col min="12038" max="12038" width="1.140625" style="8" customWidth="1"/>
    <col min="12039" max="12040" width="9.140625" style="8"/>
    <col min="12041" max="12041" width="11.85546875" style="8" bestFit="1" customWidth="1"/>
    <col min="12042" max="12284" width="9.140625" style="8"/>
    <col min="12285" max="12286" width="1.7109375" style="8" customWidth="1"/>
    <col min="12287" max="12287" width="3.140625" style="8" customWidth="1"/>
    <col min="12288" max="12288" width="17.7109375" style="8" bestFit="1" customWidth="1"/>
    <col min="12289" max="12289" width="36.42578125" style="8" bestFit="1" customWidth="1"/>
    <col min="12290" max="12290" width="9.140625" style="8"/>
    <col min="12291" max="12291" width="17.7109375" style="8" bestFit="1" customWidth="1"/>
    <col min="12292" max="12292" width="36.42578125" style="8" bestFit="1" customWidth="1"/>
    <col min="12293" max="12293" width="9.140625" style="8"/>
    <col min="12294" max="12294" width="1.140625" style="8" customWidth="1"/>
    <col min="12295" max="12296" width="9.140625" style="8"/>
    <col min="12297" max="12297" width="11.85546875" style="8" bestFit="1" customWidth="1"/>
    <col min="12298" max="12540" width="9.140625" style="8"/>
    <col min="12541" max="12542" width="1.7109375" style="8" customWidth="1"/>
    <col min="12543" max="12543" width="3.140625" style="8" customWidth="1"/>
    <col min="12544" max="12544" width="17.7109375" style="8" bestFit="1" customWidth="1"/>
    <col min="12545" max="12545" width="36.42578125" style="8" bestFit="1" customWidth="1"/>
    <col min="12546" max="12546" width="9.140625" style="8"/>
    <col min="12547" max="12547" width="17.7109375" style="8" bestFit="1" customWidth="1"/>
    <col min="12548" max="12548" width="36.42578125" style="8" bestFit="1" customWidth="1"/>
    <col min="12549" max="12549" width="9.140625" style="8"/>
    <col min="12550" max="12550" width="1.140625" style="8" customWidth="1"/>
    <col min="12551" max="12552" width="9.140625" style="8"/>
    <col min="12553" max="12553" width="11.85546875" style="8" bestFit="1" customWidth="1"/>
    <col min="12554" max="12796" width="9.140625" style="8"/>
    <col min="12797" max="12798" width="1.7109375" style="8" customWidth="1"/>
    <col min="12799" max="12799" width="3.140625" style="8" customWidth="1"/>
    <col min="12800" max="12800" width="17.7109375" style="8" bestFit="1" customWidth="1"/>
    <col min="12801" max="12801" width="36.42578125" style="8" bestFit="1" customWidth="1"/>
    <col min="12802" max="12802" width="9.140625" style="8"/>
    <col min="12803" max="12803" width="17.7109375" style="8" bestFit="1" customWidth="1"/>
    <col min="12804" max="12804" width="36.42578125" style="8" bestFit="1" customWidth="1"/>
    <col min="12805" max="12805" width="9.140625" style="8"/>
    <col min="12806" max="12806" width="1.140625" style="8" customWidth="1"/>
    <col min="12807" max="12808" width="9.140625" style="8"/>
    <col min="12809" max="12809" width="11.85546875" style="8" bestFit="1" customWidth="1"/>
    <col min="12810" max="13052" width="9.140625" style="8"/>
    <col min="13053" max="13054" width="1.7109375" style="8" customWidth="1"/>
    <col min="13055" max="13055" width="3.140625" style="8" customWidth="1"/>
    <col min="13056" max="13056" width="17.7109375" style="8" bestFit="1" customWidth="1"/>
    <col min="13057" max="13057" width="36.42578125" style="8" bestFit="1" customWidth="1"/>
    <col min="13058" max="13058" width="9.140625" style="8"/>
    <col min="13059" max="13059" width="17.7109375" style="8" bestFit="1" customWidth="1"/>
    <col min="13060" max="13060" width="36.42578125" style="8" bestFit="1" customWidth="1"/>
    <col min="13061" max="13061" width="9.140625" style="8"/>
    <col min="13062" max="13062" width="1.140625" style="8" customWidth="1"/>
    <col min="13063" max="13064" width="9.140625" style="8"/>
    <col min="13065" max="13065" width="11.85546875" style="8" bestFit="1" customWidth="1"/>
    <col min="13066" max="13308" width="9.140625" style="8"/>
    <col min="13309" max="13310" width="1.7109375" style="8" customWidth="1"/>
    <col min="13311" max="13311" width="3.140625" style="8" customWidth="1"/>
    <col min="13312" max="13312" width="17.7109375" style="8" bestFit="1" customWidth="1"/>
    <col min="13313" max="13313" width="36.42578125" style="8" bestFit="1" customWidth="1"/>
    <col min="13314" max="13314" width="9.140625" style="8"/>
    <col min="13315" max="13315" width="17.7109375" style="8" bestFit="1" customWidth="1"/>
    <col min="13316" max="13316" width="36.42578125" style="8" bestFit="1" customWidth="1"/>
    <col min="13317" max="13317" width="9.140625" style="8"/>
    <col min="13318" max="13318" width="1.140625" style="8" customWidth="1"/>
    <col min="13319" max="13320" width="9.140625" style="8"/>
    <col min="13321" max="13321" width="11.85546875" style="8" bestFit="1" customWidth="1"/>
    <col min="13322" max="13564" width="9.140625" style="8"/>
    <col min="13565" max="13566" width="1.7109375" style="8" customWidth="1"/>
    <col min="13567" max="13567" width="3.140625" style="8" customWidth="1"/>
    <col min="13568" max="13568" width="17.7109375" style="8" bestFit="1" customWidth="1"/>
    <col min="13569" max="13569" width="36.42578125" style="8" bestFit="1" customWidth="1"/>
    <col min="13570" max="13570" width="9.140625" style="8"/>
    <col min="13571" max="13571" width="17.7109375" style="8" bestFit="1" customWidth="1"/>
    <col min="13572" max="13572" width="36.42578125" style="8" bestFit="1" customWidth="1"/>
    <col min="13573" max="13573" width="9.140625" style="8"/>
    <col min="13574" max="13574" width="1.140625" style="8" customWidth="1"/>
    <col min="13575" max="13576" width="9.140625" style="8"/>
    <col min="13577" max="13577" width="11.85546875" style="8" bestFit="1" customWidth="1"/>
    <col min="13578" max="13820" width="9.140625" style="8"/>
    <col min="13821" max="13822" width="1.7109375" style="8" customWidth="1"/>
    <col min="13823" max="13823" width="3.140625" style="8" customWidth="1"/>
    <col min="13824" max="13824" width="17.7109375" style="8" bestFit="1" customWidth="1"/>
    <col min="13825" max="13825" width="36.42578125" style="8" bestFit="1" customWidth="1"/>
    <col min="13826" max="13826" width="9.140625" style="8"/>
    <col min="13827" max="13827" width="17.7109375" style="8" bestFit="1" customWidth="1"/>
    <col min="13828" max="13828" width="36.42578125" style="8" bestFit="1" customWidth="1"/>
    <col min="13829" max="13829" width="9.140625" style="8"/>
    <col min="13830" max="13830" width="1.140625" style="8" customWidth="1"/>
    <col min="13831" max="13832" width="9.140625" style="8"/>
    <col min="13833" max="13833" width="11.85546875" style="8" bestFit="1" customWidth="1"/>
    <col min="13834" max="14076" width="9.140625" style="8"/>
    <col min="14077" max="14078" width="1.7109375" style="8" customWidth="1"/>
    <col min="14079" max="14079" width="3.140625" style="8" customWidth="1"/>
    <col min="14080" max="14080" width="17.7109375" style="8" bestFit="1" customWidth="1"/>
    <col min="14081" max="14081" width="36.42578125" style="8" bestFit="1" customWidth="1"/>
    <col min="14082" max="14082" width="9.140625" style="8"/>
    <col min="14083" max="14083" width="17.7109375" style="8" bestFit="1" customWidth="1"/>
    <col min="14084" max="14084" width="36.42578125" style="8" bestFit="1" customWidth="1"/>
    <col min="14085" max="14085" width="9.140625" style="8"/>
    <col min="14086" max="14086" width="1.140625" style="8" customWidth="1"/>
    <col min="14087" max="14088" width="9.140625" style="8"/>
    <col min="14089" max="14089" width="11.85546875" style="8" bestFit="1" customWidth="1"/>
    <col min="14090" max="14332" width="9.140625" style="8"/>
    <col min="14333" max="14334" width="1.7109375" style="8" customWidth="1"/>
    <col min="14335" max="14335" width="3.140625" style="8" customWidth="1"/>
    <col min="14336" max="14336" width="17.7109375" style="8" bestFit="1" customWidth="1"/>
    <col min="14337" max="14337" width="36.42578125" style="8" bestFit="1" customWidth="1"/>
    <col min="14338" max="14338" width="9.140625" style="8"/>
    <col min="14339" max="14339" width="17.7109375" style="8" bestFit="1" customWidth="1"/>
    <col min="14340" max="14340" width="36.42578125" style="8" bestFit="1" customWidth="1"/>
    <col min="14341" max="14341" width="9.140625" style="8"/>
    <col min="14342" max="14342" width="1.140625" style="8" customWidth="1"/>
    <col min="14343" max="14344" width="9.140625" style="8"/>
    <col min="14345" max="14345" width="11.85546875" style="8" bestFit="1" customWidth="1"/>
    <col min="14346" max="14588" width="9.140625" style="8"/>
    <col min="14589" max="14590" width="1.7109375" style="8" customWidth="1"/>
    <col min="14591" max="14591" width="3.140625" style="8" customWidth="1"/>
    <col min="14592" max="14592" width="17.7109375" style="8" bestFit="1" customWidth="1"/>
    <col min="14593" max="14593" width="36.42578125" style="8" bestFit="1" customWidth="1"/>
    <col min="14594" max="14594" width="9.140625" style="8"/>
    <col min="14595" max="14595" width="17.7109375" style="8" bestFit="1" customWidth="1"/>
    <col min="14596" max="14596" width="36.42578125" style="8" bestFit="1" customWidth="1"/>
    <col min="14597" max="14597" width="9.140625" style="8"/>
    <col min="14598" max="14598" width="1.140625" style="8" customWidth="1"/>
    <col min="14599" max="14600" width="9.140625" style="8"/>
    <col min="14601" max="14601" width="11.85546875" style="8" bestFit="1" customWidth="1"/>
    <col min="14602" max="14844" width="9.140625" style="8"/>
    <col min="14845" max="14846" width="1.7109375" style="8" customWidth="1"/>
    <col min="14847" max="14847" width="3.140625" style="8" customWidth="1"/>
    <col min="14848" max="14848" width="17.7109375" style="8" bestFit="1" customWidth="1"/>
    <col min="14849" max="14849" width="36.42578125" style="8" bestFit="1" customWidth="1"/>
    <col min="14850" max="14850" width="9.140625" style="8"/>
    <col min="14851" max="14851" width="17.7109375" style="8" bestFit="1" customWidth="1"/>
    <col min="14852" max="14852" width="36.42578125" style="8" bestFit="1" customWidth="1"/>
    <col min="14853" max="14853" width="9.140625" style="8"/>
    <col min="14854" max="14854" width="1.140625" style="8" customWidth="1"/>
    <col min="14855" max="14856" width="9.140625" style="8"/>
    <col min="14857" max="14857" width="11.85546875" style="8" bestFit="1" customWidth="1"/>
    <col min="14858" max="15100" width="9.140625" style="8"/>
    <col min="15101" max="15102" width="1.7109375" style="8" customWidth="1"/>
    <col min="15103" max="15103" width="3.140625" style="8" customWidth="1"/>
    <col min="15104" max="15104" width="17.7109375" style="8" bestFit="1" customWidth="1"/>
    <col min="15105" max="15105" width="36.42578125" style="8" bestFit="1" customWidth="1"/>
    <col min="15106" max="15106" width="9.140625" style="8"/>
    <col min="15107" max="15107" width="17.7109375" style="8" bestFit="1" customWidth="1"/>
    <col min="15108" max="15108" width="36.42578125" style="8" bestFit="1" customWidth="1"/>
    <col min="15109" max="15109" width="9.140625" style="8"/>
    <col min="15110" max="15110" width="1.140625" style="8" customWidth="1"/>
    <col min="15111" max="15112" width="9.140625" style="8"/>
    <col min="15113" max="15113" width="11.85546875" style="8" bestFit="1" customWidth="1"/>
    <col min="15114" max="15356" width="9.140625" style="8"/>
    <col min="15357" max="15358" width="1.7109375" style="8" customWidth="1"/>
    <col min="15359" max="15359" width="3.140625" style="8" customWidth="1"/>
    <col min="15360" max="15360" width="17.7109375" style="8" bestFit="1" customWidth="1"/>
    <col min="15361" max="15361" width="36.42578125" style="8" bestFit="1" customWidth="1"/>
    <col min="15362" max="15362" width="9.140625" style="8"/>
    <col min="15363" max="15363" width="17.7109375" style="8" bestFit="1" customWidth="1"/>
    <col min="15364" max="15364" width="36.42578125" style="8" bestFit="1" customWidth="1"/>
    <col min="15365" max="15365" width="9.140625" style="8"/>
    <col min="15366" max="15366" width="1.140625" style="8" customWidth="1"/>
    <col min="15367" max="15368" width="9.140625" style="8"/>
    <col min="15369" max="15369" width="11.85546875" style="8" bestFit="1" customWidth="1"/>
    <col min="15370" max="15612" width="9.140625" style="8"/>
    <col min="15613" max="15614" width="1.7109375" style="8" customWidth="1"/>
    <col min="15615" max="15615" width="3.140625" style="8" customWidth="1"/>
    <col min="15616" max="15616" width="17.7109375" style="8" bestFit="1" customWidth="1"/>
    <col min="15617" max="15617" width="36.42578125" style="8" bestFit="1" customWidth="1"/>
    <col min="15618" max="15618" width="9.140625" style="8"/>
    <col min="15619" max="15619" width="17.7109375" style="8" bestFit="1" customWidth="1"/>
    <col min="15620" max="15620" width="36.42578125" style="8" bestFit="1" customWidth="1"/>
    <col min="15621" max="15621" width="9.140625" style="8"/>
    <col min="15622" max="15622" width="1.140625" style="8" customWidth="1"/>
    <col min="15623" max="15624" width="9.140625" style="8"/>
    <col min="15625" max="15625" width="11.85546875" style="8" bestFit="1" customWidth="1"/>
    <col min="15626" max="15868" width="9.140625" style="8"/>
    <col min="15869" max="15870" width="1.7109375" style="8" customWidth="1"/>
    <col min="15871" max="15871" width="3.140625" style="8" customWidth="1"/>
    <col min="15872" max="15872" width="17.7109375" style="8" bestFit="1" customWidth="1"/>
    <col min="15873" max="15873" width="36.42578125" style="8" bestFit="1" customWidth="1"/>
    <col min="15874" max="15874" width="9.140625" style="8"/>
    <col min="15875" max="15875" width="17.7109375" style="8" bestFit="1" customWidth="1"/>
    <col min="15876" max="15876" width="36.42578125" style="8" bestFit="1" customWidth="1"/>
    <col min="15877" max="15877" width="9.140625" style="8"/>
    <col min="15878" max="15878" width="1.140625" style="8" customWidth="1"/>
    <col min="15879" max="15880" width="9.140625" style="8"/>
    <col min="15881" max="15881" width="11.85546875" style="8" bestFit="1" customWidth="1"/>
    <col min="15882" max="16124" width="9.140625" style="8"/>
    <col min="16125" max="16126" width="1.7109375" style="8" customWidth="1"/>
    <col min="16127" max="16127" width="3.140625" style="8" customWidth="1"/>
    <col min="16128" max="16128" width="17.7109375" style="8" bestFit="1" customWidth="1"/>
    <col min="16129" max="16129" width="36.42578125" style="8" bestFit="1" customWidth="1"/>
    <col min="16130" max="16130" width="9.140625" style="8"/>
    <col min="16131" max="16131" width="17.7109375" style="8" bestFit="1" customWidth="1"/>
    <col min="16132" max="16132" width="36.42578125" style="8" bestFit="1" customWidth="1"/>
    <col min="16133" max="16133" width="9.140625" style="8"/>
    <col min="16134" max="16134" width="1.140625" style="8" customWidth="1"/>
    <col min="16135" max="16136" width="9.140625" style="8"/>
    <col min="16137" max="16137" width="11.85546875" style="8" bestFit="1" customWidth="1"/>
    <col min="16138" max="16384" width="9.140625" style="8"/>
  </cols>
  <sheetData>
    <row r="1" spans="2:30" ht="6" customHeight="1" thickBot="1"/>
    <row r="2" spans="2:30" ht="23.25" thickBot="1">
      <c r="B2" s="9"/>
      <c r="C2" s="9"/>
      <c r="D2" s="10">
        <f ca="1">TODAY() + 52</f>
        <v>43268</v>
      </c>
      <c r="E2" s="9" t="s">
        <v>181</v>
      </c>
      <c r="F2" s="9"/>
      <c r="G2" s="9"/>
      <c r="H2" s="9"/>
      <c r="I2" s="9"/>
      <c r="J2" s="11"/>
      <c r="N2" s="87" t="s">
        <v>37</v>
      </c>
      <c r="O2" s="88" t="s">
        <v>189</v>
      </c>
      <c r="P2" s="88" t="s">
        <v>190</v>
      </c>
      <c r="Q2" s="88" t="s">
        <v>191</v>
      </c>
      <c r="R2" s="88" t="s">
        <v>192</v>
      </c>
      <c r="S2" s="88" t="s">
        <v>193</v>
      </c>
      <c r="T2" s="88" t="s">
        <v>77</v>
      </c>
      <c r="U2" s="88" t="s">
        <v>78</v>
      </c>
      <c r="V2" s="88" t="s">
        <v>76</v>
      </c>
      <c r="W2" s="88" t="s">
        <v>79</v>
      </c>
      <c r="X2" s="88"/>
      <c r="Y2" s="88" t="s">
        <v>80</v>
      </c>
      <c r="Z2" s="88" t="s">
        <v>83</v>
      </c>
      <c r="AA2" s="88" t="s">
        <v>83</v>
      </c>
      <c r="AB2" s="89"/>
    </row>
    <row r="3" spans="2:30" ht="13.5" thickTop="1">
      <c r="B3" s="14"/>
      <c r="C3" s="14"/>
      <c r="D3" s="14" t="s">
        <v>7</v>
      </c>
      <c r="E3" s="15"/>
      <c r="F3" s="15"/>
      <c r="G3" s="16" t="s">
        <v>8</v>
      </c>
      <c r="H3" s="15"/>
      <c r="I3" s="15"/>
      <c r="J3" s="11"/>
      <c r="N3" s="90" t="e">
        <f t="array" aca="1" ref="N3:AB29" ca="1">_xll.Orion.ExcelAPI.Cache.qGetSwapLegDetailedCashflowsWithNotionalSchedule(G4:H29,D32:E32,K38:L39)</f>
        <v>#NAME?</v>
      </c>
      <c r="O3" s="92" t="e">
        <f ca="1"/>
        <v>#NAME?</v>
      </c>
      <c r="P3" s="204" t="e">
        <f ca="1"/>
        <v>#NAME?</v>
      </c>
      <c r="Q3" s="204" t="e">
        <f ca="1"/>
        <v>#NAME?</v>
      </c>
      <c r="R3" s="92" t="e">
        <f ca="1"/>
        <v>#NAME?</v>
      </c>
      <c r="S3" s="91" t="e">
        <f ca="1"/>
        <v>#NAME?</v>
      </c>
      <c r="T3" s="91" t="e">
        <f ca="1"/>
        <v>#NAME?</v>
      </c>
      <c r="U3" s="91" t="e">
        <f ca="1"/>
        <v>#NAME?</v>
      </c>
      <c r="V3" s="91" t="e">
        <f ca="1"/>
        <v>#NAME?</v>
      </c>
      <c r="W3" s="204" t="e">
        <f ca="1"/>
        <v>#NAME?</v>
      </c>
      <c r="X3" s="92" t="e">
        <f ca="1"/>
        <v>#NAME?</v>
      </c>
      <c r="Y3" s="206" t="e">
        <f ca="1"/>
        <v>#NAME?</v>
      </c>
      <c r="Z3" s="92" t="e">
        <f ca="1"/>
        <v>#NAME?</v>
      </c>
      <c r="AA3" s="92" t="e">
        <f ca="1"/>
        <v>#NAME?</v>
      </c>
      <c r="AB3" s="13" t="e">
        <f ca="1"/>
        <v>#NAME?</v>
      </c>
      <c r="AD3" s="8" t="e">
        <f ca="1">U3*Q3/360*W3</f>
        <v>#NAME?</v>
      </c>
    </row>
    <row r="4" spans="2:30">
      <c r="B4" s="15"/>
      <c r="C4" s="18"/>
      <c r="D4" s="19" t="s">
        <v>10</v>
      </c>
      <c r="E4" s="20" t="s">
        <v>11</v>
      </c>
      <c r="F4" s="15" t="s">
        <v>12</v>
      </c>
      <c r="G4" s="19" t="s">
        <v>10</v>
      </c>
      <c r="H4" s="20" t="s">
        <v>13</v>
      </c>
      <c r="I4" s="15" t="str">
        <f>F4</f>
        <v>AUSY</v>
      </c>
      <c r="J4" s="11"/>
      <c r="N4" s="93" t="e">
        <f ca="1"/>
        <v>#NAME?</v>
      </c>
      <c r="O4" s="15" t="e">
        <f ca="1"/>
        <v>#NAME?</v>
      </c>
      <c r="P4" s="205" t="e">
        <f ca="1"/>
        <v>#NAME?</v>
      </c>
      <c r="Q4" s="205" t="e">
        <f ca="1"/>
        <v>#NAME?</v>
      </c>
      <c r="R4" s="15" t="e">
        <f ca="1"/>
        <v>#NAME?</v>
      </c>
      <c r="S4" s="85" t="e">
        <f ca="1"/>
        <v>#NAME?</v>
      </c>
      <c r="T4" s="85" t="e">
        <f ca="1"/>
        <v>#NAME?</v>
      </c>
      <c r="U4" s="85" t="e">
        <f ca="1"/>
        <v>#NAME?</v>
      </c>
      <c r="V4" s="85" t="e">
        <f ca="1"/>
        <v>#NAME?</v>
      </c>
      <c r="W4" s="205" t="e">
        <f ca="1"/>
        <v>#NAME?</v>
      </c>
      <c r="X4" s="15" t="e">
        <f ca="1"/>
        <v>#NAME?</v>
      </c>
      <c r="Y4" s="207" t="e">
        <f ca="1"/>
        <v>#NAME?</v>
      </c>
      <c r="Z4" s="15" t="e">
        <f ca="1"/>
        <v>#NAME?</v>
      </c>
      <c r="AA4" s="15" t="e">
        <f ca="1"/>
        <v>#NAME?</v>
      </c>
      <c r="AB4" s="94" t="e">
        <f ca="1"/>
        <v>#NAME?</v>
      </c>
    </row>
    <row r="5" spans="2:30">
      <c r="B5" s="15"/>
      <c r="C5" s="18"/>
      <c r="D5" s="19" t="s">
        <v>15</v>
      </c>
      <c r="E5" s="20" t="s">
        <v>13</v>
      </c>
      <c r="F5" s="15"/>
      <c r="G5" s="19" t="s">
        <v>15</v>
      </c>
      <c r="H5" s="20" t="s">
        <v>11</v>
      </c>
      <c r="I5" s="15"/>
      <c r="J5" s="11"/>
      <c r="N5" s="93" t="e">
        <f ca="1"/>
        <v>#NAME?</v>
      </c>
      <c r="O5" s="15" t="e">
        <f ca="1"/>
        <v>#NAME?</v>
      </c>
      <c r="P5" s="205" t="e">
        <f ca="1"/>
        <v>#NAME?</v>
      </c>
      <c r="Q5" s="205" t="e">
        <f ca="1"/>
        <v>#NAME?</v>
      </c>
      <c r="R5" s="15" t="e">
        <f ca="1"/>
        <v>#NAME?</v>
      </c>
      <c r="S5" s="85" t="e">
        <f ca="1"/>
        <v>#NAME?</v>
      </c>
      <c r="T5" s="85" t="e">
        <f ca="1"/>
        <v>#NAME?</v>
      </c>
      <c r="U5" s="85" t="e">
        <f ca="1"/>
        <v>#NAME?</v>
      </c>
      <c r="V5" s="85" t="e">
        <f ca="1"/>
        <v>#NAME?</v>
      </c>
      <c r="W5" s="205" t="e">
        <f ca="1"/>
        <v>#NAME?</v>
      </c>
      <c r="X5" s="15" t="e">
        <f ca="1"/>
        <v>#NAME?</v>
      </c>
      <c r="Y5" s="207" t="e">
        <f ca="1"/>
        <v>#NAME?</v>
      </c>
      <c r="Z5" s="15" t="e">
        <f ca="1"/>
        <v>#NAME?</v>
      </c>
      <c r="AA5" s="15" t="e">
        <f ca="1"/>
        <v>#NAME?</v>
      </c>
      <c r="AB5" s="94" t="e">
        <f ca="1"/>
        <v>#NAME?</v>
      </c>
    </row>
    <row r="6" spans="2:30">
      <c r="B6" s="15"/>
      <c r="C6" s="15"/>
      <c r="D6" s="23" t="s">
        <v>17</v>
      </c>
      <c r="E6" s="24">
        <v>100000000</v>
      </c>
      <c r="F6" s="24"/>
      <c r="G6" s="23" t="s">
        <v>17</v>
      </c>
      <c r="H6" s="24">
        <f>E6</f>
        <v>100000000</v>
      </c>
      <c r="I6" s="24"/>
      <c r="J6" s="11"/>
      <c r="N6" s="93" t="e">
        <f ca="1"/>
        <v>#NAME?</v>
      </c>
      <c r="O6" s="15" t="e">
        <f ca="1"/>
        <v>#NAME?</v>
      </c>
      <c r="P6" s="205" t="e">
        <f ca="1"/>
        <v>#NAME?</v>
      </c>
      <c r="Q6" s="205" t="e">
        <f ca="1"/>
        <v>#NAME?</v>
      </c>
      <c r="R6" s="15" t="e">
        <f ca="1"/>
        <v>#NAME?</v>
      </c>
      <c r="S6" s="85" t="e">
        <f ca="1"/>
        <v>#NAME?</v>
      </c>
      <c r="T6" s="85" t="e">
        <f ca="1"/>
        <v>#NAME?</v>
      </c>
      <c r="U6" s="85" t="e">
        <f ca="1"/>
        <v>#NAME?</v>
      </c>
      <c r="V6" s="85" t="e">
        <f ca="1"/>
        <v>#NAME?</v>
      </c>
      <c r="W6" s="205" t="e">
        <f ca="1"/>
        <v>#NAME?</v>
      </c>
      <c r="X6" s="15" t="e">
        <f ca="1"/>
        <v>#NAME?</v>
      </c>
      <c r="Y6" s="207" t="e">
        <f ca="1"/>
        <v>#NAME?</v>
      </c>
      <c r="Z6" s="15" t="e">
        <f ca="1"/>
        <v>#NAME?</v>
      </c>
      <c r="AA6" s="15" t="e">
        <f ca="1"/>
        <v>#NAME?</v>
      </c>
      <c r="AB6" s="94" t="e">
        <f ca="1"/>
        <v>#NAME?</v>
      </c>
    </row>
    <row r="7" spans="2:30">
      <c r="B7" s="15"/>
      <c r="C7" s="15"/>
      <c r="D7" s="19" t="s">
        <v>19</v>
      </c>
      <c r="E7" s="27">
        <f ca="1">_xll.HLV5r3.Financial.Cache.AddPeriod($L$19,$F$7,$F$4,"FOLLOWING","Business")</f>
        <v>43217</v>
      </c>
      <c r="F7" s="28" t="s">
        <v>20</v>
      </c>
      <c r="G7" s="19" t="s">
        <v>19</v>
      </c>
      <c r="H7" s="27">
        <f ca="1">_xll.HLV5r3.Financial.Cache.AddPeriod($L$19,$I$7,$I$4,"FOLLOWING","Business")</f>
        <v>43217</v>
      </c>
      <c r="I7" s="28" t="s">
        <v>20</v>
      </c>
      <c r="J7" s="11"/>
      <c r="N7" s="93" t="e">
        <f ca="1"/>
        <v>#NAME?</v>
      </c>
      <c r="O7" s="15" t="e">
        <f ca="1"/>
        <v>#NAME?</v>
      </c>
      <c r="P7" s="205" t="e">
        <f ca="1"/>
        <v>#NAME?</v>
      </c>
      <c r="Q7" s="205" t="e">
        <f ca="1"/>
        <v>#NAME?</v>
      </c>
      <c r="R7" s="15" t="e">
        <f ca="1"/>
        <v>#NAME?</v>
      </c>
      <c r="S7" s="85" t="e">
        <f ca="1"/>
        <v>#NAME?</v>
      </c>
      <c r="T7" s="85" t="e">
        <f ca="1"/>
        <v>#NAME?</v>
      </c>
      <c r="U7" s="85" t="e">
        <f ca="1"/>
        <v>#NAME?</v>
      </c>
      <c r="V7" s="85" t="e">
        <f ca="1"/>
        <v>#NAME?</v>
      </c>
      <c r="W7" s="205" t="e">
        <f ca="1"/>
        <v>#NAME?</v>
      </c>
      <c r="X7" s="15" t="e">
        <f ca="1"/>
        <v>#NAME?</v>
      </c>
      <c r="Y7" s="207" t="e">
        <f ca="1"/>
        <v>#NAME?</v>
      </c>
      <c r="Z7" s="15" t="e">
        <f ca="1"/>
        <v>#NAME?</v>
      </c>
      <c r="AA7" s="15" t="e">
        <f ca="1"/>
        <v>#NAME?</v>
      </c>
      <c r="AB7" s="94" t="e">
        <f ca="1"/>
        <v>#NAME?</v>
      </c>
    </row>
    <row r="8" spans="2:30">
      <c r="B8" s="15"/>
      <c r="C8" s="15"/>
      <c r="D8" s="29" t="s">
        <v>18</v>
      </c>
      <c r="E8" s="27">
        <f ca="1">_xll.HLV5r3.Financial.Cache.AddPeriod(E7,$F$8,$F$4,"MODFOLLOWING","Calendar")</f>
        <v>46870</v>
      </c>
      <c r="F8" s="28" t="s">
        <v>21</v>
      </c>
      <c r="G8" s="29" t="s">
        <v>18</v>
      </c>
      <c r="H8" s="27">
        <f ca="1">_xll.HLV5r3.Financial.Cache.AddPeriod(H7,$I$8,$I$4,"MODFOLLOWING","Calendar")</f>
        <v>46870</v>
      </c>
      <c r="I8" s="28" t="s">
        <v>21</v>
      </c>
      <c r="J8" s="11"/>
      <c r="N8" s="93" t="e">
        <f ca="1"/>
        <v>#NAME?</v>
      </c>
      <c r="O8" s="15" t="e">
        <f ca="1"/>
        <v>#NAME?</v>
      </c>
      <c r="P8" s="205" t="e">
        <f ca="1"/>
        <v>#NAME?</v>
      </c>
      <c r="Q8" s="205" t="e">
        <f ca="1"/>
        <v>#NAME?</v>
      </c>
      <c r="R8" s="15" t="e">
        <f ca="1"/>
        <v>#NAME?</v>
      </c>
      <c r="S8" s="85" t="e">
        <f ca="1"/>
        <v>#NAME?</v>
      </c>
      <c r="T8" s="85" t="e">
        <f ca="1"/>
        <v>#NAME?</v>
      </c>
      <c r="U8" s="85" t="e">
        <f ca="1"/>
        <v>#NAME?</v>
      </c>
      <c r="V8" s="85" t="e">
        <f ca="1"/>
        <v>#NAME?</v>
      </c>
      <c r="W8" s="205" t="e">
        <f ca="1"/>
        <v>#NAME?</v>
      </c>
      <c r="X8" s="15" t="e">
        <f ca="1"/>
        <v>#NAME?</v>
      </c>
      <c r="Y8" s="207" t="e">
        <f ca="1"/>
        <v>#NAME?</v>
      </c>
      <c r="Z8" s="15" t="e">
        <f ca="1"/>
        <v>#NAME?</v>
      </c>
      <c r="AA8" s="15" t="e">
        <f ca="1"/>
        <v>#NAME?</v>
      </c>
      <c r="AB8" s="94" t="e">
        <f ca="1"/>
        <v>#NAME?</v>
      </c>
    </row>
    <row r="9" spans="2:30">
      <c r="B9" s="15"/>
      <c r="C9" s="15"/>
      <c r="D9" s="29" t="s">
        <v>22</v>
      </c>
      <c r="E9" s="27">
        <f ca="1">_xll.HLV5r3.Financial.Cache.AddPeriod(E7,$F$9,$F$4,"FOLLOWING","Calendar")</f>
        <v>43402</v>
      </c>
      <c r="F9" s="28" t="s">
        <v>23</v>
      </c>
      <c r="G9" s="29" t="s">
        <v>22</v>
      </c>
      <c r="H9" s="27">
        <f ca="1">_xll.HLV5r3.Financial.Cache.AddPeriod(H7,$I$9,$I$4,"FOLLOWING","Calendar")</f>
        <v>43402</v>
      </c>
      <c r="I9" s="28" t="s">
        <v>23</v>
      </c>
      <c r="J9" s="11"/>
      <c r="N9" s="93" t="e">
        <f ca="1"/>
        <v>#NAME?</v>
      </c>
      <c r="O9" s="15" t="e">
        <f ca="1"/>
        <v>#NAME?</v>
      </c>
      <c r="P9" s="205" t="e">
        <f ca="1"/>
        <v>#NAME?</v>
      </c>
      <c r="Q9" s="205" t="e">
        <f ca="1"/>
        <v>#NAME?</v>
      </c>
      <c r="R9" s="15" t="e">
        <f ca="1"/>
        <v>#NAME?</v>
      </c>
      <c r="S9" s="85" t="e">
        <f ca="1"/>
        <v>#NAME?</v>
      </c>
      <c r="T9" s="85" t="e">
        <f ca="1"/>
        <v>#NAME?</v>
      </c>
      <c r="U9" s="85" t="e">
        <f ca="1"/>
        <v>#NAME?</v>
      </c>
      <c r="V9" s="85" t="e">
        <f ca="1"/>
        <v>#NAME?</v>
      </c>
      <c r="W9" s="205" t="e">
        <f ca="1"/>
        <v>#NAME?</v>
      </c>
      <c r="X9" s="15" t="e">
        <f ca="1"/>
        <v>#NAME?</v>
      </c>
      <c r="Y9" s="207" t="e">
        <f ca="1"/>
        <v>#NAME?</v>
      </c>
      <c r="Z9" s="15" t="e">
        <f ca="1"/>
        <v>#NAME?</v>
      </c>
      <c r="AA9" s="15" t="e">
        <f ca="1"/>
        <v>#NAME?</v>
      </c>
      <c r="AB9" s="94" t="e">
        <f ca="1"/>
        <v>#NAME?</v>
      </c>
    </row>
    <row r="10" spans="2:30">
      <c r="B10" s="15"/>
      <c r="C10" s="15"/>
      <c r="D10" s="29" t="s">
        <v>24</v>
      </c>
      <c r="E10" s="27"/>
      <c r="F10" s="30"/>
      <c r="G10" s="29" t="s">
        <v>24</v>
      </c>
      <c r="H10" s="27"/>
      <c r="I10" s="30"/>
      <c r="J10" s="11"/>
      <c r="N10" s="93" t="e">
        <f ca="1"/>
        <v>#NAME?</v>
      </c>
      <c r="O10" s="15" t="e">
        <f ca="1"/>
        <v>#NAME?</v>
      </c>
      <c r="P10" s="205" t="e">
        <f ca="1"/>
        <v>#NAME?</v>
      </c>
      <c r="Q10" s="205" t="e">
        <f ca="1"/>
        <v>#NAME?</v>
      </c>
      <c r="R10" s="15" t="e">
        <f ca="1"/>
        <v>#NAME?</v>
      </c>
      <c r="S10" s="85" t="e">
        <f ca="1"/>
        <v>#NAME?</v>
      </c>
      <c r="T10" s="85" t="e">
        <f ca="1"/>
        <v>#NAME?</v>
      </c>
      <c r="U10" s="85" t="e">
        <f ca="1"/>
        <v>#NAME?</v>
      </c>
      <c r="V10" s="85" t="e">
        <f ca="1"/>
        <v>#NAME?</v>
      </c>
      <c r="W10" s="205" t="e">
        <f ca="1"/>
        <v>#NAME?</v>
      </c>
      <c r="X10" s="15" t="e">
        <f ca="1"/>
        <v>#NAME?</v>
      </c>
      <c r="Y10" s="207" t="e">
        <f ca="1"/>
        <v>#NAME?</v>
      </c>
      <c r="Z10" s="15" t="e">
        <f ca="1"/>
        <v>#NAME?</v>
      </c>
      <c r="AA10" s="15" t="e">
        <f ca="1"/>
        <v>#NAME?</v>
      </c>
      <c r="AB10" s="94" t="e">
        <f ca="1"/>
        <v>#NAME?</v>
      </c>
    </row>
    <row r="11" spans="2:30">
      <c r="B11" s="15"/>
      <c r="C11" s="31"/>
      <c r="D11" s="29" t="s">
        <v>25</v>
      </c>
      <c r="E11" s="32" t="s">
        <v>26</v>
      </c>
      <c r="F11" s="30"/>
      <c r="G11" s="29" t="s">
        <v>25</v>
      </c>
      <c r="H11" s="32" t="s">
        <v>26</v>
      </c>
      <c r="I11" s="30"/>
      <c r="J11" s="11"/>
      <c r="N11" s="93" t="e">
        <f ca="1"/>
        <v>#NAME?</v>
      </c>
      <c r="O11" s="15" t="e">
        <f ca="1"/>
        <v>#NAME?</v>
      </c>
      <c r="P11" s="205" t="e">
        <f ca="1"/>
        <v>#NAME?</v>
      </c>
      <c r="Q11" s="205" t="e">
        <f ca="1"/>
        <v>#NAME?</v>
      </c>
      <c r="R11" s="15" t="e">
        <f ca="1"/>
        <v>#NAME?</v>
      </c>
      <c r="S11" s="85" t="e">
        <f ca="1"/>
        <v>#NAME?</v>
      </c>
      <c r="T11" s="85" t="e">
        <f ca="1"/>
        <v>#NAME?</v>
      </c>
      <c r="U11" s="85" t="e">
        <f ca="1"/>
        <v>#NAME?</v>
      </c>
      <c r="V11" s="85" t="e">
        <f ca="1"/>
        <v>#NAME?</v>
      </c>
      <c r="W11" s="205" t="e">
        <f ca="1"/>
        <v>#NAME?</v>
      </c>
      <c r="X11" s="15" t="e">
        <f ca="1"/>
        <v>#NAME?</v>
      </c>
      <c r="Y11" s="207" t="e">
        <f ca="1"/>
        <v>#NAME?</v>
      </c>
      <c r="Z11" s="15" t="e">
        <f ca="1"/>
        <v>#NAME?</v>
      </c>
      <c r="AA11" s="15" t="e">
        <f ca="1"/>
        <v>#NAME?</v>
      </c>
      <c r="AB11" s="94" t="e">
        <f ca="1"/>
        <v>#NAME?</v>
      </c>
    </row>
    <row r="12" spans="2:30">
      <c r="B12" s="15"/>
      <c r="C12" s="31"/>
      <c r="D12" s="29" t="s">
        <v>28</v>
      </c>
      <c r="E12" s="32"/>
      <c r="F12" s="30"/>
      <c r="G12" s="29" t="s">
        <v>28</v>
      </c>
      <c r="H12" s="32"/>
      <c r="I12" s="30"/>
      <c r="J12" s="11"/>
      <c r="N12" s="93" t="e">
        <f ca="1"/>
        <v>#NAME?</v>
      </c>
      <c r="O12" s="15" t="e">
        <f ca="1"/>
        <v>#NAME?</v>
      </c>
      <c r="P12" s="205" t="e">
        <f ca="1"/>
        <v>#NAME?</v>
      </c>
      <c r="Q12" s="205" t="e">
        <f ca="1"/>
        <v>#NAME?</v>
      </c>
      <c r="R12" s="15" t="e">
        <f ca="1"/>
        <v>#NAME?</v>
      </c>
      <c r="S12" s="85" t="e">
        <f ca="1"/>
        <v>#NAME?</v>
      </c>
      <c r="T12" s="85" t="e">
        <f ca="1"/>
        <v>#NAME?</v>
      </c>
      <c r="U12" s="85" t="e">
        <f ca="1"/>
        <v>#NAME?</v>
      </c>
      <c r="V12" s="85" t="e">
        <f ca="1"/>
        <v>#NAME?</v>
      </c>
      <c r="W12" s="205" t="e">
        <f ca="1"/>
        <v>#NAME?</v>
      </c>
      <c r="X12" s="15" t="e">
        <f ca="1"/>
        <v>#NAME?</v>
      </c>
      <c r="Y12" s="207" t="e">
        <f ca="1"/>
        <v>#NAME?</v>
      </c>
      <c r="Z12" s="15" t="e">
        <f ca="1"/>
        <v>#NAME?</v>
      </c>
      <c r="AA12" s="15" t="e">
        <f ca="1"/>
        <v>#NAME?</v>
      </c>
      <c r="AB12" s="94" t="e">
        <f ca="1"/>
        <v>#NAME?</v>
      </c>
    </row>
    <row r="13" spans="2:30">
      <c r="B13" s="15"/>
      <c r="C13" s="31"/>
      <c r="D13" s="29" t="s">
        <v>29</v>
      </c>
      <c r="E13" s="32"/>
      <c r="F13" s="30"/>
      <c r="G13" s="29" t="s">
        <v>29</v>
      </c>
      <c r="H13" s="32"/>
      <c r="I13" s="30"/>
      <c r="J13" s="11"/>
      <c r="N13" s="93" t="e">
        <f ca="1"/>
        <v>#NAME?</v>
      </c>
      <c r="O13" s="15" t="e">
        <f ca="1"/>
        <v>#NAME?</v>
      </c>
      <c r="P13" s="205" t="e">
        <f ca="1"/>
        <v>#NAME?</v>
      </c>
      <c r="Q13" s="205" t="e">
        <f ca="1"/>
        <v>#NAME?</v>
      </c>
      <c r="R13" s="15" t="e">
        <f ca="1"/>
        <v>#NAME?</v>
      </c>
      <c r="S13" s="85" t="e">
        <f ca="1"/>
        <v>#NAME?</v>
      </c>
      <c r="T13" s="85" t="e">
        <f ca="1"/>
        <v>#NAME?</v>
      </c>
      <c r="U13" s="85" t="e">
        <f ca="1"/>
        <v>#NAME?</v>
      </c>
      <c r="V13" s="85" t="e">
        <f ca="1"/>
        <v>#NAME?</v>
      </c>
      <c r="W13" s="205" t="e">
        <f ca="1"/>
        <v>#NAME?</v>
      </c>
      <c r="X13" s="15" t="e">
        <f ca="1"/>
        <v>#NAME?</v>
      </c>
      <c r="Y13" s="207" t="e">
        <f ca="1"/>
        <v>#NAME?</v>
      </c>
      <c r="Z13" s="15" t="e">
        <f ca="1"/>
        <v>#NAME?</v>
      </c>
      <c r="AA13" s="15" t="e">
        <f ca="1"/>
        <v>#NAME?</v>
      </c>
      <c r="AB13" s="94" t="e">
        <f ca="1"/>
        <v>#NAME?</v>
      </c>
    </row>
    <row r="14" spans="2:30">
      <c r="B14" s="15"/>
      <c r="C14" s="31"/>
      <c r="D14" s="33" t="s">
        <v>31</v>
      </c>
      <c r="E14" s="32" t="s">
        <v>32</v>
      </c>
      <c r="F14" s="34"/>
      <c r="G14" s="33" t="s">
        <v>31</v>
      </c>
      <c r="H14" s="32" t="s">
        <v>32</v>
      </c>
      <c r="I14" s="34"/>
      <c r="J14" s="11"/>
      <c r="N14" s="93" t="e">
        <f ca="1"/>
        <v>#NAME?</v>
      </c>
      <c r="O14" s="15" t="e">
        <f ca="1"/>
        <v>#NAME?</v>
      </c>
      <c r="P14" s="205" t="e">
        <f ca="1"/>
        <v>#NAME?</v>
      </c>
      <c r="Q14" s="205" t="e">
        <f ca="1"/>
        <v>#NAME?</v>
      </c>
      <c r="R14" s="15" t="e">
        <f ca="1"/>
        <v>#NAME?</v>
      </c>
      <c r="S14" s="85" t="e">
        <f ca="1"/>
        <v>#NAME?</v>
      </c>
      <c r="T14" s="85" t="e">
        <f ca="1"/>
        <v>#NAME?</v>
      </c>
      <c r="U14" s="85" t="e">
        <f ca="1"/>
        <v>#NAME?</v>
      </c>
      <c r="V14" s="85" t="e">
        <f ca="1"/>
        <v>#NAME?</v>
      </c>
      <c r="W14" s="205" t="e">
        <f ca="1"/>
        <v>#NAME?</v>
      </c>
      <c r="X14" s="15" t="e">
        <f ca="1"/>
        <v>#NAME?</v>
      </c>
      <c r="Y14" s="207" t="e">
        <f ca="1"/>
        <v>#NAME?</v>
      </c>
      <c r="Z14" s="15" t="e">
        <f ca="1"/>
        <v>#NAME?</v>
      </c>
      <c r="AA14" s="15" t="e">
        <f ca="1"/>
        <v>#NAME?</v>
      </c>
      <c r="AB14" s="94" t="e">
        <f ca="1"/>
        <v>#NAME?</v>
      </c>
    </row>
    <row r="15" spans="2:30">
      <c r="B15" s="15"/>
      <c r="C15" s="31"/>
      <c r="D15" s="133" t="s">
        <v>33</v>
      </c>
      <c r="E15" s="161" t="s">
        <v>34</v>
      </c>
      <c r="F15" s="15"/>
      <c r="G15" s="133" t="s">
        <v>33</v>
      </c>
      <c r="H15" s="161" t="s">
        <v>35</v>
      </c>
      <c r="I15" s="15"/>
      <c r="J15" s="11"/>
      <c r="N15" s="93" t="e">
        <f ca="1"/>
        <v>#NAME?</v>
      </c>
      <c r="O15" s="15" t="e">
        <f ca="1"/>
        <v>#NAME?</v>
      </c>
      <c r="P15" s="205" t="e">
        <f ca="1"/>
        <v>#NAME?</v>
      </c>
      <c r="Q15" s="205" t="e">
        <f ca="1"/>
        <v>#NAME?</v>
      </c>
      <c r="R15" s="15" t="e">
        <f ca="1"/>
        <v>#NAME?</v>
      </c>
      <c r="S15" s="85" t="e">
        <f ca="1"/>
        <v>#NAME?</v>
      </c>
      <c r="T15" s="85" t="e">
        <f ca="1"/>
        <v>#NAME?</v>
      </c>
      <c r="U15" s="85" t="e">
        <f ca="1"/>
        <v>#NAME?</v>
      </c>
      <c r="V15" s="85" t="e">
        <f ca="1"/>
        <v>#NAME?</v>
      </c>
      <c r="W15" s="205" t="e">
        <f ca="1"/>
        <v>#NAME?</v>
      </c>
      <c r="X15" s="15" t="e">
        <f ca="1"/>
        <v>#NAME?</v>
      </c>
      <c r="Y15" s="207" t="e">
        <f ca="1"/>
        <v>#NAME?</v>
      </c>
      <c r="Z15" s="15" t="e">
        <f ca="1"/>
        <v>#NAME?</v>
      </c>
      <c r="AA15" s="15" t="e">
        <f ca="1"/>
        <v>#NAME?</v>
      </c>
      <c r="AB15" s="94" t="e">
        <f ca="1"/>
        <v>#NAME?</v>
      </c>
    </row>
    <row r="16" spans="2:30" ht="13.5" thickBot="1">
      <c r="B16" s="15"/>
      <c r="C16" s="31"/>
      <c r="D16" s="19" t="s">
        <v>37</v>
      </c>
      <c r="E16" s="35" t="s">
        <v>38</v>
      </c>
      <c r="F16" s="15"/>
      <c r="G16" s="19" t="s">
        <v>37</v>
      </c>
      <c r="H16" s="32" t="s">
        <v>135</v>
      </c>
      <c r="I16" s="15"/>
      <c r="J16" s="11"/>
      <c r="N16" s="93" t="e">
        <f ca="1"/>
        <v>#NAME?</v>
      </c>
      <c r="O16" s="15" t="e">
        <f ca="1"/>
        <v>#NAME?</v>
      </c>
      <c r="P16" s="205" t="e">
        <f ca="1"/>
        <v>#NAME?</v>
      </c>
      <c r="Q16" s="205" t="e">
        <f ca="1"/>
        <v>#NAME?</v>
      </c>
      <c r="R16" s="15" t="e">
        <f ca="1"/>
        <v>#NAME?</v>
      </c>
      <c r="S16" s="85" t="e">
        <f ca="1"/>
        <v>#NAME?</v>
      </c>
      <c r="T16" s="85" t="e">
        <f ca="1"/>
        <v>#NAME?</v>
      </c>
      <c r="U16" s="85" t="e">
        <f ca="1"/>
        <v>#NAME?</v>
      </c>
      <c r="V16" s="85" t="e">
        <f ca="1"/>
        <v>#NAME?</v>
      </c>
      <c r="W16" s="205" t="e">
        <f ca="1"/>
        <v>#NAME?</v>
      </c>
      <c r="X16" s="15" t="e">
        <f ca="1"/>
        <v>#NAME?</v>
      </c>
      <c r="Y16" s="207" t="e">
        <f ca="1"/>
        <v>#NAME?</v>
      </c>
      <c r="Z16" s="15" t="e">
        <f ca="1"/>
        <v>#NAME?</v>
      </c>
      <c r="AA16" s="15" t="e">
        <f ca="1"/>
        <v>#NAME?</v>
      </c>
      <c r="AB16" s="94" t="e">
        <f ca="1"/>
        <v>#NAME?</v>
      </c>
    </row>
    <row r="17" spans="2:28" ht="13.5" thickBot="1">
      <c r="B17" s="15"/>
      <c r="C17" s="31"/>
      <c r="D17" s="29" t="s">
        <v>39</v>
      </c>
      <c r="E17" s="35">
        <v>5.3124288482752358E-2</v>
      </c>
      <c r="F17" s="15"/>
      <c r="G17" s="29" t="s">
        <v>39</v>
      </c>
      <c r="H17" s="35">
        <v>0</v>
      </c>
      <c r="I17" s="15"/>
      <c r="J17" s="11"/>
      <c r="K17" s="12" t="s">
        <v>36</v>
      </c>
      <c r="L17" s="13"/>
      <c r="N17" s="93" t="e">
        <f ca="1"/>
        <v>#NAME?</v>
      </c>
      <c r="O17" s="15" t="e">
        <f ca="1"/>
        <v>#NAME?</v>
      </c>
      <c r="P17" s="205" t="e">
        <f ca="1"/>
        <v>#NAME?</v>
      </c>
      <c r="Q17" s="205" t="e">
        <f ca="1"/>
        <v>#NAME?</v>
      </c>
      <c r="R17" s="15" t="e">
        <f ca="1"/>
        <v>#NAME?</v>
      </c>
      <c r="S17" s="85" t="e">
        <f ca="1"/>
        <v>#NAME?</v>
      </c>
      <c r="T17" s="85" t="e">
        <f ca="1"/>
        <v>#NAME?</v>
      </c>
      <c r="U17" s="85" t="e">
        <f ca="1"/>
        <v>#NAME?</v>
      </c>
      <c r="V17" s="85" t="e">
        <f ca="1"/>
        <v>#NAME?</v>
      </c>
      <c r="W17" s="205" t="e">
        <f ca="1"/>
        <v>#NAME?</v>
      </c>
      <c r="X17" s="15" t="e">
        <f ca="1"/>
        <v>#NAME?</v>
      </c>
      <c r="Y17" s="207" t="e">
        <f ca="1"/>
        <v>#NAME?</v>
      </c>
      <c r="Z17" s="15" t="e">
        <f ca="1"/>
        <v>#NAME?</v>
      </c>
      <c r="AA17" s="15" t="e">
        <f ca="1"/>
        <v>#NAME?</v>
      </c>
      <c r="AB17" s="94" t="e">
        <f ca="1"/>
        <v>#NAME?</v>
      </c>
    </row>
    <row r="18" spans="2:28">
      <c r="B18" s="15"/>
      <c r="C18" s="31"/>
      <c r="D18" s="29" t="s">
        <v>40</v>
      </c>
      <c r="E18" s="35">
        <v>0</v>
      </c>
      <c r="F18" s="15"/>
      <c r="G18" s="29" t="s">
        <v>40</v>
      </c>
      <c r="H18" s="37">
        <v>0</v>
      </c>
      <c r="I18" s="15"/>
      <c r="J18" s="11"/>
      <c r="K18" s="17" t="s">
        <v>16</v>
      </c>
      <c r="L18" s="36" t="s">
        <v>170</v>
      </c>
      <c r="N18" s="93" t="e">
        <f ca="1"/>
        <v>#NAME?</v>
      </c>
      <c r="O18" s="15" t="e">
        <f ca="1"/>
        <v>#NAME?</v>
      </c>
      <c r="P18" s="205" t="e">
        <f ca="1"/>
        <v>#NAME?</v>
      </c>
      <c r="Q18" s="205" t="e">
        <f ca="1"/>
        <v>#NAME?</v>
      </c>
      <c r="R18" s="15" t="e">
        <f ca="1"/>
        <v>#NAME?</v>
      </c>
      <c r="S18" s="85" t="e">
        <f ca="1"/>
        <v>#NAME?</v>
      </c>
      <c r="T18" s="85" t="e">
        <f ca="1"/>
        <v>#NAME?</v>
      </c>
      <c r="U18" s="85" t="e">
        <f ca="1"/>
        <v>#NAME?</v>
      </c>
      <c r="V18" s="85" t="e">
        <f ca="1"/>
        <v>#NAME?</v>
      </c>
      <c r="W18" s="205" t="e">
        <f ca="1"/>
        <v>#NAME?</v>
      </c>
      <c r="X18" s="15" t="e">
        <f ca="1"/>
        <v>#NAME?</v>
      </c>
      <c r="Y18" s="207" t="e">
        <f ca="1"/>
        <v>#NAME?</v>
      </c>
      <c r="Z18" s="15" t="e">
        <f ca="1"/>
        <v>#NAME?</v>
      </c>
      <c r="AA18" s="15" t="e">
        <f ca="1"/>
        <v>#NAME?</v>
      </c>
      <c r="AB18" s="94" t="e">
        <f ca="1"/>
        <v>#NAME?</v>
      </c>
    </row>
    <row r="19" spans="2:28">
      <c r="B19" s="15"/>
      <c r="C19" s="31"/>
      <c r="D19" s="29" t="s">
        <v>41</v>
      </c>
      <c r="E19" s="35" t="s">
        <v>23</v>
      </c>
      <c r="F19" s="15"/>
      <c r="G19" s="29" t="s">
        <v>41</v>
      </c>
      <c r="H19" s="38" t="s">
        <v>23</v>
      </c>
      <c r="I19" s="15"/>
      <c r="J19" s="11"/>
      <c r="K19" s="21" t="s">
        <v>14</v>
      </c>
      <c r="L19" s="22">
        <f ca="1">TODAY()</f>
        <v>43216</v>
      </c>
      <c r="N19" s="93" t="e">
        <f ca="1"/>
        <v>#NAME?</v>
      </c>
      <c r="O19" s="15" t="e">
        <f ca="1"/>
        <v>#NAME?</v>
      </c>
      <c r="P19" s="205" t="e">
        <f ca="1"/>
        <v>#NAME?</v>
      </c>
      <c r="Q19" s="205" t="e">
        <f ca="1"/>
        <v>#NAME?</v>
      </c>
      <c r="R19" s="15" t="e">
        <f ca="1"/>
        <v>#NAME?</v>
      </c>
      <c r="S19" s="85" t="e">
        <f ca="1"/>
        <v>#NAME?</v>
      </c>
      <c r="T19" s="85" t="e">
        <f ca="1"/>
        <v>#NAME?</v>
      </c>
      <c r="U19" s="85" t="e">
        <f ca="1"/>
        <v>#NAME?</v>
      </c>
      <c r="V19" s="85" t="e">
        <f ca="1"/>
        <v>#NAME?</v>
      </c>
      <c r="W19" s="205" t="e">
        <f ca="1"/>
        <v>#NAME?</v>
      </c>
      <c r="X19" s="15" t="e">
        <f ca="1"/>
        <v>#NAME?</v>
      </c>
      <c r="Y19" s="207" t="e">
        <f ca="1"/>
        <v>#NAME?</v>
      </c>
      <c r="Z19" s="15" t="e">
        <f ca="1"/>
        <v>#NAME?</v>
      </c>
      <c r="AA19" s="15" t="e">
        <f ca="1"/>
        <v>#NAME?</v>
      </c>
      <c r="AB19" s="94" t="e">
        <f ca="1"/>
        <v>#NAME?</v>
      </c>
    </row>
    <row r="20" spans="2:28">
      <c r="B20" s="15"/>
      <c r="C20" s="31"/>
      <c r="D20" s="29" t="s">
        <v>42</v>
      </c>
      <c r="E20" s="35" t="s">
        <v>43</v>
      </c>
      <c r="F20" s="15"/>
      <c r="G20" s="29" t="s">
        <v>42</v>
      </c>
      <c r="H20" s="39" t="s">
        <v>99</v>
      </c>
      <c r="I20" s="15"/>
      <c r="J20" s="11"/>
      <c r="K20" s="21" t="s">
        <v>18</v>
      </c>
      <c r="L20" s="22">
        <f ca="1">E8</f>
        <v>46870</v>
      </c>
      <c r="N20" s="93" t="e">
        <f ca="1"/>
        <v>#NAME?</v>
      </c>
      <c r="O20" s="15" t="e">
        <f ca="1"/>
        <v>#NAME?</v>
      </c>
      <c r="P20" s="205" t="e">
        <f ca="1"/>
        <v>#NAME?</v>
      </c>
      <c r="Q20" s="205" t="e">
        <f ca="1"/>
        <v>#NAME?</v>
      </c>
      <c r="R20" s="15" t="e">
        <f ca="1"/>
        <v>#NAME?</v>
      </c>
      <c r="S20" s="85" t="e">
        <f ca="1"/>
        <v>#NAME?</v>
      </c>
      <c r="T20" s="85" t="e">
        <f ca="1"/>
        <v>#NAME?</v>
      </c>
      <c r="U20" s="85" t="e">
        <f ca="1"/>
        <v>#NAME?</v>
      </c>
      <c r="V20" s="85" t="e">
        <f ca="1"/>
        <v>#NAME?</v>
      </c>
      <c r="W20" s="205" t="e">
        <f ca="1"/>
        <v>#NAME?</v>
      </c>
      <c r="X20" s="15" t="e">
        <f ca="1"/>
        <v>#NAME?</v>
      </c>
      <c r="Y20" s="207" t="e">
        <f ca="1"/>
        <v>#NAME?</v>
      </c>
      <c r="Z20" s="15" t="e">
        <f ca="1"/>
        <v>#NAME?</v>
      </c>
      <c r="AA20" s="15" t="e">
        <f ca="1"/>
        <v>#NAME?</v>
      </c>
      <c r="AB20" s="94" t="e">
        <f ca="1"/>
        <v>#NAME?</v>
      </c>
    </row>
    <row r="21" spans="2:28">
      <c r="B21" s="15"/>
      <c r="C21" s="31"/>
      <c r="D21" s="29" t="s">
        <v>45</v>
      </c>
      <c r="E21" s="35" t="s">
        <v>46</v>
      </c>
      <c r="F21" s="15"/>
      <c r="G21" s="29" t="s">
        <v>45</v>
      </c>
      <c r="H21" s="35" t="s">
        <v>46</v>
      </c>
      <c r="I21" s="15"/>
      <c r="J21" s="11"/>
      <c r="K21" s="21" t="s">
        <v>9</v>
      </c>
      <c r="L21" s="22">
        <f ca="1">TODAY()</f>
        <v>43216</v>
      </c>
      <c r="N21" s="93" t="e">
        <f ca="1"/>
        <v>#NAME?</v>
      </c>
      <c r="O21" s="15" t="e">
        <f ca="1"/>
        <v>#NAME?</v>
      </c>
      <c r="P21" s="205" t="e">
        <f ca="1"/>
        <v>#NAME?</v>
      </c>
      <c r="Q21" s="205" t="e">
        <f ca="1"/>
        <v>#NAME?</v>
      </c>
      <c r="R21" s="15" t="e">
        <f ca="1"/>
        <v>#NAME?</v>
      </c>
      <c r="S21" s="85" t="e">
        <f ca="1"/>
        <v>#NAME?</v>
      </c>
      <c r="T21" s="85" t="e">
        <f ca="1"/>
        <v>#NAME?</v>
      </c>
      <c r="U21" s="85" t="e">
        <f ca="1"/>
        <v>#NAME?</v>
      </c>
      <c r="V21" s="85" t="e">
        <f ca="1"/>
        <v>#NAME?</v>
      </c>
      <c r="W21" s="205" t="e">
        <f ca="1"/>
        <v>#NAME?</v>
      </c>
      <c r="X21" s="15" t="e">
        <f ca="1"/>
        <v>#NAME?</v>
      </c>
      <c r="Y21" s="207" t="e">
        <f ca="1"/>
        <v>#NAME?</v>
      </c>
      <c r="Z21" s="15" t="e">
        <f ca="1"/>
        <v>#NAME?</v>
      </c>
      <c r="AA21" s="15" t="e">
        <f ca="1"/>
        <v>#NAME?</v>
      </c>
      <c r="AB21" s="94" t="e">
        <f ca="1"/>
        <v>#NAME?</v>
      </c>
    </row>
    <row r="22" spans="2:28">
      <c r="B22" s="15"/>
      <c r="C22" s="31"/>
      <c r="D22" s="29" t="s">
        <v>48</v>
      </c>
      <c r="E22" s="35" t="s">
        <v>49</v>
      </c>
      <c r="F22" s="15"/>
      <c r="G22" s="29" t="s">
        <v>48</v>
      </c>
      <c r="H22" s="41" t="s">
        <v>49</v>
      </c>
      <c r="I22" s="15"/>
      <c r="J22" s="11"/>
      <c r="K22" s="21" t="s">
        <v>194</v>
      </c>
      <c r="L22" s="22" t="s">
        <v>195</v>
      </c>
      <c r="N22" s="93" t="e">
        <f ca="1"/>
        <v>#NAME?</v>
      </c>
      <c r="O22" s="15" t="e">
        <f ca="1"/>
        <v>#NAME?</v>
      </c>
      <c r="P22" s="205" t="e">
        <f ca="1"/>
        <v>#NAME?</v>
      </c>
      <c r="Q22" s="205" t="e">
        <f ca="1"/>
        <v>#NAME?</v>
      </c>
      <c r="R22" s="15" t="e">
        <f ca="1"/>
        <v>#NAME?</v>
      </c>
      <c r="S22" s="85" t="e">
        <f ca="1"/>
        <v>#NAME?</v>
      </c>
      <c r="T22" s="85" t="e">
        <f ca="1"/>
        <v>#NAME?</v>
      </c>
      <c r="U22" s="85" t="e">
        <f ca="1"/>
        <v>#NAME?</v>
      </c>
      <c r="V22" s="85" t="e">
        <f ca="1"/>
        <v>#NAME?</v>
      </c>
      <c r="W22" s="205" t="e">
        <f ca="1"/>
        <v>#NAME?</v>
      </c>
      <c r="X22" s="15" t="e">
        <f ca="1"/>
        <v>#NAME?</v>
      </c>
      <c r="Y22" s="207" t="e">
        <f ca="1"/>
        <v>#NAME?</v>
      </c>
      <c r="Z22" s="15" t="e">
        <f ca="1"/>
        <v>#NAME?</v>
      </c>
      <c r="AA22" s="15" t="e">
        <f ca="1"/>
        <v>#NAME?</v>
      </c>
      <c r="AB22" s="94" t="e">
        <f ca="1"/>
        <v>#NAME?</v>
      </c>
    </row>
    <row r="23" spans="2:28">
      <c r="B23" s="15"/>
      <c r="C23" s="31"/>
      <c r="D23" s="29" t="s">
        <v>50</v>
      </c>
      <c r="E23" s="35" t="s">
        <v>46</v>
      </c>
      <c r="F23" s="15"/>
      <c r="G23" s="29" t="s">
        <v>50</v>
      </c>
      <c r="H23" s="40" t="s">
        <v>46</v>
      </c>
      <c r="I23" s="15"/>
      <c r="J23" s="11"/>
      <c r="K23" s="21" t="s">
        <v>11</v>
      </c>
      <c r="L23" s="22" t="s">
        <v>44</v>
      </c>
      <c r="N23" s="93" t="e">
        <f ca="1"/>
        <v>#NAME?</v>
      </c>
      <c r="O23" s="85" t="e">
        <f ca="1"/>
        <v>#NAME?</v>
      </c>
      <c r="P23" s="205" t="e">
        <f ca="1"/>
        <v>#NAME?</v>
      </c>
      <c r="Q23" s="205" t="e">
        <f ca="1"/>
        <v>#NAME?</v>
      </c>
      <c r="R23" s="86" t="e">
        <f ca="1"/>
        <v>#NAME?</v>
      </c>
      <c r="S23" s="86" t="e">
        <f ca="1"/>
        <v>#NAME?</v>
      </c>
      <c r="T23" s="15" t="e">
        <f ca="1"/>
        <v>#NAME?</v>
      </c>
      <c r="U23" s="86" t="e">
        <f ca="1"/>
        <v>#NAME?</v>
      </c>
      <c r="V23" s="15" t="e">
        <f ca="1"/>
        <v>#NAME?</v>
      </c>
      <c r="W23" s="205" t="e">
        <f ca="1"/>
        <v>#NAME?</v>
      </c>
      <c r="X23" s="15" t="e">
        <f ca="1"/>
        <v>#NAME?</v>
      </c>
      <c r="Y23" s="207" t="e">
        <f ca="1"/>
        <v>#NAME?</v>
      </c>
      <c r="Z23" s="15" t="e">
        <f ca="1"/>
        <v>#NAME?</v>
      </c>
      <c r="AA23" s="15" t="e">
        <f ca="1"/>
        <v>#NAME?</v>
      </c>
      <c r="AB23" s="94" t="e">
        <f ca="1"/>
        <v>#NAME?</v>
      </c>
    </row>
    <row r="24" spans="2:28" ht="13.5" thickBot="1">
      <c r="B24" s="15"/>
      <c r="C24" s="31"/>
      <c r="D24" s="29" t="s">
        <v>51</v>
      </c>
      <c r="E24" s="35" t="s">
        <v>52</v>
      </c>
      <c r="F24" s="15"/>
      <c r="G24" s="29" t="s">
        <v>51</v>
      </c>
      <c r="H24" s="41" t="s">
        <v>52</v>
      </c>
      <c r="I24" s="15"/>
      <c r="J24" s="11"/>
      <c r="K24" s="25" t="s">
        <v>13</v>
      </c>
      <c r="L24" s="26" t="s">
        <v>47</v>
      </c>
      <c r="N24" s="93" t="e">
        <f ca="1"/>
        <v>#NAME?</v>
      </c>
      <c r="O24" s="85" t="e">
        <f ca="1"/>
        <v>#NAME?</v>
      </c>
      <c r="P24" s="205" t="e">
        <f ca="1"/>
        <v>#NAME?</v>
      </c>
      <c r="Q24" s="205" t="e">
        <f ca="1"/>
        <v>#NAME?</v>
      </c>
      <c r="R24" s="86" t="e">
        <f ca="1"/>
        <v>#NAME?</v>
      </c>
      <c r="S24" s="86" t="e">
        <f ca="1"/>
        <v>#NAME?</v>
      </c>
      <c r="T24" s="15" t="e">
        <f ca="1"/>
        <v>#NAME?</v>
      </c>
      <c r="U24" s="86" t="e">
        <f ca="1"/>
        <v>#NAME?</v>
      </c>
      <c r="V24" s="15" t="e">
        <f ca="1"/>
        <v>#NAME?</v>
      </c>
      <c r="W24" s="205" t="e">
        <f ca="1"/>
        <v>#NAME?</v>
      </c>
      <c r="X24" s="15" t="e">
        <f ca="1"/>
        <v>#NAME?</v>
      </c>
      <c r="Y24" s="207" t="e">
        <f ca="1"/>
        <v>#NAME?</v>
      </c>
      <c r="Z24" s="15" t="e">
        <f ca="1"/>
        <v>#NAME?</v>
      </c>
      <c r="AA24" s="15" t="e">
        <f ca="1"/>
        <v>#NAME?</v>
      </c>
      <c r="AB24" s="94" t="e">
        <f ca="1"/>
        <v>#NAME?</v>
      </c>
    </row>
    <row r="25" spans="2:28" ht="13.5" thickBot="1">
      <c r="B25" s="15"/>
      <c r="C25" s="31"/>
      <c r="D25" s="29" t="s">
        <v>54</v>
      </c>
      <c r="E25" s="35"/>
      <c r="F25" s="15"/>
      <c r="G25" s="29" t="s">
        <v>54</v>
      </c>
      <c r="H25" s="35" t="s">
        <v>138</v>
      </c>
      <c r="I25" s="15"/>
      <c r="J25" s="11"/>
      <c r="N25" s="93" t="e">
        <f ca="1"/>
        <v>#NAME?</v>
      </c>
      <c r="O25" s="85" t="e">
        <f ca="1"/>
        <v>#NAME?</v>
      </c>
      <c r="P25" s="205" t="e">
        <f ca="1"/>
        <v>#NAME?</v>
      </c>
      <c r="Q25" s="205" t="e">
        <f ca="1"/>
        <v>#NAME?</v>
      </c>
      <c r="R25" s="86" t="e">
        <f ca="1"/>
        <v>#NAME?</v>
      </c>
      <c r="S25" s="86" t="e">
        <f ca="1"/>
        <v>#NAME?</v>
      </c>
      <c r="T25" s="15" t="e">
        <f ca="1"/>
        <v>#NAME?</v>
      </c>
      <c r="U25" s="86" t="e">
        <f ca="1"/>
        <v>#NAME?</v>
      </c>
      <c r="V25" s="15" t="e">
        <f ca="1"/>
        <v>#NAME?</v>
      </c>
      <c r="W25" s="205" t="e">
        <f ca="1"/>
        <v>#NAME?</v>
      </c>
      <c r="X25" s="15" t="e">
        <f ca="1"/>
        <v>#NAME?</v>
      </c>
      <c r="Y25" s="207" t="e">
        <f ca="1"/>
        <v>#NAME?</v>
      </c>
      <c r="Z25" s="15" t="e">
        <f ca="1"/>
        <v>#NAME?</v>
      </c>
      <c r="AA25" s="15" t="e">
        <f ca="1"/>
        <v>#NAME?</v>
      </c>
      <c r="AB25" s="94" t="e">
        <f ca="1"/>
        <v>#NAME?</v>
      </c>
    </row>
    <row r="26" spans="2:28" ht="13.5" thickBot="1">
      <c r="B26" s="15"/>
      <c r="C26" s="31"/>
      <c r="D26" s="29" t="s">
        <v>58</v>
      </c>
      <c r="E26" s="7" t="s">
        <v>183</v>
      </c>
      <c r="F26" s="15"/>
      <c r="G26" s="29" t="s">
        <v>58</v>
      </c>
      <c r="H26" s="7" t="s">
        <v>184</v>
      </c>
      <c r="I26" s="15"/>
      <c r="J26" s="11"/>
      <c r="K26" s="12" t="s">
        <v>53</v>
      </c>
      <c r="L26" s="13"/>
      <c r="N26" s="93" t="e">
        <f ca="1"/>
        <v>#NAME?</v>
      </c>
      <c r="O26" s="85" t="e">
        <f ca="1"/>
        <v>#NAME?</v>
      </c>
      <c r="P26" s="205" t="e">
        <f ca="1"/>
        <v>#NAME?</v>
      </c>
      <c r="Q26" s="205" t="e">
        <f ca="1"/>
        <v>#NAME?</v>
      </c>
      <c r="R26" s="86" t="e">
        <f ca="1"/>
        <v>#NAME?</v>
      </c>
      <c r="S26" s="86" t="e">
        <f ca="1"/>
        <v>#NAME?</v>
      </c>
      <c r="T26" s="15" t="e">
        <f ca="1"/>
        <v>#NAME?</v>
      </c>
      <c r="U26" s="86" t="e">
        <f ca="1"/>
        <v>#NAME?</v>
      </c>
      <c r="V26" s="15" t="e">
        <f ca="1"/>
        <v>#NAME?</v>
      </c>
      <c r="W26" s="205" t="e">
        <f ca="1"/>
        <v>#NAME?</v>
      </c>
      <c r="X26" s="15" t="e">
        <f ca="1"/>
        <v>#NAME?</v>
      </c>
      <c r="Y26" s="207" t="e">
        <f ca="1"/>
        <v>#NAME?</v>
      </c>
      <c r="Z26" s="15" t="e">
        <f ca="1"/>
        <v>#NAME?</v>
      </c>
      <c r="AA26" s="15" t="e">
        <f ca="1"/>
        <v>#NAME?</v>
      </c>
      <c r="AB26" s="94" t="e">
        <f ca="1"/>
        <v>#NAME?</v>
      </c>
    </row>
    <row r="27" spans="2:28">
      <c r="B27" s="15"/>
      <c r="C27" s="31"/>
      <c r="D27" s="29" t="s">
        <v>60</v>
      </c>
      <c r="E27" s="35"/>
      <c r="F27" s="15" t="str">
        <f>IF(ISNA(VLOOKUP(E26,LiveCurveRange,1,FALSE)),"&lt;-Error","")</f>
        <v/>
      </c>
      <c r="G27" s="29" t="s">
        <v>60</v>
      </c>
      <c r="H27" s="7" t="s">
        <v>184</v>
      </c>
      <c r="I27" s="15" t="str">
        <f>IF(ISNA(VLOOKUP(H26,LiveCurveRange,1,FALSE)),"&lt;-Error","")</f>
        <v/>
      </c>
      <c r="J27" s="11"/>
      <c r="K27" s="17" t="s">
        <v>56</v>
      </c>
      <c r="L27" s="36" t="s">
        <v>38</v>
      </c>
      <c r="N27" s="93" t="e">
        <f ca="1"/>
        <v>#NAME?</v>
      </c>
      <c r="O27" s="85" t="e">
        <f ca="1"/>
        <v>#NAME?</v>
      </c>
      <c r="P27" s="205" t="e">
        <f ca="1"/>
        <v>#NAME?</v>
      </c>
      <c r="Q27" s="205" t="e">
        <f ca="1"/>
        <v>#NAME?</v>
      </c>
      <c r="R27" s="86" t="e">
        <f ca="1"/>
        <v>#NAME?</v>
      </c>
      <c r="S27" s="86" t="e">
        <f ca="1"/>
        <v>#NAME?</v>
      </c>
      <c r="T27" s="15" t="e">
        <f ca="1"/>
        <v>#NAME?</v>
      </c>
      <c r="U27" s="86" t="e">
        <f ca="1"/>
        <v>#NAME?</v>
      </c>
      <c r="V27" s="15" t="e">
        <f ca="1"/>
        <v>#NAME?</v>
      </c>
      <c r="W27" s="205" t="e">
        <f ca="1"/>
        <v>#NAME?</v>
      </c>
      <c r="X27" s="15" t="e">
        <f ca="1"/>
        <v>#NAME?</v>
      </c>
      <c r="Y27" s="207" t="e">
        <f ca="1"/>
        <v>#NAME?</v>
      </c>
      <c r="Z27" s="15" t="e">
        <f ca="1"/>
        <v>#NAME?</v>
      </c>
      <c r="AA27" s="15" t="e">
        <f ca="1"/>
        <v>#NAME?</v>
      </c>
      <c r="AB27" s="94" t="e">
        <f ca="1"/>
        <v>#NAME?</v>
      </c>
    </row>
    <row r="28" spans="2:28">
      <c r="B28" s="15"/>
      <c r="C28" s="31"/>
      <c r="D28" s="29" t="s">
        <v>62</v>
      </c>
      <c r="E28" s="35"/>
      <c r="F28" s="15"/>
      <c r="G28" s="29" t="s">
        <v>62</v>
      </c>
      <c r="H28" s="35"/>
      <c r="I28" s="15" t="str">
        <f>IF(ISNA(VLOOKUP(H27,LiveCurveRange,1,FALSE)),"&lt;-Error","")</f>
        <v/>
      </c>
      <c r="J28" s="11"/>
      <c r="K28" s="21" t="s">
        <v>57</v>
      </c>
      <c r="L28" s="22" t="s">
        <v>44</v>
      </c>
      <c r="N28" s="93" t="e">
        <f ca="1"/>
        <v>#NAME?</v>
      </c>
      <c r="O28" s="85" t="e">
        <f ca="1"/>
        <v>#NAME?</v>
      </c>
      <c r="P28" s="205" t="e">
        <f ca="1"/>
        <v>#NAME?</v>
      </c>
      <c r="Q28" s="205" t="e">
        <f ca="1"/>
        <v>#NAME?</v>
      </c>
      <c r="R28" s="86" t="e">
        <f ca="1"/>
        <v>#NAME?</v>
      </c>
      <c r="S28" s="86" t="e">
        <f ca="1"/>
        <v>#NAME?</v>
      </c>
      <c r="T28" s="15" t="e">
        <f ca="1"/>
        <v>#NAME?</v>
      </c>
      <c r="U28" s="86" t="e">
        <f ca="1"/>
        <v>#NAME?</v>
      </c>
      <c r="V28" s="15" t="e">
        <f ca="1"/>
        <v>#NAME?</v>
      </c>
      <c r="W28" s="205" t="e">
        <f ca="1"/>
        <v>#NAME?</v>
      </c>
      <c r="X28" s="15" t="e">
        <f ca="1"/>
        <v>#NAME?</v>
      </c>
      <c r="Y28" s="207" t="e">
        <f ca="1"/>
        <v>#NAME?</v>
      </c>
      <c r="Z28" s="15" t="e">
        <f ca="1"/>
        <v>#NAME?</v>
      </c>
      <c r="AA28" s="15" t="e">
        <f ca="1"/>
        <v>#NAME?</v>
      </c>
      <c r="AB28" s="94" t="e">
        <f ca="1"/>
        <v>#NAME?</v>
      </c>
    </row>
    <row r="29" spans="2:28">
      <c r="B29" s="15"/>
      <c r="C29" s="31"/>
      <c r="D29" s="8" t="s">
        <v>64</v>
      </c>
      <c r="E29" s="8" t="b">
        <v>1</v>
      </c>
      <c r="F29" s="15"/>
      <c r="G29" s="8" t="s">
        <v>64</v>
      </c>
      <c r="H29" s="8" t="b">
        <v>1</v>
      </c>
      <c r="I29" s="15"/>
      <c r="J29" s="11"/>
      <c r="K29" s="21" t="s">
        <v>59</v>
      </c>
      <c r="L29" s="22">
        <f ca="1">L21</f>
        <v>43216</v>
      </c>
      <c r="N29" s="93" t="e">
        <f ca="1"/>
        <v>#NAME?</v>
      </c>
      <c r="O29" s="85" t="e">
        <f ca="1"/>
        <v>#NAME?</v>
      </c>
      <c r="P29" s="205" t="e">
        <f ca="1"/>
        <v>#NAME?</v>
      </c>
      <c r="Q29" s="205" t="e">
        <f ca="1"/>
        <v>#NAME?</v>
      </c>
      <c r="R29" s="86" t="e">
        <f ca="1"/>
        <v>#NAME?</v>
      </c>
      <c r="S29" s="86" t="e">
        <f ca="1"/>
        <v>#NAME?</v>
      </c>
      <c r="T29" s="15" t="e">
        <f ca="1"/>
        <v>#NAME?</v>
      </c>
      <c r="U29" s="86" t="e">
        <f ca="1"/>
        <v>#NAME?</v>
      </c>
      <c r="V29" s="15" t="e">
        <f ca="1"/>
        <v>#NAME?</v>
      </c>
      <c r="W29" s="205" t="e">
        <f ca="1"/>
        <v>#NAME?</v>
      </c>
      <c r="X29" s="15" t="e">
        <f ca="1"/>
        <v>#NAME?</v>
      </c>
      <c r="Y29" s="207" t="e">
        <f ca="1"/>
        <v>#NAME?</v>
      </c>
      <c r="Z29" s="15" t="e">
        <f ca="1"/>
        <v>#NAME?</v>
      </c>
      <c r="AA29" s="15" t="e">
        <f ca="1"/>
        <v>#NAME?</v>
      </c>
      <c r="AB29" s="94" t="e">
        <f ca="1"/>
        <v>#NAME?</v>
      </c>
    </row>
    <row r="30" spans="2:28" ht="13.5" thickBot="1">
      <c r="B30" s="15"/>
      <c r="C30" s="31"/>
      <c r="D30" s="15"/>
      <c r="E30" s="15"/>
      <c r="F30" s="15"/>
      <c r="G30" s="15"/>
      <c r="H30" s="15"/>
      <c r="I30" s="15"/>
      <c r="J30" s="11"/>
      <c r="K30" s="21" t="s">
        <v>61</v>
      </c>
      <c r="L30" s="22" t="s">
        <v>6</v>
      </c>
      <c r="N30" s="95"/>
      <c r="O30" s="96"/>
      <c r="P30" s="96"/>
      <c r="Q30" s="96"/>
      <c r="R30" s="96"/>
      <c r="S30" s="96"/>
      <c r="T30" s="96"/>
      <c r="U30" s="96"/>
      <c r="V30" s="96"/>
      <c r="W30" s="139"/>
      <c r="X30" s="96"/>
      <c r="Y30" s="96"/>
      <c r="Z30" s="96"/>
      <c r="AA30" s="96"/>
      <c r="AB30" s="97"/>
    </row>
    <row r="31" spans="2:28" ht="13.5" thickBot="1">
      <c r="B31" s="15"/>
      <c r="C31" s="31"/>
      <c r="D31" s="23" t="s">
        <v>74</v>
      </c>
      <c r="E31" s="24" t="s">
        <v>75</v>
      </c>
      <c r="F31" s="15"/>
      <c r="G31" s="15"/>
      <c r="H31" s="15"/>
      <c r="I31" s="15"/>
      <c r="J31" s="11"/>
      <c r="K31" s="12" t="s">
        <v>63</v>
      </c>
      <c r="L31" s="13"/>
      <c r="N31" s="8" t="s">
        <v>7</v>
      </c>
    </row>
    <row r="32" spans="2:28">
      <c r="B32" s="15"/>
      <c r="C32" s="31"/>
      <c r="D32" s="84">
        <f ca="1">E7</f>
        <v>43217</v>
      </c>
      <c r="E32" s="24">
        <f>E6</f>
        <v>100000000</v>
      </c>
      <c r="F32" s="31"/>
      <c r="G32" s="31"/>
      <c r="H32" s="31"/>
      <c r="I32" s="15"/>
      <c r="J32" s="11"/>
      <c r="K32" s="21" t="s">
        <v>65</v>
      </c>
      <c r="L32" s="22"/>
      <c r="N32" s="90" t="e">
        <f t="array" aca="1" ref="N32:AB58" ca="1">_xll.Orion.ExcelAPI.Cache.qGetSwapLegDetailedCashflowsWithNotionalSchedule(D4:E29,D32:E32,K38:L39)</f>
        <v>#NAME?</v>
      </c>
      <c r="O32" s="92" t="e">
        <f ca="1"/>
        <v>#NAME?</v>
      </c>
      <c r="P32" s="204" t="e">
        <f ca="1"/>
        <v>#NAME?</v>
      </c>
      <c r="Q32" s="204" t="e">
        <f ca="1"/>
        <v>#NAME?</v>
      </c>
      <c r="R32" s="92" t="e">
        <f ca="1"/>
        <v>#NAME?</v>
      </c>
      <c r="S32" s="91" t="e">
        <f ca="1"/>
        <v>#NAME?</v>
      </c>
      <c r="T32" s="91" t="e">
        <f ca="1"/>
        <v>#NAME?</v>
      </c>
      <c r="U32" s="91" t="e">
        <f ca="1"/>
        <v>#NAME?</v>
      </c>
      <c r="V32" s="91" t="e">
        <f ca="1"/>
        <v>#NAME?</v>
      </c>
      <c r="W32" s="204" t="e">
        <f ca="1"/>
        <v>#NAME?</v>
      </c>
      <c r="X32" s="92" t="e">
        <f ca="1"/>
        <v>#NAME?</v>
      </c>
      <c r="Y32" s="206" t="e">
        <f ca="1"/>
        <v>#NAME?</v>
      </c>
      <c r="Z32" s="92" t="e">
        <f ca="1"/>
        <v>#NAME?</v>
      </c>
      <c r="AA32" s="92" t="e">
        <f ca="1"/>
        <v>#NAME?</v>
      </c>
      <c r="AB32" s="13" t="e">
        <f ca="1"/>
        <v>#NAME?</v>
      </c>
    </row>
    <row r="33" spans="2:28" ht="13.5" thickBot="1">
      <c r="B33" s="15"/>
      <c r="C33" s="31"/>
      <c r="D33" s="42"/>
      <c r="E33" s="42"/>
      <c r="F33" s="42"/>
      <c r="G33" s="42"/>
      <c r="H33" s="42"/>
      <c r="I33" s="15"/>
      <c r="J33" s="11"/>
      <c r="K33" s="21" t="s">
        <v>66</v>
      </c>
      <c r="L33" s="22"/>
      <c r="N33" s="93" t="e">
        <f ca="1"/>
        <v>#NAME?</v>
      </c>
      <c r="O33" s="15" t="e">
        <f ca="1"/>
        <v>#NAME?</v>
      </c>
      <c r="P33" s="205" t="e">
        <f ca="1"/>
        <v>#NAME?</v>
      </c>
      <c r="Q33" s="205" t="e">
        <f ca="1"/>
        <v>#NAME?</v>
      </c>
      <c r="R33" s="15" t="e">
        <f ca="1"/>
        <v>#NAME?</v>
      </c>
      <c r="S33" s="85" t="e">
        <f ca="1"/>
        <v>#NAME?</v>
      </c>
      <c r="T33" s="85" t="e">
        <f ca="1"/>
        <v>#NAME?</v>
      </c>
      <c r="U33" s="85" t="e">
        <f ca="1"/>
        <v>#NAME?</v>
      </c>
      <c r="V33" s="85" t="e">
        <f ca="1"/>
        <v>#NAME?</v>
      </c>
      <c r="W33" s="205" t="e">
        <f ca="1"/>
        <v>#NAME?</v>
      </c>
      <c r="X33" s="15" t="e">
        <f ca="1"/>
        <v>#NAME?</v>
      </c>
      <c r="Y33" s="207" t="e">
        <f ca="1"/>
        <v>#NAME?</v>
      </c>
      <c r="Z33" s="15" t="e">
        <f ca="1"/>
        <v>#NAME?</v>
      </c>
      <c r="AA33" s="15" t="e">
        <f ca="1"/>
        <v>#NAME?</v>
      </c>
      <c r="AB33" s="94" t="e">
        <f ca="1"/>
        <v>#NAME?</v>
      </c>
    </row>
    <row r="34" spans="2:28">
      <c r="B34" s="15"/>
      <c r="C34" s="31"/>
      <c r="D34" s="15"/>
      <c r="E34" s="15"/>
      <c r="F34" s="15"/>
      <c r="G34" s="15"/>
      <c r="H34" s="15"/>
      <c r="I34" s="15"/>
      <c r="J34" s="11"/>
      <c r="K34" s="21"/>
      <c r="L34" s="22"/>
      <c r="N34" s="93" t="e">
        <f ca="1"/>
        <v>#NAME?</v>
      </c>
      <c r="O34" s="15" t="e">
        <f ca="1"/>
        <v>#NAME?</v>
      </c>
      <c r="P34" s="205" t="e">
        <f ca="1"/>
        <v>#NAME?</v>
      </c>
      <c r="Q34" s="205" t="e">
        <f ca="1"/>
        <v>#NAME?</v>
      </c>
      <c r="R34" s="15" t="e">
        <f ca="1"/>
        <v>#NAME?</v>
      </c>
      <c r="S34" s="85" t="e">
        <f ca="1"/>
        <v>#NAME?</v>
      </c>
      <c r="T34" s="85" t="e">
        <f ca="1"/>
        <v>#NAME?</v>
      </c>
      <c r="U34" s="85" t="e">
        <f ca="1"/>
        <v>#NAME?</v>
      </c>
      <c r="V34" s="85" t="e">
        <f ca="1"/>
        <v>#NAME?</v>
      </c>
      <c r="W34" s="205" t="e">
        <f ca="1"/>
        <v>#NAME?</v>
      </c>
      <c r="X34" s="15" t="e">
        <f ca="1"/>
        <v>#NAME?</v>
      </c>
      <c r="Y34" s="207" t="e">
        <f ca="1"/>
        <v>#NAME?</v>
      </c>
      <c r="Z34" s="15" t="e">
        <f ca="1"/>
        <v>#NAME?</v>
      </c>
      <c r="AA34" s="15" t="e">
        <f ca="1"/>
        <v>#NAME?</v>
      </c>
      <c r="AB34" s="94" t="e">
        <f ca="1"/>
        <v>#NAME?</v>
      </c>
    </row>
    <row r="35" spans="2:28" ht="13.5" thickBot="1">
      <c r="B35" s="15"/>
      <c r="C35" s="31"/>
      <c r="D35" s="23" t="s">
        <v>67</v>
      </c>
      <c r="E35" s="43" t="str">
        <f ca="1">_xll.HLV5r3.Financial.Cache.CreateXccySwap(L22, L18,L19,TRUE,L23,L24,D4:E29,G4:H29)</f>
        <v>Trade.SpreadSheet.swap.xccynb003</v>
      </c>
      <c r="F35" s="15"/>
      <c r="G35" t="str">
        <f t="array" aca="1" ref="G35:G38" ca="1">_xll.HLV5r3.Financial.Cache.GetRequiredCurves(E35)</f>
        <v>DiscountCurve.AUD-LIBOR-SENIOR</v>
      </c>
      <c r="H35" t="str">
        <f>H26</f>
        <v>Market.QR_LIVE.RateCurve.USD-LIBOR-BBA-6M</v>
      </c>
      <c r="I35" s="15"/>
      <c r="J35" s="11"/>
      <c r="K35" s="25"/>
      <c r="L35" s="26"/>
      <c r="N35" s="93" t="e">
        <f ca="1"/>
        <v>#NAME?</v>
      </c>
      <c r="O35" s="15" t="e">
        <f ca="1"/>
        <v>#NAME?</v>
      </c>
      <c r="P35" s="205" t="e">
        <f ca="1"/>
        <v>#NAME?</v>
      </c>
      <c r="Q35" s="205" t="e">
        <f ca="1"/>
        <v>#NAME?</v>
      </c>
      <c r="R35" s="15" t="e">
        <f ca="1"/>
        <v>#NAME?</v>
      </c>
      <c r="S35" s="85" t="e">
        <f ca="1"/>
        <v>#NAME?</v>
      </c>
      <c r="T35" s="85" t="e">
        <f ca="1"/>
        <v>#NAME?</v>
      </c>
      <c r="U35" s="85" t="e">
        <f ca="1"/>
        <v>#NAME?</v>
      </c>
      <c r="V35" s="85" t="e">
        <f ca="1"/>
        <v>#NAME?</v>
      </c>
      <c r="W35" s="205" t="e">
        <f ca="1"/>
        <v>#NAME?</v>
      </c>
      <c r="X35" s="15" t="e">
        <f ca="1"/>
        <v>#NAME?</v>
      </c>
      <c r="Y35" s="207" t="e">
        <f ca="1"/>
        <v>#NAME?</v>
      </c>
      <c r="Z35" s="15" t="e">
        <f ca="1"/>
        <v>#NAME?</v>
      </c>
      <c r="AA35" s="15" t="e">
        <f ca="1"/>
        <v>#NAME?</v>
      </c>
      <c r="AB35" s="94" t="e">
        <f ca="1"/>
        <v>#NAME?</v>
      </c>
    </row>
    <row r="36" spans="2:28">
      <c r="B36" s="15"/>
      <c r="C36" s="31"/>
      <c r="D36" s="29" t="s">
        <v>116</v>
      </c>
      <c r="E36" s="132" t="str">
        <f ca="1">_xll.HLV5r3.Financial.Cache.ValueTradeFromMarket(E35,L23,K32:K33,L27,L30,L29)</f>
        <v>ValuationReport.LOCAL_USER.SpreadSheet.swap.xccynb003.QR_LIVE</v>
      </c>
      <c r="F36" s="15"/>
      <c r="G36" t="str">
        <f ca="1"/>
        <v>DiscountCurve.USD-LIBOR-SENIOR</v>
      </c>
      <c r="H36" t="str">
        <f>H27</f>
        <v>Market.QR_LIVE.RateCurve.USD-LIBOR-BBA-6M</v>
      </c>
      <c r="I36" s="15"/>
      <c r="J36" s="11"/>
      <c r="N36" s="93" t="e">
        <f ca="1"/>
        <v>#NAME?</v>
      </c>
      <c r="O36" s="15" t="e">
        <f ca="1"/>
        <v>#NAME?</v>
      </c>
      <c r="P36" s="205" t="e">
        <f ca="1"/>
        <v>#NAME?</v>
      </c>
      <c r="Q36" s="205" t="e">
        <f ca="1"/>
        <v>#NAME?</v>
      </c>
      <c r="R36" s="15" t="e">
        <f ca="1"/>
        <v>#NAME?</v>
      </c>
      <c r="S36" s="85" t="e">
        <f ca="1"/>
        <v>#NAME?</v>
      </c>
      <c r="T36" s="85" t="e">
        <f ca="1"/>
        <v>#NAME?</v>
      </c>
      <c r="U36" s="85" t="e">
        <f ca="1"/>
        <v>#NAME?</v>
      </c>
      <c r="V36" s="85" t="e">
        <f ca="1"/>
        <v>#NAME?</v>
      </c>
      <c r="W36" s="205" t="e">
        <f ca="1"/>
        <v>#NAME?</v>
      </c>
      <c r="X36" s="15" t="e">
        <f ca="1"/>
        <v>#NAME?</v>
      </c>
      <c r="Y36" s="207" t="e">
        <f ca="1"/>
        <v>#NAME?</v>
      </c>
      <c r="Z36" s="15" t="e">
        <f ca="1"/>
        <v>#NAME?</v>
      </c>
      <c r="AA36" s="15" t="e">
        <f ca="1"/>
        <v>#NAME?</v>
      </c>
      <c r="AB36" s="94" t="e">
        <f ca="1"/>
        <v>#NAME?</v>
      </c>
    </row>
    <row r="37" spans="2:28">
      <c r="B37" s="15"/>
      <c r="C37" s="31"/>
      <c r="D37" s="29" t="s">
        <v>65</v>
      </c>
      <c r="E37" s="135">
        <f ca="1">_xll.HLV5r3.Financial.Cache.GetNPV(E35,L28,L27,L29,L30)</f>
        <v>-2188606.8404212464</v>
      </c>
      <c r="F37" s="15"/>
      <c r="G37" t="str">
        <f ca="1"/>
        <v>RateCurve.USD-LIBOR-BBA-6M</v>
      </c>
      <c r="H37"/>
      <c r="I37" s="15"/>
      <c r="J37" s="11"/>
      <c r="N37" s="93" t="e">
        <f ca="1"/>
        <v>#NAME?</v>
      </c>
      <c r="O37" s="15" t="e">
        <f ca="1"/>
        <v>#NAME?</v>
      </c>
      <c r="P37" s="205" t="e">
        <f ca="1"/>
        <v>#NAME?</v>
      </c>
      <c r="Q37" s="205" t="e">
        <f ca="1"/>
        <v>#NAME?</v>
      </c>
      <c r="R37" s="15" t="e">
        <f ca="1"/>
        <v>#NAME?</v>
      </c>
      <c r="S37" s="85" t="e">
        <f ca="1"/>
        <v>#NAME?</v>
      </c>
      <c r="T37" s="85" t="e">
        <f ca="1"/>
        <v>#NAME?</v>
      </c>
      <c r="U37" s="85" t="e">
        <f ca="1"/>
        <v>#NAME?</v>
      </c>
      <c r="V37" s="85" t="e">
        <f ca="1"/>
        <v>#NAME?</v>
      </c>
      <c r="W37" s="205" t="e">
        <f ca="1"/>
        <v>#NAME?</v>
      </c>
      <c r="X37" s="15" t="e">
        <f ca="1"/>
        <v>#NAME?</v>
      </c>
      <c r="Y37" s="207" t="e">
        <f ca="1"/>
        <v>#NAME?</v>
      </c>
      <c r="Z37" s="15" t="e">
        <f ca="1"/>
        <v>#NAME?</v>
      </c>
      <c r="AA37" s="15" t="e">
        <f ca="1"/>
        <v>#NAME?</v>
      </c>
      <c r="AB37" s="94" t="e">
        <f ca="1"/>
        <v>#NAME?</v>
      </c>
    </row>
    <row r="38" spans="2:28">
      <c r="B38" s="15"/>
      <c r="C38" s="31"/>
      <c r="D38" s="46" t="s">
        <v>117</v>
      </c>
      <c r="E38" s="134"/>
      <c r="F38" s="31"/>
      <c r="G38" t="e">
        <f ca="1"/>
        <v>#N/A</v>
      </c>
      <c r="H38"/>
      <c r="I38" s="15"/>
      <c r="J38" s="11"/>
      <c r="K38" s="83" t="s">
        <v>73</v>
      </c>
      <c r="L38" s="55" t="str">
        <f>L23</f>
        <v>CBA</v>
      </c>
      <c r="N38" s="93" t="e">
        <f ca="1"/>
        <v>#NAME?</v>
      </c>
      <c r="O38" s="15" t="e">
        <f ca="1"/>
        <v>#NAME?</v>
      </c>
      <c r="P38" s="205" t="e">
        <f ca="1"/>
        <v>#NAME?</v>
      </c>
      <c r="Q38" s="205" t="e">
        <f ca="1"/>
        <v>#NAME?</v>
      </c>
      <c r="R38" s="15" t="e">
        <f ca="1"/>
        <v>#NAME?</v>
      </c>
      <c r="S38" s="85" t="e">
        <f ca="1"/>
        <v>#NAME?</v>
      </c>
      <c r="T38" s="85" t="e">
        <f ca="1"/>
        <v>#NAME?</v>
      </c>
      <c r="U38" s="85" t="e">
        <f ca="1"/>
        <v>#NAME?</v>
      </c>
      <c r="V38" s="85" t="e">
        <f ca="1"/>
        <v>#NAME?</v>
      </c>
      <c r="W38" s="205" t="e">
        <f ca="1"/>
        <v>#NAME?</v>
      </c>
      <c r="X38" s="15" t="e">
        <f ca="1"/>
        <v>#NAME?</v>
      </c>
      <c r="Y38" s="207" t="e">
        <f ca="1"/>
        <v>#NAME?</v>
      </c>
      <c r="Z38" s="15" t="e">
        <f ca="1"/>
        <v>#NAME?</v>
      </c>
      <c r="AA38" s="15" t="e">
        <f ca="1"/>
        <v>#NAME?</v>
      </c>
      <c r="AB38" s="94" t="e">
        <f ca="1"/>
        <v>#NAME?</v>
      </c>
    </row>
    <row r="39" spans="2:28">
      <c r="B39" s="31"/>
      <c r="C39"/>
      <c r="D39"/>
      <c r="E39" s="57"/>
      <c r="F39"/>
      <c r="G39"/>
      <c r="H39"/>
      <c r="I39"/>
      <c r="K39" s="83" t="s">
        <v>9</v>
      </c>
      <c r="L39" s="55">
        <f ca="1">L21</f>
        <v>43216</v>
      </c>
      <c r="N39" s="93" t="e">
        <f ca="1"/>
        <v>#NAME?</v>
      </c>
      <c r="O39" s="15" t="e">
        <f ca="1"/>
        <v>#NAME?</v>
      </c>
      <c r="P39" s="205" t="e">
        <f ca="1"/>
        <v>#NAME?</v>
      </c>
      <c r="Q39" s="205" t="e">
        <f ca="1"/>
        <v>#NAME?</v>
      </c>
      <c r="R39" s="15" t="e">
        <f ca="1"/>
        <v>#NAME?</v>
      </c>
      <c r="S39" s="85" t="e">
        <f ca="1"/>
        <v>#NAME?</v>
      </c>
      <c r="T39" s="85" t="e">
        <f ca="1"/>
        <v>#NAME?</v>
      </c>
      <c r="U39" s="85" t="e">
        <f ca="1"/>
        <v>#NAME?</v>
      </c>
      <c r="V39" s="85" t="e">
        <f ca="1"/>
        <v>#NAME?</v>
      </c>
      <c r="W39" s="205" t="e">
        <f ca="1"/>
        <v>#NAME?</v>
      </c>
      <c r="X39" s="15" t="e">
        <f ca="1"/>
        <v>#NAME?</v>
      </c>
      <c r="Y39" s="207" t="e">
        <f ca="1"/>
        <v>#NAME?</v>
      </c>
      <c r="Z39" s="15" t="e">
        <f ca="1"/>
        <v>#NAME?</v>
      </c>
      <c r="AA39" s="15" t="e">
        <f ca="1"/>
        <v>#NAME?</v>
      </c>
      <c r="AB39" s="94" t="e">
        <f ca="1"/>
        <v>#NAME?</v>
      </c>
    </row>
    <row r="40" spans="2:28">
      <c r="B40" s="31"/>
      <c r="C40"/>
      <c r="D40" s="44">
        <f t="array" aca="1" ref="D40:H46" ca="1">_xll.HLV5r3.Financial.Cache.CreateXccySwapPrincipalExchanges(D4:E29,D32:E32,K38:L39)</f>
        <v>-99987672.752674296</v>
      </c>
      <c r="E40" s="44">
        <f ca="1"/>
        <v>0.99987672752674295</v>
      </c>
      <c r="F40" s="44">
        <f ca="1"/>
        <v>43217</v>
      </c>
      <c r="G40" s="199" t="str">
        <f ca="1"/>
        <v>AUD</v>
      </c>
      <c r="H40" s="44">
        <f ca="1"/>
        <v>-100000000</v>
      </c>
      <c r="I40"/>
      <c r="N40" s="93" t="e">
        <f ca="1"/>
        <v>#NAME?</v>
      </c>
      <c r="O40" s="15" t="e">
        <f ca="1"/>
        <v>#NAME?</v>
      </c>
      <c r="P40" s="205" t="e">
        <f ca="1"/>
        <v>#NAME?</v>
      </c>
      <c r="Q40" s="205" t="e">
        <f ca="1"/>
        <v>#NAME?</v>
      </c>
      <c r="R40" s="15" t="e">
        <f ca="1"/>
        <v>#NAME?</v>
      </c>
      <c r="S40" s="85" t="e">
        <f ca="1"/>
        <v>#NAME?</v>
      </c>
      <c r="T40" s="85" t="e">
        <f ca="1"/>
        <v>#NAME?</v>
      </c>
      <c r="U40" s="85" t="e">
        <f ca="1"/>
        <v>#NAME?</v>
      </c>
      <c r="V40" s="85" t="e">
        <f ca="1"/>
        <v>#NAME?</v>
      </c>
      <c r="W40" s="205" t="e">
        <f ca="1"/>
        <v>#NAME?</v>
      </c>
      <c r="X40" s="15" t="e">
        <f ca="1"/>
        <v>#NAME?</v>
      </c>
      <c r="Y40" s="207" t="e">
        <f ca="1"/>
        <v>#NAME?</v>
      </c>
      <c r="Z40" s="15" t="e">
        <f ca="1"/>
        <v>#NAME?</v>
      </c>
      <c r="AA40" s="15" t="e">
        <f ca="1"/>
        <v>#NAME?</v>
      </c>
      <c r="AB40" s="94" t="e">
        <f ca="1"/>
        <v>#NAME?</v>
      </c>
    </row>
    <row r="41" spans="2:28">
      <c r="B41" s="31"/>
      <c r="C41"/>
      <c r="D41" s="44">
        <f ca="1"/>
        <v>52116644.505586505</v>
      </c>
      <c r="E41" s="44">
        <f ca="1"/>
        <v>0.52116644505586496</v>
      </c>
      <c r="F41" s="44">
        <f ca="1"/>
        <v>46870</v>
      </c>
      <c r="G41" s="199" t="str">
        <f ca="1"/>
        <v>AUD</v>
      </c>
      <c r="H41" s="44">
        <f ca="1"/>
        <v>100000000</v>
      </c>
      <c r="I41"/>
      <c r="K41" s="51"/>
      <c r="N41" s="93" t="e">
        <f ca="1"/>
        <v>#NAME?</v>
      </c>
      <c r="O41" s="15" t="e">
        <f ca="1"/>
        <v>#NAME?</v>
      </c>
      <c r="P41" s="205" t="e">
        <f ca="1"/>
        <v>#NAME?</v>
      </c>
      <c r="Q41" s="205" t="e">
        <f ca="1"/>
        <v>#NAME?</v>
      </c>
      <c r="R41" s="15" t="e">
        <f ca="1"/>
        <v>#NAME?</v>
      </c>
      <c r="S41" s="85" t="e">
        <f ca="1"/>
        <v>#NAME?</v>
      </c>
      <c r="T41" s="85" t="e">
        <f ca="1"/>
        <v>#NAME?</v>
      </c>
      <c r="U41" s="85" t="e">
        <f ca="1"/>
        <v>#NAME?</v>
      </c>
      <c r="V41" s="85" t="e">
        <f ca="1"/>
        <v>#NAME?</v>
      </c>
      <c r="W41" s="205" t="e">
        <f ca="1"/>
        <v>#NAME?</v>
      </c>
      <c r="X41" s="15" t="e">
        <f ca="1"/>
        <v>#NAME?</v>
      </c>
      <c r="Y41" s="207" t="e">
        <f ca="1"/>
        <v>#NAME?</v>
      </c>
      <c r="Z41" s="15" t="e">
        <f ca="1"/>
        <v>#NAME?</v>
      </c>
      <c r="AA41" s="15" t="e">
        <f ca="1"/>
        <v>#NAME?</v>
      </c>
      <c r="AB41" s="94" t="e">
        <f ca="1"/>
        <v>#NAME?</v>
      </c>
    </row>
    <row r="42" spans="2:28">
      <c r="B42" s="31"/>
      <c r="C42"/>
      <c r="D42" t="e">
        <f ca="1"/>
        <v>#N/A</v>
      </c>
      <c r="E42" s="57" t="e">
        <f ca="1"/>
        <v>#N/A</v>
      </c>
      <c r="F42" s="44" t="e">
        <f ca="1"/>
        <v>#N/A</v>
      </c>
      <c r="G42" t="e">
        <f ca="1"/>
        <v>#N/A</v>
      </c>
      <c r="H42" t="e">
        <f ca="1"/>
        <v>#N/A</v>
      </c>
      <c r="I42"/>
      <c r="K42" s="51"/>
      <c r="N42" s="93" t="e">
        <f ca="1"/>
        <v>#NAME?</v>
      </c>
      <c r="O42" s="15" t="e">
        <f ca="1"/>
        <v>#NAME?</v>
      </c>
      <c r="P42" s="205" t="e">
        <f ca="1"/>
        <v>#NAME?</v>
      </c>
      <c r="Q42" s="205" t="e">
        <f ca="1"/>
        <v>#NAME?</v>
      </c>
      <c r="R42" s="15" t="e">
        <f ca="1"/>
        <v>#NAME?</v>
      </c>
      <c r="S42" s="85" t="e">
        <f ca="1"/>
        <v>#NAME?</v>
      </c>
      <c r="T42" s="85" t="e">
        <f ca="1"/>
        <v>#NAME?</v>
      </c>
      <c r="U42" s="85" t="e">
        <f ca="1"/>
        <v>#NAME?</v>
      </c>
      <c r="V42" s="85" t="e">
        <f ca="1"/>
        <v>#NAME?</v>
      </c>
      <c r="W42" s="205" t="e">
        <f ca="1"/>
        <v>#NAME?</v>
      </c>
      <c r="X42" s="15" t="e">
        <f ca="1"/>
        <v>#NAME?</v>
      </c>
      <c r="Y42" s="207" t="e">
        <f ca="1"/>
        <v>#NAME?</v>
      </c>
      <c r="Z42" s="15" t="e">
        <f ca="1"/>
        <v>#NAME?</v>
      </c>
      <c r="AA42" s="15" t="e">
        <f ca="1"/>
        <v>#NAME?</v>
      </c>
      <c r="AB42" s="94" t="e">
        <f ca="1"/>
        <v>#NAME?</v>
      </c>
    </row>
    <row r="43" spans="2:28">
      <c r="B43" s="31"/>
      <c r="C43"/>
      <c r="D43" t="e">
        <f ca="1"/>
        <v>#N/A</v>
      </c>
      <c r="E43" s="57" t="e">
        <f ca="1"/>
        <v>#N/A</v>
      </c>
      <c r="F43" t="e">
        <f ca="1"/>
        <v>#N/A</v>
      </c>
      <c r="G43" t="e">
        <f ca="1"/>
        <v>#N/A</v>
      </c>
      <c r="H43" t="e">
        <f ca="1"/>
        <v>#N/A</v>
      </c>
      <c r="I43"/>
      <c r="K43" s="51"/>
      <c r="N43" s="93" t="e">
        <f ca="1"/>
        <v>#NAME?</v>
      </c>
      <c r="O43" s="15" t="e">
        <f ca="1"/>
        <v>#NAME?</v>
      </c>
      <c r="P43" s="205" t="e">
        <f ca="1"/>
        <v>#NAME?</v>
      </c>
      <c r="Q43" s="205" t="e">
        <f ca="1"/>
        <v>#NAME?</v>
      </c>
      <c r="R43" s="15" t="e">
        <f ca="1"/>
        <v>#NAME?</v>
      </c>
      <c r="S43" s="85" t="e">
        <f ca="1"/>
        <v>#NAME?</v>
      </c>
      <c r="T43" s="85" t="e">
        <f ca="1"/>
        <v>#NAME?</v>
      </c>
      <c r="U43" s="85" t="e">
        <f ca="1"/>
        <v>#NAME?</v>
      </c>
      <c r="V43" s="85" t="e">
        <f ca="1"/>
        <v>#NAME?</v>
      </c>
      <c r="W43" s="205" t="e">
        <f ca="1"/>
        <v>#NAME?</v>
      </c>
      <c r="X43" s="15" t="e">
        <f ca="1"/>
        <v>#NAME?</v>
      </c>
      <c r="Y43" s="207" t="e">
        <f ca="1"/>
        <v>#NAME?</v>
      </c>
      <c r="Z43" s="15" t="e">
        <f ca="1"/>
        <v>#NAME?</v>
      </c>
      <c r="AA43" s="15" t="e">
        <f ca="1"/>
        <v>#NAME?</v>
      </c>
      <c r="AB43" s="94" t="e">
        <f ca="1"/>
        <v>#NAME?</v>
      </c>
    </row>
    <row r="44" spans="2:28">
      <c r="B44" s="31"/>
      <c r="C44"/>
      <c r="D44" t="e">
        <f ca="1"/>
        <v>#N/A</v>
      </c>
      <c r="E44" s="57" t="e">
        <f ca="1"/>
        <v>#N/A</v>
      </c>
      <c r="F44" t="e">
        <f ca="1"/>
        <v>#N/A</v>
      </c>
      <c r="G44" t="e">
        <f ca="1"/>
        <v>#N/A</v>
      </c>
      <c r="H44" t="e">
        <f ca="1"/>
        <v>#N/A</v>
      </c>
      <c r="I44"/>
      <c r="K44" s="51"/>
      <c r="N44" s="93" t="e">
        <f ca="1"/>
        <v>#NAME?</v>
      </c>
      <c r="O44" s="15" t="e">
        <f ca="1"/>
        <v>#NAME?</v>
      </c>
      <c r="P44" s="205" t="e">
        <f ca="1"/>
        <v>#NAME?</v>
      </c>
      <c r="Q44" s="205" t="e">
        <f ca="1"/>
        <v>#NAME?</v>
      </c>
      <c r="R44" s="15" t="e">
        <f ca="1"/>
        <v>#NAME?</v>
      </c>
      <c r="S44" s="85" t="e">
        <f ca="1"/>
        <v>#NAME?</v>
      </c>
      <c r="T44" s="85" t="e">
        <f ca="1"/>
        <v>#NAME?</v>
      </c>
      <c r="U44" s="85" t="e">
        <f ca="1"/>
        <v>#NAME?</v>
      </c>
      <c r="V44" s="85" t="e">
        <f ca="1"/>
        <v>#NAME?</v>
      </c>
      <c r="W44" s="205" t="e">
        <f ca="1"/>
        <v>#NAME?</v>
      </c>
      <c r="X44" s="15" t="e">
        <f ca="1"/>
        <v>#NAME?</v>
      </c>
      <c r="Y44" s="207" t="e">
        <f ca="1"/>
        <v>#NAME?</v>
      </c>
      <c r="Z44" s="15" t="e">
        <f ca="1"/>
        <v>#NAME?</v>
      </c>
      <c r="AA44" s="15" t="e">
        <f ca="1"/>
        <v>#NAME?</v>
      </c>
      <c r="AB44" s="94" t="e">
        <f ca="1"/>
        <v>#NAME?</v>
      </c>
    </row>
    <row r="45" spans="2:28">
      <c r="B45" s="31"/>
      <c r="C45"/>
      <c r="D45" t="e">
        <f ca="1"/>
        <v>#N/A</v>
      </c>
      <c r="E45" s="57" t="e">
        <f ca="1"/>
        <v>#N/A</v>
      </c>
      <c r="F45" t="e">
        <f ca="1"/>
        <v>#N/A</v>
      </c>
      <c r="G45" t="e">
        <f ca="1"/>
        <v>#N/A</v>
      </c>
      <c r="H45" t="e">
        <f ca="1"/>
        <v>#N/A</v>
      </c>
      <c r="I45"/>
      <c r="K45" s="51"/>
      <c r="N45" s="93" t="e">
        <f ca="1"/>
        <v>#NAME?</v>
      </c>
      <c r="O45" s="15" t="e">
        <f ca="1"/>
        <v>#NAME?</v>
      </c>
      <c r="P45" s="205" t="e">
        <f ca="1"/>
        <v>#NAME?</v>
      </c>
      <c r="Q45" s="205" t="e">
        <f ca="1"/>
        <v>#NAME?</v>
      </c>
      <c r="R45" s="15" t="e">
        <f ca="1"/>
        <v>#NAME?</v>
      </c>
      <c r="S45" s="85" t="e">
        <f ca="1"/>
        <v>#NAME?</v>
      </c>
      <c r="T45" s="85" t="e">
        <f ca="1"/>
        <v>#NAME?</v>
      </c>
      <c r="U45" s="85" t="e">
        <f ca="1"/>
        <v>#NAME?</v>
      </c>
      <c r="V45" s="85" t="e">
        <f ca="1"/>
        <v>#NAME?</v>
      </c>
      <c r="W45" s="205" t="e">
        <f ca="1"/>
        <v>#NAME?</v>
      </c>
      <c r="X45" s="15" t="e">
        <f ca="1"/>
        <v>#NAME?</v>
      </c>
      <c r="Y45" s="207" t="e">
        <f ca="1"/>
        <v>#NAME?</v>
      </c>
      <c r="Z45" s="15" t="e">
        <f ca="1"/>
        <v>#NAME?</v>
      </c>
      <c r="AA45" s="15" t="e">
        <f ca="1"/>
        <v>#NAME?</v>
      </c>
      <c r="AB45" s="94" t="e">
        <f ca="1"/>
        <v>#NAME?</v>
      </c>
    </row>
    <row r="46" spans="2:28">
      <c r="B46" s="31"/>
      <c r="C46"/>
      <c r="D46" t="e">
        <f ca="1"/>
        <v>#N/A</v>
      </c>
      <c r="E46" s="57" t="e">
        <f ca="1"/>
        <v>#N/A</v>
      </c>
      <c r="F46" t="e">
        <f ca="1"/>
        <v>#N/A</v>
      </c>
      <c r="G46" t="e">
        <f ca="1"/>
        <v>#N/A</v>
      </c>
      <c r="H46" t="e">
        <f ca="1"/>
        <v>#N/A</v>
      </c>
      <c r="I46"/>
      <c r="K46" s="51"/>
      <c r="N46" s="93" t="e">
        <f ca="1"/>
        <v>#NAME?</v>
      </c>
      <c r="O46" s="15" t="e">
        <f ca="1"/>
        <v>#NAME?</v>
      </c>
      <c r="P46" s="205" t="e">
        <f ca="1"/>
        <v>#NAME?</v>
      </c>
      <c r="Q46" s="205" t="e">
        <f ca="1"/>
        <v>#NAME?</v>
      </c>
      <c r="R46" s="15" t="e">
        <f ca="1"/>
        <v>#NAME?</v>
      </c>
      <c r="S46" s="85" t="e">
        <f ca="1"/>
        <v>#NAME?</v>
      </c>
      <c r="T46" s="85" t="e">
        <f ca="1"/>
        <v>#NAME?</v>
      </c>
      <c r="U46" s="85" t="e">
        <f ca="1"/>
        <v>#NAME?</v>
      </c>
      <c r="V46" s="85" t="e">
        <f ca="1"/>
        <v>#NAME?</v>
      </c>
      <c r="W46" s="205" t="e">
        <f ca="1"/>
        <v>#NAME?</v>
      </c>
      <c r="X46" s="15" t="e">
        <f ca="1"/>
        <v>#NAME?</v>
      </c>
      <c r="Y46" s="207" t="e">
        <f ca="1"/>
        <v>#NAME?</v>
      </c>
      <c r="Z46" s="15" t="e">
        <f ca="1"/>
        <v>#NAME?</v>
      </c>
      <c r="AA46" s="15" t="e">
        <f ca="1"/>
        <v>#NAME?</v>
      </c>
      <c r="AB46" s="94" t="e">
        <f ca="1"/>
        <v>#NAME?</v>
      </c>
    </row>
    <row r="47" spans="2:28">
      <c r="B47" s="31"/>
      <c r="C47"/>
      <c r="D47"/>
      <c r="E47" s="57"/>
      <c r="F47"/>
      <c r="G47"/>
      <c r="H47"/>
      <c r="I47"/>
      <c r="K47" s="51"/>
      <c r="N47" s="93" t="e">
        <f ca="1"/>
        <v>#NAME?</v>
      </c>
      <c r="O47" s="15" t="e">
        <f ca="1"/>
        <v>#NAME?</v>
      </c>
      <c r="P47" s="205" t="e">
        <f ca="1"/>
        <v>#NAME?</v>
      </c>
      <c r="Q47" s="205" t="e">
        <f ca="1"/>
        <v>#NAME?</v>
      </c>
      <c r="R47" s="15" t="e">
        <f ca="1"/>
        <v>#NAME?</v>
      </c>
      <c r="S47" s="85" t="e">
        <f ca="1"/>
        <v>#NAME?</v>
      </c>
      <c r="T47" s="85" t="e">
        <f ca="1"/>
        <v>#NAME?</v>
      </c>
      <c r="U47" s="85" t="e">
        <f ca="1"/>
        <v>#NAME?</v>
      </c>
      <c r="V47" s="85" t="e">
        <f ca="1"/>
        <v>#NAME?</v>
      </c>
      <c r="W47" s="205" t="e">
        <f ca="1"/>
        <v>#NAME?</v>
      </c>
      <c r="X47" s="15" t="e">
        <f ca="1"/>
        <v>#NAME?</v>
      </c>
      <c r="Y47" s="207" t="e">
        <f ca="1"/>
        <v>#NAME?</v>
      </c>
      <c r="Z47" s="15" t="e">
        <f ca="1"/>
        <v>#NAME?</v>
      </c>
      <c r="AA47" s="15" t="e">
        <f ca="1"/>
        <v>#NAME?</v>
      </c>
      <c r="AB47" s="94" t="e">
        <f ca="1"/>
        <v>#NAME?</v>
      </c>
    </row>
    <row r="48" spans="2:28">
      <c r="K48" s="51"/>
      <c r="N48" s="93" t="e">
        <f ca="1"/>
        <v>#NAME?</v>
      </c>
      <c r="O48" s="15" t="e">
        <f ca="1"/>
        <v>#NAME?</v>
      </c>
      <c r="P48" s="205" t="e">
        <f ca="1"/>
        <v>#NAME?</v>
      </c>
      <c r="Q48" s="205" t="e">
        <f ca="1"/>
        <v>#NAME?</v>
      </c>
      <c r="R48" s="15" t="e">
        <f ca="1"/>
        <v>#NAME?</v>
      </c>
      <c r="S48" s="85" t="e">
        <f ca="1"/>
        <v>#NAME?</v>
      </c>
      <c r="T48" s="85" t="e">
        <f ca="1"/>
        <v>#NAME?</v>
      </c>
      <c r="U48" s="85" t="e">
        <f ca="1"/>
        <v>#NAME?</v>
      </c>
      <c r="V48" s="85" t="e">
        <f ca="1"/>
        <v>#NAME?</v>
      </c>
      <c r="W48" s="205" t="e">
        <f ca="1"/>
        <v>#NAME?</v>
      </c>
      <c r="X48" s="15" t="e">
        <f ca="1"/>
        <v>#NAME?</v>
      </c>
      <c r="Y48" s="207" t="e">
        <f ca="1"/>
        <v>#NAME?</v>
      </c>
      <c r="Z48" s="15" t="e">
        <f ca="1"/>
        <v>#NAME?</v>
      </c>
      <c r="AA48" s="15" t="e">
        <f ca="1"/>
        <v>#NAME?</v>
      </c>
      <c r="AB48" s="94" t="e">
        <f ca="1"/>
        <v>#NAME?</v>
      </c>
    </row>
    <row r="49" spans="11:28">
      <c r="K49" s="51"/>
      <c r="N49" s="93" t="e">
        <f ca="1"/>
        <v>#NAME?</v>
      </c>
      <c r="O49" s="15" t="e">
        <f ca="1"/>
        <v>#NAME?</v>
      </c>
      <c r="P49" s="205" t="e">
        <f ca="1"/>
        <v>#NAME?</v>
      </c>
      <c r="Q49" s="205" t="e">
        <f ca="1"/>
        <v>#NAME?</v>
      </c>
      <c r="R49" s="15" t="e">
        <f ca="1"/>
        <v>#NAME?</v>
      </c>
      <c r="S49" s="85" t="e">
        <f ca="1"/>
        <v>#NAME?</v>
      </c>
      <c r="T49" s="85" t="e">
        <f ca="1"/>
        <v>#NAME?</v>
      </c>
      <c r="U49" s="85" t="e">
        <f ca="1"/>
        <v>#NAME?</v>
      </c>
      <c r="V49" s="85" t="e">
        <f ca="1"/>
        <v>#NAME?</v>
      </c>
      <c r="W49" s="205" t="e">
        <f ca="1"/>
        <v>#NAME?</v>
      </c>
      <c r="X49" s="15" t="e">
        <f ca="1"/>
        <v>#NAME?</v>
      </c>
      <c r="Y49" s="207" t="e">
        <f ca="1"/>
        <v>#NAME?</v>
      </c>
      <c r="Z49" s="15" t="e">
        <f ca="1"/>
        <v>#NAME?</v>
      </c>
      <c r="AA49" s="15" t="e">
        <f ca="1"/>
        <v>#NAME?</v>
      </c>
      <c r="AB49" s="94" t="e">
        <f ca="1"/>
        <v>#NAME?</v>
      </c>
    </row>
    <row r="50" spans="11:28">
      <c r="K50" s="51"/>
      <c r="N50" s="93" t="e">
        <f ca="1"/>
        <v>#NAME?</v>
      </c>
      <c r="O50" s="15" t="e">
        <f ca="1"/>
        <v>#NAME?</v>
      </c>
      <c r="P50" s="205" t="e">
        <f ca="1"/>
        <v>#NAME?</v>
      </c>
      <c r="Q50" s="205" t="e">
        <f ca="1"/>
        <v>#NAME?</v>
      </c>
      <c r="R50" s="15" t="e">
        <f ca="1"/>
        <v>#NAME?</v>
      </c>
      <c r="S50" s="85" t="e">
        <f ca="1"/>
        <v>#NAME?</v>
      </c>
      <c r="T50" s="85" t="e">
        <f ca="1"/>
        <v>#NAME?</v>
      </c>
      <c r="U50" s="85" t="e">
        <f ca="1"/>
        <v>#NAME?</v>
      </c>
      <c r="V50" s="85" t="e">
        <f ca="1"/>
        <v>#NAME?</v>
      </c>
      <c r="W50" s="205" t="e">
        <f ca="1"/>
        <v>#NAME?</v>
      </c>
      <c r="X50" s="15" t="e">
        <f ca="1"/>
        <v>#NAME?</v>
      </c>
      <c r="Y50" s="207" t="e">
        <f ca="1"/>
        <v>#NAME?</v>
      </c>
      <c r="Z50" s="15" t="e">
        <f ca="1"/>
        <v>#NAME?</v>
      </c>
      <c r="AA50" s="15" t="e">
        <f ca="1"/>
        <v>#NAME?</v>
      </c>
      <c r="AB50" s="94" t="e">
        <f ca="1"/>
        <v>#NAME?</v>
      </c>
    </row>
    <row r="51" spans="11:28">
      <c r="K51" s="51"/>
      <c r="N51" s="93" t="e">
        <f ca="1"/>
        <v>#NAME?</v>
      </c>
      <c r="O51" s="15" t="e">
        <f ca="1"/>
        <v>#NAME?</v>
      </c>
      <c r="P51" s="205" t="e">
        <f ca="1"/>
        <v>#NAME?</v>
      </c>
      <c r="Q51" s="205" t="e">
        <f ca="1"/>
        <v>#NAME?</v>
      </c>
      <c r="R51" s="15" t="e">
        <f ca="1"/>
        <v>#NAME?</v>
      </c>
      <c r="S51" s="85" t="e">
        <f ca="1"/>
        <v>#NAME?</v>
      </c>
      <c r="T51" s="85" t="e">
        <f ca="1"/>
        <v>#NAME?</v>
      </c>
      <c r="U51" s="85" t="e">
        <f ca="1"/>
        <v>#NAME?</v>
      </c>
      <c r="V51" s="85" t="e">
        <f ca="1"/>
        <v>#NAME?</v>
      </c>
      <c r="W51" s="205" t="e">
        <f ca="1"/>
        <v>#NAME?</v>
      </c>
      <c r="X51" s="15" t="e">
        <f ca="1"/>
        <v>#NAME?</v>
      </c>
      <c r="Y51" s="207" t="e">
        <f ca="1"/>
        <v>#NAME?</v>
      </c>
      <c r="Z51" s="15" t="e">
        <f ca="1"/>
        <v>#NAME?</v>
      </c>
      <c r="AA51" s="15" t="e">
        <f ca="1"/>
        <v>#NAME?</v>
      </c>
      <c r="AB51" s="94" t="e">
        <f ca="1"/>
        <v>#NAME?</v>
      </c>
    </row>
    <row r="52" spans="11:28">
      <c r="K52" s="51"/>
      <c r="N52" s="93" t="e">
        <f ca="1"/>
        <v>#NAME?</v>
      </c>
      <c r="O52" s="85" t="e">
        <f ca="1"/>
        <v>#NAME?</v>
      </c>
      <c r="P52" s="85" t="e">
        <f ca="1"/>
        <v>#NAME?</v>
      </c>
      <c r="Q52" s="85" t="e">
        <f ca="1"/>
        <v>#NAME?</v>
      </c>
      <c r="R52" s="86" t="e">
        <f ca="1"/>
        <v>#NAME?</v>
      </c>
      <c r="S52" s="86" t="e">
        <f ca="1"/>
        <v>#NAME?</v>
      </c>
      <c r="T52" s="15" t="e">
        <f ca="1"/>
        <v>#NAME?</v>
      </c>
      <c r="U52" s="86" t="e">
        <f ca="1"/>
        <v>#NAME?</v>
      </c>
      <c r="V52" s="15" t="e">
        <f ca="1"/>
        <v>#NAME?</v>
      </c>
      <c r="W52" s="52" t="e">
        <f ca="1"/>
        <v>#NAME?</v>
      </c>
      <c r="X52" s="15" t="e">
        <f ca="1"/>
        <v>#NAME?</v>
      </c>
      <c r="Y52" s="15" t="e">
        <f ca="1"/>
        <v>#NAME?</v>
      </c>
      <c r="Z52" s="15" t="e">
        <f ca="1"/>
        <v>#NAME?</v>
      </c>
      <c r="AA52" s="15" t="e">
        <f ca="1"/>
        <v>#NAME?</v>
      </c>
      <c r="AB52" s="94" t="e">
        <f ca="1"/>
        <v>#NAME?</v>
      </c>
    </row>
    <row r="53" spans="11:28">
      <c r="K53" s="51"/>
      <c r="N53" s="93" t="e">
        <f ca="1"/>
        <v>#NAME?</v>
      </c>
      <c r="O53" s="85" t="e">
        <f ca="1"/>
        <v>#NAME?</v>
      </c>
      <c r="P53" s="85" t="e">
        <f ca="1"/>
        <v>#NAME?</v>
      </c>
      <c r="Q53" s="85" t="e">
        <f ca="1"/>
        <v>#NAME?</v>
      </c>
      <c r="R53" s="86" t="e">
        <f ca="1"/>
        <v>#NAME?</v>
      </c>
      <c r="S53" s="86" t="e">
        <f ca="1"/>
        <v>#NAME?</v>
      </c>
      <c r="T53" s="15" t="e">
        <f ca="1"/>
        <v>#NAME?</v>
      </c>
      <c r="U53" s="86" t="e">
        <f ca="1"/>
        <v>#NAME?</v>
      </c>
      <c r="V53" s="15" t="e">
        <f ca="1"/>
        <v>#NAME?</v>
      </c>
      <c r="W53" s="52" t="e">
        <f ca="1"/>
        <v>#NAME?</v>
      </c>
      <c r="X53" s="15" t="e">
        <f ca="1"/>
        <v>#NAME?</v>
      </c>
      <c r="Y53" s="15" t="e">
        <f ca="1"/>
        <v>#NAME?</v>
      </c>
      <c r="Z53" s="15" t="e">
        <f ca="1"/>
        <v>#NAME?</v>
      </c>
      <c r="AA53" s="15" t="e">
        <f ca="1"/>
        <v>#NAME?</v>
      </c>
      <c r="AB53" s="94" t="e">
        <f ca="1"/>
        <v>#NAME?</v>
      </c>
    </row>
    <row r="54" spans="11:28">
      <c r="K54" s="51"/>
      <c r="N54" s="93" t="e">
        <f ca="1"/>
        <v>#NAME?</v>
      </c>
      <c r="O54" s="85" t="e">
        <f ca="1"/>
        <v>#NAME?</v>
      </c>
      <c r="P54" s="85" t="e">
        <f ca="1"/>
        <v>#NAME?</v>
      </c>
      <c r="Q54" s="85" t="e">
        <f ca="1"/>
        <v>#NAME?</v>
      </c>
      <c r="R54" s="86" t="e">
        <f ca="1"/>
        <v>#NAME?</v>
      </c>
      <c r="S54" s="86" t="e">
        <f ca="1"/>
        <v>#NAME?</v>
      </c>
      <c r="T54" s="15" t="e">
        <f ca="1"/>
        <v>#NAME?</v>
      </c>
      <c r="U54" s="86" t="e">
        <f ca="1"/>
        <v>#NAME?</v>
      </c>
      <c r="V54" s="15" t="e">
        <f ca="1"/>
        <v>#NAME?</v>
      </c>
      <c r="W54" s="52" t="e">
        <f ca="1"/>
        <v>#NAME?</v>
      </c>
      <c r="X54" s="15" t="e">
        <f ca="1"/>
        <v>#NAME?</v>
      </c>
      <c r="Y54" s="15" t="e">
        <f ca="1"/>
        <v>#NAME?</v>
      </c>
      <c r="Z54" s="15" t="e">
        <f ca="1"/>
        <v>#NAME?</v>
      </c>
      <c r="AA54" s="15" t="e">
        <f ca="1"/>
        <v>#NAME?</v>
      </c>
      <c r="AB54" s="94" t="e">
        <f ca="1"/>
        <v>#NAME?</v>
      </c>
    </row>
    <row r="55" spans="11:28">
      <c r="K55" s="51"/>
      <c r="N55" s="93" t="e">
        <f ca="1"/>
        <v>#NAME?</v>
      </c>
      <c r="O55" s="85" t="e">
        <f ca="1"/>
        <v>#NAME?</v>
      </c>
      <c r="P55" s="85" t="e">
        <f ca="1"/>
        <v>#NAME?</v>
      </c>
      <c r="Q55" s="85" t="e">
        <f ca="1"/>
        <v>#NAME?</v>
      </c>
      <c r="R55" s="86" t="e">
        <f ca="1"/>
        <v>#NAME?</v>
      </c>
      <c r="S55" s="86" t="e">
        <f ca="1"/>
        <v>#NAME?</v>
      </c>
      <c r="T55" s="15" t="e">
        <f ca="1"/>
        <v>#NAME?</v>
      </c>
      <c r="U55" s="86" t="e">
        <f ca="1"/>
        <v>#NAME?</v>
      </c>
      <c r="V55" s="15" t="e">
        <f ca="1"/>
        <v>#NAME?</v>
      </c>
      <c r="W55" s="52" t="e">
        <f ca="1"/>
        <v>#NAME?</v>
      </c>
      <c r="X55" s="15" t="e">
        <f ca="1"/>
        <v>#NAME?</v>
      </c>
      <c r="Y55" s="15" t="e">
        <f ca="1"/>
        <v>#NAME?</v>
      </c>
      <c r="Z55" s="15" t="e">
        <f ca="1"/>
        <v>#NAME?</v>
      </c>
      <c r="AA55" s="15" t="e">
        <f ca="1"/>
        <v>#NAME?</v>
      </c>
      <c r="AB55" s="94" t="e">
        <f ca="1"/>
        <v>#NAME?</v>
      </c>
    </row>
    <row r="56" spans="11:28">
      <c r="K56" s="51"/>
      <c r="N56" s="93" t="e">
        <f ca="1"/>
        <v>#NAME?</v>
      </c>
      <c r="O56" s="85" t="e">
        <f ca="1"/>
        <v>#NAME?</v>
      </c>
      <c r="P56" s="85" t="e">
        <f ca="1"/>
        <v>#NAME?</v>
      </c>
      <c r="Q56" s="85" t="e">
        <f ca="1"/>
        <v>#NAME?</v>
      </c>
      <c r="R56" s="86" t="e">
        <f ca="1"/>
        <v>#NAME?</v>
      </c>
      <c r="S56" s="86" t="e">
        <f ca="1"/>
        <v>#NAME?</v>
      </c>
      <c r="T56" s="15" t="e">
        <f ca="1"/>
        <v>#NAME?</v>
      </c>
      <c r="U56" s="86" t="e">
        <f ca="1"/>
        <v>#NAME?</v>
      </c>
      <c r="V56" s="15" t="e">
        <f ca="1"/>
        <v>#NAME?</v>
      </c>
      <c r="W56" s="52" t="e">
        <f ca="1"/>
        <v>#NAME?</v>
      </c>
      <c r="X56" s="15" t="e">
        <f ca="1"/>
        <v>#NAME?</v>
      </c>
      <c r="Y56" s="15" t="e">
        <f ca="1"/>
        <v>#NAME?</v>
      </c>
      <c r="Z56" s="15" t="e">
        <f ca="1"/>
        <v>#NAME?</v>
      </c>
      <c r="AA56" s="15" t="e">
        <f ca="1"/>
        <v>#NAME?</v>
      </c>
      <c r="AB56" s="94" t="e">
        <f ca="1"/>
        <v>#NAME?</v>
      </c>
    </row>
    <row r="57" spans="11:28">
      <c r="K57" s="51"/>
      <c r="N57" s="93" t="e">
        <f ca="1"/>
        <v>#NAME?</v>
      </c>
      <c r="O57" s="85" t="e">
        <f ca="1"/>
        <v>#NAME?</v>
      </c>
      <c r="P57" s="85" t="e">
        <f ca="1"/>
        <v>#NAME?</v>
      </c>
      <c r="Q57" s="85" t="e">
        <f ca="1"/>
        <v>#NAME?</v>
      </c>
      <c r="R57" s="86" t="e">
        <f ca="1"/>
        <v>#NAME?</v>
      </c>
      <c r="S57" s="86" t="e">
        <f ca="1"/>
        <v>#NAME?</v>
      </c>
      <c r="T57" s="15" t="e">
        <f ca="1"/>
        <v>#NAME?</v>
      </c>
      <c r="U57" s="86" t="e">
        <f ca="1"/>
        <v>#NAME?</v>
      </c>
      <c r="V57" s="15" t="e">
        <f ca="1"/>
        <v>#NAME?</v>
      </c>
      <c r="W57" s="52" t="e">
        <f ca="1"/>
        <v>#NAME?</v>
      </c>
      <c r="X57" s="15" t="e">
        <f ca="1"/>
        <v>#NAME?</v>
      </c>
      <c r="Y57" s="15" t="e">
        <f ca="1"/>
        <v>#NAME?</v>
      </c>
      <c r="Z57" s="15" t="e">
        <f ca="1"/>
        <v>#NAME?</v>
      </c>
      <c r="AA57" s="15" t="e">
        <f ca="1"/>
        <v>#NAME?</v>
      </c>
      <c r="AB57" s="94" t="e">
        <f ca="1"/>
        <v>#NAME?</v>
      </c>
    </row>
    <row r="58" spans="11:28">
      <c r="K58" s="51"/>
      <c r="N58" s="93" t="e">
        <f ca="1"/>
        <v>#NAME?</v>
      </c>
      <c r="O58" s="85" t="e">
        <f ca="1"/>
        <v>#NAME?</v>
      </c>
      <c r="P58" s="85" t="e">
        <f ca="1"/>
        <v>#NAME?</v>
      </c>
      <c r="Q58" s="85" t="e">
        <f ca="1"/>
        <v>#NAME?</v>
      </c>
      <c r="R58" s="86" t="e">
        <f ca="1"/>
        <v>#NAME?</v>
      </c>
      <c r="S58" s="86" t="e">
        <f ca="1"/>
        <v>#NAME?</v>
      </c>
      <c r="T58" s="15" t="e">
        <f ca="1"/>
        <v>#NAME?</v>
      </c>
      <c r="U58" s="86" t="e">
        <f ca="1"/>
        <v>#NAME?</v>
      </c>
      <c r="V58" s="15" t="e">
        <f ca="1"/>
        <v>#NAME?</v>
      </c>
      <c r="W58" s="52" t="e">
        <f ca="1"/>
        <v>#NAME?</v>
      </c>
      <c r="X58" s="15" t="e">
        <f ca="1"/>
        <v>#NAME?</v>
      </c>
      <c r="Y58" s="15" t="e">
        <f ca="1"/>
        <v>#NAME?</v>
      </c>
      <c r="Z58" s="15" t="e">
        <f ca="1"/>
        <v>#NAME?</v>
      </c>
      <c r="AA58" s="15" t="e">
        <f ca="1"/>
        <v>#NAME?</v>
      </c>
      <c r="AB58" s="94" t="e">
        <f ca="1"/>
        <v>#NAME?</v>
      </c>
    </row>
    <row r="59" spans="11:28" ht="13.5" thickBot="1">
      <c r="K59" s="51"/>
      <c r="N59" s="95"/>
      <c r="O59" s="96"/>
      <c r="P59" s="96"/>
      <c r="Q59" s="96"/>
      <c r="R59" s="96"/>
      <c r="S59" s="96"/>
      <c r="T59" s="96"/>
      <c r="U59" s="96"/>
      <c r="V59" s="96"/>
      <c r="W59" s="139"/>
      <c r="X59" s="96"/>
      <c r="Y59" s="96"/>
      <c r="Z59" s="96"/>
      <c r="AA59" s="96"/>
      <c r="AB59" s="97"/>
    </row>
    <row r="60" spans="11:28">
      <c r="K60" s="51"/>
    </row>
    <row r="61" spans="11:28">
      <c r="K61" s="51"/>
    </row>
    <row r="62" spans="11:28">
      <c r="K62" s="51"/>
    </row>
    <row r="63" spans="11:28">
      <c r="K63" s="51"/>
    </row>
    <row r="64" spans="11:28">
      <c r="K64" s="51"/>
    </row>
    <row r="65" spans="11:11">
      <c r="K65" s="51"/>
    </row>
    <row r="66" spans="11:11">
      <c r="K66" s="51"/>
    </row>
    <row r="67" spans="11:11">
      <c r="K67" s="51"/>
    </row>
    <row r="68" spans="11:11">
      <c r="K68" s="51"/>
    </row>
    <row r="69" spans="11:11">
      <c r="K69" s="51"/>
    </row>
    <row r="70" spans="11:11">
      <c r="K70" s="51"/>
    </row>
    <row r="71" spans="11:11">
      <c r="K71" s="51"/>
    </row>
    <row r="72" spans="11:11">
      <c r="K72" s="51"/>
    </row>
    <row r="73" spans="11:11">
      <c r="K73" s="51"/>
    </row>
    <row r="74" spans="11:11">
      <c r="K74" s="51"/>
    </row>
    <row r="75" spans="11:11">
      <c r="K75" s="51"/>
    </row>
    <row r="76" spans="11:11">
      <c r="K76" s="51"/>
    </row>
    <row r="77" spans="11:11">
      <c r="K77" s="51"/>
    </row>
    <row r="78" spans="11:11">
      <c r="K78" s="51"/>
    </row>
    <row r="79" spans="11:11">
      <c r="K79" s="51"/>
    </row>
    <row r="80" spans="11:11">
      <c r="K80" s="51"/>
    </row>
    <row r="81" spans="11:11">
      <c r="K81" s="51"/>
    </row>
    <row r="82" spans="11:11">
      <c r="K82" s="51"/>
    </row>
    <row r="83" spans="11:11">
      <c r="K83" s="51"/>
    </row>
    <row r="84" spans="11:11">
      <c r="K84" s="51"/>
    </row>
    <row r="85" spans="11:11">
      <c r="K85" s="51"/>
    </row>
    <row r="86" spans="11:11">
      <c r="K86" s="51"/>
    </row>
    <row r="87" spans="11:11">
      <c r="K87" s="51"/>
    </row>
    <row r="88" spans="11:11">
      <c r="K88" s="51"/>
    </row>
    <row r="89" spans="11:11">
      <c r="K89" s="51"/>
    </row>
    <row r="90" spans="11:11">
      <c r="K90" s="51"/>
    </row>
    <row r="91" spans="11:11">
      <c r="K91" s="51"/>
    </row>
    <row r="92" spans="11:11">
      <c r="K92" s="51"/>
    </row>
    <row r="93" spans="11:11">
      <c r="K93" s="51"/>
    </row>
    <row r="94" spans="11:11">
      <c r="K94" s="51"/>
    </row>
    <row r="95" spans="11:11">
      <c r="K95" s="51"/>
    </row>
    <row r="96" spans="11:11">
      <c r="K96" s="51"/>
    </row>
    <row r="97" spans="11:11">
      <c r="K97" s="51"/>
    </row>
    <row r="98" spans="11:11">
      <c r="K98" s="51"/>
    </row>
    <row r="99" spans="11:11">
      <c r="K99" s="51"/>
    </row>
    <row r="100" spans="11:11">
      <c r="K100" s="51"/>
    </row>
    <row r="101" spans="11:11">
      <c r="K101" s="51"/>
    </row>
    <row r="102" spans="11:11">
      <c r="K102" s="51"/>
    </row>
    <row r="103" spans="11:11">
      <c r="K103" s="51"/>
    </row>
    <row r="104" spans="11:11">
      <c r="K104" s="51"/>
    </row>
    <row r="105" spans="11:11">
      <c r="K105" s="51"/>
    </row>
    <row r="106" spans="11:11">
      <c r="K106" s="51"/>
    </row>
    <row r="107" spans="11:11">
      <c r="K107" s="51"/>
    </row>
    <row r="108" spans="11:11">
      <c r="K108" s="51"/>
    </row>
    <row r="109" spans="11:11">
      <c r="K109" s="51"/>
    </row>
    <row r="110" spans="11:11">
      <c r="K110" s="51"/>
    </row>
    <row r="111" spans="11:11">
      <c r="K111" s="51"/>
    </row>
    <row r="112" spans="11:11">
      <c r="K112" s="51"/>
    </row>
    <row r="113" spans="11:11">
      <c r="K113" s="51"/>
    </row>
    <row r="114" spans="11:11">
      <c r="K114" s="51"/>
    </row>
    <row r="115" spans="11:11">
      <c r="K115" s="51"/>
    </row>
    <row r="116" spans="11:11">
      <c r="K116" s="51"/>
    </row>
    <row r="117" spans="11:11">
      <c r="K117" s="51"/>
    </row>
    <row r="118" spans="11:11">
      <c r="K118" s="51"/>
    </row>
    <row r="119" spans="11:11">
      <c r="K119" s="51"/>
    </row>
    <row r="120" spans="11:11">
      <c r="K120" s="51"/>
    </row>
    <row r="121" spans="11:11">
      <c r="K121" s="51"/>
    </row>
    <row r="122" spans="11:11">
      <c r="K122" s="51"/>
    </row>
    <row r="123" spans="11:11">
      <c r="K123" s="51"/>
    </row>
    <row r="124" spans="11:11">
      <c r="K124" s="51"/>
    </row>
    <row r="125" spans="11:11">
      <c r="K125" s="51"/>
    </row>
    <row r="126" spans="11:11">
      <c r="K126" s="51"/>
    </row>
    <row r="127" spans="11:11">
      <c r="K127" s="51"/>
    </row>
    <row r="128" spans="11:11">
      <c r="K128" s="51"/>
    </row>
    <row r="129" spans="11:11">
      <c r="K129" s="51"/>
    </row>
    <row r="130" spans="11:11">
      <c r="K130" s="51"/>
    </row>
    <row r="131" spans="11:11">
      <c r="K131" s="56"/>
    </row>
    <row r="132" spans="11:11">
      <c r="K132" s="56"/>
    </row>
    <row r="133" spans="11:11">
      <c r="K133" s="56"/>
    </row>
    <row r="134" spans="11:11">
      <c r="K134" s="56"/>
    </row>
    <row r="135" spans="11:11">
      <c r="K135" s="56"/>
    </row>
    <row r="136" spans="11:11">
      <c r="K136" s="56"/>
    </row>
    <row r="137" spans="11:11">
      <c r="K137" s="56"/>
    </row>
    <row r="138" spans="11:11">
      <c r="K138" s="56"/>
    </row>
    <row r="139" spans="11:11">
      <c r="K139" s="56"/>
    </row>
    <row r="140" spans="11:11">
      <c r="K140" s="56"/>
    </row>
    <row r="141" spans="11:11">
      <c r="K141" s="56"/>
    </row>
    <row r="142" spans="11:11">
      <c r="K142" s="56"/>
    </row>
    <row r="143" spans="11:11">
      <c r="K143" s="56"/>
    </row>
    <row r="144" spans="11:11">
      <c r="K144" s="56"/>
    </row>
    <row r="145" spans="11:11">
      <c r="K145" s="56"/>
    </row>
    <row r="146" spans="11:11">
      <c r="K146" s="56"/>
    </row>
    <row r="147" spans="11:11">
      <c r="K147" s="56"/>
    </row>
    <row r="148" spans="11:11">
      <c r="K148" s="56"/>
    </row>
    <row r="149" spans="11:11">
      <c r="K149" s="56"/>
    </row>
    <row r="150" spans="11:11">
      <c r="K150" s="56"/>
    </row>
    <row r="151" spans="11:11">
      <c r="K151" s="56"/>
    </row>
    <row r="152" spans="11:11">
      <c r="K152" s="56"/>
    </row>
    <row r="153" spans="11:11">
      <c r="K153" s="56"/>
    </row>
  </sheetData>
  <conditionalFormatting sqref="I27:I28 F27">
    <cfRule type="cellIs" dxfId="1" priority="2" stopIfTrue="1" operator="equal">
      <formula>"&lt;-Error"</formula>
    </cfRule>
  </conditionalFormatting>
  <dataValidations count="13">
    <dataValidation type="list" allowBlank="1" showInputMessage="1" showErrorMessage="1" sqref="WVI983003 E983000 H12:H13 E12:E13 H65496 H131032 H196568 H262104 H327640 H393176 H458712 H524248 H589784 H655320 H720856 H786392 H851928 H917464 H983000 E65496 E131032 E196568 E262104 E327640 E393176 E458712 E524248 E589784 E655320 E720856 E786392 E851928 E917464 IZ65499 SV65499 ACR65499 AMN65499 AWJ65499 BGF65499 BQB65499 BZX65499 CJT65499 CTP65499 DDL65499 DNH65499 DXD65499 EGZ65499 EQV65499 FAR65499 FKN65499 FUJ65499 GEF65499 GOB65499 GXX65499 HHT65499 HRP65499 IBL65499 ILH65499 IVD65499 JEZ65499 JOV65499 JYR65499 KIN65499 KSJ65499 LCF65499 LMB65499 LVX65499 MFT65499 MPP65499 MZL65499 NJH65499 NTD65499 OCZ65499 OMV65499 OWR65499 PGN65499 PQJ65499 QAF65499 QKB65499 QTX65499 RDT65499 RNP65499 RXL65499 SHH65499 SRD65499 TAZ65499 TKV65499 TUR65499 UEN65499 UOJ65499 UYF65499 VIB65499 VRX65499 WBT65499 WLP65499 WVL65499 IZ131035 SV131035 ACR131035 AMN131035 AWJ131035 BGF131035 BQB131035 BZX131035 CJT131035 CTP131035 DDL131035 DNH131035 DXD131035 EGZ131035 EQV131035 FAR131035 FKN131035 FUJ131035 GEF131035 GOB131035 GXX131035 HHT131035 HRP131035 IBL131035 ILH131035 IVD131035 JEZ131035 JOV131035 JYR131035 KIN131035 KSJ131035 LCF131035 LMB131035 LVX131035 MFT131035 MPP131035 MZL131035 NJH131035 NTD131035 OCZ131035 OMV131035 OWR131035 PGN131035 PQJ131035 QAF131035 QKB131035 QTX131035 RDT131035 RNP131035 RXL131035 SHH131035 SRD131035 TAZ131035 TKV131035 TUR131035 UEN131035 UOJ131035 UYF131035 VIB131035 VRX131035 WBT131035 WLP131035 WVL131035 IZ196571 SV196571 ACR196571 AMN196571 AWJ196571 BGF196571 BQB196571 BZX196571 CJT196571 CTP196571 DDL196571 DNH196571 DXD196571 EGZ196571 EQV196571 FAR196571 FKN196571 FUJ196571 GEF196571 GOB196571 GXX196571 HHT196571 HRP196571 IBL196571 ILH196571 IVD196571 JEZ196571 JOV196571 JYR196571 KIN196571 KSJ196571 LCF196571 LMB196571 LVX196571 MFT196571 MPP196571 MZL196571 NJH196571 NTD196571 OCZ196571 OMV196571 OWR196571 PGN196571 PQJ196571 QAF196571 QKB196571 QTX196571 RDT196571 RNP196571 RXL196571 SHH196571 SRD196571 TAZ196571 TKV196571 TUR196571 UEN196571 UOJ196571 UYF196571 VIB196571 VRX196571 WBT196571 WLP196571 WVL196571 IZ262107 SV262107 ACR262107 AMN262107 AWJ262107 BGF262107 BQB262107 BZX262107 CJT262107 CTP262107 DDL262107 DNH262107 DXD262107 EGZ262107 EQV262107 FAR262107 FKN262107 FUJ262107 GEF262107 GOB262107 GXX262107 HHT262107 HRP262107 IBL262107 ILH262107 IVD262107 JEZ262107 JOV262107 JYR262107 KIN262107 KSJ262107 LCF262107 LMB262107 LVX262107 MFT262107 MPP262107 MZL262107 NJH262107 NTD262107 OCZ262107 OMV262107 OWR262107 PGN262107 PQJ262107 QAF262107 QKB262107 QTX262107 RDT262107 RNP262107 RXL262107 SHH262107 SRD262107 TAZ262107 TKV262107 TUR262107 UEN262107 UOJ262107 UYF262107 VIB262107 VRX262107 WBT262107 WLP262107 WVL262107 IZ327643 SV327643 ACR327643 AMN327643 AWJ327643 BGF327643 BQB327643 BZX327643 CJT327643 CTP327643 DDL327643 DNH327643 DXD327643 EGZ327643 EQV327643 FAR327643 FKN327643 FUJ327643 GEF327643 GOB327643 GXX327643 HHT327643 HRP327643 IBL327643 ILH327643 IVD327643 JEZ327643 JOV327643 JYR327643 KIN327643 KSJ327643 LCF327643 LMB327643 LVX327643 MFT327643 MPP327643 MZL327643 NJH327643 NTD327643 OCZ327643 OMV327643 OWR327643 PGN327643 PQJ327643 QAF327643 QKB327643 QTX327643 RDT327643 RNP327643 RXL327643 SHH327643 SRD327643 TAZ327643 TKV327643 TUR327643 UEN327643 UOJ327643 UYF327643 VIB327643 VRX327643 WBT327643 WLP327643 WVL327643 IZ393179 SV393179 ACR393179 AMN393179 AWJ393179 BGF393179 BQB393179 BZX393179 CJT393179 CTP393179 DDL393179 DNH393179 DXD393179 EGZ393179 EQV393179 FAR393179 FKN393179 FUJ393179 GEF393179 GOB393179 GXX393179 HHT393179 HRP393179 IBL393179 ILH393179 IVD393179 JEZ393179 JOV393179 JYR393179 KIN393179 KSJ393179 LCF393179 LMB393179 LVX393179 MFT393179 MPP393179 MZL393179 NJH393179 NTD393179 OCZ393179 OMV393179 OWR393179 PGN393179 PQJ393179 QAF393179 QKB393179 QTX393179 RDT393179 RNP393179 RXL393179 SHH393179 SRD393179 TAZ393179 TKV393179 TUR393179 UEN393179 UOJ393179 UYF393179 VIB393179 VRX393179 WBT393179 WLP393179 WVL393179 IZ458715 SV458715 ACR458715 AMN458715 AWJ458715 BGF458715 BQB458715 BZX458715 CJT458715 CTP458715 DDL458715 DNH458715 DXD458715 EGZ458715 EQV458715 FAR458715 FKN458715 FUJ458715 GEF458715 GOB458715 GXX458715 HHT458715 HRP458715 IBL458715 ILH458715 IVD458715 JEZ458715 JOV458715 JYR458715 KIN458715 KSJ458715 LCF458715 LMB458715 LVX458715 MFT458715 MPP458715 MZL458715 NJH458715 NTD458715 OCZ458715 OMV458715 OWR458715 PGN458715 PQJ458715 QAF458715 QKB458715 QTX458715 RDT458715 RNP458715 RXL458715 SHH458715 SRD458715 TAZ458715 TKV458715 TUR458715 UEN458715 UOJ458715 UYF458715 VIB458715 VRX458715 WBT458715 WLP458715 WVL458715 IZ524251 SV524251 ACR524251 AMN524251 AWJ524251 BGF524251 BQB524251 BZX524251 CJT524251 CTP524251 DDL524251 DNH524251 DXD524251 EGZ524251 EQV524251 FAR524251 FKN524251 FUJ524251 GEF524251 GOB524251 GXX524251 HHT524251 HRP524251 IBL524251 ILH524251 IVD524251 JEZ524251 JOV524251 JYR524251 KIN524251 KSJ524251 LCF524251 LMB524251 LVX524251 MFT524251 MPP524251 MZL524251 NJH524251 NTD524251 OCZ524251 OMV524251 OWR524251 PGN524251 PQJ524251 QAF524251 QKB524251 QTX524251 RDT524251 RNP524251 RXL524251 SHH524251 SRD524251 TAZ524251 TKV524251 TUR524251 UEN524251 UOJ524251 UYF524251 VIB524251 VRX524251 WBT524251 WLP524251 WVL524251 IZ589787 SV589787 ACR589787 AMN589787 AWJ589787 BGF589787 BQB589787 BZX589787 CJT589787 CTP589787 DDL589787 DNH589787 DXD589787 EGZ589787 EQV589787 FAR589787 FKN589787 FUJ589787 GEF589787 GOB589787 GXX589787 HHT589787 HRP589787 IBL589787 ILH589787 IVD589787 JEZ589787 JOV589787 JYR589787 KIN589787 KSJ589787 LCF589787 LMB589787 LVX589787 MFT589787 MPP589787 MZL589787 NJH589787 NTD589787 OCZ589787 OMV589787 OWR589787 PGN589787 PQJ589787 QAF589787 QKB589787 QTX589787 RDT589787 RNP589787 RXL589787 SHH589787 SRD589787 TAZ589787 TKV589787 TUR589787 UEN589787 UOJ589787 UYF589787 VIB589787 VRX589787 WBT589787 WLP589787 WVL589787 IZ655323 SV655323 ACR655323 AMN655323 AWJ655323 BGF655323 BQB655323 BZX655323 CJT655323 CTP655323 DDL655323 DNH655323 DXD655323 EGZ655323 EQV655323 FAR655323 FKN655323 FUJ655323 GEF655323 GOB655323 GXX655323 HHT655323 HRP655323 IBL655323 ILH655323 IVD655323 JEZ655323 JOV655323 JYR655323 KIN655323 KSJ655323 LCF655323 LMB655323 LVX655323 MFT655323 MPP655323 MZL655323 NJH655323 NTD655323 OCZ655323 OMV655323 OWR655323 PGN655323 PQJ655323 QAF655323 QKB655323 QTX655323 RDT655323 RNP655323 RXL655323 SHH655323 SRD655323 TAZ655323 TKV655323 TUR655323 UEN655323 UOJ655323 UYF655323 VIB655323 VRX655323 WBT655323 WLP655323 WVL655323 IZ720859 SV720859 ACR720859 AMN720859 AWJ720859 BGF720859 BQB720859 BZX720859 CJT720859 CTP720859 DDL720859 DNH720859 DXD720859 EGZ720859 EQV720859 FAR720859 FKN720859 FUJ720859 GEF720859 GOB720859 GXX720859 HHT720859 HRP720859 IBL720859 ILH720859 IVD720859 JEZ720859 JOV720859 JYR720859 KIN720859 KSJ720859 LCF720859 LMB720859 LVX720859 MFT720859 MPP720859 MZL720859 NJH720859 NTD720859 OCZ720859 OMV720859 OWR720859 PGN720859 PQJ720859 QAF720859 QKB720859 QTX720859 RDT720859 RNP720859 RXL720859 SHH720859 SRD720859 TAZ720859 TKV720859 TUR720859 UEN720859 UOJ720859 UYF720859 VIB720859 VRX720859 WBT720859 WLP720859 WVL720859 IZ786395 SV786395 ACR786395 AMN786395 AWJ786395 BGF786395 BQB786395 BZX786395 CJT786395 CTP786395 DDL786395 DNH786395 DXD786395 EGZ786395 EQV786395 FAR786395 FKN786395 FUJ786395 GEF786395 GOB786395 GXX786395 HHT786395 HRP786395 IBL786395 ILH786395 IVD786395 JEZ786395 JOV786395 JYR786395 KIN786395 KSJ786395 LCF786395 LMB786395 LVX786395 MFT786395 MPP786395 MZL786395 NJH786395 NTD786395 OCZ786395 OMV786395 OWR786395 PGN786395 PQJ786395 QAF786395 QKB786395 QTX786395 RDT786395 RNP786395 RXL786395 SHH786395 SRD786395 TAZ786395 TKV786395 TUR786395 UEN786395 UOJ786395 UYF786395 VIB786395 VRX786395 WBT786395 WLP786395 WVL786395 IZ851931 SV851931 ACR851931 AMN851931 AWJ851931 BGF851931 BQB851931 BZX851931 CJT851931 CTP851931 DDL851931 DNH851931 DXD851931 EGZ851931 EQV851931 FAR851931 FKN851931 FUJ851931 GEF851931 GOB851931 GXX851931 HHT851931 HRP851931 IBL851931 ILH851931 IVD851931 JEZ851931 JOV851931 JYR851931 KIN851931 KSJ851931 LCF851931 LMB851931 LVX851931 MFT851931 MPP851931 MZL851931 NJH851931 NTD851931 OCZ851931 OMV851931 OWR851931 PGN851931 PQJ851931 QAF851931 QKB851931 QTX851931 RDT851931 RNP851931 RXL851931 SHH851931 SRD851931 TAZ851931 TKV851931 TUR851931 UEN851931 UOJ851931 UYF851931 VIB851931 VRX851931 WBT851931 WLP851931 WVL851931 IZ917467 SV917467 ACR917467 AMN917467 AWJ917467 BGF917467 BQB917467 BZX917467 CJT917467 CTP917467 DDL917467 DNH917467 DXD917467 EGZ917467 EQV917467 FAR917467 FKN917467 FUJ917467 GEF917467 GOB917467 GXX917467 HHT917467 HRP917467 IBL917467 ILH917467 IVD917467 JEZ917467 JOV917467 JYR917467 KIN917467 KSJ917467 LCF917467 LMB917467 LVX917467 MFT917467 MPP917467 MZL917467 NJH917467 NTD917467 OCZ917467 OMV917467 OWR917467 PGN917467 PQJ917467 QAF917467 QKB917467 QTX917467 RDT917467 RNP917467 RXL917467 SHH917467 SRD917467 TAZ917467 TKV917467 TUR917467 UEN917467 UOJ917467 UYF917467 VIB917467 VRX917467 WBT917467 WLP917467 WVL917467 IZ983003 SV983003 ACR983003 AMN983003 AWJ983003 BGF983003 BQB983003 BZX983003 CJT983003 CTP983003 DDL983003 DNH983003 DXD983003 EGZ983003 EQV983003 FAR983003 FKN983003 FUJ983003 GEF983003 GOB983003 GXX983003 HHT983003 HRP983003 IBL983003 ILH983003 IVD983003 JEZ983003 JOV983003 JYR983003 KIN983003 KSJ983003 LCF983003 LMB983003 LVX983003 MFT983003 MPP983003 MZL983003 NJH983003 NTD983003 OCZ983003 OMV983003 OWR983003 PGN983003 PQJ983003 QAF983003 QKB983003 QTX983003 RDT983003 RNP983003 RXL983003 SHH983003 SRD983003 TAZ983003 TKV983003 TUR983003 UEN983003 UOJ983003 UYF983003 VIB983003 VRX983003 WBT983003 WLP983003 WVL983003 IW65499 SS65499 ACO65499 AMK65499 AWG65499 BGC65499 BPY65499 BZU65499 CJQ65499 CTM65499 DDI65499 DNE65499 DXA65499 EGW65499 EQS65499 FAO65499 FKK65499 FUG65499 GEC65499 GNY65499 GXU65499 HHQ65499 HRM65499 IBI65499 ILE65499 IVA65499 JEW65499 JOS65499 JYO65499 KIK65499 KSG65499 LCC65499 LLY65499 LVU65499 MFQ65499 MPM65499 MZI65499 NJE65499 NTA65499 OCW65499 OMS65499 OWO65499 PGK65499 PQG65499 QAC65499 QJY65499 QTU65499 RDQ65499 RNM65499 RXI65499 SHE65499 SRA65499 TAW65499 TKS65499 TUO65499 UEK65499 UOG65499 UYC65499 VHY65499 VRU65499 WBQ65499 WLM65499 WVI65499 IW131035 SS131035 ACO131035 AMK131035 AWG131035 BGC131035 BPY131035 BZU131035 CJQ131035 CTM131035 DDI131035 DNE131035 DXA131035 EGW131035 EQS131035 FAO131035 FKK131035 FUG131035 GEC131035 GNY131035 GXU131035 HHQ131035 HRM131035 IBI131035 ILE131035 IVA131035 JEW131035 JOS131035 JYO131035 KIK131035 KSG131035 LCC131035 LLY131035 LVU131035 MFQ131035 MPM131035 MZI131035 NJE131035 NTA131035 OCW131035 OMS131035 OWO131035 PGK131035 PQG131035 QAC131035 QJY131035 QTU131035 RDQ131035 RNM131035 RXI131035 SHE131035 SRA131035 TAW131035 TKS131035 TUO131035 UEK131035 UOG131035 UYC131035 VHY131035 VRU131035 WBQ131035 WLM131035 WVI131035 IW196571 SS196571 ACO196571 AMK196571 AWG196571 BGC196571 BPY196571 BZU196571 CJQ196571 CTM196571 DDI196571 DNE196571 DXA196571 EGW196571 EQS196571 FAO196571 FKK196571 FUG196571 GEC196571 GNY196571 GXU196571 HHQ196571 HRM196571 IBI196571 ILE196571 IVA196571 JEW196571 JOS196571 JYO196571 KIK196571 KSG196571 LCC196571 LLY196571 LVU196571 MFQ196571 MPM196571 MZI196571 NJE196571 NTA196571 OCW196571 OMS196571 OWO196571 PGK196571 PQG196571 QAC196571 QJY196571 QTU196571 RDQ196571 RNM196571 RXI196571 SHE196571 SRA196571 TAW196571 TKS196571 TUO196571 UEK196571 UOG196571 UYC196571 VHY196571 VRU196571 WBQ196571 WLM196571 WVI196571 IW262107 SS262107 ACO262107 AMK262107 AWG262107 BGC262107 BPY262107 BZU262107 CJQ262107 CTM262107 DDI262107 DNE262107 DXA262107 EGW262107 EQS262107 FAO262107 FKK262107 FUG262107 GEC262107 GNY262107 GXU262107 HHQ262107 HRM262107 IBI262107 ILE262107 IVA262107 JEW262107 JOS262107 JYO262107 KIK262107 KSG262107 LCC262107 LLY262107 LVU262107 MFQ262107 MPM262107 MZI262107 NJE262107 NTA262107 OCW262107 OMS262107 OWO262107 PGK262107 PQG262107 QAC262107 QJY262107 QTU262107 RDQ262107 RNM262107 RXI262107 SHE262107 SRA262107 TAW262107 TKS262107 TUO262107 UEK262107 UOG262107 UYC262107 VHY262107 VRU262107 WBQ262107 WLM262107 WVI262107 IW327643 SS327643 ACO327643 AMK327643 AWG327643 BGC327643 BPY327643 BZU327643 CJQ327643 CTM327643 DDI327643 DNE327643 DXA327643 EGW327643 EQS327643 FAO327643 FKK327643 FUG327643 GEC327643 GNY327643 GXU327643 HHQ327643 HRM327643 IBI327643 ILE327643 IVA327643 JEW327643 JOS327643 JYO327643 KIK327643 KSG327643 LCC327643 LLY327643 LVU327643 MFQ327643 MPM327643 MZI327643 NJE327643 NTA327643 OCW327643 OMS327643 OWO327643 PGK327643 PQG327643 QAC327643 QJY327643 QTU327643 RDQ327643 RNM327643 RXI327643 SHE327643 SRA327643 TAW327643 TKS327643 TUO327643 UEK327643 UOG327643 UYC327643 VHY327643 VRU327643 WBQ327643 WLM327643 WVI327643 IW393179 SS393179 ACO393179 AMK393179 AWG393179 BGC393179 BPY393179 BZU393179 CJQ393179 CTM393179 DDI393179 DNE393179 DXA393179 EGW393179 EQS393179 FAO393179 FKK393179 FUG393179 GEC393179 GNY393179 GXU393179 HHQ393179 HRM393179 IBI393179 ILE393179 IVA393179 JEW393179 JOS393179 JYO393179 KIK393179 KSG393179 LCC393179 LLY393179 LVU393179 MFQ393179 MPM393179 MZI393179 NJE393179 NTA393179 OCW393179 OMS393179 OWO393179 PGK393179 PQG393179 QAC393179 QJY393179 QTU393179 RDQ393179 RNM393179 RXI393179 SHE393179 SRA393179 TAW393179 TKS393179 TUO393179 UEK393179 UOG393179 UYC393179 VHY393179 VRU393179 WBQ393179 WLM393179 WVI393179 IW458715 SS458715 ACO458715 AMK458715 AWG458715 BGC458715 BPY458715 BZU458715 CJQ458715 CTM458715 DDI458715 DNE458715 DXA458715 EGW458715 EQS458715 FAO458715 FKK458715 FUG458715 GEC458715 GNY458715 GXU458715 HHQ458715 HRM458715 IBI458715 ILE458715 IVA458715 JEW458715 JOS458715 JYO458715 KIK458715 KSG458715 LCC458715 LLY458715 LVU458715 MFQ458715 MPM458715 MZI458715 NJE458715 NTA458715 OCW458715 OMS458715 OWO458715 PGK458715 PQG458715 QAC458715 QJY458715 QTU458715 RDQ458715 RNM458715 RXI458715 SHE458715 SRA458715 TAW458715 TKS458715 TUO458715 UEK458715 UOG458715 UYC458715 VHY458715 VRU458715 WBQ458715 WLM458715 WVI458715 IW524251 SS524251 ACO524251 AMK524251 AWG524251 BGC524251 BPY524251 BZU524251 CJQ524251 CTM524251 DDI524251 DNE524251 DXA524251 EGW524251 EQS524251 FAO524251 FKK524251 FUG524251 GEC524251 GNY524251 GXU524251 HHQ524251 HRM524251 IBI524251 ILE524251 IVA524251 JEW524251 JOS524251 JYO524251 KIK524251 KSG524251 LCC524251 LLY524251 LVU524251 MFQ524251 MPM524251 MZI524251 NJE524251 NTA524251 OCW524251 OMS524251 OWO524251 PGK524251 PQG524251 QAC524251 QJY524251 QTU524251 RDQ524251 RNM524251 RXI524251 SHE524251 SRA524251 TAW524251 TKS524251 TUO524251 UEK524251 UOG524251 UYC524251 VHY524251 VRU524251 WBQ524251 WLM524251 WVI524251 IW589787 SS589787 ACO589787 AMK589787 AWG589787 BGC589787 BPY589787 BZU589787 CJQ589787 CTM589787 DDI589787 DNE589787 DXA589787 EGW589787 EQS589787 FAO589787 FKK589787 FUG589787 GEC589787 GNY589787 GXU589787 HHQ589787 HRM589787 IBI589787 ILE589787 IVA589787 JEW589787 JOS589787 JYO589787 KIK589787 KSG589787 LCC589787 LLY589787 LVU589787 MFQ589787 MPM589787 MZI589787 NJE589787 NTA589787 OCW589787 OMS589787 OWO589787 PGK589787 PQG589787 QAC589787 QJY589787 QTU589787 RDQ589787 RNM589787 RXI589787 SHE589787 SRA589787 TAW589787 TKS589787 TUO589787 UEK589787 UOG589787 UYC589787 VHY589787 VRU589787 WBQ589787 WLM589787 WVI589787 IW655323 SS655323 ACO655323 AMK655323 AWG655323 BGC655323 BPY655323 BZU655323 CJQ655323 CTM655323 DDI655323 DNE655323 DXA655323 EGW655323 EQS655323 FAO655323 FKK655323 FUG655323 GEC655323 GNY655323 GXU655323 HHQ655323 HRM655323 IBI655323 ILE655323 IVA655323 JEW655323 JOS655323 JYO655323 KIK655323 KSG655323 LCC655323 LLY655323 LVU655323 MFQ655323 MPM655323 MZI655323 NJE655323 NTA655323 OCW655323 OMS655323 OWO655323 PGK655323 PQG655323 QAC655323 QJY655323 QTU655323 RDQ655323 RNM655323 RXI655323 SHE655323 SRA655323 TAW655323 TKS655323 TUO655323 UEK655323 UOG655323 UYC655323 VHY655323 VRU655323 WBQ655323 WLM655323 WVI655323 IW720859 SS720859 ACO720859 AMK720859 AWG720859 BGC720859 BPY720859 BZU720859 CJQ720859 CTM720859 DDI720859 DNE720859 DXA720859 EGW720859 EQS720859 FAO720859 FKK720859 FUG720859 GEC720859 GNY720859 GXU720859 HHQ720859 HRM720859 IBI720859 ILE720859 IVA720859 JEW720859 JOS720859 JYO720859 KIK720859 KSG720859 LCC720859 LLY720859 LVU720859 MFQ720859 MPM720859 MZI720859 NJE720859 NTA720859 OCW720859 OMS720859 OWO720859 PGK720859 PQG720859 QAC720859 QJY720859 QTU720859 RDQ720859 RNM720859 RXI720859 SHE720859 SRA720859 TAW720859 TKS720859 TUO720859 UEK720859 UOG720859 UYC720859 VHY720859 VRU720859 WBQ720859 WLM720859 WVI720859 IW786395 SS786395 ACO786395 AMK786395 AWG786395 BGC786395 BPY786395 BZU786395 CJQ786395 CTM786395 DDI786395 DNE786395 DXA786395 EGW786395 EQS786395 FAO786395 FKK786395 FUG786395 GEC786395 GNY786395 GXU786395 HHQ786395 HRM786395 IBI786395 ILE786395 IVA786395 JEW786395 JOS786395 JYO786395 KIK786395 KSG786395 LCC786395 LLY786395 LVU786395 MFQ786395 MPM786395 MZI786395 NJE786395 NTA786395 OCW786395 OMS786395 OWO786395 PGK786395 PQG786395 QAC786395 QJY786395 QTU786395 RDQ786395 RNM786395 RXI786395 SHE786395 SRA786395 TAW786395 TKS786395 TUO786395 UEK786395 UOG786395 UYC786395 VHY786395 VRU786395 WBQ786395 WLM786395 WVI786395 IW851931 SS851931 ACO851931 AMK851931 AWG851931 BGC851931 BPY851931 BZU851931 CJQ851931 CTM851931 DDI851931 DNE851931 DXA851931 EGW851931 EQS851931 FAO851931 FKK851931 FUG851931 GEC851931 GNY851931 GXU851931 HHQ851931 HRM851931 IBI851931 ILE851931 IVA851931 JEW851931 JOS851931 JYO851931 KIK851931 KSG851931 LCC851931 LLY851931 LVU851931 MFQ851931 MPM851931 MZI851931 NJE851931 NTA851931 OCW851931 OMS851931 OWO851931 PGK851931 PQG851931 QAC851931 QJY851931 QTU851931 RDQ851931 RNM851931 RXI851931 SHE851931 SRA851931 TAW851931 TKS851931 TUO851931 UEK851931 UOG851931 UYC851931 VHY851931 VRU851931 WBQ851931 WLM851931 WVI851931 IW917467 SS917467 ACO917467 AMK917467 AWG917467 BGC917467 BPY917467 BZU917467 CJQ917467 CTM917467 DDI917467 DNE917467 DXA917467 EGW917467 EQS917467 FAO917467 FKK917467 FUG917467 GEC917467 GNY917467 GXU917467 HHQ917467 HRM917467 IBI917467 ILE917467 IVA917467 JEW917467 JOS917467 JYO917467 KIK917467 KSG917467 LCC917467 LLY917467 LVU917467 MFQ917467 MPM917467 MZI917467 NJE917467 NTA917467 OCW917467 OMS917467 OWO917467 PGK917467 PQG917467 QAC917467 QJY917467 QTU917467 RDQ917467 RNM917467 RXI917467 SHE917467 SRA917467 TAW917467 TKS917467 TUO917467 UEK917467 UOG917467 UYC917467 VHY917467 VRU917467 WBQ917467 WLM917467 WVI917467 IW983003 SS983003 ACO983003 AMK983003 AWG983003 BGC983003 BPY983003 BZU983003 CJQ983003 CTM983003 DDI983003 DNE983003 DXA983003 EGW983003 EQS983003 FAO983003 FKK983003 FUG983003 GEC983003 GNY983003 GXU983003 HHQ983003 HRM983003 IBI983003 ILE983003 IVA983003 JEW983003 JOS983003 JYO983003 KIK983003 KSG983003 LCC983003 LLY983003 LVU983003 MFQ983003 MPM983003 MZI983003 NJE983003 NTA983003 OCW983003 OMS983003 OWO983003 PGK983003 PQG983003 QAC983003 QJY983003 QTU983003 RDQ983003 RNM983003 RXI983003 SHE983003 SRA983003 TAW983003 TKS983003 TUO983003 UEK983003 UOG983003 UYC983003 VHY983003 VRU983003 WBQ983003 WLM983003 IZ12:IZ14 SV12:SV14 ACR12:ACR14 AMN12:AMN14 AWJ12:AWJ14 BGF12:BGF14 BQB12:BQB14 BZX12:BZX14 CJT12:CJT14 CTP12:CTP14 DDL12:DDL14 DNH12:DNH14 DXD12:DXD14 EGZ12:EGZ14 EQV12:EQV14 FAR12:FAR14 FKN12:FKN14 FUJ12:FUJ14 GEF12:GEF14 GOB12:GOB14 GXX12:GXX14 HHT12:HHT14 HRP12:HRP14 IBL12:IBL14 ILH12:ILH14 IVD12:IVD14 JEZ12:JEZ14 JOV12:JOV14 JYR12:JYR14 KIN12:KIN14 KSJ12:KSJ14 LCF12:LCF14 LMB12:LMB14 LVX12:LVX14 MFT12:MFT14 MPP12:MPP14 MZL12:MZL14 NJH12:NJH14 NTD12:NTD14 OCZ12:OCZ14 OMV12:OMV14 OWR12:OWR14 PGN12:PGN14 PQJ12:PQJ14 QAF12:QAF14 QKB12:QKB14 QTX12:QTX14 RDT12:RDT14 RNP12:RNP14 RXL12:RXL14 SHH12:SHH14 SRD12:SRD14 TAZ12:TAZ14 TKV12:TKV14 TUR12:TUR14 UEN12:UEN14 UOJ12:UOJ14 UYF12:UYF14 VIB12:VIB14 VRX12:VRX14 WBT12:WBT14 WLP12:WLP14 WVL12:WVL14 IW12:IW14 SS12:SS14 ACO12:ACO14 AMK12:AMK14 AWG12:AWG14 BGC12:BGC14 BPY12:BPY14 BZU12:BZU14 CJQ12:CJQ14 CTM12:CTM14 DDI12:DDI14 DNE12:DNE14 DXA12:DXA14 EGW12:EGW14 EQS12:EQS14 FAO12:FAO14 FKK12:FKK14 FUG12:FUG14 GEC12:GEC14 GNY12:GNY14 GXU12:GXU14 HHQ12:HHQ14 HRM12:HRM14 IBI12:IBI14 ILE12:ILE14 IVA12:IVA14 JEW12:JEW14 JOS12:JOS14 JYO12:JYO14 KIK12:KIK14 KSG12:KSG14 LCC12:LCC14 LLY12:LLY14 LVU12:LVU14 MFQ12:MFQ14 MPM12:MPM14 MZI12:MZI14 NJE12:NJE14 NTA12:NTA14 OCW12:OCW14 OMS12:OMS14 OWO12:OWO14 PGK12:PGK14 PQG12:PQG14 QAC12:QAC14 QJY12:QJY14 QTU12:QTU14 RDQ12:RDQ14 RNM12:RNM14 RXI12:RXI14 SHE12:SHE14 SRA12:SRA14 TAW12:TAW14 TKS12:TKS14 TUO12:TUO14 UEK12:UEK14 UOG12:UOG14 UYC12:UYC14 VHY12:VHY14 VRU12:VRU14 WBQ12:WBQ14 WLM12:WLM14 WVI12:WVI14" xr:uid="{00000000-0002-0000-0600-000000000000}">
      <formula1>StubPeriods</formula1>
    </dataValidation>
    <dataValidation type="list" allowBlank="1" showInputMessage="1" showErrorMessage="1" sqref="WVI983004 E983001 H65497 H131033 H196569 H262105 H327641 H393177 H458713 H524249 H589785 H655321 H720857 H786393 H851929 H917465 H983001 E65497 E131033 E196569 E262105 E327641 E393177 E458713 E524249 E589785 E655321 E720857 E786393 E851929 E917465 IZ65500 SV65500 ACR65500 AMN65500 AWJ65500 BGF65500 BQB65500 BZX65500 CJT65500 CTP65500 DDL65500 DNH65500 DXD65500 EGZ65500 EQV65500 FAR65500 FKN65500 FUJ65500 GEF65500 GOB65500 GXX65500 HHT65500 HRP65500 IBL65500 ILH65500 IVD65500 JEZ65500 JOV65500 JYR65500 KIN65500 KSJ65500 LCF65500 LMB65500 LVX65500 MFT65500 MPP65500 MZL65500 NJH65500 NTD65500 OCZ65500 OMV65500 OWR65500 PGN65500 PQJ65500 QAF65500 QKB65500 QTX65500 RDT65500 RNP65500 RXL65500 SHH65500 SRD65500 TAZ65500 TKV65500 TUR65500 UEN65500 UOJ65500 UYF65500 VIB65500 VRX65500 WBT65500 WLP65500 WVL65500 IZ131036 SV131036 ACR131036 AMN131036 AWJ131036 BGF131036 BQB131036 BZX131036 CJT131036 CTP131036 DDL131036 DNH131036 DXD131036 EGZ131036 EQV131036 FAR131036 FKN131036 FUJ131036 GEF131036 GOB131036 GXX131036 HHT131036 HRP131036 IBL131036 ILH131036 IVD131036 JEZ131036 JOV131036 JYR131036 KIN131036 KSJ131036 LCF131036 LMB131036 LVX131036 MFT131036 MPP131036 MZL131036 NJH131036 NTD131036 OCZ131036 OMV131036 OWR131036 PGN131036 PQJ131036 QAF131036 QKB131036 QTX131036 RDT131036 RNP131036 RXL131036 SHH131036 SRD131036 TAZ131036 TKV131036 TUR131036 UEN131036 UOJ131036 UYF131036 VIB131036 VRX131036 WBT131036 WLP131036 WVL131036 IZ196572 SV196572 ACR196572 AMN196572 AWJ196572 BGF196572 BQB196572 BZX196572 CJT196572 CTP196572 DDL196572 DNH196572 DXD196572 EGZ196572 EQV196572 FAR196572 FKN196572 FUJ196572 GEF196572 GOB196572 GXX196572 HHT196572 HRP196572 IBL196572 ILH196572 IVD196572 JEZ196572 JOV196572 JYR196572 KIN196572 KSJ196572 LCF196572 LMB196572 LVX196572 MFT196572 MPP196572 MZL196572 NJH196572 NTD196572 OCZ196572 OMV196572 OWR196572 PGN196572 PQJ196572 QAF196572 QKB196572 QTX196572 RDT196572 RNP196572 RXL196572 SHH196572 SRD196572 TAZ196572 TKV196572 TUR196572 UEN196572 UOJ196572 UYF196572 VIB196572 VRX196572 WBT196572 WLP196572 WVL196572 IZ262108 SV262108 ACR262108 AMN262108 AWJ262108 BGF262108 BQB262108 BZX262108 CJT262108 CTP262108 DDL262108 DNH262108 DXD262108 EGZ262108 EQV262108 FAR262108 FKN262108 FUJ262108 GEF262108 GOB262108 GXX262108 HHT262108 HRP262108 IBL262108 ILH262108 IVD262108 JEZ262108 JOV262108 JYR262108 KIN262108 KSJ262108 LCF262108 LMB262108 LVX262108 MFT262108 MPP262108 MZL262108 NJH262108 NTD262108 OCZ262108 OMV262108 OWR262108 PGN262108 PQJ262108 QAF262108 QKB262108 QTX262108 RDT262108 RNP262108 RXL262108 SHH262108 SRD262108 TAZ262108 TKV262108 TUR262108 UEN262108 UOJ262108 UYF262108 VIB262108 VRX262108 WBT262108 WLP262108 WVL262108 IZ327644 SV327644 ACR327644 AMN327644 AWJ327644 BGF327644 BQB327644 BZX327644 CJT327644 CTP327644 DDL327644 DNH327644 DXD327644 EGZ327644 EQV327644 FAR327644 FKN327644 FUJ327644 GEF327644 GOB327644 GXX327644 HHT327644 HRP327644 IBL327644 ILH327644 IVD327644 JEZ327644 JOV327644 JYR327644 KIN327644 KSJ327644 LCF327644 LMB327644 LVX327644 MFT327644 MPP327644 MZL327644 NJH327644 NTD327644 OCZ327644 OMV327644 OWR327644 PGN327644 PQJ327644 QAF327644 QKB327644 QTX327644 RDT327644 RNP327644 RXL327644 SHH327644 SRD327644 TAZ327644 TKV327644 TUR327644 UEN327644 UOJ327644 UYF327644 VIB327644 VRX327644 WBT327644 WLP327644 WVL327644 IZ393180 SV393180 ACR393180 AMN393180 AWJ393180 BGF393180 BQB393180 BZX393180 CJT393180 CTP393180 DDL393180 DNH393180 DXD393180 EGZ393180 EQV393180 FAR393180 FKN393180 FUJ393180 GEF393180 GOB393180 GXX393180 HHT393180 HRP393180 IBL393180 ILH393180 IVD393180 JEZ393180 JOV393180 JYR393180 KIN393180 KSJ393180 LCF393180 LMB393180 LVX393180 MFT393180 MPP393180 MZL393180 NJH393180 NTD393180 OCZ393180 OMV393180 OWR393180 PGN393180 PQJ393180 QAF393180 QKB393180 QTX393180 RDT393180 RNP393180 RXL393180 SHH393180 SRD393180 TAZ393180 TKV393180 TUR393180 UEN393180 UOJ393180 UYF393180 VIB393180 VRX393180 WBT393180 WLP393180 WVL393180 IZ458716 SV458716 ACR458716 AMN458716 AWJ458716 BGF458716 BQB458716 BZX458716 CJT458716 CTP458716 DDL458716 DNH458716 DXD458716 EGZ458716 EQV458716 FAR458716 FKN458716 FUJ458716 GEF458716 GOB458716 GXX458716 HHT458716 HRP458716 IBL458716 ILH458716 IVD458716 JEZ458716 JOV458716 JYR458716 KIN458716 KSJ458716 LCF458716 LMB458716 LVX458716 MFT458716 MPP458716 MZL458716 NJH458716 NTD458716 OCZ458716 OMV458716 OWR458716 PGN458716 PQJ458716 QAF458716 QKB458716 QTX458716 RDT458716 RNP458716 RXL458716 SHH458716 SRD458716 TAZ458716 TKV458716 TUR458716 UEN458716 UOJ458716 UYF458716 VIB458716 VRX458716 WBT458716 WLP458716 WVL458716 IZ524252 SV524252 ACR524252 AMN524252 AWJ524252 BGF524252 BQB524252 BZX524252 CJT524252 CTP524252 DDL524252 DNH524252 DXD524252 EGZ524252 EQV524252 FAR524252 FKN524252 FUJ524252 GEF524252 GOB524252 GXX524252 HHT524252 HRP524252 IBL524252 ILH524252 IVD524252 JEZ524252 JOV524252 JYR524252 KIN524252 KSJ524252 LCF524252 LMB524252 LVX524252 MFT524252 MPP524252 MZL524252 NJH524252 NTD524252 OCZ524252 OMV524252 OWR524252 PGN524252 PQJ524252 QAF524252 QKB524252 QTX524252 RDT524252 RNP524252 RXL524252 SHH524252 SRD524252 TAZ524252 TKV524252 TUR524252 UEN524252 UOJ524252 UYF524252 VIB524252 VRX524252 WBT524252 WLP524252 WVL524252 IZ589788 SV589788 ACR589788 AMN589788 AWJ589788 BGF589788 BQB589788 BZX589788 CJT589788 CTP589788 DDL589788 DNH589788 DXD589788 EGZ589788 EQV589788 FAR589788 FKN589788 FUJ589788 GEF589788 GOB589788 GXX589788 HHT589788 HRP589788 IBL589788 ILH589788 IVD589788 JEZ589788 JOV589788 JYR589788 KIN589788 KSJ589788 LCF589788 LMB589788 LVX589788 MFT589788 MPP589788 MZL589788 NJH589788 NTD589788 OCZ589788 OMV589788 OWR589788 PGN589788 PQJ589788 QAF589788 QKB589788 QTX589788 RDT589788 RNP589788 RXL589788 SHH589788 SRD589788 TAZ589788 TKV589788 TUR589788 UEN589788 UOJ589788 UYF589788 VIB589788 VRX589788 WBT589788 WLP589788 WVL589788 IZ655324 SV655324 ACR655324 AMN655324 AWJ655324 BGF655324 BQB655324 BZX655324 CJT655324 CTP655324 DDL655324 DNH655324 DXD655324 EGZ655324 EQV655324 FAR655324 FKN655324 FUJ655324 GEF655324 GOB655324 GXX655324 HHT655324 HRP655324 IBL655324 ILH655324 IVD655324 JEZ655324 JOV655324 JYR655324 KIN655324 KSJ655324 LCF655324 LMB655324 LVX655324 MFT655324 MPP655324 MZL655324 NJH655324 NTD655324 OCZ655324 OMV655324 OWR655324 PGN655324 PQJ655324 QAF655324 QKB655324 QTX655324 RDT655324 RNP655324 RXL655324 SHH655324 SRD655324 TAZ655324 TKV655324 TUR655324 UEN655324 UOJ655324 UYF655324 VIB655324 VRX655324 WBT655324 WLP655324 WVL655324 IZ720860 SV720860 ACR720860 AMN720860 AWJ720860 BGF720860 BQB720860 BZX720860 CJT720860 CTP720860 DDL720860 DNH720860 DXD720860 EGZ720860 EQV720860 FAR720860 FKN720860 FUJ720860 GEF720860 GOB720860 GXX720860 HHT720860 HRP720860 IBL720860 ILH720860 IVD720860 JEZ720860 JOV720860 JYR720860 KIN720860 KSJ720860 LCF720860 LMB720860 LVX720860 MFT720860 MPP720860 MZL720860 NJH720860 NTD720860 OCZ720860 OMV720860 OWR720860 PGN720860 PQJ720860 QAF720860 QKB720860 QTX720860 RDT720860 RNP720860 RXL720860 SHH720860 SRD720860 TAZ720860 TKV720860 TUR720860 UEN720860 UOJ720860 UYF720860 VIB720860 VRX720860 WBT720860 WLP720860 WVL720860 IZ786396 SV786396 ACR786396 AMN786396 AWJ786396 BGF786396 BQB786396 BZX786396 CJT786396 CTP786396 DDL786396 DNH786396 DXD786396 EGZ786396 EQV786396 FAR786396 FKN786396 FUJ786396 GEF786396 GOB786396 GXX786396 HHT786396 HRP786396 IBL786396 ILH786396 IVD786396 JEZ786396 JOV786396 JYR786396 KIN786396 KSJ786396 LCF786396 LMB786396 LVX786396 MFT786396 MPP786396 MZL786396 NJH786396 NTD786396 OCZ786396 OMV786396 OWR786396 PGN786396 PQJ786396 QAF786396 QKB786396 QTX786396 RDT786396 RNP786396 RXL786396 SHH786396 SRD786396 TAZ786396 TKV786396 TUR786396 UEN786396 UOJ786396 UYF786396 VIB786396 VRX786396 WBT786396 WLP786396 WVL786396 IZ851932 SV851932 ACR851932 AMN851932 AWJ851932 BGF851932 BQB851932 BZX851932 CJT851932 CTP851932 DDL851932 DNH851932 DXD851932 EGZ851932 EQV851932 FAR851932 FKN851932 FUJ851932 GEF851932 GOB851932 GXX851932 HHT851932 HRP851932 IBL851932 ILH851932 IVD851932 JEZ851932 JOV851932 JYR851932 KIN851932 KSJ851932 LCF851932 LMB851932 LVX851932 MFT851932 MPP851932 MZL851932 NJH851932 NTD851932 OCZ851932 OMV851932 OWR851932 PGN851932 PQJ851932 QAF851932 QKB851932 QTX851932 RDT851932 RNP851932 RXL851932 SHH851932 SRD851932 TAZ851932 TKV851932 TUR851932 UEN851932 UOJ851932 UYF851932 VIB851932 VRX851932 WBT851932 WLP851932 WVL851932 IZ917468 SV917468 ACR917468 AMN917468 AWJ917468 BGF917468 BQB917468 BZX917468 CJT917468 CTP917468 DDL917468 DNH917468 DXD917468 EGZ917468 EQV917468 FAR917468 FKN917468 FUJ917468 GEF917468 GOB917468 GXX917468 HHT917468 HRP917468 IBL917468 ILH917468 IVD917468 JEZ917468 JOV917468 JYR917468 KIN917468 KSJ917468 LCF917468 LMB917468 LVX917468 MFT917468 MPP917468 MZL917468 NJH917468 NTD917468 OCZ917468 OMV917468 OWR917468 PGN917468 PQJ917468 QAF917468 QKB917468 QTX917468 RDT917468 RNP917468 RXL917468 SHH917468 SRD917468 TAZ917468 TKV917468 TUR917468 UEN917468 UOJ917468 UYF917468 VIB917468 VRX917468 WBT917468 WLP917468 WVL917468 IZ983004 SV983004 ACR983004 AMN983004 AWJ983004 BGF983004 BQB983004 BZX983004 CJT983004 CTP983004 DDL983004 DNH983004 DXD983004 EGZ983004 EQV983004 FAR983004 FKN983004 FUJ983004 GEF983004 GOB983004 GXX983004 HHT983004 HRP983004 IBL983004 ILH983004 IVD983004 JEZ983004 JOV983004 JYR983004 KIN983004 KSJ983004 LCF983004 LMB983004 LVX983004 MFT983004 MPP983004 MZL983004 NJH983004 NTD983004 OCZ983004 OMV983004 OWR983004 PGN983004 PQJ983004 QAF983004 QKB983004 QTX983004 RDT983004 RNP983004 RXL983004 SHH983004 SRD983004 TAZ983004 TKV983004 TUR983004 UEN983004 UOJ983004 UYF983004 VIB983004 VRX983004 WBT983004 WLP983004 WVL983004 IW65500 SS65500 ACO65500 AMK65500 AWG65500 BGC65500 BPY65500 BZU65500 CJQ65500 CTM65500 DDI65500 DNE65500 DXA65500 EGW65500 EQS65500 FAO65500 FKK65500 FUG65500 GEC65500 GNY65500 GXU65500 HHQ65500 HRM65500 IBI65500 ILE65500 IVA65500 JEW65500 JOS65500 JYO65500 KIK65500 KSG65500 LCC65500 LLY65500 LVU65500 MFQ65500 MPM65500 MZI65500 NJE65500 NTA65500 OCW65500 OMS65500 OWO65500 PGK65500 PQG65500 QAC65500 QJY65500 QTU65500 RDQ65500 RNM65500 RXI65500 SHE65500 SRA65500 TAW65500 TKS65500 TUO65500 UEK65500 UOG65500 UYC65500 VHY65500 VRU65500 WBQ65500 WLM65500 WVI65500 IW131036 SS131036 ACO131036 AMK131036 AWG131036 BGC131036 BPY131036 BZU131036 CJQ131036 CTM131036 DDI131036 DNE131036 DXA131036 EGW131036 EQS131036 FAO131036 FKK131036 FUG131036 GEC131036 GNY131036 GXU131036 HHQ131036 HRM131036 IBI131036 ILE131036 IVA131036 JEW131036 JOS131036 JYO131036 KIK131036 KSG131036 LCC131036 LLY131036 LVU131036 MFQ131036 MPM131036 MZI131036 NJE131036 NTA131036 OCW131036 OMS131036 OWO131036 PGK131036 PQG131036 QAC131036 QJY131036 QTU131036 RDQ131036 RNM131036 RXI131036 SHE131036 SRA131036 TAW131036 TKS131036 TUO131036 UEK131036 UOG131036 UYC131036 VHY131036 VRU131036 WBQ131036 WLM131036 WVI131036 IW196572 SS196572 ACO196572 AMK196572 AWG196572 BGC196572 BPY196572 BZU196572 CJQ196572 CTM196572 DDI196572 DNE196572 DXA196572 EGW196572 EQS196572 FAO196572 FKK196572 FUG196572 GEC196572 GNY196572 GXU196572 HHQ196572 HRM196572 IBI196572 ILE196572 IVA196572 JEW196572 JOS196572 JYO196572 KIK196572 KSG196572 LCC196572 LLY196572 LVU196572 MFQ196572 MPM196572 MZI196572 NJE196572 NTA196572 OCW196572 OMS196572 OWO196572 PGK196572 PQG196572 QAC196572 QJY196572 QTU196572 RDQ196572 RNM196572 RXI196572 SHE196572 SRA196572 TAW196572 TKS196572 TUO196572 UEK196572 UOG196572 UYC196572 VHY196572 VRU196572 WBQ196572 WLM196572 WVI196572 IW262108 SS262108 ACO262108 AMK262108 AWG262108 BGC262108 BPY262108 BZU262108 CJQ262108 CTM262108 DDI262108 DNE262108 DXA262108 EGW262108 EQS262108 FAO262108 FKK262108 FUG262108 GEC262108 GNY262108 GXU262108 HHQ262108 HRM262108 IBI262108 ILE262108 IVA262108 JEW262108 JOS262108 JYO262108 KIK262108 KSG262108 LCC262108 LLY262108 LVU262108 MFQ262108 MPM262108 MZI262108 NJE262108 NTA262108 OCW262108 OMS262108 OWO262108 PGK262108 PQG262108 QAC262108 QJY262108 QTU262108 RDQ262108 RNM262108 RXI262108 SHE262108 SRA262108 TAW262108 TKS262108 TUO262108 UEK262108 UOG262108 UYC262108 VHY262108 VRU262108 WBQ262108 WLM262108 WVI262108 IW327644 SS327644 ACO327644 AMK327644 AWG327644 BGC327644 BPY327644 BZU327644 CJQ327644 CTM327644 DDI327644 DNE327644 DXA327644 EGW327644 EQS327644 FAO327644 FKK327644 FUG327644 GEC327644 GNY327644 GXU327644 HHQ327644 HRM327644 IBI327644 ILE327644 IVA327644 JEW327644 JOS327644 JYO327644 KIK327644 KSG327644 LCC327644 LLY327644 LVU327644 MFQ327644 MPM327644 MZI327644 NJE327644 NTA327644 OCW327644 OMS327644 OWO327644 PGK327644 PQG327644 QAC327644 QJY327644 QTU327644 RDQ327644 RNM327644 RXI327644 SHE327644 SRA327644 TAW327644 TKS327644 TUO327644 UEK327644 UOG327644 UYC327644 VHY327644 VRU327644 WBQ327644 WLM327644 WVI327644 IW393180 SS393180 ACO393180 AMK393180 AWG393180 BGC393180 BPY393180 BZU393180 CJQ393180 CTM393180 DDI393180 DNE393180 DXA393180 EGW393180 EQS393180 FAO393180 FKK393180 FUG393180 GEC393180 GNY393180 GXU393180 HHQ393180 HRM393180 IBI393180 ILE393180 IVA393180 JEW393180 JOS393180 JYO393180 KIK393180 KSG393180 LCC393180 LLY393180 LVU393180 MFQ393180 MPM393180 MZI393180 NJE393180 NTA393180 OCW393180 OMS393180 OWO393180 PGK393180 PQG393180 QAC393180 QJY393180 QTU393180 RDQ393180 RNM393180 RXI393180 SHE393180 SRA393180 TAW393180 TKS393180 TUO393180 UEK393180 UOG393180 UYC393180 VHY393180 VRU393180 WBQ393180 WLM393180 WVI393180 IW458716 SS458716 ACO458716 AMK458716 AWG458716 BGC458716 BPY458716 BZU458716 CJQ458716 CTM458716 DDI458716 DNE458716 DXA458716 EGW458716 EQS458716 FAO458716 FKK458716 FUG458716 GEC458716 GNY458716 GXU458716 HHQ458716 HRM458716 IBI458716 ILE458716 IVA458716 JEW458716 JOS458716 JYO458716 KIK458716 KSG458716 LCC458716 LLY458716 LVU458716 MFQ458716 MPM458716 MZI458716 NJE458716 NTA458716 OCW458716 OMS458716 OWO458716 PGK458716 PQG458716 QAC458716 QJY458716 QTU458716 RDQ458716 RNM458716 RXI458716 SHE458716 SRA458716 TAW458716 TKS458716 TUO458716 UEK458716 UOG458716 UYC458716 VHY458716 VRU458716 WBQ458716 WLM458716 WVI458716 IW524252 SS524252 ACO524252 AMK524252 AWG524252 BGC524252 BPY524252 BZU524252 CJQ524252 CTM524252 DDI524252 DNE524252 DXA524252 EGW524252 EQS524252 FAO524252 FKK524252 FUG524252 GEC524252 GNY524252 GXU524252 HHQ524252 HRM524252 IBI524252 ILE524252 IVA524252 JEW524252 JOS524252 JYO524252 KIK524252 KSG524252 LCC524252 LLY524252 LVU524252 MFQ524252 MPM524252 MZI524252 NJE524252 NTA524252 OCW524252 OMS524252 OWO524252 PGK524252 PQG524252 QAC524252 QJY524252 QTU524252 RDQ524252 RNM524252 RXI524252 SHE524252 SRA524252 TAW524252 TKS524252 TUO524252 UEK524252 UOG524252 UYC524252 VHY524252 VRU524252 WBQ524252 WLM524252 WVI524252 IW589788 SS589788 ACO589788 AMK589788 AWG589788 BGC589788 BPY589788 BZU589788 CJQ589788 CTM589788 DDI589788 DNE589788 DXA589788 EGW589788 EQS589788 FAO589788 FKK589788 FUG589788 GEC589788 GNY589788 GXU589788 HHQ589788 HRM589788 IBI589788 ILE589788 IVA589788 JEW589788 JOS589788 JYO589788 KIK589788 KSG589788 LCC589788 LLY589788 LVU589788 MFQ589788 MPM589788 MZI589788 NJE589788 NTA589788 OCW589788 OMS589788 OWO589788 PGK589788 PQG589788 QAC589788 QJY589788 QTU589788 RDQ589788 RNM589788 RXI589788 SHE589788 SRA589788 TAW589788 TKS589788 TUO589788 UEK589788 UOG589788 UYC589788 VHY589788 VRU589788 WBQ589788 WLM589788 WVI589788 IW655324 SS655324 ACO655324 AMK655324 AWG655324 BGC655324 BPY655324 BZU655324 CJQ655324 CTM655324 DDI655324 DNE655324 DXA655324 EGW655324 EQS655324 FAO655324 FKK655324 FUG655324 GEC655324 GNY655324 GXU655324 HHQ655324 HRM655324 IBI655324 ILE655324 IVA655324 JEW655324 JOS655324 JYO655324 KIK655324 KSG655324 LCC655324 LLY655324 LVU655324 MFQ655324 MPM655324 MZI655324 NJE655324 NTA655324 OCW655324 OMS655324 OWO655324 PGK655324 PQG655324 QAC655324 QJY655324 QTU655324 RDQ655324 RNM655324 RXI655324 SHE655324 SRA655324 TAW655324 TKS655324 TUO655324 UEK655324 UOG655324 UYC655324 VHY655324 VRU655324 WBQ655324 WLM655324 WVI655324 IW720860 SS720860 ACO720860 AMK720860 AWG720860 BGC720860 BPY720860 BZU720860 CJQ720860 CTM720860 DDI720860 DNE720860 DXA720860 EGW720860 EQS720860 FAO720860 FKK720860 FUG720860 GEC720860 GNY720860 GXU720860 HHQ720860 HRM720860 IBI720860 ILE720860 IVA720860 JEW720860 JOS720860 JYO720860 KIK720860 KSG720860 LCC720860 LLY720860 LVU720860 MFQ720860 MPM720860 MZI720860 NJE720860 NTA720860 OCW720860 OMS720860 OWO720860 PGK720860 PQG720860 QAC720860 QJY720860 QTU720860 RDQ720860 RNM720860 RXI720860 SHE720860 SRA720860 TAW720860 TKS720860 TUO720860 UEK720860 UOG720860 UYC720860 VHY720860 VRU720860 WBQ720860 WLM720860 WVI720860 IW786396 SS786396 ACO786396 AMK786396 AWG786396 BGC786396 BPY786396 BZU786396 CJQ786396 CTM786396 DDI786396 DNE786396 DXA786396 EGW786396 EQS786396 FAO786396 FKK786396 FUG786396 GEC786396 GNY786396 GXU786396 HHQ786396 HRM786396 IBI786396 ILE786396 IVA786396 JEW786396 JOS786396 JYO786396 KIK786396 KSG786396 LCC786396 LLY786396 LVU786396 MFQ786396 MPM786396 MZI786396 NJE786396 NTA786396 OCW786396 OMS786396 OWO786396 PGK786396 PQG786396 QAC786396 QJY786396 QTU786396 RDQ786396 RNM786396 RXI786396 SHE786396 SRA786396 TAW786396 TKS786396 TUO786396 UEK786396 UOG786396 UYC786396 VHY786396 VRU786396 WBQ786396 WLM786396 WVI786396 IW851932 SS851932 ACO851932 AMK851932 AWG851932 BGC851932 BPY851932 BZU851932 CJQ851932 CTM851932 DDI851932 DNE851932 DXA851932 EGW851932 EQS851932 FAO851932 FKK851932 FUG851932 GEC851932 GNY851932 GXU851932 HHQ851932 HRM851932 IBI851932 ILE851932 IVA851932 JEW851932 JOS851932 JYO851932 KIK851932 KSG851932 LCC851932 LLY851932 LVU851932 MFQ851932 MPM851932 MZI851932 NJE851932 NTA851932 OCW851932 OMS851932 OWO851932 PGK851932 PQG851932 QAC851932 QJY851932 QTU851932 RDQ851932 RNM851932 RXI851932 SHE851932 SRA851932 TAW851932 TKS851932 TUO851932 UEK851932 UOG851932 UYC851932 VHY851932 VRU851932 WBQ851932 WLM851932 WVI851932 IW917468 SS917468 ACO917468 AMK917468 AWG917468 BGC917468 BPY917468 BZU917468 CJQ917468 CTM917468 DDI917468 DNE917468 DXA917468 EGW917468 EQS917468 FAO917468 FKK917468 FUG917468 GEC917468 GNY917468 GXU917468 HHQ917468 HRM917468 IBI917468 ILE917468 IVA917468 JEW917468 JOS917468 JYO917468 KIK917468 KSG917468 LCC917468 LLY917468 LVU917468 MFQ917468 MPM917468 MZI917468 NJE917468 NTA917468 OCW917468 OMS917468 OWO917468 PGK917468 PQG917468 QAC917468 QJY917468 QTU917468 RDQ917468 RNM917468 RXI917468 SHE917468 SRA917468 TAW917468 TKS917468 TUO917468 UEK917468 UOG917468 UYC917468 VHY917468 VRU917468 WBQ917468 WLM917468 WVI917468 IW983004 SS983004 ACO983004 AMK983004 AWG983004 BGC983004 BPY983004 BZU983004 CJQ983004 CTM983004 DDI983004 DNE983004 DXA983004 EGW983004 EQS983004 FAO983004 FKK983004 FUG983004 GEC983004 GNY983004 GXU983004 HHQ983004 HRM983004 IBI983004 ILE983004 IVA983004 JEW983004 JOS983004 JYO983004 KIK983004 KSG983004 LCC983004 LLY983004 LVU983004 MFQ983004 MPM983004 MZI983004 NJE983004 NTA983004 OCW983004 OMS983004 OWO983004 PGK983004 PQG983004 QAC983004 QJY983004 QTU983004 RDQ983004 RNM983004 RXI983004 SHE983004 SRA983004 TAW983004 TKS983004 TUO983004 UEK983004 UOG983004 UYC983004 VHY983004 VRU983004 WBQ983004 WLM983004 IZ15 SV15 ACR15 AMN15 AWJ15 BGF15 BQB15 BZX15 CJT15 CTP15 DDL15 DNH15 DXD15 EGZ15 EQV15 FAR15 FKN15 FUJ15 GEF15 GOB15 GXX15 HHT15 HRP15 IBL15 ILH15 IVD15 JEZ15 JOV15 JYR15 KIN15 KSJ15 LCF15 LMB15 LVX15 MFT15 MPP15 MZL15 NJH15 NTD15 OCZ15 OMV15 OWR15 PGN15 PQJ15 QAF15 QKB15 QTX15 RDT15 RNP15 RXL15 SHH15 SRD15 TAZ15 TKV15 TUR15 UEN15 UOJ15 UYF15 VIB15 VRX15 WBT15 WLP15 WVL15 IW15 SS15 ACO15 AMK15 AWG15 BGC15 BPY15 BZU15 CJQ15 CTM15 DDI15 DNE15 DXA15 EGW15 EQS15 FAO15 FKK15 FUG15 GEC15 GNY15 GXU15 HHQ15 HRM15 IBI15 ILE15 IVA15 JEW15 JOS15 JYO15 KIK15 KSG15 LCC15 LLY15 LVU15 MFQ15 MPM15 MZI15 NJE15 NTA15 OCW15 OMS15 OWO15 PGK15 PQG15 QAC15 QJY15 QTU15 RDQ15 RNM15 RXI15 SHE15 SRA15 TAW15 TKS15 TUO15 UEK15 UOG15 UYC15 VHY15 VRU15 WBQ15 WLM15 WVI15" xr:uid="{00000000-0002-0000-0600-000001000000}">
      <formula1>FinalStub</formula1>
    </dataValidation>
    <dataValidation type="list" allowBlank="1" showInputMessage="1" showErrorMessage="1" sqref="WVI983002 E982999 H11 E11 H65495 H131031 H196567 H262103 H327639 H393175 H458711 H524247 H589783 H655319 H720855 H786391 H851927 H917463 H982999 E65495 E131031 E196567 E262103 E327639 E393175 E458711 E524247 E589783 E655319 E720855 E786391 E851927 E917463 IZ65498 SV65498 ACR65498 AMN65498 AWJ65498 BGF65498 BQB65498 BZX65498 CJT65498 CTP65498 DDL65498 DNH65498 DXD65498 EGZ65498 EQV65498 FAR65498 FKN65498 FUJ65498 GEF65498 GOB65498 GXX65498 HHT65498 HRP65498 IBL65498 ILH65498 IVD65498 JEZ65498 JOV65498 JYR65498 KIN65498 KSJ65498 LCF65498 LMB65498 LVX65498 MFT65498 MPP65498 MZL65498 NJH65498 NTD65498 OCZ65498 OMV65498 OWR65498 PGN65498 PQJ65498 QAF65498 QKB65498 QTX65498 RDT65498 RNP65498 RXL65498 SHH65498 SRD65498 TAZ65498 TKV65498 TUR65498 UEN65498 UOJ65498 UYF65498 VIB65498 VRX65498 WBT65498 WLP65498 WVL65498 IZ131034 SV131034 ACR131034 AMN131034 AWJ131034 BGF131034 BQB131034 BZX131034 CJT131034 CTP131034 DDL131034 DNH131034 DXD131034 EGZ131034 EQV131034 FAR131034 FKN131034 FUJ131034 GEF131034 GOB131034 GXX131034 HHT131034 HRP131034 IBL131034 ILH131034 IVD131034 JEZ131034 JOV131034 JYR131034 KIN131034 KSJ131034 LCF131034 LMB131034 LVX131034 MFT131034 MPP131034 MZL131034 NJH131034 NTD131034 OCZ131034 OMV131034 OWR131034 PGN131034 PQJ131034 QAF131034 QKB131034 QTX131034 RDT131034 RNP131034 RXL131034 SHH131034 SRD131034 TAZ131034 TKV131034 TUR131034 UEN131034 UOJ131034 UYF131034 VIB131034 VRX131034 WBT131034 WLP131034 WVL131034 IZ196570 SV196570 ACR196570 AMN196570 AWJ196570 BGF196570 BQB196570 BZX196570 CJT196570 CTP196570 DDL196570 DNH196570 DXD196570 EGZ196570 EQV196570 FAR196570 FKN196570 FUJ196570 GEF196570 GOB196570 GXX196570 HHT196570 HRP196570 IBL196570 ILH196570 IVD196570 JEZ196570 JOV196570 JYR196570 KIN196570 KSJ196570 LCF196570 LMB196570 LVX196570 MFT196570 MPP196570 MZL196570 NJH196570 NTD196570 OCZ196570 OMV196570 OWR196570 PGN196570 PQJ196570 QAF196570 QKB196570 QTX196570 RDT196570 RNP196570 RXL196570 SHH196570 SRD196570 TAZ196570 TKV196570 TUR196570 UEN196570 UOJ196570 UYF196570 VIB196570 VRX196570 WBT196570 WLP196570 WVL196570 IZ262106 SV262106 ACR262106 AMN262106 AWJ262106 BGF262106 BQB262106 BZX262106 CJT262106 CTP262106 DDL262106 DNH262106 DXD262106 EGZ262106 EQV262106 FAR262106 FKN262106 FUJ262106 GEF262106 GOB262106 GXX262106 HHT262106 HRP262106 IBL262106 ILH262106 IVD262106 JEZ262106 JOV262106 JYR262106 KIN262106 KSJ262106 LCF262106 LMB262106 LVX262106 MFT262106 MPP262106 MZL262106 NJH262106 NTD262106 OCZ262106 OMV262106 OWR262106 PGN262106 PQJ262106 QAF262106 QKB262106 QTX262106 RDT262106 RNP262106 RXL262106 SHH262106 SRD262106 TAZ262106 TKV262106 TUR262106 UEN262106 UOJ262106 UYF262106 VIB262106 VRX262106 WBT262106 WLP262106 WVL262106 IZ327642 SV327642 ACR327642 AMN327642 AWJ327642 BGF327642 BQB327642 BZX327642 CJT327642 CTP327642 DDL327642 DNH327642 DXD327642 EGZ327642 EQV327642 FAR327642 FKN327642 FUJ327642 GEF327642 GOB327642 GXX327642 HHT327642 HRP327642 IBL327642 ILH327642 IVD327642 JEZ327642 JOV327642 JYR327642 KIN327642 KSJ327642 LCF327642 LMB327642 LVX327642 MFT327642 MPP327642 MZL327642 NJH327642 NTD327642 OCZ327642 OMV327642 OWR327642 PGN327642 PQJ327642 QAF327642 QKB327642 QTX327642 RDT327642 RNP327642 RXL327642 SHH327642 SRD327642 TAZ327642 TKV327642 TUR327642 UEN327642 UOJ327642 UYF327642 VIB327642 VRX327642 WBT327642 WLP327642 WVL327642 IZ393178 SV393178 ACR393178 AMN393178 AWJ393178 BGF393178 BQB393178 BZX393178 CJT393178 CTP393178 DDL393178 DNH393178 DXD393178 EGZ393178 EQV393178 FAR393178 FKN393178 FUJ393178 GEF393178 GOB393178 GXX393178 HHT393178 HRP393178 IBL393178 ILH393178 IVD393178 JEZ393178 JOV393178 JYR393178 KIN393178 KSJ393178 LCF393178 LMB393178 LVX393178 MFT393178 MPP393178 MZL393178 NJH393178 NTD393178 OCZ393178 OMV393178 OWR393178 PGN393178 PQJ393178 QAF393178 QKB393178 QTX393178 RDT393178 RNP393178 RXL393178 SHH393178 SRD393178 TAZ393178 TKV393178 TUR393178 UEN393178 UOJ393178 UYF393178 VIB393178 VRX393178 WBT393178 WLP393178 WVL393178 IZ458714 SV458714 ACR458714 AMN458714 AWJ458714 BGF458714 BQB458714 BZX458714 CJT458714 CTP458714 DDL458714 DNH458714 DXD458714 EGZ458714 EQV458714 FAR458714 FKN458714 FUJ458714 GEF458714 GOB458714 GXX458714 HHT458714 HRP458714 IBL458714 ILH458714 IVD458714 JEZ458714 JOV458714 JYR458714 KIN458714 KSJ458714 LCF458714 LMB458714 LVX458714 MFT458714 MPP458714 MZL458714 NJH458714 NTD458714 OCZ458714 OMV458714 OWR458714 PGN458714 PQJ458714 QAF458714 QKB458714 QTX458714 RDT458714 RNP458714 RXL458714 SHH458714 SRD458714 TAZ458714 TKV458714 TUR458714 UEN458714 UOJ458714 UYF458714 VIB458714 VRX458714 WBT458714 WLP458714 WVL458714 IZ524250 SV524250 ACR524250 AMN524250 AWJ524250 BGF524250 BQB524250 BZX524250 CJT524250 CTP524250 DDL524250 DNH524250 DXD524250 EGZ524250 EQV524250 FAR524250 FKN524250 FUJ524250 GEF524250 GOB524250 GXX524250 HHT524250 HRP524250 IBL524250 ILH524250 IVD524250 JEZ524250 JOV524250 JYR524250 KIN524250 KSJ524250 LCF524250 LMB524250 LVX524250 MFT524250 MPP524250 MZL524250 NJH524250 NTD524250 OCZ524250 OMV524250 OWR524250 PGN524250 PQJ524250 QAF524250 QKB524250 QTX524250 RDT524250 RNP524250 RXL524250 SHH524250 SRD524250 TAZ524250 TKV524250 TUR524250 UEN524250 UOJ524250 UYF524250 VIB524250 VRX524250 WBT524250 WLP524250 WVL524250 IZ589786 SV589786 ACR589786 AMN589786 AWJ589786 BGF589786 BQB589786 BZX589786 CJT589786 CTP589786 DDL589786 DNH589786 DXD589786 EGZ589786 EQV589786 FAR589786 FKN589786 FUJ589786 GEF589786 GOB589786 GXX589786 HHT589786 HRP589786 IBL589786 ILH589786 IVD589786 JEZ589786 JOV589786 JYR589786 KIN589786 KSJ589786 LCF589786 LMB589786 LVX589786 MFT589786 MPP589786 MZL589786 NJH589786 NTD589786 OCZ589786 OMV589786 OWR589786 PGN589786 PQJ589786 QAF589786 QKB589786 QTX589786 RDT589786 RNP589786 RXL589786 SHH589786 SRD589786 TAZ589786 TKV589786 TUR589786 UEN589786 UOJ589786 UYF589786 VIB589786 VRX589786 WBT589786 WLP589786 WVL589786 IZ655322 SV655322 ACR655322 AMN655322 AWJ655322 BGF655322 BQB655322 BZX655322 CJT655322 CTP655322 DDL655322 DNH655322 DXD655322 EGZ655322 EQV655322 FAR655322 FKN655322 FUJ655322 GEF655322 GOB655322 GXX655322 HHT655322 HRP655322 IBL655322 ILH655322 IVD655322 JEZ655322 JOV655322 JYR655322 KIN655322 KSJ655322 LCF655322 LMB655322 LVX655322 MFT655322 MPP655322 MZL655322 NJH655322 NTD655322 OCZ655322 OMV655322 OWR655322 PGN655322 PQJ655322 QAF655322 QKB655322 QTX655322 RDT655322 RNP655322 RXL655322 SHH655322 SRD655322 TAZ655322 TKV655322 TUR655322 UEN655322 UOJ655322 UYF655322 VIB655322 VRX655322 WBT655322 WLP655322 WVL655322 IZ720858 SV720858 ACR720858 AMN720858 AWJ720858 BGF720858 BQB720858 BZX720858 CJT720858 CTP720858 DDL720858 DNH720858 DXD720858 EGZ720858 EQV720858 FAR720858 FKN720858 FUJ720858 GEF720858 GOB720858 GXX720858 HHT720858 HRP720858 IBL720858 ILH720858 IVD720858 JEZ720858 JOV720858 JYR720858 KIN720858 KSJ720858 LCF720858 LMB720858 LVX720858 MFT720858 MPP720858 MZL720858 NJH720858 NTD720858 OCZ720858 OMV720858 OWR720858 PGN720858 PQJ720858 QAF720858 QKB720858 QTX720858 RDT720858 RNP720858 RXL720858 SHH720858 SRD720858 TAZ720858 TKV720858 TUR720858 UEN720858 UOJ720858 UYF720858 VIB720858 VRX720858 WBT720858 WLP720858 WVL720858 IZ786394 SV786394 ACR786394 AMN786394 AWJ786394 BGF786394 BQB786394 BZX786394 CJT786394 CTP786394 DDL786394 DNH786394 DXD786394 EGZ786394 EQV786394 FAR786394 FKN786394 FUJ786394 GEF786394 GOB786394 GXX786394 HHT786394 HRP786394 IBL786394 ILH786394 IVD786394 JEZ786394 JOV786394 JYR786394 KIN786394 KSJ786394 LCF786394 LMB786394 LVX786394 MFT786394 MPP786394 MZL786394 NJH786394 NTD786394 OCZ786394 OMV786394 OWR786394 PGN786394 PQJ786394 QAF786394 QKB786394 QTX786394 RDT786394 RNP786394 RXL786394 SHH786394 SRD786394 TAZ786394 TKV786394 TUR786394 UEN786394 UOJ786394 UYF786394 VIB786394 VRX786394 WBT786394 WLP786394 WVL786394 IZ851930 SV851930 ACR851930 AMN851930 AWJ851930 BGF851930 BQB851930 BZX851930 CJT851930 CTP851930 DDL851930 DNH851930 DXD851930 EGZ851930 EQV851930 FAR851930 FKN851930 FUJ851930 GEF851930 GOB851930 GXX851930 HHT851930 HRP851930 IBL851930 ILH851930 IVD851930 JEZ851930 JOV851930 JYR851930 KIN851930 KSJ851930 LCF851930 LMB851930 LVX851930 MFT851930 MPP851930 MZL851930 NJH851930 NTD851930 OCZ851930 OMV851930 OWR851930 PGN851930 PQJ851930 QAF851930 QKB851930 QTX851930 RDT851930 RNP851930 RXL851930 SHH851930 SRD851930 TAZ851930 TKV851930 TUR851930 UEN851930 UOJ851930 UYF851930 VIB851930 VRX851930 WBT851930 WLP851930 WVL851930 IZ917466 SV917466 ACR917466 AMN917466 AWJ917466 BGF917466 BQB917466 BZX917466 CJT917466 CTP917466 DDL917466 DNH917466 DXD917466 EGZ917466 EQV917466 FAR917466 FKN917466 FUJ917466 GEF917466 GOB917466 GXX917466 HHT917466 HRP917466 IBL917466 ILH917466 IVD917466 JEZ917466 JOV917466 JYR917466 KIN917466 KSJ917466 LCF917466 LMB917466 LVX917466 MFT917466 MPP917466 MZL917466 NJH917466 NTD917466 OCZ917466 OMV917466 OWR917466 PGN917466 PQJ917466 QAF917466 QKB917466 QTX917466 RDT917466 RNP917466 RXL917466 SHH917466 SRD917466 TAZ917466 TKV917466 TUR917466 UEN917466 UOJ917466 UYF917466 VIB917466 VRX917466 WBT917466 WLP917466 WVL917466 IZ983002 SV983002 ACR983002 AMN983002 AWJ983002 BGF983002 BQB983002 BZX983002 CJT983002 CTP983002 DDL983002 DNH983002 DXD983002 EGZ983002 EQV983002 FAR983002 FKN983002 FUJ983002 GEF983002 GOB983002 GXX983002 HHT983002 HRP983002 IBL983002 ILH983002 IVD983002 JEZ983002 JOV983002 JYR983002 KIN983002 KSJ983002 LCF983002 LMB983002 LVX983002 MFT983002 MPP983002 MZL983002 NJH983002 NTD983002 OCZ983002 OMV983002 OWR983002 PGN983002 PQJ983002 QAF983002 QKB983002 QTX983002 RDT983002 RNP983002 RXL983002 SHH983002 SRD983002 TAZ983002 TKV983002 TUR983002 UEN983002 UOJ983002 UYF983002 VIB983002 VRX983002 WBT983002 WLP983002 WVL983002 IW65498 SS65498 ACO65498 AMK65498 AWG65498 BGC65498 BPY65498 BZU65498 CJQ65498 CTM65498 DDI65498 DNE65498 DXA65498 EGW65498 EQS65498 FAO65498 FKK65498 FUG65498 GEC65498 GNY65498 GXU65498 HHQ65498 HRM65498 IBI65498 ILE65498 IVA65498 JEW65498 JOS65498 JYO65498 KIK65498 KSG65498 LCC65498 LLY65498 LVU65498 MFQ65498 MPM65498 MZI65498 NJE65498 NTA65498 OCW65498 OMS65498 OWO65498 PGK65498 PQG65498 QAC65498 QJY65498 QTU65498 RDQ65498 RNM65498 RXI65498 SHE65498 SRA65498 TAW65498 TKS65498 TUO65498 UEK65498 UOG65498 UYC65498 VHY65498 VRU65498 WBQ65498 WLM65498 WVI65498 IW131034 SS131034 ACO131034 AMK131034 AWG131034 BGC131034 BPY131034 BZU131034 CJQ131034 CTM131034 DDI131034 DNE131034 DXA131034 EGW131034 EQS131034 FAO131034 FKK131034 FUG131034 GEC131034 GNY131034 GXU131034 HHQ131034 HRM131034 IBI131034 ILE131034 IVA131034 JEW131034 JOS131034 JYO131034 KIK131034 KSG131034 LCC131034 LLY131034 LVU131034 MFQ131034 MPM131034 MZI131034 NJE131034 NTA131034 OCW131034 OMS131034 OWO131034 PGK131034 PQG131034 QAC131034 QJY131034 QTU131034 RDQ131034 RNM131034 RXI131034 SHE131034 SRA131034 TAW131034 TKS131034 TUO131034 UEK131034 UOG131034 UYC131034 VHY131034 VRU131034 WBQ131034 WLM131034 WVI131034 IW196570 SS196570 ACO196570 AMK196570 AWG196570 BGC196570 BPY196570 BZU196570 CJQ196570 CTM196570 DDI196570 DNE196570 DXA196570 EGW196570 EQS196570 FAO196570 FKK196570 FUG196570 GEC196570 GNY196570 GXU196570 HHQ196570 HRM196570 IBI196570 ILE196570 IVA196570 JEW196570 JOS196570 JYO196570 KIK196570 KSG196570 LCC196570 LLY196570 LVU196570 MFQ196570 MPM196570 MZI196570 NJE196570 NTA196570 OCW196570 OMS196570 OWO196570 PGK196570 PQG196570 QAC196570 QJY196570 QTU196570 RDQ196570 RNM196570 RXI196570 SHE196570 SRA196570 TAW196570 TKS196570 TUO196570 UEK196570 UOG196570 UYC196570 VHY196570 VRU196570 WBQ196570 WLM196570 WVI196570 IW262106 SS262106 ACO262106 AMK262106 AWG262106 BGC262106 BPY262106 BZU262106 CJQ262106 CTM262106 DDI262106 DNE262106 DXA262106 EGW262106 EQS262106 FAO262106 FKK262106 FUG262106 GEC262106 GNY262106 GXU262106 HHQ262106 HRM262106 IBI262106 ILE262106 IVA262106 JEW262106 JOS262106 JYO262106 KIK262106 KSG262106 LCC262106 LLY262106 LVU262106 MFQ262106 MPM262106 MZI262106 NJE262106 NTA262106 OCW262106 OMS262106 OWO262106 PGK262106 PQG262106 QAC262106 QJY262106 QTU262106 RDQ262106 RNM262106 RXI262106 SHE262106 SRA262106 TAW262106 TKS262106 TUO262106 UEK262106 UOG262106 UYC262106 VHY262106 VRU262106 WBQ262106 WLM262106 WVI262106 IW327642 SS327642 ACO327642 AMK327642 AWG327642 BGC327642 BPY327642 BZU327642 CJQ327642 CTM327642 DDI327642 DNE327642 DXA327642 EGW327642 EQS327642 FAO327642 FKK327642 FUG327642 GEC327642 GNY327642 GXU327642 HHQ327642 HRM327642 IBI327642 ILE327642 IVA327642 JEW327642 JOS327642 JYO327642 KIK327642 KSG327642 LCC327642 LLY327642 LVU327642 MFQ327642 MPM327642 MZI327642 NJE327642 NTA327642 OCW327642 OMS327642 OWO327642 PGK327642 PQG327642 QAC327642 QJY327642 QTU327642 RDQ327642 RNM327642 RXI327642 SHE327642 SRA327642 TAW327642 TKS327642 TUO327642 UEK327642 UOG327642 UYC327642 VHY327642 VRU327642 WBQ327642 WLM327642 WVI327642 IW393178 SS393178 ACO393178 AMK393178 AWG393178 BGC393178 BPY393178 BZU393178 CJQ393178 CTM393178 DDI393178 DNE393178 DXA393178 EGW393178 EQS393178 FAO393178 FKK393178 FUG393178 GEC393178 GNY393178 GXU393178 HHQ393178 HRM393178 IBI393178 ILE393178 IVA393178 JEW393178 JOS393178 JYO393178 KIK393178 KSG393178 LCC393178 LLY393178 LVU393178 MFQ393178 MPM393178 MZI393178 NJE393178 NTA393178 OCW393178 OMS393178 OWO393178 PGK393178 PQG393178 QAC393178 QJY393178 QTU393178 RDQ393178 RNM393178 RXI393178 SHE393178 SRA393178 TAW393178 TKS393178 TUO393178 UEK393178 UOG393178 UYC393178 VHY393178 VRU393178 WBQ393178 WLM393178 WVI393178 IW458714 SS458714 ACO458714 AMK458714 AWG458714 BGC458714 BPY458714 BZU458714 CJQ458714 CTM458714 DDI458714 DNE458714 DXA458714 EGW458714 EQS458714 FAO458714 FKK458714 FUG458714 GEC458714 GNY458714 GXU458714 HHQ458714 HRM458714 IBI458714 ILE458714 IVA458714 JEW458714 JOS458714 JYO458714 KIK458714 KSG458714 LCC458714 LLY458714 LVU458714 MFQ458714 MPM458714 MZI458714 NJE458714 NTA458714 OCW458714 OMS458714 OWO458714 PGK458714 PQG458714 QAC458714 QJY458714 QTU458714 RDQ458714 RNM458714 RXI458714 SHE458714 SRA458714 TAW458714 TKS458714 TUO458714 UEK458714 UOG458714 UYC458714 VHY458714 VRU458714 WBQ458714 WLM458714 WVI458714 IW524250 SS524250 ACO524250 AMK524250 AWG524250 BGC524250 BPY524250 BZU524250 CJQ524250 CTM524250 DDI524250 DNE524250 DXA524250 EGW524250 EQS524250 FAO524250 FKK524250 FUG524250 GEC524250 GNY524250 GXU524250 HHQ524250 HRM524250 IBI524250 ILE524250 IVA524250 JEW524250 JOS524250 JYO524250 KIK524250 KSG524250 LCC524250 LLY524250 LVU524250 MFQ524250 MPM524250 MZI524250 NJE524250 NTA524250 OCW524250 OMS524250 OWO524250 PGK524250 PQG524250 QAC524250 QJY524250 QTU524250 RDQ524250 RNM524250 RXI524250 SHE524250 SRA524250 TAW524250 TKS524250 TUO524250 UEK524250 UOG524250 UYC524250 VHY524250 VRU524250 WBQ524250 WLM524250 WVI524250 IW589786 SS589786 ACO589786 AMK589786 AWG589786 BGC589786 BPY589786 BZU589786 CJQ589786 CTM589786 DDI589786 DNE589786 DXA589786 EGW589786 EQS589786 FAO589786 FKK589786 FUG589786 GEC589786 GNY589786 GXU589786 HHQ589786 HRM589786 IBI589786 ILE589786 IVA589786 JEW589786 JOS589786 JYO589786 KIK589786 KSG589786 LCC589786 LLY589786 LVU589786 MFQ589786 MPM589786 MZI589786 NJE589786 NTA589786 OCW589786 OMS589786 OWO589786 PGK589786 PQG589786 QAC589786 QJY589786 QTU589786 RDQ589786 RNM589786 RXI589786 SHE589786 SRA589786 TAW589786 TKS589786 TUO589786 UEK589786 UOG589786 UYC589786 VHY589786 VRU589786 WBQ589786 WLM589786 WVI589786 IW655322 SS655322 ACO655322 AMK655322 AWG655322 BGC655322 BPY655322 BZU655322 CJQ655322 CTM655322 DDI655322 DNE655322 DXA655322 EGW655322 EQS655322 FAO655322 FKK655322 FUG655322 GEC655322 GNY655322 GXU655322 HHQ655322 HRM655322 IBI655322 ILE655322 IVA655322 JEW655322 JOS655322 JYO655322 KIK655322 KSG655322 LCC655322 LLY655322 LVU655322 MFQ655322 MPM655322 MZI655322 NJE655322 NTA655322 OCW655322 OMS655322 OWO655322 PGK655322 PQG655322 QAC655322 QJY655322 QTU655322 RDQ655322 RNM655322 RXI655322 SHE655322 SRA655322 TAW655322 TKS655322 TUO655322 UEK655322 UOG655322 UYC655322 VHY655322 VRU655322 WBQ655322 WLM655322 WVI655322 IW720858 SS720858 ACO720858 AMK720858 AWG720858 BGC720858 BPY720858 BZU720858 CJQ720858 CTM720858 DDI720858 DNE720858 DXA720858 EGW720858 EQS720858 FAO720858 FKK720858 FUG720858 GEC720858 GNY720858 GXU720858 HHQ720858 HRM720858 IBI720858 ILE720858 IVA720858 JEW720858 JOS720858 JYO720858 KIK720858 KSG720858 LCC720858 LLY720858 LVU720858 MFQ720858 MPM720858 MZI720858 NJE720858 NTA720858 OCW720858 OMS720858 OWO720858 PGK720858 PQG720858 QAC720858 QJY720858 QTU720858 RDQ720858 RNM720858 RXI720858 SHE720858 SRA720858 TAW720858 TKS720858 TUO720858 UEK720858 UOG720858 UYC720858 VHY720858 VRU720858 WBQ720858 WLM720858 WVI720858 IW786394 SS786394 ACO786394 AMK786394 AWG786394 BGC786394 BPY786394 BZU786394 CJQ786394 CTM786394 DDI786394 DNE786394 DXA786394 EGW786394 EQS786394 FAO786394 FKK786394 FUG786394 GEC786394 GNY786394 GXU786394 HHQ786394 HRM786394 IBI786394 ILE786394 IVA786394 JEW786394 JOS786394 JYO786394 KIK786394 KSG786394 LCC786394 LLY786394 LVU786394 MFQ786394 MPM786394 MZI786394 NJE786394 NTA786394 OCW786394 OMS786394 OWO786394 PGK786394 PQG786394 QAC786394 QJY786394 QTU786394 RDQ786394 RNM786394 RXI786394 SHE786394 SRA786394 TAW786394 TKS786394 TUO786394 UEK786394 UOG786394 UYC786394 VHY786394 VRU786394 WBQ786394 WLM786394 WVI786394 IW851930 SS851930 ACO851930 AMK851930 AWG851930 BGC851930 BPY851930 BZU851930 CJQ851930 CTM851930 DDI851930 DNE851930 DXA851930 EGW851930 EQS851930 FAO851930 FKK851930 FUG851930 GEC851930 GNY851930 GXU851930 HHQ851930 HRM851930 IBI851930 ILE851930 IVA851930 JEW851930 JOS851930 JYO851930 KIK851930 KSG851930 LCC851930 LLY851930 LVU851930 MFQ851930 MPM851930 MZI851930 NJE851930 NTA851930 OCW851930 OMS851930 OWO851930 PGK851930 PQG851930 QAC851930 QJY851930 QTU851930 RDQ851930 RNM851930 RXI851930 SHE851930 SRA851930 TAW851930 TKS851930 TUO851930 UEK851930 UOG851930 UYC851930 VHY851930 VRU851930 WBQ851930 WLM851930 WVI851930 IW917466 SS917466 ACO917466 AMK917466 AWG917466 BGC917466 BPY917466 BZU917466 CJQ917466 CTM917466 DDI917466 DNE917466 DXA917466 EGW917466 EQS917466 FAO917466 FKK917466 FUG917466 GEC917466 GNY917466 GXU917466 HHQ917466 HRM917466 IBI917466 ILE917466 IVA917466 JEW917466 JOS917466 JYO917466 KIK917466 KSG917466 LCC917466 LLY917466 LVU917466 MFQ917466 MPM917466 MZI917466 NJE917466 NTA917466 OCW917466 OMS917466 OWO917466 PGK917466 PQG917466 QAC917466 QJY917466 QTU917466 RDQ917466 RNM917466 RXI917466 SHE917466 SRA917466 TAW917466 TKS917466 TUO917466 UEK917466 UOG917466 UYC917466 VHY917466 VRU917466 WBQ917466 WLM917466 WVI917466 IW983002 SS983002 ACO983002 AMK983002 AWG983002 BGC983002 BPY983002 BZU983002 CJQ983002 CTM983002 DDI983002 DNE983002 DXA983002 EGW983002 EQS983002 FAO983002 FKK983002 FUG983002 GEC983002 GNY983002 GXU983002 HHQ983002 HRM983002 IBI983002 ILE983002 IVA983002 JEW983002 JOS983002 JYO983002 KIK983002 KSG983002 LCC983002 LLY983002 LVU983002 MFQ983002 MPM983002 MZI983002 NJE983002 NTA983002 OCW983002 OMS983002 OWO983002 PGK983002 PQG983002 QAC983002 QJY983002 QTU983002 RDQ983002 RNM983002 RXI983002 SHE983002 SRA983002 TAW983002 TKS983002 TUO983002 UEK983002 UOG983002 UYC983002 VHY983002 VRU983002 WBQ983002 WLM983002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IW11 SS11 ACO11 AMK11 AWG11 BGC11 BPY11 BZU11 CJQ11 CTM11 DDI11 DNE11 DXA11 EGW11 EQS11 FAO11 FKK11 FUG11 GEC11 GNY11 GXU11 HHQ11 HRM11 IBI11 ILE11 IVA11 JEW11 JOS11 JYO11 KIK11 KSG11 LCC11 LLY11 LVU11 MFQ11 MPM11 MZI11 NJE11 NTA11 OCW11 OMS11 OWO11 PGK11 PQG11 QAC11 QJY11 QTU11 RDQ11 RNM11 RXI11 SHE11 SRA11 TAW11 TKS11 TUO11 UEK11 UOG11 UYC11 VHY11 VRU11 WBQ11 WLM11 WVI11" xr:uid="{00000000-0002-0000-0600-000002000000}">
      <formula1>SwapType</formula1>
    </dataValidation>
    <dataValidation type="list" allowBlank="1" showInputMessage="1" showErrorMessage="1" sqref="WVI983006 E983003 H65499 H131035 H196571 H262107 H327643 H393179 H458715 H524251 H589787 H655323 H720859 H786395 H851931 H917467 H983003 E65499 E131035 E196571 E262107 E327643 E393179 E458715 E524251 E589787 E655323 E720859 E786395 E851931 E917467 IZ65502 SV65502 ACR65502 AMN65502 AWJ65502 BGF65502 BQB65502 BZX65502 CJT65502 CTP65502 DDL65502 DNH65502 DXD65502 EGZ65502 EQV65502 FAR65502 FKN65502 FUJ65502 GEF65502 GOB65502 GXX65502 HHT65502 HRP65502 IBL65502 ILH65502 IVD65502 JEZ65502 JOV65502 JYR65502 KIN65502 KSJ65502 LCF65502 LMB65502 LVX65502 MFT65502 MPP65502 MZL65502 NJH65502 NTD65502 OCZ65502 OMV65502 OWR65502 PGN65502 PQJ65502 QAF65502 QKB65502 QTX65502 RDT65502 RNP65502 RXL65502 SHH65502 SRD65502 TAZ65502 TKV65502 TUR65502 UEN65502 UOJ65502 UYF65502 VIB65502 VRX65502 WBT65502 WLP65502 WVL65502 IZ131038 SV131038 ACR131038 AMN131038 AWJ131038 BGF131038 BQB131038 BZX131038 CJT131038 CTP131038 DDL131038 DNH131038 DXD131038 EGZ131038 EQV131038 FAR131038 FKN131038 FUJ131038 GEF131038 GOB131038 GXX131038 HHT131038 HRP131038 IBL131038 ILH131038 IVD131038 JEZ131038 JOV131038 JYR131038 KIN131038 KSJ131038 LCF131038 LMB131038 LVX131038 MFT131038 MPP131038 MZL131038 NJH131038 NTD131038 OCZ131038 OMV131038 OWR131038 PGN131038 PQJ131038 QAF131038 QKB131038 QTX131038 RDT131038 RNP131038 RXL131038 SHH131038 SRD131038 TAZ131038 TKV131038 TUR131038 UEN131038 UOJ131038 UYF131038 VIB131038 VRX131038 WBT131038 WLP131038 WVL131038 IZ196574 SV196574 ACR196574 AMN196574 AWJ196574 BGF196574 BQB196574 BZX196574 CJT196574 CTP196574 DDL196574 DNH196574 DXD196574 EGZ196574 EQV196574 FAR196574 FKN196574 FUJ196574 GEF196574 GOB196574 GXX196574 HHT196574 HRP196574 IBL196574 ILH196574 IVD196574 JEZ196574 JOV196574 JYR196574 KIN196574 KSJ196574 LCF196574 LMB196574 LVX196574 MFT196574 MPP196574 MZL196574 NJH196574 NTD196574 OCZ196574 OMV196574 OWR196574 PGN196574 PQJ196574 QAF196574 QKB196574 QTX196574 RDT196574 RNP196574 RXL196574 SHH196574 SRD196574 TAZ196574 TKV196574 TUR196574 UEN196574 UOJ196574 UYF196574 VIB196574 VRX196574 WBT196574 WLP196574 WVL196574 IZ262110 SV262110 ACR262110 AMN262110 AWJ262110 BGF262110 BQB262110 BZX262110 CJT262110 CTP262110 DDL262110 DNH262110 DXD262110 EGZ262110 EQV262110 FAR262110 FKN262110 FUJ262110 GEF262110 GOB262110 GXX262110 HHT262110 HRP262110 IBL262110 ILH262110 IVD262110 JEZ262110 JOV262110 JYR262110 KIN262110 KSJ262110 LCF262110 LMB262110 LVX262110 MFT262110 MPP262110 MZL262110 NJH262110 NTD262110 OCZ262110 OMV262110 OWR262110 PGN262110 PQJ262110 QAF262110 QKB262110 QTX262110 RDT262110 RNP262110 RXL262110 SHH262110 SRD262110 TAZ262110 TKV262110 TUR262110 UEN262110 UOJ262110 UYF262110 VIB262110 VRX262110 WBT262110 WLP262110 WVL262110 IZ327646 SV327646 ACR327646 AMN327646 AWJ327646 BGF327646 BQB327646 BZX327646 CJT327646 CTP327646 DDL327646 DNH327646 DXD327646 EGZ327646 EQV327646 FAR327646 FKN327646 FUJ327646 GEF327646 GOB327646 GXX327646 HHT327646 HRP327646 IBL327646 ILH327646 IVD327646 JEZ327646 JOV327646 JYR327646 KIN327646 KSJ327646 LCF327646 LMB327646 LVX327646 MFT327646 MPP327646 MZL327646 NJH327646 NTD327646 OCZ327646 OMV327646 OWR327646 PGN327646 PQJ327646 QAF327646 QKB327646 QTX327646 RDT327646 RNP327646 RXL327646 SHH327646 SRD327646 TAZ327646 TKV327646 TUR327646 UEN327646 UOJ327646 UYF327646 VIB327646 VRX327646 WBT327646 WLP327646 WVL327646 IZ393182 SV393182 ACR393182 AMN393182 AWJ393182 BGF393182 BQB393182 BZX393182 CJT393182 CTP393182 DDL393182 DNH393182 DXD393182 EGZ393182 EQV393182 FAR393182 FKN393182 FUJ393182 GEF393182 GOB393182 GXX393182 HHT393182 HRP393182 IBL393182 ILH393182 IVD393182 JEZ393182 JOV393182 JYR393182 KIN393182 KSJ393182 LCF393182 LMB393182 LVX393182 MFT393182 MPP393182 MZL393182 NJH393182 NTD393182 OCZ393182 OMV393182 OWR393182 PGN393182 PQJ393182 QAF393182 QKB393182 QTX393182 RDT393182 RNP393182 RXL393182 SHH393182 SRD393182 TAZ393182 TKV393182 TUR393182 UEN393182 UOJ393182 UYF393182 VIB393182 VRX393182 WBT393182 WLP393182 WVL393182 IZ458718 SV458718 ACR458718 AMN458718 AWJ458718 BGF458718 BQB458718 BZX458718 CJT458718 CTP458718 DDL458718 DNH458718 DXD458718 EGZ458718 EQV458718 FAR458718 FKN458718 FUJ458718 GEF458718 GOB458718 GXX458718 HHT458718 HRP458718 IBL458718 ILH458718 IVD458718 JEZ458718 JOV458718 JYR458718 KIN458718 KSJ458718 LCF458718 LMB458718 LVX458718 MFT458718 MPP458718 MZL458718 NJH458718 NTD458718 OCZ458718 OMV458718 OWR458718 PGN458718 PQJ458718 QAF458718 QKB458718 QTX458718 RDT458718 RNP458718 RXL458718 SHH458718 SRD458718 TAZ458718 TKV458718 TUR458718 UEN458718 UOJ458718 UYF458718 VIB458718 VRX458718 WBT458718 WLP458718 WVL458718 IZ524254 SV524254 ACR524254 AMN524254 AWJ524254 BGF524254 BQB524254 BZX524254 CJT524254 CTP524254 DDL524254 DNH524254 DXD524254 EGZ524254 EQV524254 FAR524254 FKN524254 FUJ524254 GEF524254 GOB524254 GXX524254 HHT524254 HRP524254 IBL524254 ILH524254 IVD524254 JEZ524254 JOV524254 JYR524254 KIN524254 KSJ524254 LCF524254 LMB524254 LVX524254 MFT524254 MPP524254 MZL524254 NJH524254 NTD524254 OCZ524254 OMV524254 OWR524254 PGN524254 PQJ524254 QAF524254 QKB524254 QTX524254 RDT524254 RNP524254 RXL524254 SHH524254 SRD524254 TAZ524254 TKV524254 TUR524254 UEN524254 UOJ524254 UYF524254 VIB524254 VRX524254 WBT524254 WLP524254 WVL524254 IZ589790 SV589790 ACR589790 AMN589790 AWJ589790 BGF589790 BQB589790 BZX589790 CJT589790 CTP589790 DDL589790 DNH589790 DXD589790 EGZ589790 EQV589790 FAR589790 FKN589790 FUJ589790 GEF589790 GOB589790 GXX589790 HHT589790 HRP589790 IBL589790 ILH589790 IVD589790 JEZ589790 JOV589790 JYR589790 KIN589790 KSJ589790 LCF589790 LMB589790 LVX589790 MFT589790 MPP589790 MZL589790 NJH589790 NTD589790 OCZ589790 OMV589790 OWR589790 PGN589790 PQJ589790 QAF589790 QKB589790 QTX589790 RDT589790 RNP589790 RXL589790 SHH589790 SRD589790 TAZ589790 TKV589790 TUR589790 UEN589790 UOJ589790 UYF589790 VIB589790 VRX589790 WBT589790 WLP589790 WVL589790 IZ655326 SV655326 ACR655326 AMN655326 AWJ655326 BGF655326 BQB655326 BZX655326 CJT655326 CTP655326 DDL655326 DNH655326 DXD655326 EGZ655326 EQV655326 FAR655326 FKN655326 FUJ655326 GEF655326 GOB655326 GXX655326 HHT655326 HRP655326 IBL655326 ILH655326 IVD655326 JEZ655326 JOV655326 JYR655326 KIN655326 KSJ655326 LCF655326 LMB655326 LVX655326 MFT655326 MPP655326 MZL655326 NJH655326 NTD655326 OCZ655326 OMV655326 OWR655326 PGN655326 PQJ655326 QAF655326 QKB655326 QTX655326 RDT655326 RNP655326 RXL655326 SHH655326 SRD655326 TAZ655326 TKV655326 TUR655326 UEN655326 UOJ655326 UYF655326 VIB655326 VRX655326 WBT655326 WLP655326 WVL655326 IZ720862 SV720862 ACR720862 AMN720862 AWJ720862 BGF720862 BQB720862 BZX720862 CJT720862 CTP720862 DDL720862 DNH720862 DXD720862 EGZ720862 EQV720862 FAR720862 FKN720862 FUJ720862 GEF720862 GOB720862 GXX720862 HHT720862 HRP720862 IBL720862 ILH720862 IVD720862 JEZ720862 JOV720862 JYR720862 KIN720862 KSJ720862 LCF720862 LMB720862 LVX720862 MFT720862 MPP720862 MZL720862 NJH720862 NTD720862 OCZ720862 OMV720862 OWR720862 PGN720862 PQJ720862 QAF720862 QKB720862 QTX720862 RDT720862 RNP720862 RXL720862 SHH720862 SRD720862 TAZ720862 TKV720862 TUR720862 UEN720862 UOJ720862 UYF720862 VIB720862 VRX720862 WBT720862 WLP720862 WVL720862 IZ786398 SV786398 ACR786398 AMN786398 AWJ786398 BGF786398 BQB786398 BZX786398 CJT786398 CTP786398 DDL786398 DNH786398 DXD786398 EGZ786398 EQV786398 FAR786398 FKN786398 FUJ786398 GEF786398 GOB786398 GXX786398 HHT786398 HRP786398 IBL786398 ILH786398 IVD786398 JEZ786398 JOV786398 JYR786398 KIN786398 KSJ786398 LCF786398 LMB786398 LVX786398 MFT786398 MPP786398 MZL786398 NJH786398 NTD786398 OCZ786398 OMV786398 OWR786398 PGN786398 PQJ786398 QAF786398 QKB786398 QTX786398 RDT786398 RNP786398 RXL786398 SHH786398 SRD786398 TAZ786398 TKV786398 TUR786398 UEN786398 UOJ786398 UYF786398 VIB786398 VRX786398 WBT786398 WLP786398 WVL786398 IZ851934 SV851934 ACR851934 AMN851934 AWJ851934 BGF851934 BQB851934 BZX851934 CJT851934 CTP851934 DDL851934 DNH851934 DXD851934 EGZ851934 EQV851934 FAR851934 FKN851934 FUJ851934 GEF851934 GOB851934 GXX851934 HHT851934 HRP851934 IBL851934 ILH851934 IVD851934 JEZ851934 JOV851934 JYR851934 KIN851934 KSJ851934 LCF851934 LMB851934 LVX851934 MFT851934 MPP851934 MZL851934 NJH851934 NTD851934 OCZ851934 OMV851934 OWR851934 PGN851934 PQJ851934 QAF851934 QKB851934 QTX851934 RDT851934 RNP851934 RXL851934 SHH851934 SRD851934 TAZ851934 TKV851934 TUR851934 UEN851934 UOJ851934 UYF851934 VIB851934 VRX851934 WBT851934 WLP851934 WVL851934 IZ917470 SV917470 ACR917470 AMN917470 AWJ917470 BGF917470 BQB917470 BZX917470 CJT917470 CTP917470 DDL917470 DNH917470 DXD917470 EGZ917470 EQV917470 FAR917470 FKN917470 FUJ917470 GEF917470 GOB917470 GXX917470 HHT917470 HRP917470 IBL917470 ILH917470 IVD917470 JEZ917470 JOV917470 JYR917470 KIN917470 KSJ917470 LCF917470 LMB917470 LVX917470 MFT917470 MPP917470 MZL917470 NJH917470 NTD917470 OCZ917470 OMV917470 OWR917470 PGN917470 PQJ917470 QAF917470 QKB917470 QTX917470 RDT917470 RNP917470 RXL917470 SHH917470 SRD917470 TAZ917470 TKV917470 TUR917470 UEN917470 UOJ917470 UYF917470 VIB917470 VRX917470 WBT917470 WLP917470 WVL917470 IZ983006 SV983006 ACR983006 AMN983006 AWJ983006 BGF983006 BQB983006 BZX983006 CJT983006 CTP983006 DDL983006 DNH983006 DXD983006 EGZ983006 EQV983006 FAR983006 FKN983006 FUJ983006 GEF983006 GOB983006 GXX983006 HHT983006 HRP983006 IBL983006 ILH983006 IVD983006 JEZ983006 JOV983006 JYR983006 KIN983006 KSJ983006 LCF983006 LMB983006 LVX983006 MFT983006 MPP983006 MZL983006 NJH983006 NTD983006 OCZ983006 OMV983006 OWR983006 PGN983006 PQJ983006 QAF983006 QKB983006 QTX983006 RDT983006 RNP983006 RXL983006 SHH983006 SRD983006 TAZ983006 TKV983006 TUR983006 UEN983006 UOJ983006 UYF983006 VIB983006 VRX983006 WBT983006 WLP983006 WVL983006 IW65502 SS65502 ACO65502 AMK65502 AWG65502 BGC65502 BPY65502 BZU65502 CJQ65502 CTM65502 DDI65502 DNE65502 DXA65502 EGW65502 EQS65502 FAO65502 FKK65502 FUG65502 GEC65502 GNY65502 GXU65502 HHQ65502 HRM65502 IBI65502 ILE65502 IVA65502 JEW65502 JOS65502 JYO65502 KIK65502 KSG65502 LCC65502 LLY65502 LVU65502 MFQ65502 MPM65502 MZI65502 NJE65502 NTA65502 OCW65502 OMS65502 OWO65502 PGK65502 PQG65502 QAC65502 QJY65502 QTU65502 RDQ65502 RNM65502 RXI65502 SHE65502 SRA65502 TAW65502 TKS65502 TUO65502 UEK65502 UOG65502 UYC65502 VHY65502 VRU65502 WBQ65502 WLM65502 WVI65502 IW131038 SS131038 ACO131038 AMK131038 AWG131038 BGC131038 BPY131038 BZU131038 CJQ131038 CTM131038 DDI131038 DNE131038 DXA131038 EGW131038 EQS131038 FAO131038 FKK131038 FUG131038 GEC131038 GNY131038 GXU131038 HHQ131038 HRM131038 IBI131038 ILE131038 IVA131038 JEW131038 JOS131038 JYO131038 KIK131038 KSG131038 LCC131038 LLY131038 LVU131038 MFQ131038 MPM131038 MZI131038 NJE131038 NTA131038 OCW131038 OMS131038 OWO131038 PGK131038 PQG131038 QAC131038 QJY131038 QTU131038 RDQ131038 RNM131038 RXI131038 SHE131038 SRA131038 TAW131038 TKS131038 TUO131038 UEK131038 UOG131038 UYC131038 VHY131038 VRU131038 WBQ131038 WLM131038 WVI131038 IW196574 SS196574 ACO196574 AMK196574 AWG196574 BGC196574 BPY196574 BZU196574 CJQ196574 CTM196574 DDI196574 DNE196574 DXA196574 EGW196574 EQS196574 FAO196574 FKK196574 FUG196574 GEC196574 GNY196574 GXU196574 HHQ196574 HRM196574 IBI196574 ILE196574 IVA196574 JEW196574 JOS196574 JYO196574 KIK196574 KSG196574 LCC196574 LLY196574 LVU196574 MFQ196574 MPM196574 MZI196574 NJE196574 NTA196574 OCW196574 OMS196574 OWO196574 PGK196574 PQG196574 QAC196574 QJY196574 QTU196574 RDQ196574 RNM196574 RXI196574 SHE196574 SRA196574 TAW196574 TKS196574 TUO196574 UEK196574 UOG196574 UYC196574 VHY196574 VRU196574 WBQ196574 WLM196574 WVI196574 IW262110 SS262110 ACO262110 AMK262110 AWG262110 BGC262110 BPY262110 BZU262110 CJQ262110 CTM262110 DDI262110 DNE262110 DXA262110 EGW262110 EQS262110 FAO262110 FKK262110 FUG262110 GEC262110 GNY262110 GXU262110 HHQ262110 HRM262110 IBI262110 ILE262110 IVA262110 JEW262110 JOS262110 JYO262110 KIK262110 KSG262110 LCC262110 LLY262110 LVU262110 MFQ262110 MPM262110 MZI262110 NJE262110 NTA262110 OCW262110 OMS262110 OWO262110 PGK262110 PQG262110 QAC262110 QJY262110 QTU262110 RDQ262110 RNM262110 RXI262110 SHE262110 SRA262110 TAW262110 TKS262110 TUO262110 UEK262110 UOG262110 UYC262110 VHY262110 VRU262110 WBQ262110 WLM262110 WVI262110 IW327646 SS327646 ACO327646 AMK327646 AWG327646 BGC327646 BPY327646 BZU327646 CJQ327646 CTM327646 DDI327646 DNE327646 DXA327646 EGW327646 EQS327646 FAO327646 FKK327646 FUG327646 GEC327646 GNY327646 GXU327646 HHQ327646 HRM327646 IBI327646 ILE327646 IVA327646 JEW327646 JOS327646 JYO327646 KIK327646 KSG327646 LCC327646 LLY327646 LVU327646 MFQ327646 MPM327646 MZI327646 NJE327646 NTA327646 OCW327646 OMS327646 OWO327646 PGK327646 PQG327646 QAC327646 QJY327646 QTU327646 RDQ327646 RNM327646 RXI327646 SHE327646 SRA327646 TAW327646 TKS327646 TUO327646 UEK327646 UOG327646 UYC327646 VHY327646 VRU327646 WBQ327646 WLM327646 WVI327646 IW393182 SS393182 ACO393182 AMK393182 AWG393182 BGC393182 BPY393182 BZU393182 CJQ393182 CTM393182 DDI393182 DNE393182 DXA393182 EGW393182 EQS393182 FAO393182 FKK393182 FUG393182 GEC393182 GNY393182 GXU393182 HHQ393182 HRM393182 IBI393182 ILE393182 IVA393182 JEW393182 JOS393182 JYO393182 KIK393182 KSG393182 LCC393182 LLY393182 LVU393182 MFQ393182 MPM393182 MZI393182 NJE393182 NTA393182 OCW393182 OMS393182 OWO393182 PGK393182 PQG393182 QAC393182 QJY393182 QTU393182 RDQ393182 RNM393182 RXI393182 SHE393182 SRA393182 TAW393182 TKS393182 TUO393182 UEK393182 UOG393182 UYC393182 VHY393182 VRU393182 WBQ393182 WLM393182 WVI393182 IW458718 SS458718 ACO458718 AMK458718 AWG458718 BGC458718 BPY458718 BZU458718 CJQ458718 CTM458718 DDI458718 DNE458718 DXA458718 EGW458718 EQS458718 FAO458718 FKK458718 FUG458718 GEC458718 GNY458718 GXU458718 HHQ458718 HRM458718 IBI458718 ILE458718 IVA458718 JEW458718 JOS458718 JYO458718 KIK458718 KSG458718 LCC458718 LLY458718 LVU458718 MFQ458718 MPM458718 MZI458718 NJE458718 NTA458718 OCW458718 OMS458718 OWO458718 PGK458718 PQG458718 QAC458718 QJY458718 QTU458718 RDQ458718 RNM458718 RXI458718 SHE458718 SRA458718 TAW458718 TKS458718 TUO458718 UEK458718 UOG458718 UYC458718 VHY458718 VRU458718 WBQ458718 WLM458718 WVI458718 IW524254 SS524254 ACO524254 AMK524254 AWG524254 BGC524254 BPY524254 BZU524254 CJQ524254 CTM524254 DDI524254 DNE524254 DXA524254 EGW524254 EQS524254 FAO524254 FKK524254 FUG524254 GEC524254 GNY524254 GXU524254 HHQ524254 HRM524254 IBI524254 ILE524254 IVA524254 JEW524254 JOS524254 JYO524254 KIK524254 KSG524254 LCC524254 LLY524254 LVU524254 MFQ524254 MPM524254 MZI524254 NJE524254 NTA524254 OCW524254 OMS524254 OWO524254 PGK524254 PQG524254 QAC524254 QJY524254 QTU524254 RDQ524254 RNM524254 RXI524254 SHE524254 SRA524254 TAW524254 TKS524254 TUO524254 UEK524254 UOG524254 UYC524254 VHY524254 VRU524254 WBQ524254 WLM524254 WVI524254 IW589790 SS589790 ACO589790 AMK589790 AWG589790 BGC589790 BPY589790 BZU589790 CJQ589790 CTM589790 DDI589790 DNE589790 DXA589790 EGW589790 EQS589790 FAO589790 FKK589790 FUG589790 GEC589790 GNY589790 GXU589790 HHQ589790 HRM589790 IBI589790 ILE589790 IVA589790 JEW589790 JOS589790 JYO589790 KIK589790 KSG589790 LCC589790 LLY589790 LVU589790 MFQ589790 MPM589790 MZI589790 NJE589790 NTA589790 OCW589790 OMS589790 OWO589790 PGK589790 PQG589790 QAC589790 QJY589790 QTU589790 RDQ589790 RNM589790 RXI589790 SHE589790 SRA589790 TAW589790 TKS589790 TUO589790 UEK589790 UOG589790 UYC589790 VHY589790 VRU589790 WBQ589790 WLM589790 WVI589790 IW655326 SS655326 ACO655326 AMK655326 AWG655326 BGC655326 BPY655326 BZU655326 CJQ655326 CTM655326 DDI655326 DNE655326 DXA655326 EGW655326 EQS655326 FAO655326 FKK655326 FUG655326 GEC655326 GNY655326 GXU655326 HHQ655326 HRM655326 IBI655326 ILE655326 IVA655326 JEW655326 JOS655326 JYO655326 KIK655326 KSG655326 LCC655326 LLY655326 LVU655326 MFQ655326 MPM655326 MZI655326 NJE655326 NTA655326 OCW655326 OMS655326 OWO655326 PGK655326 PQG655326 QAC655326 QJY655326 QTU655326 RDQ655326 RNM655326 RXI655326 SHE655326 SRA655326 TAW655326 TKS655326 TUO655326 UEK655326 UOG655326 UYC655326 VHY655326 VRU655326 WBQ655326 WLM655326 WVI655326 IW720862 SS720862 ACO720862 AMK720862 AWG720862 BGC720862 BPY720862 BZU720862 CJQ720862 CTM720862 DDI720862 DNE720862 DXA720862 EGW720862 EQS720862 FAO720862 FKK720862 FUG720862 GEC720862 GNY720862 GXU720862 HHQ720862 HRM720862 IBI720862 ILE720862 IVA720862 JEW720862 JOS720862 JYO720862 KIK720862 KSG720862 LCC720862 LLY720862 LVU720862 MFQ720862 MPM720862 MZI720862 NJE720862 NTA720862 OCW720862 OMS720862 OWO720862 PGK720862 PQG720862 QAC720862 QJY720862 QTU720862 RDQ720862 RNM720862 RXI720862 SHE720862 SRA720862 TAW720862 TKS720862 TUO720862 UEK720862 UOG720862 UYC720862 VHY720862 VRU720862 WBQ720862 WLM720862 WVI720862 IW786398 SS786398 ACO786398 AMK786398 AWG786398 BGC786398 BPY786398 BZU786398 CJQ786398 CTM786398 DDI786398 DNE786398 DXA786398 EGW786398 EQS786398 FAO786398 FKK786398 FUG786398 GEC786398 GNY786398 GXU786398 HHQ786398 HRM786398 IBI786398 ILE786398 IVA786398 JEW786398 JOS786398 JYO786398 KIK786398 KSG786398 LCC786398 LLY786398 LVU786398 MFQ786398 MPM786398 MZI786398 NJE786398 NTA786398 OCW786398 OMS786398 OWO786398 PGK786398 PQG786398 QAC786398 QJY786398 QTU786398 RDQ786398 RNM786398 RXI786398 SHE786398 SRA786398 TAW786398 TKS786398 TUO786398 UEK786398 UOG786398 UYC786398 VHY786398 VRU786398 WBQ786398 WLM786398 WVI786398 IW851934 SS851934 ACO851934 AMK851934 AWG851934 BGC851934 BPY851934 BZU851934 CJQ851934 CTM851934 DDI851934 DNE851934 DXA851934 EGW851934 EQS851934 FAO851934 FKK851934 FUG851934 GEC851934 GNY851934 GXU851934 HHQ851934 HRM851934 IBI851934 ILE851934 IVA851934 JEW851934 JOS851934 JYO851934 KIK851934 KSG851934 LCC851934 LLY851934 LVU851934 MFQ851934 MPM851934 MZI851934 NJE851934 NTA851934 OCW851934 OMS851934 OWO851934 PGK851934 PQG851934 QAC851934 QJY851934 QTU851934 RDQ851934 RNM851934 RXI851934 SHE851934 SRA851934 TAW851934 TKS851934 TUO851934 UEK851934 UOG851934 UYC851934 VHY851934 VRU851934 WBQ851934 WLM851934 WVI851934 IW917470 SS917470 ACO917470 AMK917470 AWG917470 BGC917470 BPY917470 BZU917470 CJQ917470 CTM917470 DDI917470 DNE917470 DXA917470 EGW917470 EQS917470 FAO917470 FKK917470 FUG917470 GEC917470 GNY917470 GXU917470 HHQ917470 HRM917470 IBI917470 ILE917470 IVA917470 JEW917470 JOS917470 JYO917470 KIK917470 KSG917470 LCC917470 LLY917470 LVU917470 MFQ917470 MPM917470 MZI917470 NJE917470 NTA917470 OCW917470 OMS917470 OWO917470 PGK917470 PQG917470 QAC917470 QJY917470 QTU917470 RDQ917470 RNM917470 RXI917470 SHE917470 SRA917470 TAW917470 TKS917470 TUO917470 UEK917470 UOG917470 UYC917470 VHY917470 VRU917470 WBQ917470 WLM917470 WVI917470 IW983006 SS983006 ACO983006 AMK983006 AWG983006 BGC983006 BPY983006 BZU983006 CJQ983006 CTM983006 DDI983006 DNE983006 DXA983006 EGW983006 EQS983006 FAO983006 FKK983006 FUG983006 GEC983006 GNY983006 GXU983006 HHQ983006 HRM983006 IBI983006 ILE983006 IVA983006 JEW983006 JOS983006 JYO983006 KIK983006 KSG983006 LCC983006 LLY983006 LVU983006 MFQ983006 MPM983006 MZI983006 NJE983006 NTA983006 OCW983006 OMS983006 OWO983006 PGK983006 PQG983006 QAC983006 QJY983006 QTU983006 RDQ983006 RNM983006 RXI983006 SHE983006 SRA983006 TAW983006 TKS983006 TUO983006 UEK983006 UOG983006 UYC983006 VHY983006 VRU983006 WBQ983006 WLM983006 IZ17 SV17 ACR17 AMN17 AWJ17 BGF17 BQB17 BZX17 CJT17 CTP17 DDL17 DNH17 DXD17 EGZ17 EQV17 FAR17 FKN17 FUJ17 GEF17 GOB17 GXX17 HHT17 HRP17 IBL17 ILH17 IVD17 JEZ17 JOV17 JYR17 KIN17 KSJ17 LCF17 LMB17 LVX17 MFT17 MPP17 MZL17 NJH17 NTD17 OCZ17 OMV17 OWR17 PGN17 PQJ17 QAF17 QKB17 QTX17 RDT17 RNP17 RXL17 SHH17 SRD17 TAZ17 TKV17 TUR17 UEN17 UOJ17 UYF17 VIB17 VRX17 WBT17 WLP17 WVL17 IW17 SS17 ACO17 AMK17 AWG17 BGC17 BPY17 BZU17 CJQ17 CTM17 DDI17 DNE17 DXA17 EGW17 EQS17 FAO17 FKK17 FUG17 GEC17 GNY17 GXU17 HHQ17 HRM17 IBI17 ILE17 IVA17 JEW17 JOS17 JYO17 KIK17 KSG17 LCC17 LLY17 LVU17 MFQ17 MPM17 MZI17 NJE17 NTA17 OCW17 OMS17 OWO17 PGK17 PQG17 QAC17 QJY17 QTU17 RDQ17 RNM17 RXI17 SHE17 SRA17 TAW17 TKS17 TUO17 UEK17 UOG17 UYC17 VHY17 VRU17 WBQ17 WLM17 WVI17" xr:uid="{00000000-0002-0000-0600-000003000000}">
      <formula1>LegType</formula1>
    </dataValidation>
    <dataValidation type="list" allowBlank="1" showInputMessage="1" showErrorMessage="1" sqref="WVI983011 E983008 H20 E20 H65504 H131040 H196576 H262112 H327648 H393184 H458720 H524256 H589792 H655328 H720864 H786400 H851936 H917472 H983008 E65504 E131040 E196576 E262112 E327648 E393184 E458720 E524256 E589792 E655328 E720864 E786400 E851936 E917472 IZ65507 SV65507 ACR65507 AMN65507 AWJ65507 BGF65507 BQB65507 BZX65507 CJT65507 CTP65507 DDL65507 DNH65507 DXD65507 EGZ65507 EQV65507 FAR65507 FKN65507 FUJ65507 GEF65507 GOB65507 GXX65507 HHT65507 HRP65507 IBL65507 ILH65507 IVD65507 JEZ65507 JOV65507 JYR65507 KIN65507 KSJ65507 LCF65507 LMB65507 LVX65507 MFT65507 MPP65507 MZL65507 NJH65507 NTD65507 OCZ65507 OMV65507 OWR65507 PGN65507 PQJ65507 QAF65507 QKB65507 QTX65507 RDT65507 RNP65507 RXL65507 SHH65507 SRD65507 TAZ65507 TKV65507 TUR65507 UEN65507 UOJ65507 UYF65507 VIB65507 VRX65507 WBT65507 WLP65507 WVL65507 IZ131043 SV131043 ACR131043 AMN131043 AWJ131043 BGF131043 BQB131043 BZX131043 CJT131043 CTP131043 DDL131043 DNH131043 DXD131043 EGZ131043 EQV131043 FAR131043 FKN131043 FUJ131043 GEF131043 GOB131043 GXX131043 HHT131043 HRP131043 IBL131043 ILH131043 IVD131043 JEZ131043 JOV131043 JYR131043 KIN131043 KSJ131043 LCF131043 LMB131043 LVX131043 MFT131043 MPP131043 MZL131043 NJH131043 NTD131043 OCZ131043 OMV131043 OWR131043 PGN131043 PQJ131043 QAF131043 QKB131043 QTX131043 RDT131043 RNP131043 RXL131043 SHH131043 SRD131043 TAZ131043 TKV131043 TUR131043 UEN131043 UOJ131043 UYF131043 VIB131043 VRX131043 WBT131043 WLP131043 WVL131043 IZ196579 SV196579 ACR196579 AMN196579 AWJ196579 BGF196579 BQB196579 BZX196579 CJT196579 CTP196579 DDL196579 DNH196579 DXD196579 EGZ196579 EQV196579 FAR196579 FKN196579 FUJ196579 GEF196579 GOB196579 GXX196579 HHT196579 HRP196579 IBL196579 ILH196579 IVD196579 JEZ196579 JOV196579 JYR196579 KIN196579 KSJ196579 LCF196579 LMB196579 LVX196579 MFT196579 MPP196579 MZL196579 NJH196579 NTD196579 OCZ196579 OMV196579 OWR196579 PGN196579 PQJ196579 QAF196579 QKB196579 QTX196579 RDT196579 RNP196579 RXL196579 SHH196579 SRD196579 TAZ196579 TKV196579 TUR196579 UEN196579 UOJ196579 UYF196579 VIB196579 VRX196579 WBT196579 WLP196579 WVL196579 IZ262115 SV262115 ACR262115 AMN262115 AWJ262115 BGF262115 BQB262115 BZX262115 CJT262115 CTP262115 DDL262115 DNH262115 DXD262115 EGZ262115 EQV262115 FAR262115 FKN262115 FUJ262115 GEF262115 GOB262115 GXX262115 HHT262115 HRP262115 IBL262115 ILH262115 IVD262115 JEZ262115 JOV262115 JYR262115 KIN262115 KSJ262115 LCF262115 LMB262115 LVX262115 MFT262115 MPP262115 MZL262115 NJH262115 NTD262115 OCZ262115 OMV262115 OWR262115 PGN262115 PQJ262115 QAF262115 QKB262115 QTX262115 RDT262115 RNP262115 RXL262115 SHH262115 SRD262115 TAZ262115 TKV262115 TUR262115 UEN262115 UOJ262115 UYF262115 VIB262115 VRX262115 WBT262115 WLP262115 WVL262115 IZ327651 SV327651 ACR327651 AMN327651 AWJ327651 BGF327651 BQB327651 BZX327651 CJT327651 CTP327651 DDL327651 DNH327651 DXD327651 EGZ327651 EQV327651 FAR327651 FKN327651 FUJ327651 GEF327651 GOB327651 GXX327651 HHT327651 HRP327651 IBL327651 ILH327651 IVD327651 JEZ327651 JOV327651 JYR327651 KIN327651 KSJ327651 LCF327651 LMB327651 LVX327651 MFT327651 MPP327651 MZL327651 NJH327651 NTD327651 OCZ327651 OMV327651 OWR327651 PGN327651 PQJ327651 QAF327651 QKB327651 QTX327651 RDT327651 RNP327651 RXL327651 SHH327651 SRD327651 TAZ327651 TKV327651 TUR327651 UEN327651 UOJ327651 UYF327651 VIB327651 VRX327651 WBT327651 WLP327651 WVL327651 IZ393187 SV393187 ACR393187 AMN393187 AWJ393187 BGF393187 BQB393187 BZX393187 CJT393187 CTP393187 DDL393187 DNH393187 DXD393187 EGZ393187 EQV393187 FAR393187 FKN393187 FUJ393187 GEF393187 GOB393187 GXX393187 HHT393187 HRP393187 IBL393187 ILH393187 IVD393187 JEZ393187 JOV393187 JYR393187 KIN393187 KSJ393187 LCF393187 LMB393187 LVX393187 MFT393187 MPP393187 MZL393187 NJH393187 NTD393187 OCZ393187 OMV393187 OWR393187 PGN393187 PQJ393187 QAF393187 QKB393187 QTX393187 RDT393187 RNP393187 RXL393187 SHH393187 SRD393187 TAZ393187 TKV393187 TUR393187 UEN393187 UOJ393187 UYF393187 VIB393187 VRX393187 WBT393187 WLP393187 WVL393187 IZ458723 SV458723 ACR458723 AMN458723 AWJ458723 BGF458723 BQB458723 BZX458723 CJT458723 CTP458723 DDL458723 DNH458723 DXD458723 EGZ458723 EQV458723 FAR458723 FKN458723 FUJ458723 GEF458723 GOB458723 GXX458723 HHT458723 HRP458723 IBL458723 ILH458723 IVD458723 JEZ458723 JOV458723 JYR458723 KIN458723 KSJ458723 LCF458723 LMB458723 LVX458723 MFT458723 MPP458723 MZL458723 NJH458723 NTD458723 OCZ458723 OMV458723 OWR458723 PGN458723 PQJ458723 QAF458723 QKB458723 QTX458723 RDT458723 RNP458723 RXL458723 SHH458723 SRD458723 TAZ458723 TKV458723 TUR458723 UEN458723 UOJ458723 UYF458723 VIB458723 VRX458723 WBT458723 WLP458723 WVL458723 IZ524259 SV524259 ACR524259 AMN524259 AWJ524259 BGF524259 BQB524259 BZX524259 CJT524259 CTP524259 DDL524259 DNH524259 DXD524259 EGZ524259 EQV524259 FAR524259 FKN524259 FUJ524259 GEF524259 GOB524259 GXX524259 HHT524259 HRP524259 IBL524259 ILH524259 IVD524259 JEZ524259 JOV524259 JYR524259 KIN524259 KSJ524259 LCF524259 LMB524259 LVX524259 MFT524259 MPP524259 MZL524259 NJH524259 NTD524259 OCZ524259 OMV524259 OWR524259 PGN524259 PQJ524259 QAF524259 QKB524259 QTX524259 RDT524259 RNP524259 RXL524259 SHH524259 SRD524259 TAZ524259 TKV524259 TUR524259 UEN524259 UOJ524259 UYF524259 VIB524259 VRX524259 WBT524259 WLP524259 WVL524259 IZ589795 SV589795 ACR589795 AMN589795 AWJ589795 BGF589795 BQB589795 BZX589795 CJT589795 CTP589795 DDL589795 DNH589795 DXD589795 EGZ589795 EQV589795 FAR589795 FKN589795 FUJ589795 GEF589795 GOB589795 GXX589795 HHT589795 HRP589795 IBL589795 ILH589795 IVD589795 JEZ589795 JOV589795 JYR589795 KIN589795 KSJ589795 LCF589795 LMB589795 LVX589795 MFT589795 MPP589795 MZL589795 NJH589795 NTD589795 OCZ589795 OMV589795 OWR589795 PGN589795 PQJ589795 QAF589795 QKB589795 QTX589795 RDT589795 RNP589795 RXL589795 SHH589795 SRD589795 TAZ589795 TKV589795 TUR589795 UEN589795 UOJ589795 UYF589795 VIB589795 VRX589795 WBT589795 WLP589795 WVL589795 IZ655331 SV655331 ACR655331 AMN655331 AWJ655331 BGF655331 BQB655331 BZX655331 CJT655331 CTP655331 DDL655331 DNH655331 DXD655331 EGZ655331 EQV655331 FAR655331 FKN655331 FUJ655331 GEF655331 GOB655331 GXX655331 HHT655331 HRP655331 IBL655331 ILH655331 IVD655331 JEZ655331 JOV655331 JYR655331 KIN655331 KSJ655331 LCF655331 LMB655331 LVX655331 MFT655331 MPP655331 MZL655331 NJH655331 NTD655331 OCZ655331 OMV655331 OWR655331 PGN655331 PQJ655331 QAF655331 QKB655331 QTX655331 RDT655331 RNP655331 RXL655331 SHH655331 SRD655331 TAZ655331 TKV655331 TUR655331 UEN655331 UOJ655331 UYF655331 VIB655331 VRX655331 WBT655331 WLP655331 WVL655331 IZ720867 SV720867 ACR720867 AMN720867 AWJ720867 BGF720867 BQB720867 BZX720867 CJT720867 CTP720867 DDL720867 DNH720867 DXD720867 EGZ720867 EQV720867 FAR720867 FKN720867 FUJ720867 GEF720867 GOB720867 GXX720867 HHT720867 HRP720867 IBL720867 ILH720867 IVD720867 JEZ720867 JOV720867 JYR720867 KIN720867 KSJ720867 LCF720867 LMB720867 LVX720867 MFT720867 MPP720867 MZL720867 NJH720867 NTD720867 OCZ720867 OMV720867 OWR720867 PGN720867 PQJ720867 QAF720867 QKB720867 QTX720867 RDT720867 RNP720867 RXL720867 SHH720867 SRD720867 TAZ720867 TKV720867 TUR720867 UEN720867 UOJ720867 UYF720867 VIB720867 VRX720867 WBT720867 WLP720867 WVL720867 IZ786403 SV786403 ACR786403 AMN786403 AWJ786403 BGF786403 BQB786403 BZX786403 CJT786403 CTP786403 DDL786403 DNH786403 DXD786403 EGZ786403 EQV786403 FAR786403 FKN786403 FUJ786403 GEF786403 GOB786403 GXX786403 HHT786403 HRP786403 IBL786403 ILH786403 IVD786403 JEZ786403 JOV786403 JYR786403 KIN786403 KSJ786403 LCF786403 LMB786403 LVX786403 MFT786403 MPP786403 MZL786403 NJH786403 NTD786403 OCZ786403 OMV786403 OWR786403 PGN786403 PQJ786403 QAF786403 QKB786403 QTX786403 RDT786403 RNP786403 RXL786403 SHH786403 SRD786403 TAZ786403 TKV786403 TUR786403 UEN786403 UOJ786403 UYF786403 VIB786403 VRX786403 WBT786403 WLP786403 WVL786403 IZ851939 SV851939 ACR851939 AMN851939 AWJ851939 BGF851939 BQB851939 BZX851939 CJT851939 CTP851939 DDL851939 DNH851939 DXD851939 EGZ851939 EQV851939 FAR851939 FKN851939 FUJ851939 GEF851939 GOB851939 GXX851939 HHT851939 HRP851939 IBL851939 ILH851939 IVD851939 JEZ851939 JOV851939 JYR851939 KIN851939 KSJ851939 LCF851939 LMB851939 LVX851939 MFT851939 MPP851939 MZL851939 NJH851939 NTD851939 OCZ851939 OMV851939 OWR851939 PGN851939 PQJ851939 QAF851939 QKB851939 QTX851939 RDT851939 RNP851939 RXL851939 SHH851939 SRD851939 TAZ851939 TKV851939 TUR851939 UEN851939 UOJ851939 UYF851939 VIB851939 VRX851939 WBT851939 WLP851939 WVL851939 IZ917475 SV917475 ACR917475 AMN917475 AWJ917475 BGF917475 BQB917475 BZX917475 CJT917475 CTP917475 DDL917475 DNH917475 DXD917475 EGZ917475 EQV917475 FAR917475 FKN917475 FUJ917475 GEF917475 GOB917475 GXX917475 HHT917475 HRP917475 IBL917475 ILH917475 IVD917475 JEZ917475 JOV917475 JYR917475 KIN917475 KSJ917475 LCF917475 LMB917475 LVX917475 MFT917475 MPP917475 MZL917475 NJH917475 NTD917475 OCZ917475 OMV917475 OWR917475 PGN917475 PQJ917475 QAF917475 QKB917475 QTX917475 RDT917475 RNP917475 RXL917475 SHH917475 SRD917475 TAZ917475 TKV917475 TUR917475 UEN917475 UOJ917475 UYF917475 VIB917475 VRX917475 WBT917475 WLP917475 WVL917475 IZ983011 SV983011 ACR983011 AMN983011 AWJ983011 BGF983011 BQB983011 BZX983011 CJT983011 CTP983011 DDL983011 DNH983011 DXD983011 EGZ983011 EQV983011 FAR983011 FKN983011 FUJ983011 GEF983011 GOB983011 GXX983011 HHT983011 HRP983011 IBL983011 ILH983011 IVD983011 JEZ983011 JOV983011 JYR983011 KIN983011 KSJ983011 LCF983011 LMB983011 LVX983011 MFT983011 MPP983011 MZL983011 NJH983011 NTD983011 OCZ983011 OMV983011 OWR983011 PGN983011 PQJ983011 QAF983011 QKB983011 QTX983011 RDT983011 RNP983011 RXL983011 SHH983011 SRD983011 TAZ983011 TKV983011 TUR983011 UEN983011 UOJ983011 UYF983011 VIB983011 VRX983011 WBT983011 WLP983011 WVL983011 IW65507 SS65507 ACO65507 AMK65507 AWG65507 BGC65507 BPY65507 BZU65507 CJQ65507 CTM65507 DDI65507 DNE65507 DXA65507 EGW65507 EQS65507 FAO65507 FKK65507 FUG65507 GEC65507 GNY65507 GXU65507 HHQ65507 HRM65507 IBI65507 ILE65507 IVA65507 JEW65507 JOS65507 JYO65507 KIK65507 KSG65507 LCC65507 LLY65507 LVU65507 MFQ65507 MPM65507 MZI65507 NJE65507 NTA65507 OCW65507 OMS65507 OWO65507 PGK65507 PQG65507 QAC65507 QJY65507 QTU65507 RDQ65507 RNM65507 RXI65507 SHE65507 SRA65507 TAW65507 TKS65507 TUO65507 UEK65507 UOG65507 UYC65507 VHY65507 VRU65507 WBQ65507 WLM65507 WVI65507 IW131043 SS131043 ACO131043 AMK131043 AWG131043 BGC131043 BPY131043 BZU131043 CJQ131043 CTM131043 DDI131043 DNE131043 DXA131043 EGW131043 EQS131043 FAO131043 FKK131043 FUG131043 GEC131043 GNY131043 GXU131043 HHQ131043 HRM131043 IBI131043 ILE131043 IVA131043 JEW131043 JOS131043 JYO131043 KIK131043 KSG131043 LCC131043 LLY131043 LVU131043 MFQ131043 MPM131043 MZI131043 NJE131043 NTA131043 OCW131043 OMS131043 OWO131043 PGK131043 PQG131043 QAC131043 QJY131043 QTU131043 RDQ131043 RNM131043 RXI131043 SHE131043 SRA131043 TAW131043 TKS131043 TUO131043 UEK131043 UOG131043 UYC131043 VHY131043 VRU131043 WBQ131043 WLM131043 WVI131043 IW196579 SS196579 ACO196579 AMK196579 AWG196579 BGC196579 BPY196579 BZU196579 CJQ196579 CTM196579 DDI196579 DNE196579 DXA196579 EGW196579 EQS196579 FAO196579 FKK196579 FUG196579 GEC196579 GNY196579 GXU196579 HHQ196579 HRM196579 IBI196579 ILE196579 IVA196579 JEW196579 JOS196579 JYO196579 KIK196579 KSG196579 LCC196579 LLY196579 LVU196579 MFQ196579 MPM196579 MZI196579 NJE196579 NTA196579 OCW196579 OMS196579 OWO196579 PGK196579 PQG196579 QAC196579 QJY196579 QTU196579 RDQ196579 RNM196579 RXI196579 SHE196579 SRA196579 TAW196579 TKS196579 TUO196579 UEK196579 UOG196579 UYC196579 VHY196579 VRU196579 WBQ196579 WLM196579 WVI196579 IW262115 SS262115 ACO262115 AMK262115 AWG262115 BGC262115 BPY262115 BZU262115 CJQ262115 CTM262115 DDI262115 DNE262115 DXA262115 EGW262115 EQS262115 FAO262115 FKK262115 FUG262115 GEC262115 GNY262115 GXU262115 HHQ262115 HRM262115 IBI262115 ILE262115 IVA262115 JEW262115 JOS262115 JYO262115 KIK262115 KSG262115 LCC262115 LLY262115 LVU262115 MFQ262115 MPM262115 MZI262115 NJE262115 NTA262115 OCW262115 OMS262115 OWO262115 PGK262115 PQG262115 QAC262115 QJY262115 QTU262115 RDQ262115 RNM262115 RXI262115 SHE262115 SRA262115 TAW262115 TKS262115 TUO262115 UEK262115 UOG262115 UYC262115 VHY262115 VRU262115 WBQ262115 WLM262115 WVI262115 IW327651 SS327651 ACO327651 AMK327651 AWG327651 BGC327651 BPY327651 BZU327651 CJQ327651 CTM327651 DDI327651 DNE327651 DXA327651 EGW327651 EQS327651 FAO327651 FKK327651 FUG327651 GEC327651 GNY327651 GXU327651 HHQ327651 HRM327651 IBI327651 ILE327651 IVA327651 JEW327651 JOS327651 JYO327651 KIK327651 KSG327651 LCC327651 LLY327651 LVU327651 MFQ327651 MPM327651 MZI327651 NJE327651 NTA327651 OCW327651 OMS327651 OWO327651 PGK327651 PQG327651 QAC327651 QJY327651 QTU327651 RDQ327651 RNM327651 RXI327651 SHE327651 SRA327651 TAW327651 TKS327651 TUO327651 UEK327651 UOG327651 UYC327651 VHY327651 VRU327651 WBQ327651 WLM327651 WVI327651 IW393187 SS393187 ACO393187 AMK393187 AWG393187 BGC393187 BPY393187 BZU393187 CJQ393187 CTM393187 DDI393187 DNE393187 DXA393187 EGW393187 EQS393187 FAO393187 FKK393187 FUG393187 GEC393187 GNY393187 GXU393187 HHQ393187 HRM393187 IBI393187 ILE393187 IVA393187 JEW393187 JOS393187 JYO393187 KIK393187 KSG393187 LCC393187 LLY393187 LVU393187 MFQ393187 MPM393187 MZI393187 NJE393187 NTA393187 OCW393187 OMS393187 OWO393187 PGK393187 PQG393187 QAC393187 QJY393187 QTU393187 RDQ393187 RNM393187 RXI393187 SHE393187 SRA393187 TAW393187 TKS393187 TUO393187 UEK393187 UOG393187 UYC393187 VHY393187 VRU393187 WBQ393187 WLM393187 WVI393187 IW458723 SS458723 ACO458723 AMK458723 AWG458723 BGC458723 BPY458723 BZU458723 CJQ458723 CTM458723 DDI458723 DNE458723 DXA458723 EGW458723 EQS458723 FAO458723 FKK458723 FUG458723 GEC458723 GNY458723 GXU458723 HHQ458723 HRM458723 IBI458723 ILE458723 IVA458723 JEW458723 JOS458723 JYO458723 KIK458723 KSG458723 LCC458723 LLY458723 LVU458723 MFQ458723 MPM458723 MZI458723 NJE458723 NTA458723 OCW458723 OMS458723 OWO458723 PGK458723 PQG458723 QAC458723 QJY458723 QTU458723 RDQ458723 RNM458723 RXI458723 SHE458723 SRA458723 TAW458723 TKS458723 TUO458723 UEK458723 UOG458723 UYC458723 VHY458723 VRU458723 WBQ458723 WLM458723 WVI458723 IW524259 SS524259 ACO524259 AMK524259 AWG524259 BGC524259 BPY524259 BZU524259 CJQ524259 CTM524259 DDI524259 DNE524259 DXA524259 EGW524259 EQS524259 FAO524259 FKK524259 FUG524259 GEC524259 GNY524259 GXU524259 HHQ524259 HRM524259 IBI524259 ILE524259 IVA524259 JEW524259 JOS524259 JYO524259 KIK524259 KSG524259 LCC524259 LLY524259 LVU524259 MFQ524259 MPM524259 MZI524259 NJE524259 NTA524259 OCW524259 OMS524259 OWO524259 PGK524259 PQG524259 QAC524259 QJY524259 QTU524259 RDQ524259 RNM524259 RXI524259 SHE524259 SRA524259 TAW524259 TKS524259 TUO524259 UEK524259 UOG524259 UYC524259 VHY524259 VRU524259 WBQ524259 WLM524259 WVI524259 IW589795 SS589795 ACO589795 AMK589795 AWG589795 BGC589795 BPY589795 BZU589795 CJQ589795 CTM589795 DDI589795 DNE589795 DXA589795 EGW589795 EQS589795 FAO589795 FKK589795 FUG589795 GEC589795 GNY589795 GXU589795 HHQ589795 HRM589795 IBI589795 ILE589795 IVA589795 JEW589795 JOS589795 JYO589795 KIK589795 KSG589795 LCC589795 LLY589795 LVU589795 MFQ589795 MPM589795 MZI589795 NJE589795 NTA589795 OCW589795 OMS589795 OWO589795 PGK589795 PQG589795 QAC589795 QJY589795 QTU589795 RDQ589795 RNM589795 RXI589795 SHE589795 SRA589795 TAW589795 TKS589795 TUO589795 UEK589795 UOG589795 UYC589795 VHY589795 VRU589795 WBQ589795 WLM589795 WVI589795 IW655331 SS655331 ACO655331 AMK655331 AWG655331 BGC655331 BPY655331 BZU655331 CJQ655331 CTM655331 DDI655331 DNE655331 DXA655331 EGW655331 EQS655331 FAO655331 FKK655331 FUG655331 GEC655331 GNY655331 GXU655331 HHQ655331 HRM655331 IBI655331 ILE655331 IVA655331 JEW655331 JOS655331 JYO655331 KIK655331 KSG655331 LCC655331 LLY655331 LVU655331 MFQ655331 MPM655331 MZI655331 NJE655331 NTA655331 OCW655331 OMS655331 OWO655331 PGK655331 PQG655331 QAC655331 QJY655331 QTU655331 RDQ655331 RNM655331 RXI655331 SHE655331 SRA655331 TAW655331 TKS655331 TUO655331 UEK655331 UOG655331 UYC655331 VHY655331 VRU655331 WBQ655331 WLM655331 WVI655331 IW720867 SS720867 ACO720867 AMK720867 AWG720867 BGC720867 BPY720867 BZU720867 CJQ720867 CTM720867 DDI720867 DNE720867 DXA720867 EGW720867 EQS720867 FAO720867 FKK720867 FUG720867 GEC720867 GNY720867 GXU720867 HHQ720867 HRM720867 IBI720867 ILE720867 IVA720867 JEW720867 JOS720867 JYO720867 KIK720867 KSG720867 LCC720867 LLY720867 LVU720867 MFQ720867 MPM720867 MZI720867 NJE720867 NTA720867 OCW720867 OMS720867 OWO720867 PGK720867 PQG720867 QAC720867 QJY720867 QTU720867 RDQ720867 RNM720867 RXI720867 SHE720867 SRA720867 TAW720867 TKS720867 TUO720867 UEK720867 UOG720867 UYC720867 VHY720867 VRU720867 WBQ720867 WLM720867 WVI720867 IW786403 SS786403 ACO786403 AMK786403 AWG786403 BGC786403 BPY786403 BZU786403 CJQ786403 CTM786403 DDI786403 DNE786403 DXA786403 EGW786403 EQS786403 FAO786403 FKK786403 FUG786403 GEC786403 GNY786403 GXU786403 HHQ786403 HRM786403 IBI786403 ILE786403 IVA786403 JEW786403 JOS786403 JYO786403 KIK786403 KSG786403 LCC786403 LLY786403 LVU786403 MFQ786403 MPM786403 MZI786403 NJE786403 NTA786403 OCW786403 OMS786403 OWO786403 PGK786403 PQG786403 QAC786403 QJY786403 QTU786403 RDQ786403 RNM786403 RXI786403 SHE786403 SRA786403 TAW786403 TKS786403 TUO786403 UEK786403 UOG786403 UYC786403 VHY786403 VRU786403 WBQ786403 WLM786403 WVI786403 IW851939 SS851939 ACO851939 AMK851939 AWG851939 BGC851939 BPY851939 BZU851939 CJQ851939 CTM851939 DDI851939 DNE851939 DXA851939 EGW851939 EQS851939 FAO851939 FKK851939 FUG851939 GEC851939 GNY851939 GXU851939 HHQ851939 HRM851939 IBI851939 ILE851939 IVA851939 JEW851939 JOS851939 JYO851939 KIK851939 KSG851939 LCC851939 LLY851939 LVU851939 MFQ851939 MPM851939 MZI851939 NJE851939 NTA851939 OCW851939 OMS851939 OWO851939 PGK851939 PQG851939 QAC851939 QJY851939 QTU851939 RDQ851939 RNM851939 RXI851939 SHE851939 SRA851939 TAW851939 TKS851939 TUO851939 UEK851939 UOG851939 UYC851939 VHY851939 VRU851939 WBQ851939 WLM851939 WVI851939 IW917475 SS917475 ACO917475 AMK917475 AWG917475 BGC917475 BPY917475 BZU917475 CJQ917475 CTM917475 DDI917475 DNE917475 DXA917475 EGW917475 EQS917475 FAO917475 FKK917475 FUG917475 GEC917475 GNY917475 GXU917475 HHQ917475 HRM917475 IBI917475 ILE917475 IVA917475 JEW917475 JOS917475 JYO917475 KIK917475 KSG917475 LCC917475 LLY917475 LVU917475 MFQ917475 MPM917475 MZI917475 NJE917475 NTA917475 OCW917475 OMS917475 OWO917475 PGK917475 PQG917475 QAC917475 QJY917475 QTU917475 RDQ917475 RNM917475 RXI917475 SHE917475 SRA917475 TAW917475 TKS917475 TUO917475 UEK917475 UOG917475 UYC917475 VHY917475 VRU917475 WBQ917475 WLM917475 WVI917475 IW983011 SS983011 ACO983011 AMK983011 AWG983011 BGC983011 BPY983011 BZU983011 CJQ983011 CTM983011 DDI983011 DNE983011 DXA983011 EGW983011 EQS983011 FAO983011 FKK983011 FUG983011 GEC983011 GNY983011 GXU983011 HHQ983011 HRM983011 IBI983011 ILE983011 IVA983011 JEW983011 JOS983011 JYO983011 KIK983011 KSG983011 LCC983011 LLY983011 LVU983011 MFQ983011 MPM983011 MZI983011 NJE983011 NTA983011 OCW983011 OMS983011 OWO983011 PGK983011 PQG983011 QAC983011 QJY983011 QTU983011 RDQ983011 RNM983011 RXI983011 SHE983011 SRA983011 TAW983011 TKS983011 TUO983011 UEK983011 UOG983011 UYC983011 VHY983011 VRU983011 WBQ983011 WLM983011 IZ22 SV22 ACR22 AMN22 AWJ22 BGF22 BQB22 BZX22 CJT22 CTP22 DDL22 DNH22 DXD22 EGZ22 EQV22 FAR22 FKN22 FUJ22 GEF22 GOB22 GXX22 HHT22 HRP22 IBL22 ILH22 IVD22 JEZ22 JOV22 JYR22 KIN22 KSJ22 LCF22 LMB22 LVX22 MFT22 MPP22 MZL22 NJH22 NTD22 OCZ22 OMV22 OWR22 PGN22 PQJ22 QAF22 QKB22 QTX22 RDT22 RNP22 RXL22 SHH22 SRD22 TAZ22 TKV22 TUR22 UEN22 UOJ22 UYF22 VIB22 VRX22 WBT22 WLP22 WVL22 IW22 SS22 ACO22 AMK22 AWG22 BGC22 BPY22 BZU22 CJQ22 CTM22 DDI22 DNE22 DXA22 EGW22 EQS22 FAO22 FKK22 FUG22 GEC22 GNY22 GXU22 HHQ22 HRM22 IBI22 ILE22 IVA22 JEW22 JOS22 JYO22 KIK22 KSG22 LCC22 LLY22 LVU22 MFQ22 MPM22 MZI22 NJE22 NTA22 OCW22 OMS22 OWO22 PGK22 PQG22 QAC22 QJY22 QTU22 RDQ22 RNM22 RXI22 SHE22 SRA22 TAW22 TKS22 TUO22 UEK22 UOG22 UYC22 VHY22 VRU22 WBQ22 WLM22 WVI22" xr:uid="{00000000-0002-0000-0600-000004000000}">
      <formula1>DayCountConventions</formula1>
    </dataValidation>
    <dataValidation type="list" allowBlank="1" showInputMessage="1" showErrorMessage="1" sqref="WVI983014 E983011 H21 E23 E21 H23 H65505 H131041 H196577 H262113 H327649 H393185 H458721 H524257 H589793 H655329 H720865 H786401 H851937 H917473 H983009 H65507 H131043 H196579 H262115 H327651 H393187 H458723 H524259 H589795 H655331 H720867 H786403 H851939 H917475 H983011 E65505 E131041 E196577 E262113 E327649 E393185 E458721 E524257 E589793 E655329 E720865 E786401 E851937 E917473 E983009 E65507 E131043 E196579 E262115 E327651 E393187 E458723 E524259 E589795 E655331 E720867 E786403 E851939 E917475 IZ65508 SV65508 ACR65508 AMN65508 AWJ65508 BGF65508 BQB65508 BZX65508 CJT65508 CTP65508 DDL65508 DNH65508 DXD65508 EGZ65508 EQV65508 FAR65508 FKN65508 FUJ65508 GEF65508 GOB65508 GXX65508 HHT65508 HRP65508 IBL65508 ILH65508 IVD65508 JEZ65508 JOV65508 JYR65508 KIN65508 KSJ65508 LCF65508 LMB65508 LVX65508 MFT65508 MPP65508 MZL65508 NJH65508 NTD65508 OCZ65508 OMV65508 OWR65508 PGN65508 PQJ65508 QAF65508 QKB65508 QTX65508 RDT65508 RNP65508 RXL65508 SHH65508 SRD65508 TAZ65508 TKV65508 TUR65508 UEN65508 UOJ65508 UYF65508 VIB65508 VRX65508 WBT65508 WLP65508 WVL65508 IZ131044 SV131044 ACR131044 AMN131044 AWJ131044 BGF131044 BQB131044 BZX131044 CJT131044 CTP131044 DDL131044 DNH131044 DXD131044 EGZ131044 EQV131044 FAR131044 FKN131044 FUJ131044 GEF131044 GOB131044 GXX131044 HHT131044 HRP131044 IBL131044 ILH131044 IVD131044 JEZ131044 JOV131044 JYR131044 KIN131044 KSJ131044 LCF131044 LMB131044 LVX131044 MFT131044 MPP131044 MZL131044 NJH131044 NTD131044 OCZ131044 OMV131044 OWR131044 PGN131044 PQJ131044 QAF131044 QKB131044 QTX131044 RDT131044 RNP131044 RXL131044 SHH131044 SRD131044 TAZ131044 TKV131044 TUR131044 UEN131044 UOJ131044 UYF131044 VIB131044 VRX131044 WBT131044 WLP131044 WVL131044 IZ196580 SV196580 ACR196580 AMN196580 AWJ196580 BGF196580 BQB196580 BZX196580 CJT196580 CTP196580 DDL196580 DNH196580 DXD196580 EGZ196580 EQV196580 FAR196580 FKN196580 FUJ196580 GEF196580 GOB196580 GXX196580 HHT196580 HRP196580 IBL196580 ILH196580 IVD196580 JEZ196580 JOV196580 JYR196580 KIN196580 KSJ196580 LCF196580 LMB196580 LVX196580 MFT196580 MPP196580 MZL196580 NJH196580 NTD196580 OCZ196580 OMV196580 OWR196580 PGN196580 PQJ196580 QAF196580 QKB196580 QTX196580 RDT196580 RNP196580 RXL196580 SHH196580 SRD196580 TAZ196580 TKV196580 TUR196580 UEN196580 UOJ196580 UYF196580 VIB196580 VRX196580 WBT196580 WLP196580 WVL196580 IZ262116 SV262116 ACR262116 AMN262116 AWJ262116 BGF262116 BQB262116 BZX262116 CJT262116 CTP262116 DDL262116 DNH262116 DXD262116 EGZ262116 EQV262116 FAR262116 FKN262116 FUJ262116 GEF262116 GOB262116 GXX262116 HHT262116 HRP262116 IBL262116 ILH262116 IVD262116 JEZ262116 JOV262116 JYR262116 KIN262116 KSJ262116 LCF262116 LMB262116 LVX262116 MFT262116 MPP262116 MZL262116 NJH262116 NTD262116 OCZ262116 OMV262116 OWR262116 PGN262116 PQJ262116 QAF262116 QKB262116 QTX262116 RDT262116 RNP262116 RXL262116 SHH262116 SRD262116 TAZ262116 TKV262116 TUR262116 UEN262116 UOJ262116 UYF262116 VIB262116 VRX262116 WBT262116 WLP262116 WVL262116 IZ327652 SV327652 ACR327652 AMN327652 AWJ327652 BGF327652 BQB327652 BZX327652 CJT327652 CTP327652 DDL327652 DNH327652 DXD327652 EGZ327652 EQV327652 FAR327652 FKN327652 FUJ327652 GEF327652 GOB327652 GXX327652 HHT327652 HRP327652 IBL327652 ILH327652 IVD327652 JEZ327652 JOV327652 JYR327652 KIN327652 KSJ327652 LCF327652 LMB327652 LVX327652 MFT327652 MPP327652 MZL327652 NJH327652 NTD327652 OCZ327652 OMV327652 OWR327652 PGN327652 PQJ327652 QAF327652 QKB327652 QTX327652 RDT327652 RNP327652 RXL327652 SHH327652 SRD327652 TAZ327652 TKV327652 TUR327652 UEN327652 UOJ327652 UYF327652 VIB327652 VRX327652 WBT327652 WLP327652 WVL327652 IZ393188 SV393188 ACR393188 AMN393188 AWJ393188 BGF393188 BQB393188 BZX393188 CJT393188 CTP393188 DDL393188 DNH393188 DXD393188 EGZ393188 EQV393188 FAR393188 FKN393188 FUJ393188 GEF393188 GOB393188 GXX393188 HHT393188 HRP393188 IBL393188 ILH393188 IVD393188 JEZ393188 JOV393188 JYR393188 KIN393188 KSJ393188 LCF393188 LMB393188 LVX393188 MFT393188 MPP393188 MZL393188 NJH393188 NTD393188 OCZ393188 OMV393188 OWR393188 PGN393188 PQJ393188 QAF393188 QKB393188 QTX393188 RDT393188 RNP393188 RXL393188 SHH393188 SRD393188 TAZ393188 TKV393188 TUR393188 UEN393188 UOJ393188 UYF393188 VIB393188 VRX393188 WBT393188 WLP393188 WVL393188 IZ458724 SV458724 ACR458724 AMN458724 AWJ458724 BGF458724 BQB458724 BZX458724 CJT458724 CTP458724 DDL458724 DNH458724 DXD458724 EGZ458724 EQV458724 FAR458724 FKN458724 FUJ458724 GEF458724 GOB458724 GXX458724 HHT458724 HRP458724 IBL458724 ILH458724 IVD458724 JEZ458724 JOV458724 JYR458724 KIN458724 KSJ458724 LCF458724 LMB458724 LVX458724 MFT458724 MPP458724 MZL458724 NJH458724 NTD458724 OCZ458724 OMV458724 OWR458724 PGN458724 PQJ458724 QAF458724 QKB458724 QTX458724 RDT458724 RNP458724 RXL458724 SHH458724 SRD458724 TAZ458724 TKV458724 TUR458724 UEN458724 UOJ458724 UYF458724 VIB458724 VRX458724 WBT458724 WLP458724 WVL458724 IZ524260 SV524260 ACR524260 AMN524260 AWJ524260 BGF524260 BQB524260 BZX524260 CJT524260 CTP524260 DDL524260 DNH524260 DXD524260 EGZ524260 EQV524260 FAR524260 FKN524260 FUJ524260 GEF524260 GOB524260 GXX524260 HHT524260 HRP524260 IBL524260 ILH524260 IVD524260 JEZ524260 JOV524260 JYR524260 KIN524260 KSJ524260 LCF524260 LMB524260 LVX524260 MFT524260 MPP524260 MZL524260 NJH524260 NTD524260 OCZ524260 OMV524260 OWR524260 PGN524260 PQJ524260 QAF524260 QKB524260 QTX524260 RDT524260 RNP524260 RXL524260 SHH524260 SRD524260 TAZ524260 TKV524260 TUR524260 UEN524260 UOJ524260 UYF524260 VIB524260 VRX524260 WBT524260 WLP524260 WVL524260 IZ589796 SV589796 ACR589796 AMN589796 AWJ589796 BGF589796 BQB589796 BZX589796 CJT589796 CTP589796 DDL589796 DNH589796 DXD589796 EGZ589796 EQV589796 FAR589796 FKN589796 FUJ589796 GEF589796 GOB589796 GXX589796 HHT589796 HRP589796 IBL589796 ILH589796 IVD589796 JEZ589796 JOV589796 JYR589796 KIN589796 KSJ589796 LCF589796 LMB589796 LVX589796 MFT589796 MPP589796 MZL589796 NJH589796 NTD589796 OCZ589796 OMV589796 OWR589796 PGN589796 PQJ589796 QAF589796 QKB589796 QTX589796 RDT589796 RNP589796 RXL589796 SHH589796 SRD589796 TAZ589796 TKV589796 TUR589796 UEN589796 UOJ589796 UYF589796 VIB589796 VRX589796 WBT589796 WLP589796 WVL589796 IZ655332 SV655332 ACR655332 AMN655332 AWJ655332 BGF655332 BQB655332 BZX655332 CJT655332 CTP655332 DDL655332 DNH655332 DXD655332 EGZ655332 EQV655332 FAR655332 FKN655332 FUJ655332 GEF655332 GOB655332 GXX655332 HHT655332 HRP655332 IBL655332 ILH655332 IVD655332 JEZ655332 JOV655332 JYR655332 KIN655332 KSJ655332 LCF655332 LMB655332 LVX655332 MFT655332 MPP655332 MZL655332 NJH655332 NTD655332 OCZ655332 OMV655332 OWR655332 PGN655332 PQJ655332 QAF655332 QKB655332 QTX655332 RDT655332 RNP655332 RXL655332 SHH655332 SRD655332 TAZ655332 TKV655332 TUR655332 UEN655332 UOJ655332 UYF655332 VIB655332 VRX655332 WBT655332 WLP655332 WVL655332 IZ720868 SV720868 ACR720868 AMN720868 AWJ720868 BGF720868 BQB720868 BZX720868 CJT720868 CTP720868 DDL720868 DNH720868 DXD720868 EGZ720868 EQV720868 FAR720868 FKN720868 FUJ720868 GEF720868 GOB720868 GXX720868 HHT720868 HRP720868 IBL720868 ILH720868 IVD720868 JEZ720868 JOV720868 JYR720868 KIN720868 KSJ720868 LCF720868 LMB720868 LVX720868 MFT720868 MPP720868 MZL720868 NJH720868 NTD720868 OCZ720868 OMV720868 OWR720868 PGN720868 PQJ720868 QAF720868 QKB720868 QTX720868 RDT720868 RNP720868 RXL720868 SHH720868 SRD720868 TAZ720868 TKV720868 TUR720868 UEN720868 UOJ720868 UYF720868 VIB720868 VRX720868 WBT720868 WLP720868 WVL720868 IZ786404 SV786404 ACR786404 AMN786404 AWJ786404 BGF786404 BQB786404 BZX786404 CJT786404 CTP786404 DDL786404 DNH786404 DXD786404 EGZ786404 EQV786404 FAR786404 FKN786404 FUJ786404 GEF786404 GOB786404 GXX786404 HHT786404 HRP786404 IBL786404 ILH786404 IVD786404 JEZ786404 JOV786404 JYR786404 KIN786404 KSJ786404 LCF786404 LMB786404 LVX786404 MFT786404 MPP786404 MZL786404 NJH786404 NTD786404 OCZ786404 OMV786404 OWR786404 PGN786404 PQJ786404 QAF786404 QKB786404 QTX786404 RDT786404 RNP786404 RXL786404 SHH786404 SRD786404 TAZ786404 TKV786404 TUR786404 UEN786404 UOJ786404 UYF786404 VIB786404 VRX786404 WBT786404 WLP786404 WVL786404 IZ851940 SV851940 ACR851940 AMN851940 AWJ851940 BGF851940 BQB851940 BZX851940 CJT851940 CTP851940 DDL851940 DNH851940 DXD851940 EGZ851940 EQV851940 FAR851940 FKN851940 FUJ851940 GEF851940 GOB851940 GXX851940 HHT851940 HRP851940 IBL851940 ILH851940 IVD851940 JEZ851940 JOV851940 JYR851940 KIN851940 KSJ851940 LCF851940 LMB851940 LVX851940 MFT851940 MPP851940 MZL851940 NJH851940 NTD851940 OCZ851940 OMV851940 OWR851940 PGN851940 PQJ851940 QAF851940 QKB851940 QTX851940 RDT851940 RNP851940 RXL851940 SHH851940 SRD851940 TAZ851940 TKV851940 TUR851940 UEN851940 UOJ851940 UYF851940 VIB851940 VRX851940 WBT851940 WLP851940 WVL851940 IZ917476 SV917476 ACR917476 AMN917476 AWJ917476 BGF917476 BQB917476 BZX917476 CJT917476 CTP917476 DDL917476 DNH917476 DXD917476 EGZ917476 EQV917476 FAR917476 FKN917476 FUJ917476 GEF917476 GOB917476 GXX917476 HHT917476 HRP917476 IBL917476 ILH917476 IVD917476 JEZ917476 JOV917476 JYR917476 KIN917476 KSJ917476 LCF917476 LMB917476 LVX917476 MFT917476 MPP917476 MZL917476 NJH917476 NTD917476 OCZ917476 OMV917476 OWR917476 PGN917476 PQJ917476 QAF917476 QKB917476 QTX917476 RDT917476 RNP917476 RXL917476 SHH917476 SRD917476 TAZ917476 TKV917476 TUR917476 UEN917476 UOJ917476 UYF917476 VIB917476 VRX917476 WBT917476 WLP917476 WVL917476 IZ983012 SV983012 ACR983012 AMN983012 AWJ983012 BGF983012 BQB983012 BZX983012 CJT983012 CTP983012 DDL983012 DNH983012 DXD983012 EGZ983012 EQV983012 FAR983012 FKN983012 FUJ983012 GEF983012 GOB983012 GXX983012 HHT983012 HRP983012 IBL983012 ILH983012 IVD983012 JEZ983012 JOV983012 JYR983012 KIN983012 KSJ983012 LCF983012 LMB983012 LVX983012 MFT983012 MPP983012 MZL983012 NJH983012 NTD983012 OCZ983012 OMV983012 OWR983012 PGN983012 PQJ983012 QAF983012 QKB983012 QTX983012 RDT983012 RNP983012 RXL983012 SHH983012 SRD983012 TAZ983012 TKV983012 TUR983012 UEN983012 UOJ983012 UYF983012 VIB983012 VRX983012 WBT983012 WLP983012 WVL983012 IZ65510 SV65510 ACR65510 AMN65510 AWJ65510 BGF65510 BQB65510 BZX65510 CJT65510 CTP65510 DDL65510 DNH65510 DXD65510 EGZ65510 EQV65510 FAR65510 FKN65510 FUJ65510 GEF65510 GOB65510 GXX65510 HHT65510 HRP65510 IBL65510 ILH65510 IVD65510 JEZ65510 JOV65510 JYR65510 KIN65510 KSJ65510 LCF65510 LMB65510 LVX65510 MFT65510 MPP65510 MZL65510 NJH65510 NTD65510 OCZ65510 OMV65510 OWR65510 PGN65510 PQJ65510 QAF65510 QKB65510 QTX65510 RDT65510 RNP65510 RXL65510 SHH65510 SRD65510 TAZ65510 TKV65510 TUR65510 UEN65510 UOJ65510 UYF65510 VIB65510 VRX65510 WBT65510 WLP65510 WVL65510 IZ131046 SV131046 ACR131046 AMN131046 AWJ131046 BGF131046 BQB131046 BZX131046 CJT131046 CTP131046 DDL131046 DNH131046 DXD131046 EGZ131046 EQV131046 FAR131046 FKN131046 FUJ131046 GEF131046 GOB131046 GXX131046 HHT131046 HRP131046 IBL131046 ILH131046 IVD131046 JEZ131046 JOV131046 JYR131046 KIN131046 KSJ131046 LCF131046 LMB131046 LVX131046 MFT131046 MPP131046 MZL131046 NJH131046 NTD131046 OCZ131046 OMV131046 OWR131046 PGN131046 PQJ131046 QAF131046 QKB131046 QTX131046 RDT131046 RNP131046 RXL131046 SHH131046 SRD131046 TAZ131046 TKV131046 TUR131046 UEN131046 UOJ131046 UYF131046 VIB131046 VRX131046 WBT131046 WLP131046 WVL131046 IZ196582 SV196582 ACR196582 AMN196582 AWJ196582 BGF196582 BQB196582 BZX196582 CJT196582 CTP196582 DDL196582 DNH196582 DXD196582 EGZ196582 EQV196582 FAR196582 FKN196582 FUJ196582 GEF196582 GOB196582 GXX196582 HHT196582 HRP196582 IBL196582 ILH196582 IVD196582 JEZ196582 JOV196582 JYR196582 KIN196582 KSJ196582 LCF196582 LMB196582 LVX196582 MFT196582 MPP196582 MZL196582 NJH196582 NTD196582 OCZ196582 OMV196582 OWR196582 PGN196582 PQJ196582 QAF196582 QKB196582 QTX196582 RDT196582 RNP196582 RXL196582 SHH196582 SRD196582 TAZ196582 TKV196582 TUR196582 UEN196582 UOJ196582 UYF196582 VIB196582 VRX196582 WBT196582 WLP196582 WVL196582 IZ262118 SV262118 ACR262118 AMN262118 AWJ262118 BGF262118 BQB262118 BZX262118 CJT262118 CTP262118 DDL262118 DNH262118 DXD262118 EGZ262118 EQV262118 FAR262118 FKN262118 FUJ262118 GEF262118 GOB262118 GXX262118 HHT262118 HRP262118 IBL262118 ILH262118 IVD262118 JEZ262118 JOV262118 JYR262118 KIN262118 KSJ262118 LCF262118 LMB262118 LVX262118 MFT262118 MPP262118 MZL262118 NJH262118 NTD262118 OCZ262118 OMV262118 OWR262118 PGN262118 PQJ262118 QAF262118 QKB262118 QTX262118 RDT262118 RNP262118 RXL262118 SHH262118 SRD262118 TAZ262118 TKV262118 TUR262118 UEN262118 UOJ262118 UYF262118 VIB262118 VRX262118 WBT262118 WLP262118 WVL262118 IZ327654 SV327654 ACR327654 AMN327654 AWJ327654 BGF327654 BQB327654 BZX327654 CJT327654 CTP327654 DDL327654 DNH327654 DXD327654 EGZ327654 EQV327654 FAR327654 FKN327654 FUJ327654 GEF327654 GOB327654 GXX327654 HHT327654 HRP327654 IBL327654 ILH327654 IVD327654 JEZ327654 JOV327654 JYR327654 KIN327654 KSJ327654 LCF327654 LMB327654 LVX327654 MFT327654 MPP327654 MZL327654 NJH327654 NTD327654 OCZ327654 OMV327654 OWR327654 PGN327654 PQJ327654 QAF327654 QKB327654 QTX327654 RDT327654 RNP327654 RXL327654 SHH327654 SRD327654 TAZ327654 TKV327654 TUR327654 UEN327654 UOJ327654 UYF327654 VIB327654 VRX327654 WBT327654 WLP327654 WVL327654 IZ393190 SV393190 ACR393190 AMN393190 AWJ393190 BGF393190 BQB393190 BZX393190 CJT393190 CTP393190 DDL393190 DNH393190 DXD393190 EGZ393190 EQV393190 FAR393190 FKN393190 FUJ393190 GEF393190 GOB393190 GXX393190 HHT393190 HRP393190 IBL393190 ILH393190 IVD393190 JEZ393190 JOV393190 JYR393190 KIN393190 KSJ393190 LCF393190 LMB393190 LVX393190 MFT393190 MPP393190 MZL393190 NJH393190 NTD393190 OCZ393190 OMV393190 OWR393190 PGN393190 PQJ393190 QAF393190 QKB393190 QTX393190 RDT393190 RNP393190 RXL393190 SHH393190 SRD393190 TAZ393190 TKV393190 TUR393190 UEN393190 UOJ393190 UYF393190 VIB393190 VRX393190 WBT393190 WLP393190 WVL393190 IZ458726 SV458726 ACR458726 AMN458726 AWJ458726 BGF458726 BQB458726 BZX458726 CJT458726 CTP458726 DDL458726 DNH458726 DXD458726 EGZ458726 EQV458726 FAR458726 FKN458726 FUJ458726 GEF458726 GOB458726 GXX458726 HHT458726 HRP458726 IBL458726 ILH458726 IVD458726 JEZ458726 JOV458726 JYR458726 KIN458726 KSJ458726 LCF458726 LMB458726 LVX458726 MFT458726 MPP458726 MZL458726 NJH458726 NTD458726 OCZ458726 OMV458726 OWR458726 PGN458726 PQJ458726 QAF458726 QKB458726 QTX458726 RDT458726 RNP458726 RXL458726 SHH458726 SRD458726 TAZ458726 TKV458726 TUR458726 UEN458726 UOJ458726 UYF458726 VIB458726 VRX458726 WBT458726 WLP458726 WVL458726 IZ524262 SV524262 ACR524262 AMN524262 AWJ524262 BGF524262 BQB524262 BZX524262 CJT524262 CTP524262 DDL524262 DNH524262 DXD524262 EGZ524262 EQV524262 FAR524262 FKN524262 FUJ524262 GEF524262 GOB524262 GXX524262 HHT524262 HRP524262 IBL524262 ILH524262 IVD524262 JEZ524262 JOV524262 JYR524262 KIN524262 KSJ524262 LCF524262 LMB524262 LVX524262 MFT524262 MPP524262 MZL524262 NJH524262 NTD524262 OCZ524262 OMV524262 OWR524262 PGN524262 PQJ524262 QAF524262 QKB524262 QTX524262 RDT524262 RNP524262 RXL524262 SHH524262 SRD524262 TAZ524262 TKV524262 TUR524262 UEN524262 UOJ524262 UYF524262 VIB524262 VRX524262 WBT524262 WLP524262 WVL524262 IZ589798 SV589798 ACR589798 AMN589798 AWJ589798 BGF589798 BQB589798 BZX589798 CJT589798 CTP589798 DDL589798 DNH589798 DXD589798 EGZ589798 EQV589798 FAR589798 FKN589798 FUJ589798 GEF589798 GOB589798 GXX589798 HHT589798 HRP589798 IBL589798 ILH589798 IVD589798 JEZ589798 JOV589798 JYR589798 KIN589798 KSJ589798 LCF589798 LMB589798 LVX589798 MFT589798 MPP589798 MZL589798 NJH589798 NTD589798 OCZ589798 OMV589798 OWR589798 PGN589798 PQJ589798 QAF589798 QKB589798 QTX589798 RDT589798 RNP589798 RXL589798 SHH589798 SRD589798 TAZ589798 TKV589798 TUR589798 UEN589798 UOJ589798 UYF589798 VIB589798 VRX589798 WBT589798 WLP589798 WVL589798 IZ655334 SV655334 ACR655334 AMN655334 AWJ655334 BGF655334 BQB655334 BZX655334 CJT655334 CTP655334 DDL655334 DNH655334 DXD655334 EGZ655334 EQV655334 FAR655334 FKN655334 FUJ655334 GEF655334 GOB655334 GXX655334 HHT655334 HRP655334 IBL655334 ILH655334 IVD655334 JEZ655334 JOV655334 JYR655334 KIN655334 KSJ655334 LCF655334 LMB655334 LVX655334 MFT655334 MPP655334 MZL655334 NJH655334 NTD655334 OCZ655334 OMV655334 OWR655334 PGN655334 PQJ655334 QAF655334 QKB655334 QTX655334 RDT655334 RNP655334 RXL655334 SHH655334 SRD655334 TAZ655334 TKV655334 TUR655334 UEN655334 UOJ655334 UYF655334 VIB655334 VRX655334 WBT655334 WLP655334 WVL655334 IZ720870 SV720870 ACR720870 AMN720870 AWJ720870 BGF720870 BQB720870 BZX720870 CJT720870 CTP720870 DDL720870 DNH720870 DXD720870 EGZ720870 EQV720870 FAR720870 FKN720870 FUJ720870 GEF720870 GOB720870 GXX720870 HHT720870 HRP720870 IBL720870 ILH720870 IVD720870 JEZ720870 JOV720870 JYR720870 KIN720870 KSJ720870 LCF720870 LMB720870 LVX720870 MFT720870 MPP720870 MZL720870 NJH720870 NTD720870 OCZ720870 OMV720870 OWR720870 PGN720870 PQJ720870 QAF720870 QKB720870 QTX720870 RDT720870 RNP720870 RXL720870 SHH720870 SRD720870 TAZ720870 TKV720870 TUR720870 UEN720870 UOJ720870 UYF720870 VIB720870 VRX720870 WBT720870 WLP720870 WVL720870 IZ786406 SV786406 ACR786406 AMN786406 AWJ786406 BGF786406 BQB786406 BZX786406 CJT786406 CTP786406 DDL786406 DNH786406 DXD786406 EGZ786406 EQV786406 FAR786406 FKN786406 FUJ786406 GEF786406 GOB786406 GXX786406 HHT786406 HRP786406 IBL786406 ILH786406 IVD786406 JEZ786406 JOV786406 JYR786406 KIN786406 KSJ786406 LCF786406 LMB786406 LVX786406 MFT786406 MPP786406 MZL786406 NJH786406 NTD786406 OCZ786406 OMV786406 OWR786406 PGN786406 PQJ786406 QAF786406 QKB786406 QTX786406 RDT786406 RNP786406 RXL786406 SHH786406 SRD786406 TAZ786406 TKV786406 TUR786406 UEN786406 UOJ786406 UYF786406 VIB786406 VRX786406 WBT786406 WLP786406 WVL786406 IZ851942 SV851942 ACR851942 AMN851942 AWJ851942 BGF851942 BQB851942 BZX851942 CJT851942 CTP851942 DDL851942 DNH851942 DXD851942 EGZ851942 EQV851942 FAR851942 FKN851942 FUJ851942 GEF851942 GOB851942 GXX851942 HHT851942 HRP851942 IBL851942 ILH851942 IVD851942 JEZ851942 JOV851942 JYR851942 KIN851942 KSJ851942 LCF851942 LMB851942 LVX851942 MFT851942 MPP851942 MZL851942 NJH851942 NTD851942 OCZ851942 OMV851942 OWR851942 PGN851942 PQJ851942 QAF851942 QKB851942 QTX851942 RDT851942 RNP851942 RXL851942 SHH851942 SRD851942 TAZ851942 TKV851942 TUR851942 UEN851942 UOJ851942 UYF851942 VIB851942 VRX851942 WBT851942 WLP851942 WVL851942 IZ917478 SV917478 ACR917478 AMN917478 AWJ917478 BGF917478 BQB917478 BZX917478 CJT917478 CTP917478 DDL917478 DNH917478 DXD917478 EGZ917478 EQV917478 FAR917478 FKN917478 FUJ917478 GEF917478 GOB917478 GXX917478 HHT917478 HRP917478 IBL917478 ILH917478 IVD917478 JEZ917478 JOV917478 JYR917478 KIN917478 KSJ917478 LCF917478 LMB917478 LVX917478 MFT917478 MPP917478 MZL917478 NJH917478 NTD917478 OCZ917478 OMV917478 OWR917478 PGN917478 PQJ917478 QAF917478 QKB917478 QTX917478 RDT917478 RNP917478 RXL917478 SHH917478 SRD917478 TAZ917478 TKV917478 TUR917478 UEN917478 UOJ917478 UYF917478 VIB917478 VRX917478 WBT917478 WLP917478 WVL917478 IZ983014 SV983014 ACR983014 AMN983014 AWJ983014 BGF983014 BQB983014 BZX983014 CJT983014 CTP983014 DDL983014 DNH983014 DXD983014 EGZ983014 EQV983014 FAR983014 FKN983014 FUJ983014 GEF983014 GOB983014 GXX983014 HHT983014 HRP983014 IBL983014 ILH983014 IVD983014 JEZ983014 JOV983014 JYR983014 KIN983014 KSJ983014 LCF983014 LMB983014 LVX983014 MFT983014 MPP983014 MZL983014 NJH983014 NTD983014 OCZ983014 OMV983014 OWR983014 PGN983014 PQJ983014 QAF983014 QKB983014 QTX983014 RDT983014 RNP983014 RXL983014 SHH983014 SRD983014 TAZ983014 TKV983014 TUR983014 UEN983014 UOJ983014 UYF983014 VIB983014 VRX983014 WBT983014 WLP983014 WVL983014 IW65508 SS65508 ACO65508 AMK65508 AWG65508 BGC65508 BPY65508 BZU65508 CJQ65508 CTM65508 DDI65508 DNE65508 DXA65508 EGW65508 EQS65508 FAO65508 FKK65508 FUG65508 GEC65508 GNY65508 GXU65508 HHQ65508 HRM65508 IBI65508 ILE65508 IVA65508 JEW65508 JOS65508 JYO65508 KIK65508 KSG65508 LCC65508 LLY65508 LVU65508 MFQ65508 MPM65508 MZI65508 NJE65508 NTA65508 OCW65508 OMS65508 OWO65508 PGK65508 PQG65508 QAC65508 QJY65508 QTU65508 RDQ65508 RNM65508 RXI65508 SHE65508 SRA65508 TAW65508 TKS65508 TUO65508 UEK65508 UOG65508 UYC65508 VHY65508 VRU65508 WBQ65508 WLM65508 WVI65508 IW131044 SS131044 ACO131044 AMK131044 AWG131044 BGC131044 BPY131044 BZU131044 CJQ131044 CTM131044 DDI131044 DNE131044 DXA131044 EGW131044 EQS131044 FAO131044 FKK131044 FUG131044 GEC131044 GNY131044 GXU131044 HHQ131044 HRM131044 IBI131044 ILE131044 IVA131044 JEW131044 JOS131044 JYO131044 KIK131044 KSG131044 LCC131044 LLY131044 LVU131044 MFQ131044 MPM131044 MZI131044 NJE131044 NTA131044 OCW131044 OMS131044 OWO131044 PGK131044 PQG131044 QAC131044 QJY131044 QTU131044 RDQ131044 RNM131044 RXI131044 SHE131044 SRA131044 TAW131044 TKS131044 TUO131044 UEK131044 UOG131044 UYC131044 VHY131044 VRU131044 WBQ131044 WLM131044 WVI131044 IW196580 SS196580 ACO196580 AMK196580 AWG196580 BGC196580 BPY196580 BZU196580 CJQ196580 CTM196580 DDI196580 DNE196580 DXA196580 EGW196580 EQS196580 FAO196580 FKK196580 FUG196580 GEC196580 GNY196580 GXU196580 HHQ196580 HRM196580 IBI196580 ILE196580 IVA196580 JEW196580 JOS196580 JYO196580 KIK196580 KSG196580 LCC196580 LLY196580 LVU196580 MFQ196580 MPM196580 MZI196580 NJE196580 NTA196580 OCW196580 OMS196580 OWO196580 PGK196580 PQG196580 QAC196580 QJY196580 QTU196580 RDQ196580 RNM196580 RXI196580 SHE196580 SRA196580 TAW196580 TKS196580 TUO196580 UEK196580 UOG196580 UYC196580 VHY196580 VRU196580 WBQ196580 WLM196580 WVI196580 IW262116 SS262116 ACO262116 AMK262116 AWG262116 BGC262116 BPY262116 BZU262116 CJQ262116 CTM262116 DDI262116 DNE262116 DXA262116 EGW262116 EQS262116 FAO262116 FKK262116 FUG262116 GEC262116 GNY262116 GXU262116 HHQ262116 HRM262116 IBI262116 ILE262116 IVA262116 JEW262116 JOS262116 JYO262116 KIK262116 KSG262116 LCC262116 LLY262116 LVU262116 MFQ262116 MPM262116 MZI262116 NJE262116 NTA262116 OCW262116 OMS262116 OWO262116 PGK262116 PQG262116 QAC262116 QJY262116 QTU262116 RDQ262116 RNM262116 RXI262116 SHE262116 SRA262116 TAW262116 TKS262116 TUO262116 UEK262116 UOG262116 UYC262116 VHY262116 VRU262116 WBQ262116 WLM262116 WVI262116 IW327652 SS327652 ACO327652 AMK327652 AWG327652 BGC327652 BPY327652 BZU327652 CJQ327652 CTM327652 DDI327652 DNE327652 DXA327652 EGW327652 EQS327652 FAO327652 FKK327652 FUG327652 GEC327652 GNY327652 GXU327652 HHQ327652 HRM327652 IBI327652 ILE327652 IVA327652 JEW327652 JOS327652 JYO327652 KIK327652 KSG327652 LCC327652 LLY327652 LVU327652 MFQ327652 MPM327652 MZI327652 NJE327652 NTA327652 OCW327652 OMS327652 OWO327652 PGK327652 PQG327652 QAC327652 QJY327652 QTU327652 RDQ327652 RNM327652 RXI327652 SHE327652 SRA327652 TAW327652 TKS327652 TUO327652 UEK327652 UOG327652 UYC327652 VHY327652 VRU327652 WBQ327652 WLM327652 WVI327652 IW393188 SS393188 ACO393188 AMK393188 AWG393188 BGC393188 BPY393188 BZU393188 CJQ393188 CTM393188 DDI393188 DNE393188 DXA393188 EGW393188 EQS393188 FAO393188 FKK393188 FUG393188 GEC393188 GNY393188 GXU393188 HHQ393188 HRM393188 IBI393188 ILE393188 IVA393188 JEW393188 JOS393188 JYO393188 KIK393188 KSG393188 LCC393188 LLY393188 LVU393188 MFQ393188 MPM393188 MZI393188 NJE393188 NTA393188 OCW393188 OMS393188 OWO393188 PGK393188 PQG393188 QAC393188 QJY393188 QTU393188 RDQ393188 RNM393188 RXI393188 SHE393188 SRA393188 TAW393188 TKS393188 TUO393188 UEK393188 UOG393188 UYC393188 VHY393188 VRU393188 WBQ393188 WLM393188 WVI393188 IW458724 SS458724 ACO458724 AMK458724 AWG458724 BGC458724 BPY458724 BZU458724 CJQ458724 CTM458724 DDI458724 DNE458724 DXA458724 EGW458724 EQS458724 FAO458724 FKK458724 FUG458724 GEC458724 GNY458724 GXU458724 HHQ458724 HRM458724 IBI458724 ILE458724 IVA458724 JEW458724 JOS458724 JYO458724 KIK458724 KSG458724 LCC458724 LLY458724 LVU458724 MFQ458724 MPM458724 MZI458724 NJE458724 NTA458724 OCW458724 OMS458724 OWO458724 PGK458724 PQG458724 QAC458724 QJY458724 QTU458724 RDQ458724 RNM458724 RXI458724 SHE458724 SRA458724 TAW458724 TKS458724 TUO458724 UEK458724 UOG458724 UYC458724 VHY458724 VRU458724 WBQ458724 WLM458724 WVI458724 IW524260 SS524260 ACO524260 AMK524260 AWG524260 BGC524260 BPY524260 BZU524260 CJQ524260 CTM524260 DDI524260 DNE524260 DXA524260 EGW524260 EQS524260 FAO524260 FKK524260 FUG524260 GEC524260 GNY524260 GXU524260 HHQ524260 HRM524260 IBI524260 ILE524260 IVA524260 JEW524260 JOS524260 JYO524260 KIK524260 KSG524260 LCC524260 LLY524260 LVU524260 MFQ524260 MPM524260 MZI524260 NJE524260 NTA524260 OCW524260 OMS524260 OWO524260 PGK524260 PQG524260 QAC524260 QJY524260 QTU524260 RDQ524260 RNM524260 RXI524260 SHE524260 SRA524260 TAW524260 TKS524260 TUO524260 UEK524260 UOG524260 UYC524260 VHY524260 VRU524260 WBQ524260 WLM524260 WVI524260 IW589796 SS589796 ACO589796 AMK589796 AWG589796 BGC589796 BPY589796 BZU589796 CJQ589796 CTM589796 DDI589796 DNE589796 DXA589796 EGW589796 EQS589796 FAO589796 FKK589796 FUG589796 GEC589796 GNY589796 GXU589796 HHQ589796 HRM589796 IBI589796 ILE589796 IVA589796 JEW589796 JOS589796 JYO589796 KIK589796 KSG589796 LCC589796 LLY589796 LVU589796 MFQ589796 MPM589796 MZI589796 NJE589796 NTA589796 OCW589796 OMS589796 OWO589796 PGK589796 PQG589796 QAC589796 QJY589796 QTU589796 RDQ589796 RNM589796 RXI589796 SHE589796 SRA589796 TAW589796 TKS589796 TUO589796 UEK589796 UOG589796 UYC589796 VHY589796 VRU589796 WBQ589796 WLM589796 WVI589796 IW655332 SS655332 ACO655332 AMK655332 AWG655332 BGC655332 BPY655332 BZU655332 CJQ655332 CTM655332 DDI655332 DNE655332 DXA655332 EGW655332 EQS655332 FAO655332 FKK655332 FUG655332 GEC655332 GNY655332 GXU655332 HHQ655332 HRM655332 IBI655332 ILE655332 IVA655332 JEW655332 JOS655332 JYO655332 KIK655332 KSG655332 LCC655332 LLY655332 LVU655332 MFQ655332 MPM655332 MZI655332 NJE655332 NTA655332 OCW655332 OMS655332 OWO655332 PGK655332 PQG655332 QAC655332 QJY655332 QTU655332 RDQ655332 RNM655332 RXI655332 SHE655332 SRA655332 TAW655332 TKS655332 TUO655332 UEK655332 UOG655332 UYC655332 VHY655332 VRU655332 WBQ655332 WLM655332 WVI655332 IW720868 SS720868 ACO720868 AMK720868 AWG720868 BGC720868 BPY720868 BZU720868 CJQ720868 CTM720868 DDI720868 DNE720868 DXA720868 EGW720868 EQS720868 FAO720868 FKK720868 FUG720868 GEC720868 GNY720868 GXU720868 HHQ720868 HRM720868 IBI720868 ILE720868 IVA720868 JEW720868 JOS720868 JYO720868 KIK720868 KSG720868 LCC720868 LLY720868 LVU720868 MFQ720868 MPM720868 MZI720868 NJE720868 NTA720868 OCW720868 OMS720868 OWO720868 PGK720868 PQG720868 QAC720868 QJY720868 QTU720868 RDQ720868 RNM720868 RXI720868 SHE720868 SRA720868 TAW720868 TKS720868 TUO720868 UEK720868 UOG720868 UYC720868 VHY720868 VRU720868 WBQ720868 WLM720868 WVI720868 IW786404 SS786404 ACO786404 AMK786404 AWG786404 BGC786404 BPY786404 BZU786404 CJQ786404 CTM786404 DDI786404 DNE786404 DXA786404 EGW786404 EQS786404 FAO786404 FKK786404 FUG786404 GEC786404 GNY786404 GXU786404 HHQ786404 HRM786404 IBI786404 ILE786404 IVA786404 JEW786404 JOS786404 JYO786404 KIK786404 KSG786404 LCC786404 LLY786404 LVU786404 MFQ786404 MPM786404 MZI786404 NJE786404 NTA786404 OCW786404 OMS786404 OWO786404 PGK786404 PQG786404 QAC786404 QJY786404 QTU786404 RDQ786404 RNM786404 RXI786404 SHE786404 SRA786404 TAW786404 TKS786404 TUO786404 UEK786404 UOG786404 UYC786404 VHY786404 VRU786404 WBQ786404 WLM786404 WVI786404 IW851940 SS851940 ACO851940 AMK851940 AWG851940 BGC851940 BPY851940 BZU851940 CJQ851940 CTM851940 DDI851940 DNE851940 DXA851940 EGW851940 EQS851940 FAO851940 FKK851940 FUG851940 GEC851940 GNY851940 GXU851940 HHQ851940 HRM851940 IBI851940 ILE851940 IVA851940 JEW851940 JOS851940 JYO851940 KIK851940 KSG851940 LCC851940 LLY851940 LVU851940 MFQ851940 MPM851940 MZI851940 NJE851940 NTA851940 OCW851940 OMS851940 OWO851940 PGK851940 PQG851940 QAC851940 QJY851940 QTU851940 RDQ851940 RNM851940 RXI851940 SHE851940 SRA851940 TAW851940 TKS851940 TUO851940 UEK851940 UOG851940 UYC851940 VHY851940 VRU851940 WBQ851940 WLM851940 WVI851940 IW917476 SS917476 ACO917476 AMK917476 AWG917476 BGC917476 BPY917476 BZU917476 CJQ917476 CTM917476 DDI917476 DNE917476 DXA917476 EGW917476 EQS917476 FAO917476 FKK917476 FUG917476 GEC917476 GNY917476 GXU917476 HHQ917476 HRM917476 IBI917476 ILE917476 IVA917476 JEW917476 JOS917476 JYO917476 KIK917476 KSG917476 LCC917476 LLY917476 LVU917476 MFQ917476 MPM917476 MZI917476 NJE917476 NTA917476 OCW917476 OMS917476 OWO917476 PGK917476 PQG917476 QAC917476 QJY917476 QTU917476 RDQ917476 RNM917476 RXI917476 SHE917476 SRA917476 TAW917476 TKS917476 TUO917476 UEK917476 UOG917476 UYC917476 VHY917476 VRU917476 WBQ917476 WLM917476 WVI917476 IW983012 SS983012 ACO983012 AMK983012 AWG983012 BGC983012 BPY983012 BZU983012 CJQ983012 CTM983012 DDI983012 DNE983012 DXA983012 EGW983012 EQS983012 FAO983012 FKK983012 FUG983012 GEC983012 GNY983012 GXU983012 HHQ983012 HRM983012 IBI983012 ILE983012 IVA983012 JEW983012 JOS983012 JYO983012 KIK983012 KSG983012 LCC983012 LLY983012 LVU983012 MFQ983012 MPM983012 MZI983012 NJE983012 NTA983012 OCW983012 OMS983012 OWO983012 PGK983012 PQG983012 QAC983012 QJY983012 QTU983012 RDQ983012 RNM983012 RXI983012 SHE983012 SRA983012 TAW983012 TKS983012 TUO983012 UEK983012 UOG983012 UYC983012 VHY983012 VRU983012 WBQ983012 WLM983012 WVI983012 IW65510 SS65510 ACO65510 AMK65510 AWG65510 BGC65510 BPY65510 BZU65510 CJQ65510 CTM65510 DDI65510 DNE65510 DXA65510 EGW65510 EQS65510 FAO65510 FKK65510 FUG65510 GEC65510 GNY65510 GXU65510 HHQ65510 HRM65510 IBI65510 ILE65510 IVA65510 JEW65510 JOS65510 JYO65510 KIK65510 KSG65510 LCC65510 LLY65510 LVU65510 MFQ65510 MPM65510 MZI65510 NJE65510 NTA65510 OCW65510 OMS65510 OWO65510 PGK65510 PQG65510 QAC65510 QJY65510 QTU65510 RDQ65510 RNM65510 RXI65510 SHE65510 SRA65510 TAW65510 TKS65510 TUO65510 UEK65510 UOG65510 UYC65510 VHY65510 VRU65510 WBQ65510 WLM65510 WVI65510 IW131046 SS131046 ACO131046 AMK131046 AWG131046 BGC131046 BPY131046 BZU131046 CJQ131046 CTM131046 DDI131046 DNE131046 DXA131046 EGW131046 EQS131046 FAO131046 FKK131046 FUG131046 GEC131046 GNY131046 GXU131046 HHQ131046 HRM131046 IBI131046 ILE131046 IVA131046 JEW131046 JOS131046 JYO131046 KIK131046 KSG131046 LCC131046 LLY131046 LVU131046 MFQ131046 MPM131046 MZI131046 NJE131046 NTA131046 OCW131046 OMS131046 OWO131046 PGK131046 PQG131046 QAC131046 QJY131046 QTU131046 RDQ131046 RNM131046 RXI131046 SHE131046 SRA131046 TAW131046 TKS131046 TUO131046 UEK131046 UOG131046 UYC131046 VHY131046 VRU131046 WBQ131046 WLM131046 WVI131046 IW196582 SS196582 ACO196582 AMK196582 AWG196582 BGC196582 BPY196582 BZU196582 CJQ196582 CTM196582 DDI196582 DNE196582 DXA196582 EGW196582 EQS196582 FAO196582 FKK196582 FUG196582 GEC196582 GNY196582 GXU196582 HHQ196582 HRM196582 IBI196582 ILE196582 IVA196582 JEW196582 JOS196582 JYO196582 KIK196582 KSG196582 LCC196582 LLY196582 LVU196582 MFQ196582 MPM196582 MZI196582 NJE196582 NTA196582 OCW196582 OMS196582 OWO196582 PGK196582 PQG196582 QAC196582 QJY196582 QTU196582 RDQ196582 RNM196582 RXI196582 SHE196582 SRA196582 TAW196582 TKS196582 TUO196582 UEK196582 UOG196582 UYC196582 VHY196582 VRU196582 WBQ196582 WLM196582 WVI196582 IW262118 SS262118 ACO262118 AMK262118 AWG262118 BGC262118 BPY262118 BZU262118 CJQ262118 CTM262118 DDI262118 DNE262118 DXA262118 EGW262118 EQS262118 FAO262118 FKK262118 FUG262118 GEC262118 GNY262118 GXU262118 HHQ262118 HRM262118 IBI262118 ILE262118 IVA262118 JEW262118 JOS262118 JYO262118 KIK262118 KSG262118 LCC262118 LLY262118 LVU262118 MFQ262118 MPM262118 MZI262118 NJE262118 NTA262118 OCW262118 OMS262118 OWO262118 PGK262118 PQG262118 QAC262118 QJY262118 QTU262118 RDQ262118 RNM262118 RXI262118 SHE262118 SRA262118 TAW262118 TKS262118 TUO262118 UEK262118 UOG262118 UYC262118 VHY262118 VRU262118 WBQ262118 WLM262118 WVI262118 IW327654 SS327654 ACO327654 AMK327654 AWG327654 BGC327654 BPY327654 BZU327654 CJQ327654 CTM327654 DDI327654 DNE327654 DXA327654 EGW327654 EQS327654 FAO327654 FKK327654 FUG327654 GEC327654 GNY327654 GXU327654 HHQ327654 HRM327654 IBI327654 ILE327654 IVA327654 JEW327654 JOS327654 JYO327654 KIK327654 KSG327654 LCC327654 LLY327654 LVU327654 MFQ327654 MPM327654 MZI327654 NJE327654 NTA327654 OCW327654 OMS327654 OWO327654 PGK327654 PQG327654 QAC327654 QJY327654 QTU327654 RDQ327654 RNM327654 RXI327654 SHE327654 SRA327654 TAW327654 TKS327654 TUO327654 UEK327654 UOG327654 UYC327654 VHY327654 VRU327654 WBQ327654 WLM327654 WVI327654 IW393190 SS393190 ACO393190 AMK393190 AWG393190 BGC393190 BPY393190 BZU393190 CJQ393190 CTM393190 DDI393190 DNE393190 DXA393190 EGW393190 EQS393190 FAO393190 FKK393190 FUG393190 GEC393190 GNY393190 GXU393190 HHQ393190 HRM393190 IBI393190 ILE393190 IVA393190 JEW393190 JOS393190 JYO393190 KIK393190 KSG393190 LCC393190 LLY393190 LVU393190 MFQ393190 MPM393190 MZI393190 NJE393190 NTA393190 OCW393190 OMS393190 OWO393190 PGK393190 PQG393190 QAC393190 QJY393190 QTU393190 RDQ393190 RNM393190 RXI393190 SHE393190 SRA393190 TAW393190 TKS393190 TUO393190 UEK393190 UOG393190 UYC393190 VHY393190 VRU393190 WBQ393190 WLM393190 WVI393190 IW458726 SS458726 ACO458726 AMK458726 AWG458726 BGC458726 BPY458726 BZU458726 CJQ458726 CTM458726 DDI458726 DNE458726 DXA458726 EGW458726 EQS458726 FAO458726 FKK458726 FUG458726 GEC458726 GNY458726 GXU458726 HHQ458726 HRM458726 IBI458726 ILE458726 IVA458726 JEW458726 JOS458726 JYO458726 KIK458726 KSG458726 LCC458726 LLY458726 LVU458726 MFQ458726 MPM458726 MZI458726 NJE458726 NTA458726 OCW458726 OMS458726 OWO458726 PGK458726 PQG458726 QAC458726 QJY458726 QTU458726 RDQ458726 RNM458726 RXI458726 SHE458726 SRA458726 TAW458726 TKS458726 TUO458726 UEK458726 UOG458726 UYC458726 VHY458726 VRU458726 WBQ458726 WLM458726 WVI458726 IW524262 SS524262 ACO524262 AMK524262 AWG524262 BGC524262 BPY524262 BZU524262 CJQ524262 CTM524262 DDI524262 DNE524262 DXA524262 EGW524262 EQS524262 FAO524262 FKK524262 FUG524262 GEC524262 GNY524262 GXU524262 HHQ524262 HRM524262 IBI524262 ILE524262 IVA524262 JEW524262 JOS524262 JYO524262 KIK524262 KSG524262 LCC524262 LLY524262 LVU524262 MFQ524262 MPM524262 MZI524262 NJE524262 NTA524262 OCW524262 OMS524262 OWO524262 PGK524262 PQG524262 QAC524262 QJY524262 QTU524262 RDQ524262 RNM524262 RXI524262 SHE524262 SRA524262 TAW524262 TKS524262 TUO524262 UEK524262 UOG524262 UYC524262 VHY524262 VRU524262 WBQ524262 WLM524262 WVI524262 IW589798 SS589798 ACO589798 AMK589798 AWG589798 BGC589798 BPY589798 BZU589798 CJQ589798 CTM589798 DDI589798 DNE589798 DXA589798 EGW589798 EQS589798 FAO589798 FKK589798 FUG589798 GEC589798 GNY589798 GXU589798 HHQ589798 HRM589798 IBI589798 ILE589798 IVA589798 JEW589798 JOS589798 JYO589798 KIK589798 KSG589798 LCC589798 LLY589798 LVU589798 MFQ589798 MPM589798 MZI589798 NJE589798 NTA589798 OCW589798 OMS589798 OWO589798 PGK589798 PQG589798 QAC589798 QJY589798 QTU589798 RDQ589798 RNM589798 RXI589798 SHE589798 SRA589798 TAW589798 TKS589798 TUO589798 UEK589798 UOG589798 UYC589798 VHY589798 VRU589798 WBQ589798 WLM589798 WVI589798 IW655334 SS655334 ACO655334 AMK655334 AWG655334 BGC655334 BPY655334 BZU655334 CJQ655334 CTM655334 DDI655334 DNE655334 DXA655334 EGW655334 EQS655334 FAO655334 FKK655334 FUG655334 GEC655334 GNY655334 GXU655334 HHQ655334 HRM655334 IBI655334 ILE655334 IVA655334 JEW655334 JOS655334 JYO655334 KIK655334 KSG655334 LCC655334 LLY655334 LVU655334 MFQ655334 MPM655334 MZI655334 NJE655334 NTA655334 OCW655334 OMS655334 OWO655334 PGK655334 PQG655334 QAC655334 QJY655334 QTU655334 RDQ655334 RNM655334 RXI655334 SHE655334 SRA655334 TAW655334 TKS655334 TUO655334 UEK655334 UOG655334 UYC655334 VHY655334 VRU655334 WBQ655334 WLM655334 WVI655334 IW720870 SS720870 ACO720870 AMK720870 AWG720870 BGC720870 BPY720870 BZU720870 CJQ720870 CTM720870 DDI720870 DNE720870 DXA720870 EGW720870 EQS720870 FAO720870 FKK720870 FUG720870 GEC720870 GNY720870 GXU720870 HHQ720870 HRM720870 IBI720870 ILE720870 IVA720870 JEW720870 JOS720870 JYO720870 KIK720870 KSG720870 LCC720870 LLY720870 LVU720870 MFQ720870 MPM720870 MZI720870 NJE720870 NTA720870 OCW720870 OMS720870 OWO720870 PGK720870 PQG720870 QAC720870 QJY720870 QTU720870 RDQ720870 RNM720870 RXI720870 SHE720870 SRA720870 TAW720870 TKS720870 TUO720870 UEK720870 UOG720870 UYC720870 VHY720870 VRU720870 WBQ720870 WLM720870 WVI720870 IW786406 SS786406 ACO786406 AMK786406 AWG786406 BGC786406 BPY786406 BZU786406 CJQ786406 CTM786406 DDI786406 DNE786406 DXA786406 EGW786406 EQS786406 FAO786406 FKK786406 FUG786406 GEC786406 GNY786406 GXU786406 HHQ786406 HRM786406 IBI786406 ILE786406 IVA786406 JEW786406 JOS786406 JYO786406 KIK786406 KSG786406 LCC786406 LLY786406 LVU786406 MFQ786406 MPM786406 MZI786406 NJE786406 NTA786406 OCW786406 OMS786406 OWO786406 PGK786406 PQG786406 QAC786406 QJY786406 QTU786406 RDQ786406 RNM786406 RXI786406 SHE786406 SRA786406 TAW786406 TKS786406 TUO786406 UEK786406 UOG786406 UYC786406 VHY786406 VRU786406 WBQ786406 WLM786406 WVI786406 IW851942 SS851942 ACO851942 AMK851942 AWG851942 BGC851942 BPY851942 BZU851942 CJQ851942 CTM851942 DDI851942 DNE851942 DXA851942 EGW851942 EQS851942 FAO851942 FKK851942 FUG851942 GEC851942 GNY851942 GXU851942 HHQ851942 HRM851942 IBI851942 ILE851942 IVA851942 JEW851942 JOS851942 JYO851942 KIK851942 KSG851942 LCC851942 LLY851942 LVU851942 MFQ851942 MPM851942 MZI851942 NJE851942 NTA851942 OCW851942 OMS851942 OWO851942 PGK851942 PQG851942 QAC851942 QJY851942 QTU851942 RDQ851942 RNM851942 RXI851942 SHE851942 SRA851942 TAW851942 TKS851942 TUO851942 UEK851942 UOG851942 UYC851942 VHY851942 VRU851942 WBQ851942 WLM851942 WVI851942 IW917478 SS917478 ACO917478 AMK917478 AWG917478 BGC917478 BPY917478 BZU917478 CJQ917478 CTM917478 DDI917478 DNE917478 DXA917478 EGW917478 EQS917478 FAO917478 FKK917478 FUG917478 GEC917478 GNY917478 GXU917478 HHQ917478 HRM917478 IBI917478 ILE917478 IVA917478 JEW917478 JOS917478 JYO917478 KIK917478 KSG917478 LCC917478 LLY917478 LVU917478 MFQ917478 MPM917478 MZI917478 NJE917478 NTA917478 OCW917478 OMS917478 OWO917478 PGK917478 PQG917478 QAC917478 QJY917478 QTU917478 RDQ917478 RNM917478 RXI917478 SHE917478 SRA917478 TAW917478 TKS917478 TUO917478 UEK917478 UOG917478 UYC917478 VHY917478 VRU917478 WBQ917478 WLM917478 WVI917478 IW983014 SS983014 ACO983014 AMK983014 AWG983014 BGC983014 BPY983014 BZU983014 CJQ983014 CTM983014 DDI983014 DNE983014 DXA983014 EGW983014 EQS983014 FAO983014 FKK983014 FUG983014 GEC983014 GNY983014 GXU983014 HHQ983014 HRM983014 IBI983014 ILE983014 IVA983014 JEW983014 JOS983014 JYO983014 KIK983014 KSG983014 LCC983014 LLY983014 LVU983014 MFQ983014 MPM983014 MZI983014 NJE983014 NTA983014 OCW983014 OMS983014 OWO983014 PGK983014 PQG983014 QAC983014 QJY983014 QTU983014 RDQ983014 RNM983014 RXI983014 SHE983014 SRA983014 TAW983014 TKS983014 TUO983014 UEK983014 UOG983014 UYC983014 VHY983014 VRU983014 WBQ983014 WLM983014 IZ23 SV23 ACR23 AMN23 AWJ23 BGF23 BQB23 BZX23 CJT23 CTP23 DDL23 DNH23 DXD23 EGZ23 EQV23 FAR23 FKN23 FUJ23 GEF23 GOB23 GXX23 HHT23 HRP23 IBL23 ILH23 IVD23 JEZ23 JOV23 JYR23 KIN23 KSJ23 LCF23 LMB23 LVX23 MFT23 MPP23 MZL23 NJH23 NTD23 OCZ23 OMV23 OWR23 PGN23 PQJ23 QAF23 QKB23 QTX23 RDT23 RNP23 RXL23 SHH23 SRD23 TAZ23 TKV23 TUR23 UEN23 UOJ23 UYF23 VIB23 VRX23 WBT23 WLP23 WVL23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IW23 SS23 ACO23 AMK23 AWG23 BGC23 BPY23 BZU23 CJQ23 CTM23 DDI23 DNE23 DXA23 EGW23 EQS23 FAO23 FKK23 FUG23 GEC23 GNY23 GXU23 HHQ23 HRM23 IBI23 ILE23 IVA23 JEW23 JOS23 JYO23 KIK23 KSG23 LCC23 LLY23 LVU23 MFQ23 MPM23 MZI23 NJE23 NTA23 OCW23 OMS23 OWO23 PGK23 PQG23 QAC23 QJY23 QTU23 RDQ23 RNM23 RXI23 SHE23 SRA23 TAW23 TKS23 TUO23 UEK23 UOG23 UYC23 VHY23 VRU23 WBQ23 WLM23 WVI23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xr:uid="{00000000-0002-0000-0600-000005000000}">
      <formula1>Calendars</formula1>
    </dataValidation>
    <dataValidation type="list" allowBlank="1" showInputMessage="1" showErrorMessage="1" sqref="WVI983015 E983012 H24:H25 E24:E25 E22 H22 H65506 H131042 H196578 H262114 H327650 H393186 H458722 H524258 H589794 H655330 H720866 H786402 H851938 H917474 H983010 H65508 H131044 H196580 H262116 H327652 H393188 H458724 H524260 H589796 H655332 H720868 H786404 H851940 H917476 H983012 E65506 E131042 E196578 E262114 E327650 E393186 E458722 E524258 E589794 E655330 E720866 E786402 E851938 E917474 E983010 E65508 E131044 E196580 E262116 E327652 E393188 E458724 E524260 E589796 E655332 E720868 E786404 E851940 E917476 IZ65509 SV65509 ACR65509 AMN65509 AWJ65509 BGF65509 BQB65509 BZX65509 CJT65509 CTP65509 DDL65509 DNH65509 DXD65509 EGZ65509 EQV65509 FAR65509 FKN65509 FUJ65509 GEF65509 GOB65509 GXX65509 HHT65509 HRP65509 IBL65509 ILH65509 IVD65509 JEZ65509 JOV65509 JYR65509 KIN65509 KSJ65509 LCF65509 LMB65509 LVX65509 MFT65509 MPP65509 MZL65509 NJH65509 NTD65509 OCZ65509 OMV65509 OWR65509 PGN65509 PQJ65509 QAF65509 QKB65509 QTX65509 RDT65509 RNP65509 RXL65509 SHH65509 SRD65509 TAZ65509 TKV65509 TUR65509 UEN65509 UOJ65509 UYF65509 VIB65509 VRX65509 WBT65509 WLP65509 WVL65509 IZ131045 SV131045 ACR131045 AMN131045 AWJ131045 BGF131045 BQB131045 BZX131045 CJT131045 CTP131045 DDL131045 DNH131045 DXD131045 EGZ131045 EQV131045 FAR131045 FKN131045 FUJ131045 GEF131045 GOB131045 GXX131045 HHT131045 HRP131045 IBL131045 ILH131045 IVD131045 JEZ131045 JOV131045 JYR131045 KIN131045 KSJ131045 LCF131045 LMB131045 LVX131045 MFT131045 MPP131045 MZL131045 NJH131045 NTD131045 OCZ131045 OMV131045 OWR131045 PGN131045 PQJ131045 QAF131045 QKB131045 QTX131045 RDT131045 RNP131045 RXL131045 SHH131045 SRD131045 TAZ131045 TKV131045 TUR131045 UEN131045 UOJ131045 UYF131045 VIB131045 VRX131045 WBT131045 WLP131045 WVL131045 IZ196581 SV196581 ACR196581 AMN196581 AWJ196581 BGF196581 BQB196581 BZX196581 CJT196581 CTP196581 DDL196581 DNH196581 DXD196581 EGZ196581 EQV196581 FAR196581 FKN196581 FUJ196581 GEF196581 GOB196581 GXX196581 HHT196581 HRP196581 IBL196581 ILH196581 IVD196581 JEZ196581 JOV196581 JYR196581 KIN196581 KSJ196581 LCF196581 LMB196581 LVX196581 MFT196581 MPP196581 MZL196581 NJH196581 NTD196581 OCZ196581 OMV196581 OWR196581 PGN196581 PQJ196581 QAF196581 QKB196581 QTX196581 RDT196581 RNP196581 RXL196581 SHH196581 SRD196581 TAZ196581 TKV196581 TUR196581 UEN196581 UOJ196581 UYF196581 VIB196581 VRX196581 WBT196581 WLP196581 WVL196581 IZ262117 SV262117 ACR262117 AMN262117 AWJ262117 BGF262117 BQB262117 BZX262117 CJT262117 CTP262117 DDL262117 DNH262117 DXD262117 EGZ262117 EQV262117 FAR262117 FKN262117 FUJ262117 GEF262117 GOB262117 GXX262117 HHT262117 HRP262117 IBL262117 ILH262117 IVD262117 JEZ262117 JOV262117 JYR262117 KIN262117 KSJ262117 LCF262117 LMB262117 LVX262117 MFT262117 MPP262117 MZL262117 NJH262117 NTD262117 OCZ262117 OMV262117 OWR262117 PGN262117 PQJ262117 QAF262117 QKB262117 QTX262117 RDT262117 RNP262117 RXL262117 SHH262117 SRD262117 TAZ262117 TKV262117 TUR262117 UEN262117 UOJ262117 UYF262117 VIB262117 VRX262117 WBT262117 WLP262117 WVL262117 IZ327653 SV327653 ACR327653 AMN327653 AWJ327653 BGF327653 BQB327653 BZX327653 CJT327653 CTP327653 DDL327653 DNH327653 DXD327653 EGZ327653 EQV327653 FAR327653 FKN327653 FUJ327653 GEF327653 GOB327653 GXX327653 HHT327653 HRP327653 IBL327653 ILH327653 IVD327653 JEZ327653 JOV327653 JYR327653 KIN327653 KSJ327653 LCF327653 LMB327653 LVX327653 MFT327653 MPP327653 MZL327653 NJH327653 NTD327653 OCZ327653 OMV327653 OWR327653 PGN327653 PQJ327653 QAF327653 QKB327653 QTX327653 RDT327653 RNP327653 RXL327653 SHH327653 SRD327653 TAZ327653 TKV327653 TUR327653 UEN327653 UOJ327653 UYF327653 VIB327653 VRX327653 WBT327653 WLP327653 WVL327653 IZ393189 SV393189 ACR393189 AMN393189 AWJ393189 BGF393189 BQB393189 BZX393189 CJT393189 CTP393189 DDL393189 DNH393189 DXD393189 EGZ393189 EQV393189 FAR393189 FKN393189 FUJ393189 GEF393189 GOB393189 GXX393189 HHT393189 HRP393189 IBL393189 ILH393189 IVD393189 JEZ393189 JOV393189 JYR393189 KIN393189 KSJ393189 LCF393189 LMB393189 LVX393189 MFT393189 MPP393189 MZL393189 NJH393189 NTD393189 OCZ393189 OMV393189 OWR393189 PGN393189 PQJ393189 QAF393189 QKB393189 QTX393189 RDT393189 RNP393189 RXL393189 SHH393189 SRD393189 TAZ393189 TKV393189 TUR393189 UEN393189 UOJ393189 UYF393189 VIB393189 VRX393189 WBT393189 WLP393189 WVL393189 IZ458725 SV458725 ACR458725 AMN458725 AWJ458725 BGF458725 BQB458725 BZX458725 CJT458725 CTP458725 DDL458725 DNH458725 DXD458725 EGZ458725 EQV458725 FAR458725 FKN458725 FUJ458725 GEF458725 GOB458725 GXX458725 HHT458725 HRP458725 IBL458725 ILH458725 IVD458725 JEZ458725 JOV458725 JYR458725 KIN458725 KSJ458725 LCF458725 LMB458725 LVX458725 MFT458725 MPP458725 MZL458725 NJH458725 NTD458725 OCZ458725 OMV458725 OWR458725 PGN458725 PQJ458725 QAF458725 QKB458725 QTX458725 RDT458725 RNP458725 RXL458725 SHH458725 SRD458725 TAZ458725 TKV458725 TUR458725 UEN458725 UOJ458725 UYF458725 VIB458725 VRX458725 WBT458725 WLP458725 WVL458725 IZ524261 SV524261 ACR524261 AMN524261 AWJ524261 BGF524261 BQB524261 BZX524261 CJT524261 CTP524261 DDL524261 DNH524261 DXD524261 EGZ524261 EQV524261 FAR524261 FKN524261 FUJ524261 GEF524261 GOB524261 GXX524261 HHT524261 HRP524261 IBL524261 ILH524261 IVD524261 JEZ524261 JOV524261 JYR524261 KIN524261 KSJ524261 LCF524261 LMB524261 LVX524261 MFT524261 MPP524261 MZL524261 NJH524261 NTD524261 OCZ524261 OMV524261 OWR524261 PGN524261 PQJ524261 QAF524261 QKB524261 QTX524261 RDT524261 RNP524261 RXL524261 SHH524261 SRD524261 TAZ524261 TKV524261 TUR524261 UEN524261 UOJ524261 UYF524261 VIB524261 VRX524261 WBT524261 WLP524261 WVL524261 IZ589797 SV589797 ACR589797 AMN589797 AWJ589797 BGF589797 BQB589797 BZX589797 CJT589797 CTP589797 DDL589797 DNH589797 DXD589797 EGZ589797 EQV589797 FAR589797 FKN589797 FUJ589797 GEF589797 GOB589797 GXX589797 HHT589797 HRP589797 IBL589797 ILH589797 IVD589797 JEZ589797 JOV589797 JYR589797 KIN589797 KSJ589797 LCF589797 LMB589797 LVX589797 MFT589797 MPP589797 MZL589797 NJH589797 NTD589797 OCZ589797 OMV589797 OWR589797 PGN589797 PQJ589797 QAF589797 QKB589797 QTX589797 RDT589797 RNP589797 RXL589797 SHH589797 SRD589797 TAZ589797 TKV589797 TUR589797 UEN589797 UOJ589797 UYF589797 VIB589797 VRX589797 WBT589797 WLP589797 WVL589797 IZ655333 SV655333 ACR655333 AMN655333 AWJ655333 BGF655333 BQB655333 BZX655333 CJT655333 CTP655333 DDL655333 DNH655333 DXD655333 EGZ655333 EQV655333 FAR655333 FKN655333 FUJ655333 GEF655333 GOB655333 GXX655333 HHT655333 HRP655333 IBL655333 ILH655333 IVD655333 JEZ655333 JOV655333 JYR655333 KIN655333 KSJ655333 LCF655333 LMB655333 LVX655333 MFT655333 MPP655333 MZL655333 NJH655333 NTD655333 OCZ655333 OMV655333 OWR655333 PGN655333 PQJ655333 QAF655333 QKB655333 QTX655333 RDT655333 RNP655333 RXL655333 SHH655333 SRD655333 TAZ655333 TKV655333 TUR655333 UEN655333 UOJ655333 UYF655333 VIB655333 VRX655333 WBT655333 WLP655333 WVL655333 IZ720869 SV720869 ACR720869 AMN720869 AWJ720869 BGF720869 BQB720869 BZX720869 CJT720869 CTP720869 DDL720869 DNH720869 DXD720869 EGZ720869 EQV720869 FAR720869 FKN720869 FUJ720869 GEF720869 GOB720869 GXX720869 HHT720869 HRP720869 IBL720869 ILH720869 IVD720869 JEZ720869 JOV720869 JYR720869 KIN720869 KSJ720869 LCF720869 LMB720869 LVX720869 MFT720869 MPP720869 MZL720869 NJH720869 NTD720869 OCZ720869 OMV720869 OWR720869 PGN720869 PQJ720869 QAF720869 QKB720869 QTX720869 RDT720869 RNP720869 RXL720869 SHH720869 SRD720869 TAZ720869 TKV720869 TUR720869 UEN720869 UOJ720869 UYF720869 VIB720869 VRX720869 WBT720869 WLP720869 WVL720869 IZ786405 SV786405 ACR786405 AMN786405 AWJ786405 BGF786405 BQB786405 BZX786405 CJT786405 CTP786405 DDL786405 DNH786405 DXD786405 EGZ786405 EQV786405 FAR786405 FKN786405 FUJ786405 GEF786405 GOB786405 GXX786405 HHT786405 HRP786405 IBL786405 ILH786405 IVD786405 JEZ786405 JOV786405 JYR786405 KIN786405 KSJ786405 LCF786405 LMB786405 LVX786405 MFT786405 MPP786405 MZL786405 NJH786405 NTD786405 OCZ786405 OMV786405 OWR786405 PGN786405 PQJ786405 QAF786405 QKB786405 QTX786405 RDT786405 RNP786405 RXL786405 SHH786405 SRD786405 TAZ786405 TKV786405 TUR786405 UEN786405 UOJ786405 UYF786405 VIB786405 VRX786405 WBT786405 WLP786405 WVL786405 IZ851941 SV851941 ACR851941 AMN851941 AWJ851941 BGF851941 BQB851941 BZX851941 CJT851941 CTP851941 DDL851941 DNH851941 DXD851941 EGZ851941 EQV851941 FAR851941 FKN851941 FUJ851941 GEF851941 GOB851941 GXX851941 HHT851941 HRP851941 IBL851941 ILH851941 IVD851941 JEZ851941 JOV851941 JYR851941 KIN851941 KSJ851941 LCF851941 LMB851941 LVX851941 MFT851941 MPP851941 MZL851941 NJH851941 NTD851941 OCZ851941 OMV851941 OWR851941 PGN851941 PQJ851941 QAF851941 QKB851941 QTX851941 RDT851941 RNP851941 RXL851941 SHH851941 SRD851941 TAZ851941 TKV851941 TUR851941 UEN851941 UOJ851941 UYF851941 VIB851941 VRX851941 WBT851941 WLP851941 WVL851941 IZ917477 SV917477 ACR917477 AMN917477 AWJ917477 BGF917477 BQB917477 BZX917477 CJT917477 CTP917477 DDL917477 DNH917477 DXD917477 EGZ917477 EQV917477 FAR917477 FKN917477 FUJ917477 GEF917477 GOB917477 GXX917477 HHT917477 HRP917477 IBL917477 ILH917477 IVD917477 JEZ917477 JOV917477 JYR917477 KIN917477 KSJ917477 LCF917477 LMB917477 LVX917477 MFT917477 MPP917477 MZL917477 NJH917477 NTD917477 OCZ917477 OMV917477 OWR917477 PGN917477 PQJ917477 QAF917477 QKB917477 QTX917477 RDT917477 RNP917477 RXL917477 SHH917477 SRD917477 TAZ917477 TKV917477 TUR917477 UEN917477 UOJ917477 UYF917477 VIB917477 VRX917477 WBT917477 WLP917477 WVL917477 IZ983013 SV983013 ACR983013 AMN983013 AWJ983013 BGF983013 BQB983013 BZX983013 CJT983013 CTP983013 DDL983013 DNH983013 DXD983013 EGZ983013 EQV983013 FAR983013 FKN983013 FUJ983013 GEF983013 GOB983013 GXX983013 HHT983013 HRP983013 IBL983013 ILH983013 IVD983013 JEZ983013 JOV983013 JYR983013 KIN983013 KSJ983013 LCF983013 LMB983013 LVX983013 MFT983013 MPP983013 MZL983013 NJH983013 NTD983013 OCZ983013 OMV983013 OWR983013 PGN983013 PQJ983013 QAF983013 QKB983013 QTX983013 RDT983013 RNP983013 RXL983013 SHH983013 SRD983013 TAZ983013 TKV983013 TUR983013 UEN983013 UOJ983013 UYF983013 VIB983013 VRX983013 WBT983013 WLP983013 WVL983013 IZ65511 SV65511 ACR65511 AMN65511 AWJ65511 BGF65511 BQB65511 BZX65511 CJT65511 CTP65511 DDL65511 DNH65511 DXD65511 EGZ65511 EQV65511 FAR65511 FKN65511 FUJ65511 GEF65511 GOB65511 GXX65511 HHT65511 HRP65511 IBL65511 ILH65511 IVD65511 JEZ65511 JOV65511 JYR65511 KIN65511 KSJ65511 LCF65511 LMB65511 LVX65511 MFT65511 MPP65511 MZL65511 NJH65511 NTD65511 OCZ65511 OMV65511 OWR65511 PGN65511 PQJ65511 QAF65511 QKB65511 QTX65511 RDT65511 RNP65511 RXL65511 SHH65511 SRD65511 TAZ65511 TKV65511 TUR65511 UEN65511 UOJ65511 UYF65511 VIB65511 VRX65511 WBT65511 WLP65511 WVL65511 IZ131047 SV131047 ACR131047 AMN131047 AWJ131047 BGF131047 BQB131047 BZX131047 CJT131047 CTP131047 DDL131047 DNH131047 DXD131047 EGZ131047 EQV131047 FAR131047 FKN131047 FUJ131047 GEF131047 GOB131047 GXX131047 HHT131047 HRP131047 IBL131047 ILH131047 IVD131047 JEZ131047 JOV131047 JYR131047 KIN131047 KSJ131047 LCF131047 LMB131047 LVX131047 MFT131047 MPP131047 MZL131047 NJH131047 NTD131047 OCZ131047 OMV131047 OWR131047 PGN131047 PQJ131047 QAF131047 QKB131047 QTX131047 RDT131047 RNP131047 RXL131047 SHH131047 SRD131047 TAZ131047 TKV131047 TUR131047 UEN131047 UOJ131047 UYF131047 VIB131047 VRX131047 WBT131047 WLP131047 WVL131047 IZ196583 SV196583 ACR196583 AMN196583 AWJ196583 BGF196583 BQB196583 BZX196583 CJT196583 CTP196583 DDL196583 DNH196583 DXD196583 EGZ196583 EQV196583 FAR196583 FKN196583 FUJ196583 GEF196583 GOB196583 GXX196583 HHT196583 HRP196583 IBL196583 ILH196583 IVD196583 JEZ196583 JOV196583 JYR196583 KIN196583 KSJ196583 LCF196583 LMB196583 LVX196583 MFT196583 MPP196583 MZL196583 NJH196583 NTD196583 OCZ196583 OMV196583 OWR196583 PGN196583 PQJ196583 QAF196583 QKB196583 QTX196583 RDT196583 RNP196583 RXL196583 SHH196583 SRD196583 TAZ196583 TKV196583 TUR196583 UEN196583 UOJ196583 UYF196583 VIB196583 VRX196583 WBT196583 WLP196583 WVL196583 IZ262119 SV262119 ACR262119 AMN262119 AWJ262119 BGF262119 BQB262119 BZX262119 CJT262119 CTP262119 DDL262119 DNH262119 DXD262119 EGZ262119 EQV262119 FAR262119 FKN262119 FUJ262119 GEF262119 GOB262119 GXX262119 HHT262119 HRP262119 IBL262119 ILH262119 IVD262119 JEZ262119 JOV262119 JYR262119 KIN262119 KSJ262119 LCF262119 LMB262119 LVX262119 MFT262119 MPP262119 MZL262119 NJH262119 NTD262119 OCZ262119 OMV262119 OWR262119 PGN262119 PQJ262119 QAF262119 QKB262119 QTX262119 RDT262119 RNP262119 RXL262119 SHH262119 SRD262119 TAZ262119 TKV262119 TUR262119 UEN262119 UOJ262119 UYF262119 VIB262119 VRX262119 WBT262119 WLP262119 WVL262119 IZ327655 SV327655 ACR327655 AMN327655 AWJ327655 BGF327655 BQB327655 BZX327655 CJT327655 CTP327655 DDL327655 DNH327655 DXD327655 EGZ327655 EQV327655 FAR327655 FKN327655 FUJ327655 GEF327655 GOB327655 GXX327655 HHT327655 HRP327655 IBL327655 ILH327655 IVD327655 JEZ327655 JOV327655 JYR327655 KIN327655 KSJ327655 LCF327655 LMB327655 LVX327655 MFT327655 MPP327655 MZL327655 NJH327655 NTD327655 OCZ327655 OMV327655 OWR327655 PGN327655 PQJ327655 QAF327655 QKB327655 QTX327655 RDT327655 RNP327655 RXL327655 SHH327655 SRD327655 TAZ327655 TKV327655 TUR327655 UEN327655 UOJ327655 UYF327655 VIB327655 VRX327655 WBT327655 WLP327655 WVL327655 IZ393191 SV393191 ACR393191 AMN393191 AWJ393191 BGF393191 BQB393191 BZX393191 CJT393191 CTP393191 DDL393191 DNH393191 DXD393191 EGZ393191 EQV393191 FAR393191 FKN393191 FUJ393191 GEF393191 GOB393191 GXX393191 HHT393191 HRP393191 IBL393191 ILH393191 IVD393191 JEZ393191 JOV393191 JYR393191 KIN393191 KSJ393191 LCF393191 LMB393191 LVX393191 MFT393191 MPP393191 MZL393191 NJH393191 NTD393191 OCZ393191 OMV393191 OWR393191 PGN393191 PQJ393191 QAF393191 QKB393191 QTX393191 RDT393191 RNP393191 RXL393191 SHH393191 SRD393191 TAZ393191 TKV393191 TUR393191 UEN393191 UOJ393191 UYF393191 VIB393191 VRX393191 WBT393191 WLP393191 WVL393191 IZ458727 SV458727 ACR458727 AMN458727 AWJ458727 BGF458727 BQB458727 BZX458727 CJT458727 CTP458727 DDL458727 DNH458727 DXD458727 EGZ458727 EQV458727 FAR458727 FKN458727 FUJ458727 GEF458727 GOB458727 GXX458727 HHT458727 HRP458727 IBL458727 ILH458727 IVD458727 JEZ458727 JOV458727 JYR458727 KIN458727 KSJ458727 LCF458727 LMB458727 LVX458727 MFT458727 MPP458727 MZL458727 NJH458727 NTD458727 OCZ458727 OMV458727 OWR458727 PGN458727 PQJ458727 QAF458727 QKB458727 QTX458727 RDT458727 RNP458727 RXL458727 SHH458727 SRD458727 TAZ458727 TKV458727 TUR458727 UEN458727 UOJ458727 UYF458727 VIB458727 VRX458727 WBT458727 WLP458727 WVL458727 IZ524263 SV524263 ACR524263 AMN524263 AWJ524263 BGF524263 BQB524263 BZX524263 CJT524263 CTP524263 DDL524263 DNH524263 DXD524263 EGZ524263 EQV524263 FAR524263 FKN524263 FUJ524263 GEF524263 GOB524263 GXX524263 HHT524263 HRP524263 IBL524263 ILH524263 IVD524263 JEZ524263 JOV524263 JYR524263 KIN524263 KSJ524263 LCF524263 LMB524263 LVX524263 MFT524263 MPP524263 MZL524263 NJH524263 NTD524263 OCZ524263 OMV524263 OWR524263 PGN524263 PQJ524263 QAF524263 QKB524263 QTX524263 RDT524263 RNP524263 RXL524263 SHH524263 SRD524263 TAZ524263 TKV524263 TUR524263 UEN524263 UOJ524263 UYF524263 VIB524263 VRX524263 WBT524263 WLP524263 WVL524263 IZ589799 SV589799 ACR589799 AMN589799 AWJ589799 BGF589799 BQB589799 BZX589799 CJT589799 CTP589799 DDL589799 DNH589799 DXD589799 EGZ589799 EQV589799 FAR589799 FKN589799 FUJ589799 GEF589799 GOB589799 GXX589799 HHT589799 HRP589799 IBL589799 ILH589799 IVD589799 JEZ589799 JOV589799 JYR589799 KIN589799 KSJ589799 LCF589799 LMB589799 LVX589799 MFT589799 MPP589799 MZL589799 NJH589799 NTD589799 OCZ589799 OMV589799 OWR589799 PGN589799 PQJ589799 QAF589799 QKB589799 QTX589799 RDT589799 RNP589799 RXL589799 SHH589799 SRD589799 TAZ589799 TKV589799 TUR589799 UEN589799 UOJ589799 UYF589799 VIB589799 VRX589799 WBT589799 WLP589799 WVL589799 IZ655335 SV655335 ACR655335 AMN655335 AWJ655335 BGF655335 BQB655335 BZX655335 CJT655335 CTP655335 DDL655335 DNH655335 DXD655335 EGZ655335 EQV655335 FAR655335 FKN655335 FUJ655335 GEF655335 GOB655335 GXX655335 HHT655335 HRP655335 IBL655335 ILH655335 IVD655335 JEZ655335 JOV655335 JYR655335 KIN655335 KSJ655335 LCF655335 LMB655335 LVX655335 MFT655335 MPP655335 MZL655335 NJH655335 NTD655335 OCZ655335 OMV655335 OWR655335 PGN655335 PQJ655335 QAF655335 QKB655335 QTX655335 RDT655335 RNP655335 RXL655335 SHH655335 SRD655335 TAZ655335 TKV655335 TUR655335 UEN655335 UOJ655335 UYF655335 VIB655335 VRX655335 WBT655335 WLP655335 WVL655335 IZ720871 SV720871 ACR720871 AMN720871 AWJ720871 BGF720871 BQB720871 BZX720871 CJT720871 CTP720871 DDL720871 DNH720871 DXD720871 EGZ720871 EQV720871 FAR720871 FKN720871 FUJ720871 GEF720871 GOB720871 GXX720871 HHT720871 HRP720871 IBL720871 ILH720871 IVD720871 JEZ720871 JOV720871 JYR720871 KIN720871 KSJ720871 LCF720871 LMB720871 LVX720871 MFT720871 MPP720871 MZL720871 NJH720871 NTD720871 OCZ720871 OMV720871 OWR720871 PGN720871 PQJ720871 QAF720871 QKB720871 QTX720871 RDT720871 RNP720871 RXL720871 SHH720871 SRD720871 TAZ720871 TKV720871 TUR720871 UEN720871 UOJ720871 UYF720871 VIB720871 VRX720871 WBT720871 WLP720871 WVL720871 IZ786407 SV786407 ACR786407 AMN786407 AWJ786407 BGF786407 BQB786407 BZX786407 CJT786407 CTP786407 DDL786407 DNH786407 DXD786407 EGZ786407 EQV786407 FAR786407 FKN786407 FUJ786407 GEF786407 GOB786407 GXX786407 HHT786407 HRP786407 IBL786407 ILH786407 IVD786407 JEZ786407 JOV786407 JYR786407 KIN786407 KSJ786407 LCF786407 LMB786407 LVX786407 MFT786407 MPP786407 MZL786407 NJH786407 NTD786407 OCZ786407 OMV786407 OWR786407 PGN786407 PQJ786407 QAF786407 QKB786407 QTX786407 RDT786407 RNP786407 RXL786407 SHH786407 SRD786407 TAZ786407 TKV786407 TUR786407 UEN786407 UOJ786407 UYF786407 VIB786407 VRX786407 WBT786407 WLP786407 WVL786407 IZ851943 SV851943 ACR851943 AMN851943 AWJ851943 BGF851943 BQB851943 BZX851943 CJT851943 CTP851943 DDL851943 DNH851943 DXD851943 EGZ851943 EQV851943 FAR851943 FKN851943 FUJ851943 GEF851943 GOB851943 GXX851943 HHT851943 HRP851943 IBL851943 ILH851943 IVD851943 JEZ851943 JOV851943 JYR851943 KIN851943 KSJ851943 LCF851943 LMB851943 LVX851943 MFT851943 MPP851943 MZL851943 NJH851943 NTD851943 OCZ851943 OMV851943 OWR851943 PGN851943 PQJ851943 QAF851943 QKB851943 QTX851943 RDT851943 RNP851943 RXL851943 SHH851943 SRD851943 TAZ851943 TKV851943 TUR851943 UEN851943 UOJ851943 UYF851943 VIB851943 VRX851943 WBT851943 WLP851943 WVL851943 IZ917479 SV917479 ACR917479 AMN917479 AWJ917479 BGF917479 BQB917479 BZX917479 CJT917479 CTP917479 DDL917479 DNH917479 DXD917479 EGZ917479 EQV917479 FAR917479 FKN917479 FUJ917479 GEF917479 GOB917479 GXX917479 HHT917479 HRP917479 IBL917479 ILH917479 IVD917479 JEZ917479 JOV917479 JYR917479 KIN917479 KSJ917479 LCF917479 LMB917479 LVX917479 MFT917479 MPP917479 MZL917479 NJH917479 NTD917479 OCZ917479 OMV917479 OWR917479 PGN917479 PQJ917479 QAF917479 QKB917479 QTX917479 RDT917479 RNP917479 RXL917479 SHH917479 SRD917479 TAZ917479 TKV917479 TUR917479 UEN917479 UOJ917479 UYF917479 VIB917479 VRX917479 WBT917479 WLP917479 WVL917479 IZ983015 SV983015 ACR983015 AMN983015 AWJ983015 BGF983015 BQB983015 BZX983015 CJT983015 CTP983015 DDL983015 DNH983015 DXD983015 EGZ983015 EQV983015 FAR983015 FKN983015 FUJ983015 GEF983015 GOB983015 GXX983015 HHT983015 HRP983015 IBL983015 ILH983015 IVD983015 JEZ983015 JOV983015 JYR983015 KIN983015 KSJ983015 LCF983015 LMB983015 LVX983015 MFT983015 MPP983015 MZL983015 NJH983015 NTD983015 OCZ983015 OMV983015 OWR983015 PGN983015 PQJ983015 QAF983015 QKB983015 QTX983015 RDT983015 RNP983015 RXL983015 SHH983015 SRD983015 TAZ983015 TKV983015 TUR983015 UEN983015 UOJ983015 UYF983015 VIB983015 VRX983015 WBT983015 WLP983015 WVL983015 IW65509 SS65509 ACO65509 AMK65509 AWG65509 BGC65509 BPY65509 BZU65509 CJQ65509 CTM65509 DDI65509 DNE65509 DXA65509 EGW65509 EQS65509 FAO65509 FKK65509 FUG65509 GEC65509 GNY65509 GXU65509 HHQ65509 HRM65509 IBI65509 ILE65509 IVA65509 JEW65509 JOS65509 JYO65509 KIK65509 KSG65509 LCC65509 LLY65509 LVU65509 MFQ65509 MPM65509 MZI65509 NJE65509 NTA65509 OCW65509 OMS65509 OWO65509 PGK65509 PQG65509 QAC65509 QJY65509 QTU65509 RDQ65509 RNM65509 RXI65509 SHE65509 SRA65509 TAW65509 TKS65509 TUO65509 UEK65509 UOG65509 UYC65509 VHY65509 VRU65509 WBQ65509 WLM65509 WVI65509 IW131045 SS131045 ACO131045 AMK131045 AWG131045 BGC131045 BPY131045 BZU131045 CJQ131045 CTM131045 DDI131045 DNE131045 DXA131045 EGW131045 EQS131045 FAO131045 FKK131045 FUG131045 GEC131045 GNY131045 GXU131045 HHQ131045 HRM131045 IBI131045 ILE131045 IVA131045 JEW131045 JOS131045 JYO131045 KIK131045 KSG131045 LCC131045 LLY131045 LVU131045 MFQ131045 MPM131045 MZI131045 NJE131045 NTA131045 OCW131045 OMS131045 OWO131045 PGK131045 PQG131045 QAC131045 QJY131045 QTU131045 RDQ131045 RNM131045 RXI131045 SHE131045 SRA131045 TAW131045 TKS131045 TUO131045 UEK131045 UOG131045 UYC131045 VHY131045 VRU131045 WBQ131045 WLM131045 WVI131045 IW196581 SS196581 ACO196581 AMK196581 AWG196581 BGC196581 BPY196581 BZU196581 CJQ196581 CTM196581 DDI196581 DNE196581 DXA196581 EGW196581 EQS196581 FAO196581 FKK196581 FUG196581 GEC196581 GNY196581 GXU196581 HHQ196581 HRM196581 IBI196581 ILE196581 IVA196581 JEW196581 JOS196581 JYO196581 KIK196581 KSG196581 LCC196581 LLY196581 LVU196581 MFQ196581 MPM196581 MZI196581 NJE196581 NTA196581 OCW196581 OMS196581 OWO196581 PGK196581 PQG196581 QAC196581 QJY196581 QTU196581 RDQ196581 RNM196581 RXI196581 SHE196581 SRA196581 TAW196581 TKS196581 TUO196581 UEK196581 UOG196581 UYC196581 VHY196581 VRU196581 WBQ196581 WLM196581 WVI196581 IW262117 SS262117 ACO262117 AMK262117 AWG262117 BGC262117 BPY262117 BZU262117 CJQ262117 CTM262117 DDI262117 DNE262117 DXA262117 EGW262117 EQS262117 FAO262117 FKK262117 FUG262117 GEC262117 GNY262117 GXU262117 HHQ262117 HRM262117 IBI262117 ILE262117 IVA262117 JEW262117 JOS262117 JYO262117 KIK262117 KSG262117 LCC262117 LLY262117 LVU262117 MFQ262117 MPM262117 MZI262117 NJE262117 NTA262117 OCW262117 OMS262117 OWO262117 PGK262117 PQG262117 QAC262117 QJY262117 QTU262117 RDQ262117 RNM262117 RXI262117 SHE262117 SRA262117 TAW262117 TKS262117 TUO262117 UEK262117 UOG262117 UYC262117 VHY262117 VRU262117 WBQ262117 WLM262117 WVI262117 IW327653 SS327653 ACO327653 AMK327653 AWG327653 BGC327653 BPY327653 BZU327653 CJQ327653 CTM327653 DDI327653 DNE327653 DXA327653 EGW327653 EQS327653 FAO327653 FKK327653 FUG327653 GEC327653 GNY327653 GXU327653 HHQ327653 HRM327653 IBI327653 ILE327653 IVA327653 JEW327653 JOS327653 JYO327653 KIK327653 KSG327653 LCC327653 LLY327653 LVU327653 MFQ327653 MPM327653 MZI327653 NJE327653 NTA327653 OCW327653 OMS327653 OWO327653 PGK327653 PQG327653 QAC327653 QJY327653 QTU327653 RDQ327653 RNM327653 RXI327653 SHE327653 SRA327653 TAW327653 TKS327653 TUO327653 UEK327653 UOG327653 UYC327653 VHY327653 VRU327653 WBQ327653 WLM327653 WVI327653 IW393189 SS393189 ACO393189 AMK393189 AWG393189 BGC393189 BPY393189 BZU393189 CJQ393189 CTM393189 DDI393189 DNE393189 DXA393189 EGW393189 EQS393189 FAO393189 FKK393189 FUG393189 GEC393189 GNY393189 GXU393189 HHQ393189 HRM393189 IBI393189 ILE393189 IVA393189 JEW393189 JOS393189 JYO393189 KIK393189 KSG393189 LCC393189 LLY393189 LVU393189 MFQ393189 MPM393189 MZI393189 NJE393189 NTA393189 OCW393189 OMS393189 OWO393189 PGK393189 PQG393189 QAC393189 QJY393189 QTU393189 RDQ393189 RNM393189 RXI393189 SHE393189 SRA393189 TAW393189 TKS393189 TUO393189 UEK393189 UOG393189 UYC393189 VHY393189 VRU393189 WBQ393189 WLM393189 WVI393189 IW458725 SS458725 ACO458725 AMK458725 AWG458725 BGC458725 BPY458725 BZU458725 CJQ458725 CTM458725 DDI458725 DNE458725 DXA458725 EGW458725 EQS458725 FAO458725 FKK458725 FUG458725 GEC458725 GNY458725 GXU458725 HHQ458725 HRM458725 IBI458725 ILE458725 IVA458725 JEW458725 JOS458725 JYO458725 KIK458725 KSG458725 LCC458725 LLY458725 LVU458725 MFQ458725 MPM458725 MZI458725 NJE458725 NTA458725 OCW458725 OMS458725 OWO458725 PGK458725 PQG458725 QAC458725 QJY458725 QTU458725 RDQ458725 RNM458725 RXI458725 SHE458725 SRA458725 TAW458725 TKS458725 TUO458725 UEK458725 UOG458725 UYC458725 VHY458725 VRU458725 WBQ458725 WLM458725 WVI458725 IW524261 SS524261 ACO524261 AMK524261 AWG524261 BGC524261 BPY524261 BZU524261 CJQ524261 CTM524261 DDI524261 DNE524261 DXA524261 EGW524261 EQS524261 FAO524261 FKK524261 FUG524261 GEC524261 GNY524261 GXU524261 HHQ524261 HRM524261 IBI524261 ILE524261 IVA524261 JEW524261 JOS524261 JYO524261 KIK524261 KSG524261 LCC524261 LLY524261 LVU524261 MFQ524261 MPM524261 MZI524261 NJE524261 NTA524261 OCW524261 OMS524261 OWO524261 PGK524261 PQG524261 QAC524261 QJY524261 QTU524261 RDQ524261 RNM524261 RXI524261 SHE524261 SRA524261 TAW524261 TKS524261 TUO524261 UEK524261 UOG524261 UYC524261 VHY524261 VRU524261 WBQ524261 WLM524261 WVI524261 IW589797 SS589797 ACO589797 AMK589797 AWG589797 BGC589797 BPY589797 BZU589797 CJQ589797 CTM589797 DDI589797 DNE589797 DXA589797 EGW589797 EQS589797 FAO589797 FKK589797 FUG589797 GEC589797 GNY589797 GXU589797 HHQ589797 HRM589797 IBI589797 ILE589797 IVA589797 JEW589797 JOS589797 JYO589797 KIK589797 KSG589797 LCC589797 LLY589797 LVU589797 MFQ589797 MPM589797 MZI589797 NJE589797 NTA589797 OCW589797 OMS589797 OWO589797 PGK589797 PQG589797 QAC589797 QJY589797 QTU589797 RDQ589797 RNM589797 RXI589797 SHE589797 SRA589797 TAW589797 TKS589797 TUO589797 UEK589797 UOG589797 UYC589797 VHY589797 VRU589797 WBQ589797 WLM589797 WVI589797 IW655333 SS655333 ACO655333 AMK655333 AWG655333 BGC655333 BPY655333 BZU655333 CJQ655333 CTM655333 DDI655333 DNE655333 DXA655333 EGW655333 EQS655333 FAO655333 FKK655333 FUG655333 GEC655333 GNY655333 GXU655333 HHQ655333 HRM655333 IBI655333 ILE655333 IVA655333 JEW655333 JOS655333 JYO655333 KIK655333 KSG655333 LCC655333 LLY655333 LVU655333 MFQ655333 MPM655333 MZI655333 NJE655333 NTA655333 OCW655333 OMS655333 OWO655333 PGK655333 PQG655333 QAC655333 QJY655333 QTU655333 RDQ655333 RNM655333 RXI655333 SHE655333 SRA655333 TAW655333 TKS655333 TUO655333 UEK655333 UOG655333 UYC655333 VHY655333 VRU655333 WBQ655333 WLM655333 WVI655333 IW720869 SS720869 ACO720869 AMK720869 AWG720869 BGC720869 BPY720869 BZU720869 CJQ720869 CTM720869 DDI720869 DNE720869 DXA720869 EGW720869 EQS720869 FAO720869 FKK720869 FUG720869 GEC720869 GNY720869 GXU720869 HHQ720869 HRM720869 IBI720869 ILE720869 IVA720869 JEW720869 JOS720869 JYO720869 KIK720869 KSG720869 LCC720869 LLY720869 LVU720869 MFQ720869 MPM720869 MZI720869 NJE720869 NTA720869 OCW720869 OMS720869 OWO720869 PGK720869 PQG720869 QAC720869 QJY720869 QTU720869 RDQ720869 RNM720869 RXI720869 SHE720869 SRA720869 TAW720869 TKS720869 TUO720869 UEK720869 UOG720869 UYC720869 VHY720869 VRU720869 WBQ720869 WLM720869 WVI720869 IW786405 SS786405 ACO786405 AMK786405 AWG786405 BGC786405 BPY786405 BZU786405 CJQ786405 CTM786405 DDI786405 DNE786405 DXA786405 EGW786405 EQS786405 FAO786405 FKK786405 FUG786405 GEC786405 GNY786405 GXU786405 HHQ786405 HRM786405 IBI786405 ILE786405 IVA786405 JEW786405 JOS786405 JYO786405 KIK786405 KSG786405 LCC786405 LLY786405 LVU786405 MFQ786405 MPM786405 MZI786405 NJE786405 NTA786405 OCW786405 OMS786405 OWO786405 PGK786405 PQG786405 QAC786405 QJY786405 QTU786405 RDQ786405 RNM786405 RXI786405 SHE786405 SRA786405 TAW786405 TKS786405 TUO786405 UEK786405 UOG786405 UYC786405 VHY786405 VRU786405 WBQ786405 WLM786405 WVI786405 IW851941 SS851941 ACO851941 AMK851941 AWG851941 BGC851941 BPY851941 BZU851941 CJQ851941 CTM851941 DDI851941 DNE851941 DXA851941 EGW851941 EQS851941 FAO851941 FKK851941 FUG851941 GEC851941 GNY851941 GXU851941 HHQ851941 HRM851941 IBI851941 ILE851941 IVA851941 JEW851941 JOS851941 JYO851941 KIK851941 KSG851941 LCC851941 LLY851941 LVU851941 MFQ851941 MPM851941 MZI851941 NJE851941 NTA851941 OCW851941 OMS851941 OWO851941 PGK851941 PQG851941 QAC851941 QJY851941 QTU851941 RDQ851941 RNM851941 RXI851941 SHE851941 SRA851941 TAW851941 TKS851941 TUO851941 UEK851941 UOG851941 UYC851941 VHY851941 VRU851941 WBQ851941 WLM851941 WVI851941 IW917477 SS917477 ACO917477 AMK917477 AWG917477 BGC917477 BPY917477 BZU917477 CJQ917477 CTM917477 DDI917477 DNE917477 DXA917477 EGW917477 EQS917477 FAO917477 FKK917477 FUG917477 GEC917477 GNY917477 GXU917477 HHQ917477 HRM917477 IBI917477 ILE917477 IVA917477 JEW917477 JOS917477 JYO917477 KIK917477 KSG917477 LCC917477 LLY917477 LVU917477 MFQ917477 MPM917477 MZI917477 NJE917477 NTA917477 OCW917477 OMS917477 OWO917477 PGK917477 PQG917477 QAC917477 QJY917477 QTU917477 RDQ917477 RNM917477 RXI917477 SHE917477 SRA917477 TAW917477 TKS917477 TUO917477 UEK917477 UOG917477 UYC917477 VHY917477 VRU917477 WBQ917477 WLM917477 WVI917477 IW983013 SS983013 ACO983013 AMK983013 AWG983013 BGC983013 BPY983013 BZU983013 CJQ983013 CTM983013 DDI983013 DNE983013 DXA983013 EGW983013 EQS983013 FAO983013 FKK983013 FUG983013 GEC983013 GNY983013 GXU983013 HHQ983013 HRM983013 IBI983013 ILE983013 IVA983013 JEW983013 JOS983013 JYO983013 KIK983013 KSG983013 LCC983013 LLY983013 LVU983013 MFQ983013 MPM983013 MZI983013 NJE983013 NTA983013 OCW983013 OMS983013 OWO983013 PGK983013 PQG983013 QAC983013 QJY983013 QTU983013 RDQ983013 RNM983013 RXI983013 SHE983013 SRA983013 TAW983013 TKS983013 TUO983013 UEK983013 UOG983013 UYC983013 VHY983013 VRU983013 WBQ983013 WLM983013 WVI983013 IW65511 SS65511 ACO65511 AMK65511 AWG65511 BGC65511 BPY65511 BZU65511 CJQ65511 CTM65511 DDI65511 DNE65511 DXA65511 EGW65511 EQS65511 FAO65511 FKK65511 FUG65511 GEC65511 GNY65511 GXU65511 HHQ65511 HRM65511 IBI65511 ILE65511 IVA65511 JEW65511 JOS65511 JYO65511 KIK65511 KSG65511 LCC65511 LLY65511 LVU65511 MFQ65511 MPM65511 MZI65511 NJE65511 NTA65511 OCW65511 OMS65511 OWO65511 PGK65511 PQG65511 QAC65511 QJY65511 QTU65511 RDQ65511 RNM65511 RXI65511 SHE65511 SRA65511 TAW65511 TKS65511 TUO65511 UEK65511 UOG65511 UYC65511 VHY65511 VRU65511 WBQ65511 WLM65511 WVI65511 IW131047 SS131047 ACO131047 AMK131047 AWG131047 BGC131047 BPY131047 BZU131047 CJQ131047 CTM131047 DDI131047 DNE131047 DXA131047 EGW131047 EQS131047 FAO131047 FKK131047 FUG131047 GEC131047 GNY131047 GXU131047 HHQ131047 HRM131047 IBI131047 ILE131047 IVA131047 JEW131047 JOS131047 JYO131047 KIK131047 KSG131047 LCC131047 LLY131047 LVU131047 MFQ131047 MPM131047 MZI131047 NJE131047 NTA131047 OCW131047 OMS131047 OWO131047 PGK131047 PQG131047 QAC131047 QJY131047 QTU131047 RDQ131047 RNM131047 RXI131047 SHE131047 SRA131047 TAW131047 TKS131047 TUO131047 UEK131047 UOG131047 UYC131047 VHY131047 VRU131047 WBQ131047 WLM131047 WVI131047 IW196583 SS196583 ACO196583 AMK196583 AWG196583 BGC196583 BPY196583 BZU196583 CJQ196583 CTM196583 DDI196583 DNE196583 DXA196583 EGW196583 EQS196583 FAO196583 FKK196583 FUG196583 GEC196583 GNY196583 GXU196583 HHQ196583 HRM196583 IBI196583 ILE196583 IVA196583 JEW196583 JOS196583 JYO196583 KIK196583 KSG196583 LCC196583 LLY196583 LVU196583 MFQ196583 MPM196583 MZI196583 NJE196583 NTA196583 OCW196583 OMS196583 OWO196583 PGK196583 PQG196583 QAC196583 QJY196583 QTU196583 RDQ196583 RNM196583 RXI196583 SHE196583 SRA196583 TAW196583 TKS196583 TUO196583 UEK196583 UOG196583 UYC196583 VHY196583 VRU196583 WBQ196583 WLM196583 WVI196583 IW262119 SS262119 ACO262119 AMK262119 AWG262119 BGC262119 BPY262119 BZU262119 CJQ262119 CTM262119 DDI262119 DNE262119 DXA262119 EGW262119 EQS262119 FAO262119 FKK262119 FUG262119 GEC262119 GNY262119 GXU262119 HHQ262119 HRM262119 IBI262119 ILE262119 IVA262119 JEW262119 JOS262119 JYO262119 KIK262119 KSG262119 LCC262119 LLY262119 LVU262119 MFQ262119 MPM262119 MZI262119 NJE262119 NTA262119 OCW262119 OMS262119 OWO262119 PGK262119 PQG262119 QAC262119 QJY262119 QTU262119 RDQ262119 RNM262119 RXI262119 SHE262119 SRA262119 TAW262119 TKS262119 TUO262119 UEK262119 UOG262119 UYC262119 VHY262119 VRU262119 WBQ262119 WLM262119 WVI262119 IW327655 SS327655 ACO327655 AMK327655 AWG327655 BGC327655 BPY327655 BZU327655 CJQ327655 CTM327655 DDI327655 DNE327655 DXA327655 EGW327655 EQS327655 FAO327655 FKK327655 FUG327655 GEC327655 GNY327655 GXU327655 HHQ327655 HRM327655 IBI327655 ILE327655 IVA327655 JEW327655 JOS327655 JYO327655 KIK327655 KSG327655 LCC327655 LLY327655 LVU327655 MFQ327655 MPM327655 MZI327655 NJE327655 NTA327655 OCW327655 OMS327655 OWO327655 PGK327655 PQG327655 QAC327655 QJY327655 QTU327655 RDQ327655 RNM327655 RXI327655 SHE327655 SRA327655 TAW327655 TKS327655 TUO327655 UEK327655 UOG327655 UYC327655 VHY327655 VRU327655 WBQ327655 WLM327655 WVI327655 IW393191 SS393191 ACO393191 AMK393191 AWG393191 BGC393191 BPY393191 BZU393191 CJQ393191 CTM393191 DDI393191 DNE393191 DXA393191 EGW393191 EQS393191 FAO393191 FKK393191 FUG393191 GEC393191 GNY393191 GXU393191 HHQ393191 HRM393191 IBI393191 ILE393191 IVA393191 JEW393191 JOS393191 JYO393191 KIK393191 KSG393191 LCC393191 LLY393191 LVU393191 MFQ393191 MPM393191 MZI393191 NJE393191 NTA393191 OCW393191 OMS393191 OWO393191 PGK393191 PQG393191 QAC393191 QJY393191 QTU393191 RDQ393191 RNM393191 RXI393191 SHE393191 SRA393191 TAW393191 TKS393191 TUO393191 UEK393191 UOG393191 UYC393191 VHY393191 VRU393191 WBQ393191 WLM393191 WVI393191 IW458727 SS458727 ACO458727 AMK458727 AWG458727 BGC458727 BPY458727 BZU458727 CJQ458727 CTM458727 DDI458727 DNE458727 DXA458727 EGW458727 EQS458727 FAO458727 FKK458727 FUG458727 GEC458727 GNY458727 GXU458727 HHQ458727 HRM458727 IBI458727 ILE458727 IVA458727 JEW458727 JOS458727 JYO458727 KIK458727 KSG458727 LCC458727 LLY458727 LVU458727 MFQ458727 MPM458727 MZI458727 NJE458727 NTA458727 OCW458727 OMS458727 OWO458727 PGK458727 PQG458727 QAC458727 QJY458727 QTU458727 RDQ458727 RNM458727 RXI458727 SHE458727 SRA458727 TAW458727 TKS458727 TUO458727 UEK458727 UOG458727 UYC458727 VHY458727 VRU458727 WBQ458727 WLM458727 WVI458727 IW524263 SS524263 ACO524263 AMK524263 AWG524263 BGC524263 BPY524263 BZU524263 CJQ524263 CTM524263 DDI524263 DNE524263 DXA524263 EGW524263 EQS524263 FAO524263 FKK524263 FUG524263 GEC524263 GNY524263 GXU524263 HHQ524263 HRM524263 IBI524263 ILE524263 IVA524263 JEW524263 JOS524263 JYO524263 KIK524263 KSG524263 LCC524263 LLY524263 LVU524263 MFQ524263 MPM524263 MZI524263 NJE524263 NTA524263 OCW524263 OMS524263 OWO524263 PGK524263 PQG524263 QAC524263 QJY524263 QTU524263 RDQ524263 RNM524263 RXI524263 SHE524263 SRA524263 TAW524263 TKS524263 TUO524263 UEK524263 UOG524263 UYC524263 VHY524263 VRU524263 WBQ524263 WLM524263 WVI524263 IW589799 SS589799 ACO589799 AMK589799 AWG589799 BGC589799 BPY589799 BZU589799 CJQ589799 CTM589799 DDI589799 DNE589799 DXA589799 EGW589799 EQS589799 FAO589799 FKK589799 FUG589799 GEC589799 GNY589799 GXU589799 HHQ589799 HRM589799 IBI589799 ILE589799 IVA589799 JEW589799 JOS589799 JYO589799 KIK589799 KSG589799 LCC589799 LLY589799 LVU589799 MFQ589799 MPM589799 MZI589799 NJE589799 NTA589799 OCW589799 OMS589799 OWO589799 PGK589799 PQG589799 QAC589799 QJY589799 QTU589799 RDQ589799 RNM589799 RXI589799 SHE589799 SRA589799 TAW589799 TKS589799 TUO589799 UEK589799 UOG589799 UYC589799 VHY589799 VRU589799 WBQ589799 WLM589799 WVI589799 IW655335 SS655335 ACO655335 AMK655335 AWG655335 BGC655335 BPY655335 BZU655335 CJQ655335 CTM655335 DDI655335 DNE655335 DXA655335 EGW655335 EQS655335 FAO655335 FKK655335 FUG655335 GEC655335 GNY655335 GXU655335 HHQ655335 HRM655335 IBI655335 ILE655335 IVA655335 JEW655335 JOS655335 JYO655335 KIK655335 KSG655335 LCC655335 LLY655335 LVU655335 MFQ655335 MPM655335 MZI655335 NJE655335 NTA655335 OCW655335 OMS655335 OWO655335 PGK655335 PQG655335 QAC655335 QJY655335 QTU655335 RDQ655335 RNM655335 RXI655335 SHE655335 SRA655335 TAW655335 TKS655335 TUO655335 UEK655335 UOG655335 UYC655335 VHY655335 VRU655335 WBQ655335 WLM655335 WVI655335 IW720871 SS720871 ACO720871 AMK720871 AWG720871 BGC720871 BPY720871 BZU720871 CJQ720871 CTM720871 DDI720871 DNE720871 DXA720871 EGW720871 EQS720871 FAO720871 FKK720871 FUG720871 GEC720871 GNY720871 GXU720871 HHQ720871 HRM720871 IBI720871 ILE720871 IVA720871 JEW720871 JOS720871 JYO720871 KIK720871 KSG720871 LCC720871 LLY720871 LVU720871 MFQ720871 MPM720871 MZI720871 NJE720871 NTA720871 OCW720871 OMS720871 OWO720871 PGK720871 PQG720871 QAC720871 QJY720871 QTU720871 RDQ720871 RNM720871 RXI720871 SHE720871 SRA720871 TAW720871 TKS720871 TUO720871 UEK720871 UOG720871 UYC720871 VHY720871 VRU720871 WBQ720871 WLM720871 WVI720871 IW786407 SS786407 ACO786407 AMK786407 AWG786407 BGC786407 BPY786407 BZU786407 CJQ786407 CTM786407 DDI786407 DNE786407 DXA786407 EGW786407 EQS786407 FAO786407 FKK786407 FUG786407 GEC786407 GNY786407 GXU786407 HHQ786407 HRM786407 IBI786407 ILE786407 IVA786407 JEW786407 JOS786407 JYO786407 KIK786407 KSG786407 LCC786407 LLY786407 LVU786407 MFQ786407 MPM786407 MZI786407 NJE786407 NTA786407 OCW786407 OMS786407 OWO786407 PGK786407 PQG786407 QAC786407 QJY786407 QTU786407 RDQ786407 RNM786407 RXI786407 SHE786407 SRA786407 TAW786407 TKS786407 TUO786407 UEK786407 UOG786407 UYC786407 VHY786407 VRU786407 WBQ786407 WLM786407 WVI786407 IW851943 SS851943 ACO851943 AMK851943 AWG851943 BGC851943 BPY851943 BZU851943 CJQ851943 CTM851943 DDI851943 DNE851943 DXA851943 EGW851943 EQS851943 FAO851943 FKK851943 FUG851943 GEC851943 GNY851943 GXU851943 HHQ851943 HRM851943 IBI851943 ILE851943 IVA851943 JEW851943 JOS851943 JYO851943 KIK851943 KSG851943 LCC851943 LLY851943 LVU851943 MFQ851943 MPM851943 MZI851943 NJE851943 NTA851943 OCW851943 OMS851943 OWO851943 PGK851943 PQG851943 QAC851943 QJY851943 QTU851943 RDQ851943 RNM851943 RXI851943 SHE851943 SRA851943 TAW851943 TKS851943 TUO851943 UEK851943 UOG851943 UYC851943 VHY851943 VRU851943 WBQ851943 WLM851943 WVI851943 IW917479 SS917479 ACO917479 AMK917479 AWG917479 BGC917479 BPY917479 BZU917479 CJQ917479 CTM917479 DDI917479 DNE917479 DXA917479 EGW917479 EQS917479 FAO917479 FKK917479 FUG917479 GEC917479 GNY917479 GXU917479 HHQ917479 HRM917479 IBI917479 ILE917479 IVA917479 JEW917479 JOS917479 JYO917479 KIK917479 KSG917479 LCC917479 LLY917479 LVU917479 MFQ917479 MPM917479 MZI917479 NJE917479 NTA917479 OCW917479 OMS917479 OWO917479 PGK917479 PQG917479 QAC917479 QJY917479 QTU917479 RDQ917479 RNM917479 RXI917479 SHE917479 SRA917479 TAW917479 TKS917479 TUO917479 UEK917479 UOG917479 UYC917479 VHY917479 VRU917479 WBQ917479 WLM917479 WVI917479 IW983015 SS983015 ACO983015 AMK983015 AWG983015 BGC983015 BPY983015 BZU983015 CJQ983015 CTM983015 DDI983015 DNE983015 DXA983015 EGW983015 EQS983015 FAO983015 FKK983015 FUG983015 GEC983015 GNY983015 GXU983015 HHQ983015 HRM983015 IBI983015 ILE983015 IVA983015 JEW983015 JOS983015 JYO983015 KIK983015 KSG983015 LCC983015 LLY983015 LVU983015 MFQ983015 MPM983015 MZI983015 NJE983015 NTA983015 OCW983015 OMS983015 OWO983015 PGK983015 PQG983015 QAC983015 QJY983015 QTU983015 RDQ983015 RNM983015 RXI983015 SHE983015 SRA983015 TAW983015 TKS983015 TUO983015 UEK983015 UOG983015 UYC983015 VHY983015 VRU983015 WBQ983015 WLM983015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IZ24 IZ26:IZ28 SV26:SV28 ACR26:ACR28 AMN26:AMN28 AWJ26:AWJ28 BGF26:BGF28 BQB26:BQB28 BZX26:BZX28 CJT26:CJT28 CTP26:CTP28 DDL26:DDL28 DNH26:DNH28 DXD26:DXD28 EGZ26:EGZ28 EQV26:EQV28 FAR26:FAR28 FKN26:FKN28 FUJ26:FUJ28 GEF26:GEF28 GOB26:GOB28 GXX26:GXX28 HHT26:HHT28 HRP26:HRP28 IBL26:IBL28 ILH26:ILH28 IVD26:IVD28 JEZ26:JEZ28 JOV26:JOV28 JYR26:JYR28 KIN26:KIN28 KSJ26:KSJ28 LCF26:LCF28 LMB26:LMB28 LVX26:LVX28 MFT26:MFT28 MPP26:MPP28 MZL26:MZL28 NJH26:NJH28 NTD26:NTD28 OCZ26:OCZ28 OMV26:OMV28 OWR26:OWR28 PGN26:PGN28 PQJ26:PQJ28 QAF26:QAF28 QKB26:QKB28 QTX26:QTX28 RDT26:RDT28 RNP26:RNP28 RXL26:RXL28 SHH26:SHH28 SRD26:SRD28 TAZ26:TAZ28 TKV26:TKV28 TUR26:TUR28 UEN26:UEN28 UOJ26:UOJ28 UYF26:UYF28 VIB26:VIB28 VRX26:VRX28 WBT26:WBT28 WLP26:WLP28 WVL26:WVL28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IW26:IW28 SS26:SS28 ACO26:ACO28 AMK26:AMK28 AWG26:AWG28 BGC26:BGC28 BPY26:BPY28 BZU26:BZU28 CJQ26:CJQ28 CTM26:CTM28 DDI26:DDI28 DNE26:DNE28 DXA26:DXA28 EGW26:EGW28 EQS26:EQS28 FAO26:FAO28 FKK26:FKK28 FUG26:FUG28 GEC26:GEC28 GNY26:GNY28 GXU26:GXU28 HHQ26:HHQ28 HRM26:HRM28 IBI26:IBI28 ILE26:ILE28 IVA26:IVA28 JEW26:JEW28 JOS26:JOS28 JYO26:JYO28 KIK26:KIK28 KSG26:KSG28 LCC26:LCC28 LLY26:LLY28 LVU26:LVU28 MFQ26:MFQ28 MPM26:MPM28 MZI26:MZI28 NJE26:NJE28 NTA26:NTA28 OCW26:OCW28 OMS26:OMS28 OWO26:OWO28 PGK26:PGK28 PQG26:PQG28 QAC26:QAC28 QJY26:QJY28 QTU26:QTU28 RDQ26:RDQ28 RNM26:RNM28 RXI26:RXI28 SHE26:SHE28 SRA26:SRA28 TAW26:TAW28 TKS26:TKS28 TUO26:TUO28 UEK26:UEK28 UOG26:UOG28 UYC26:UYC28 VHY26:VHY28 VRU26:VRU28 WBQ26:WBQ28 WLM26:WLM28 WVI26:WVI28" xr:uid="{00000000-0002-0000-0600-000006000000}">
      <formula1>BusDayConvValues</formula1>
    </dataValidation>
    <dataValidation type="list" allowBlank="1" showInputMessage="1" showErrorMessage="1" sqref="WVJ982997 F982994 F65490 F131026 F196562 F262098 F327634 F393170 F458706 F524242 F589778 F655314 F720850 F786386 F851922 F917458 IX65493 ST65493 ACP65493 AML65493 AWH65493 BGD65493 BPZ65493 BZV65493 CJR65493 CTN65493 DDJ65493 DNF65493 DXB65493 EGX65493 EQT65493 FAP65493 FKL65493 FUH65493 GED65493 GNZ65493 GXV65493 HHR65493 HRN65493 IBJ65493 ILF65493 IVB65493 JEX65493 JOT65493 JYP65493 KIL65493 KSH65493 LCD65493 LLZ65493 LVV65493 MFR65493 MPN65493 MZJ65493 NJF65493 NTB65493 OCX65493 OMT65493 OWP65493 PGL65493 PQH65493 QAD65493 QJZ65493 QTV65493 RDR65493 RNN65493 RXJ65493 SHF65493 SRB65493 TAX65493 TKT65493 TUP65493 UEL65493 UOH65493 UYD65493 VHZ65493 VRV65493 WBR65493 WLN65493 WVJ65493 IX131029 ST131029 ACP131029 AML131029 AWH131029 BGD131029 BPZ131029 BZV131029 CJR131029 CTN131029 DDJ131029 DNF131029 DXB131029 EGX131029 EQT131029 FAP131029 FKL131029 FUH131029 GED131029 GNZ131029 GXV131029 HHR131029 HRN131029 IBJ131029 ILF131029 IVB131029 JEX131029 JOT131029 JYP131029 KIL131029 KSH131029 LCD131029 LLZ131029 LVV131029 MFR131029 MPN131029 MZJ131029 NJF131029 NTB131029 OCX131029 OMT131029 OWP131029 PGL131029 PQH131029 QAD131029 QJZ131029 QTV131029 RDR131029 RNN131029 RXJ131029 SHF131029 SRB131029 TAX131029 TKT131029 TUP131029 UEL131029 UOH131029 UYD131029 VHZ131029 VRV131029 WBR131029 WLN131029 WVJ131029 IX196565 ST196565 ACP196565 AML196565 AWH196565 BGD196565 BPZ196565 BZV196565 CJR196565 CTN196565 DDJ196565 DNF196565 DXB196565 EGX196565 EQT196565 FAP196565 FKL196565 FUH196565 GED196565 GNZ196565 GXV196565 HHR196565 HRN196565 IBJ196565 ILF196565 IVB196565 JEX196565 JOT196565 JYP196565 KIL196565 KSH196565 LCD196565 LLZ196565 LVV196565 MFR196565 MPN196565 MZJ196565 NJF196565 NTB196565 OCX196565 OMT196565 OWP196565 PGL196565 PQH196565 QAD196565 QJZ196565 QTV196565 RDR196565 RNN196565 RXJ196565 SHF196565 SRB196565 TAX196565 TKT196565 TUP196565 UEL196565 UOH196565 UYD196565 VHZ196565 VRV196565 WBR196565 WLN196565 WVJ196565 IX262101 ST262101 ACP262101 AML262101 AWH262101 BGD262101 BPZ262101 BZV262101 CJR262101 CTN262101 DDJ262101 DNF262101 DXB262101 EGX262101 EQT262101 FAP262101 FKL262101 FUH262101 GED262101 GNZ262101 GXV262101 HHR262101 HRN262101 IBJ262101 ILF262101 IVB262101 JEX262101 JOT262101 JYP262101 KIL262101 KSH262101 LCD262101 LLZ262101 LVV262101 MFR262101 MPN262101 MZJ262101 NJF262101 NTB262101 OCX262101 OMT262101 OWP262101 PGL262101 PQH262101 QAD262101 QJZ262101 QTV262101 RDR262101 RNN262101 RXJ262101 SHF262101 SRB262101 TAX262101 TKT262101 TUP262101 UEL262101 UOH262101 UYD262101 VHZ262101 VRV262101 WBR262101 WLN262101 WVJ262101 IX327637 ST327637 ACP327637 AML327637 AWH327637 BGD327637 BPZ327637 BZV327637 CJR327637 CTN327637 DDJ327637 DNF327637 DXB327637 EGX327637 EQT327637 FAP327637 FKL327637 FUH327637 GED327637 GNZ327637 GXV327637 HHR327637 HRN327637 IBJ327637 ILF327637 IVB327637 JEX327637 JOT327637 JYP327637 KIL327637 KSH327637 LCD327637 LLZ327637 LVV327637 MFR327637 MPN327637 MZJ327637 NJF327637 NTB327637 OCX327637 OMT327637 OWP327637 PGL327637 PQH327637 QAD327637 QJZ327637 QTV327637 RDR327637 RNN327637 RXJ327637 SHF327637 SRB327637 TAX327637 TKT327637 TUP327637 UEL327637 UOH327637 UYD327637 VHZ327637 VRV327637 WBR327637 WLN327637 WVJ327637 IX393173 ST393173 ACP393173 AML393173 AWH393173 BGD393173 BPZ393173 BZV393173 CJR393173 CTN393173 DDJ393173 DNF393173 DXB393173 EGX393173 EQT393173 FAP393173 FKL393173 FUH393173 GED393173 GNZ393173 GXV393173 HHR393173 HRN393173 IBJ393173 ILF393173 IVB393173 JEX393173 JOT393173 JYP393173 KIL393173 KSH393173 LCD393173 LLZ393173 LVV393173 MFR393173 MPN393173 MZJ393173 NJF393173 NTB393173 OCX393173 OMT393173 OWP393173 PGL393173 PQH393173 QAD393173 QJZ393173 QTV393173 RDR393173 RNN393173 RXJ393173 SHF393173 SRB393173 TAX393173 TKT393173 TUP393173 UEL393173 UOH393173 UYD393173 VHZ393173 VRV393173 WBR393173 WLN393173 WVJ393173 IX458709 ST458709 ACP458709 AML458709 AWH458709 BGD458709 BPZ458709 BZV458709 CJR458709 CTN458709 DDJ458709 DNF458709 DXB458709 EGX458709 EQT458709 FAP458709 FKL458709 FUH458709 GED458709 GNZ458709 GXV458709 HHR458709 HRN458709 IBJ458709 ILF458709 IVB458709 JEX458709 JOT458709 JYP458709 KIL458709 KSH458709 LCD458709 LLZ458709 LVV458709 MFR458709 MPN458709 MZJ458709 NJF458709 NTB458709 OCX458709 OMT458709 OWP458709 PGL458709 PQH458709 QAD458709 QJZ458709 QTV458709 RDR458709 RNN458709 RXJ458709 SHF458709 SRB458709 TAX458709 TKT458709 TUP458709 UEL458709 UOH458709 UYD458709 VHZ458709 VRV458709 WBR458709 WLN458709 WVJ458709 IX524245 ST524245 ACP524245 AML524245 AWH524245 BGD524245 BPZ524245 BZV524245 CJR524245 CTN524245 DDJ524245 DNF524245 DXB524245 EGX524245 EQT524245 FAP524245 FKL524245 FUH524245 GED524245 GNZ524245 GXV524245 HHR524245 HRN524245 IBJ524245 ILF524245 IVB524245 JEX524245 JOT524245 JYP524245 KIL524245 KSH524245 LCD524245 LLZ524245 LVV524245 MFR524245 MPN524245 MZJ524245 NJF524245 NTB524245 OCX524245 OMT524245 OWP524245 PGL524245 PQH524245 QAD524245 QJZ524245 QTV524245 RDR524245 RNN524245 RXJ524245 SHF524245 SRB524245 TAX524245 TKT524245 TUP524245 UEL524245 UOH524245 UYD524245 VHZ524245 VRV524245 WBR524245 WLN524245 WVJ524245 IX589781 ST589781 ACP589781 AML589781 AWH589781 BGD589781 BPZ589781 BZV589781 CJR589781 CTN589781 DDJ589781 DNF589781 DXB589781 EGX589781 EQT589781 FAP589781 FKL589781 FUH589781 GED589781 GNZ589781 GXV589781 HHR589781 HRN589781 IBJ589781 ILF589781 IVB589781 JEX589781 JOT589781 JYP589781 KIL589781 KSH589781 LCD589781 LLZ589781 LVV589781 MFR589781 MPN589781 MZJ589781 NJF589781 NTB589781 OCX589781 OMT589781 OWP589781 PGL589781 PQH589781 QAD589781 QJZ589781 QTV589781 RDR589781 RNN589781 RXJ589781 SHF589781 SRB589781 TAX589781 TKT589781 TUP589781 UEL589781 UOH589781 UYD589781 VHZ589781 VRV589781 WBR589781 WLN589781 WVJ589781 IX655317 ST655317 ACP655317 AML655317 AWH655317 BGD655317 BPZ655317 BZV655317 CJR655317 CTN655317 DDJ655317 DNF655317 DXB655317 EGX655317 EQT655317 FAP655317 FKL655317 FUH655317 GED655317 GNZ655317 GXV655317 HHR655317 HRN655317 IBJ655317 ILF655317 IVB655317 JEX655317 JOT655317 JYP655317 KIL655317 KSH655317 LCD655317 LLZ655317 LVV655317 MFR655317 MPN655317 MZJ655317 NJF655317 NTB655317 OCX655317 OMT655317 OWP655317 PGL655317 PQH655317 QAD655317 QJZ655317 QTV655317 RDR655317 RNN655317 RXJ655317 SHF655317 SRB655317 TAX655317 TKT655317 TUP655317 UEL655317 UOH655317 UYD655317 VHZ655317 VRV655317 WBR655317 WLN655317 WVJ655317 IX720853 ST720853 ACP720853 AML720853 AWH720853 BGD720853 BPZ720853 BZV720853 CJR720853 CTN720853 DDJ720853 DNF720853 DXB720853 EGX720853 EQT720853 FAP720853 FKL720853 FUH720853 GED720853 GNZ720853 GXV720853 HHR720853 HRN720853 IBJ720853 ILF720853 IVB720853 JEX720853 JOT720853 JYP720853 KIL720853 KSH720853 LCD720853 LLZ720853 LVV720853 MFR720853 MPN720853 MZJ720853 NJF720853 NTB720853 OCX720853 OMT720853 OWP720853 PGL720853 PQH720853 QAD720853 QJZ720853 QTV720853 RDR720853 RNN720853 RXJ720853 SHF720853 SRB720853 TAX720853 TKT720853 TUP720853 UEL720853 UOH720853 UYD720853 VHZ720853 VRV720853 WBR720853 WLN720853 WVJ720853 IX786389 ST786389 ACP786389 AML786389 AWH786389 BGD786389 BPZ786389 BZV786389 CJR786389 CTN786389 DDJ786389 DNF786389 DXB786389 EGX786389 EQT786389 FAP786389 FKL786389 FUH786389 GED786389 GNZ786389 GXV786389 HHR786389 HRN786389 IBJ786389 ILF786389 IVB786389 JEX786389 JOT786389 JYP786389 KIL786389 KSH786389 LCD786389 LLZ786389 LVV786389 MFR786389 MPN786389 MZJ786389 NJF786389 NTB786389 OCX786389 OMT786389 OWP786389 PGL786389 PQH786389 QAD786389 QJZ786389 QTV786389 RDR786389 RNN786389 RXJ786389 SHF786389 SRB786389 TAX786389 TKT786389 TUP786389 UEL786389 UOH786389 UYD786389 VHZ786389 VRV786389 WBR786389 WLN786389 WVJ786389 IX851925 ST851925 ACP851925 AML851925 AWH851925 BGD851925 BPZ851925 BZV851925 CJR851925 CTN851925 DDJ851925 DNF851925 DXB851925 EGX851925 EQT851925 FAP851925 FKL851925 FUH851925 GED851925 GNZ851925 GXV851925 HHR851925 HRN851925 IBJ851925 ILF851925 IVB851925 JEX851925 JOT851925 JYP851925 KIL851925 KSH851925 LCD851925 LLZ851925 LVV851925 MFR851925 MPN851925 MZJ851925 NJF851925 NTB851925 OCX851925 OMT851925 OWP851925 PGL851925 PQH851925 QAD851925 QJZ851925 QTV851925 RDR851925 RNN851925 RXJ851925 SHF851925 SRB851925 TAX851925 TKT851925 TUP851925 UEL851925 UOH851925 UYD851925 VHZ851925 VRV851925 WBR851925 WLN851925 WVJ851925 IX917461 ST917461 ACP917461 AML917461 AWH917461 BGD917461 BPZ917461 BZV917461 CJR917461 CTN917461 DDJ917461 DNF917461 DXB917461 EGX917461 EQT917461 FAP917461 FKL917461 FUH917461 GED917461 GNZ917461 GXV917461 HHR917461 HRN917461 IBJ917461 ILF917461 IVB917461 JEX917461 JOT917461 JYP917461 KIL917461 KSH917461 LCD917461 LLZ917461 LVV917461 MFR917461 MPN917461 MZJ917461 NJF917461 NTB917461 OCX917461 OMT917461 OWP917461 PGL917461 PQH917461 QAD917461 QJZ917461 QTV917461 RDR917461 RNN917461 RXJ917461 SHF917461 SRB917461 TAX917461 TKT917461 TUP917461 UEL917461 UOH917461 UYD917461 VHZ917461 VRV917461 WBR917461 WLN917461 WVJ917461 IX982997 ST982997 ACP982997 AML982997 AWH982997 BGD982997 BPZ982997 BZV982997 CJR982997 CTN982997 DDJ982997 DNF982997 DXB982997 EGX982997 EQT982997 FAP982997 FKL982997 FUH982997 GED982997 GNZ982997 GXV982997 HHR982997 HRN982997 IBJ982997 ILF982997 IVB982997 JEX982997 JOT982997 JYP982997 KIL982997 KSH982997 LCD982997 LLZ982997 LVV982997 MFR982997 MPN982997 MZJ982997 NJF982997 NTB982997 OCX982997 OMT982997 OWP982997 PGL982997 PQH982997 QAD982997 QJZ982997 QTV982997 RDR982997 RNN982997 RXJ982997 SHF982997 SRB982997 TAX982997 TKT982997 TUP982997 UEL982997 UOH982997 UYD982997 VHZ982997 VRV982997 WBR982997 WLN982997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xr:uid="{00000000-0002-0000-0600-000007000000}">
      <formula1>curve_makers</formula1>
    </dataValidation>
    <dataValidation type="list" allowBlank="1" showInputMessage="1" showErrorMessage="1" sqref="WVL983005 H983002 H14:I14 E14:F14 F65499 F131035 F196571 F262107 F327643 F393179 F458715 F524251 F589787 F655323 F720859 F786395 F851931 F917467 F983003 E65498 E131034 E196570 E262106 E327642 E393178 E458714 E524250 E589786 E655322 E720858 E786394 E851930 E917466 E983002 I65499 I131035 I196571 I262107 I327643 I393179 I458715 I524251 I589787 I655323 I720859 I786395 I851931 I917467 I983003 H65498 H131034 H196570 H262106 H327642 H393178 H458714 H524250 H589786 H655322 H720858 H786394 H851930 H917466 IX65502 ST65502 ACP65502 AML65502 AWH65502 BGD65502 BPZ65502 BZV65502 CJR65502 CTN65502 DDJ65502 DNF65502 DXB65502 EGX65502 EQT65502 FAP65502 FKL65502 FUH65502 GED65502 GNZ65502 GXV65502 HHR65502 HRN65502 IBJ65502 ILF65502 IVB65502 JEX65502 JOT65502 JYP65502 KIL65502 KSH65502 LCD65502 LLZ65502 LVV65502 MFR65502 MPN65502 MZJ65502 NJF65502 NTB65502 OCX65502 OMT65502 OWP65502 PGL65502 PQH65502 QAD65502 QJZ65502 QTV65502 RDR65502 RNN65502 RXJ65502 SHF65502 SRB65502 TAX65502 TKT65502 TUP65502 UEL65502 UOH65502 UYD65502 VHZ65502 VRV65502 WBR65502 WLN65502 WVJ65502 IX131038 ST131038 ACP131038 AML131038 AWH131038 BGD131038 BPZ131038 BZV131038 CJR131038 CTN131038 DDJ131038 DNF131038 DXB131038 EGX131038 EQT131038 FAP131038 FKL131038 FUH131038 GED131038 GNZ131038 GXV131038 HHR131038 HRN131038 IBJ131038 ILF131038 IVB131038 JEX131038 JOT131038 JYP131038 KIL131038 KSH131038 LCD131038 LLZ131038 LVV131038 MFR131038 MPN131038 MZJ131038 NJF131038 NTB131038 OCX131038 OMT131038 OWP131038 PGL131038 PQH131038 QAD131038 QJZ131038 QTV131038 RDR131038 RNN131038 RXJ131038 SHF131038 SRB131038 TAX131038 TKT131038 TUP131038 UEL131038 UOH131038 UYD131038 VHZ131038 VRV131038 WBR131038 WLN131038 WVJ131038 IX196574 ST196574 ACP196574 AML196574 AWH196574 BGD196574 BPZ196574 BZV196574 CJR196574 CTN196574 DDJ196574 DNF196574 DXB196574 EGX196574 EQT196574 FAP196574 FKL196574 FUH196574 GED196574 GNZ196574 GXV196574 HHR196574 HRN196574 IBJ196574 ILF196574 IVB196574 JEX196574 JOT196574 JYP196574 KIL196574 KSH196574 LCD196574 LLZ196574 LVV196574 MFR196574 MPN196574 MZJ196574 NJF196574 NTB196574 OCX196574 OMT196574 OWP196574 PGL196574 PQH196574 QAD196574 QJZ196574 QTV196574 RDR196574 RNN196574 RXJ196574 SHF196574 SRB196574 TAX196574 TKT196574 TUP196574 UEL196574 UOH196574 UYD196574 VHZ196574 VRV196574 WBR196574 WLN196574 WVJ196574 IX262110 ST262110 ACP262110 AML262110 AWH262110 BGD262110 BPZ262110 BZV262110 CJR262110 CTN262110 DDJ262110 DNF262110 DXB262110 EGX262110 EQT262110 FAP262110 FKL262110 FUH262110 GED262110 GNZ262110 GXV262110 HHR262110 HRN262110 IBJ262110 ILF262110 IVB262110 JEX262110 JOT262110 JYP262110 KIL262110 KSH262110 LCD262110 LLZ262110 LVV262110 MFR262110 MPN262110 MZJ262110 NJF262110 NTB262110 OCX262110 OMT262110 OWP262110 PGL262110 PQH262110 QAD262110 QJZ262110 QTV262110 RDR262110 RNN262110 RXJ262110 SHF262110 SRB262110 TAX262110 TKT262110 TUP262110 UEL262110 UOH262110 UYD262110 VHZ262110 VRV262110 WBR262110 WLN262110 WVJ262110 IX327646 ST327646 ACP327646 AML327646 AWH327646 BGD327646 BPZ327646 BZV327646 CJR327646 CTN327646 DDJ327646 DNF327646 DXB327646 EGX327646 EQT327646 FAP327646 FKL327646 FUH327646 GED327646 GNZ327646 GXV327646 HHR327646 HRN327646 IBJ327646 ILF327646 IVB327646 JEX327646 JOT327646 JYP327646 KIL327646 KSH327646 LCD327646 LLZ327646 LVV327646 MFR327646 MPN327646 MZJ327646 NJF327646 NTB327646 OCX327646 OMT327646 OWP327646 PGL327646 PQH327646 QAD327646 QJZ327646 QTV327646 RDR327646 RNN327646 RXJ327646 SHF327646 SRB327646 TAX327646 TKT327646 TUP327646 UEL327646 UOH327646 UYD327646 VHZ327646 VRV327646 WBR327646 WLN327646 WVJ327646 IX393182 ST393182 ACP393182 AML393182 AWH393182 BGD393182 BPZ393182 BZV393182 CJR393182 CTN393182 DDJ393182 DNF393182 DXB393182 EGX393182 EQT393182 FAP393182 FKL393182 FUH393182 GED393182 GNZ393182 GXV393182 HHR393182 HRN393182 IBJ393182 ILF393182 IVB393182 JEX393182 JOT393182 JYP393182 KIL393182 KSH393182 LCD393182 LLZ393182 LVV393182 MFR393182 MPN393182 MZJ393182 NJF393182 NTB393182 OCX393182 OMT393182 OWP393182 PGL393182 PQH393182 QAD393182 QJZ393182 QTV393182 RDR393182 RNN393182 RXJ393182 SHF393182 SRB393182 TAX393182 TKT393182 TUP393182 UEL393182 UOH393182 UYD393182 VHZ393182 VRV393182 WBR393182 WLN393182 WVJ393182 IX458718 ST458718 ACP458718 AML458718 AWH458718 BGD458718 BPZ458718 BZV458718 CJR458718 CTN458718 DDJ458718 DNF458718 DXB458718 EGX458718 EQT458718 FAP458718 FKL458718 FUH458718 GED458718 GNZ458718 GXV458718 HHR458718 HRN458718 IBJ458718 ILF458718 IVB458718 JEX458718 JOT458718 JYP458718 KIL458718 KSH458718 LCD458718 LLZ458718 LVV458718 MFR458718 MPN458718 MZJ458718 NJF458718 NTB458718 OCX458718 OMT458718 OWP458718 PGL458718 PQH458718 QAD458718 QJZ458718 QTV458718 RDR458718 RNN458718 RXJ458718 SHF458718 SRB458718 TAX458718 TKT458718 TUP458718 UEL458718 UOH458718 UYD458718 VHZ458718 VRV458718 WBR458718 WLN458718 WVJ458718 IX524254 ST524254 ACP524254 AML524254 AWH524254 BGD524254 BPZ524254 BZV524254 CJR524254 CTN524254 DDJ524254 DNF524254 DXB524254 EGX524254 EQT524254 FAP524254 FKL524254 FUH524254 GED524254 GNZ524254 GXV524254 HHR524254 HRN524254 IBJ524254 ILF524254 IVB524254 JEX524254 JOT524254 JYP524254 KIL524254 KSH524254 LCD524254 LLZ524254 LVV524254 MFR524254 MPN524254 MZJ524254 NJF524254 NTB524254 OCX524254 OMT524254 OWP524254 PGL524254 PQH524254 QAD524254 QJZ524254 QTV524254 RDR524254 RNN524254 RXJ524254 SHF524254 SRB524254 TAX524254 TKT524254 TUP524254 UEL524254 UOH524254 UYD524254 VHZ524254 VRV524254 WBR524254 WLN524254 WVJ524254 IX589790 ST589790 ACP589790 AML589790 AWH589790 BGD589790 BPZ589790 BZV589790 CJR589790 CTN589790 DDJ589790 DNF589790 DXB589790 EGX589790 EQT589790 FAP589790 FKL589790 FUH589790 GED589790 GNZ589790 GXV589790 HHR589790 HRN589790 IBJ589790 ILF589790 IVB589790 JEX589790 JOT589790 JYP589790 KIL589790 KSH589790 LCD589790 LLZ589790 LVV589790 MFR589790 MPN589790 MZJ589790 NJF589790 NTB589790 OCX589790 OMT589790 OWP589790 PGL589790 PQH589790 QAD589790 QJZ589790 QTV589790 RDR589790 RNN589790 RXJ589790 SHF589790 SRB589790 TAX589790 TKT589790 TUP589790 UEL589790 UOH589790 UYD589790 VHZ589790 VRV589790 WBR589790 WLN589790 WVJ589790 IX655326 ST655326 ACP655326 AML655326 AWH655326 BGD655326 BPZ655326 BZV655326 CJR655326 CTN655326 DDJ655326 DNF655326 DXB655326 EGX655326 EQT655326 FAP655326 FKL655326 FUH655326 GED655326 GNZ655326 GXV655326 HHR655326 HRN655326 IBJ655326 ILF655326 IVB655326 JEX655326 JOT655326 JYP655326 KIL655326 KSH655326 LCD655326 LLZ655326 LVV655326 MFR655326 MPN655326 MZJ655326 NJF655326 NTB655326 OCX655326 OMT655326 OWP655326 PGL655326 PQH655326 QAD655326 QJZ655326 QTV655326 RDR655326 RNN655326 RXJ655326 SHF655326 SRB655326 TAX655326 TKT655326 TUP655326 UEL655326 UOH655326 UYD655326 VHZ655326 VRV655326 WBR655326 WLN655326 WVJ655326 IX720862 ST720862 ACP720862 AML720862 AWH720862 BGD720862 BPZ720862 BZV720862 CJR720862 CTN720862 DDJ720862 DNF720862 DXB720862 EGX720862 EQT720862 FAP720862 FKL720862 FUH720862 GED720862 GNZ720862 GXV720862 HHR720862 HRN720862 IBJ720862 ILF720862 IVB720862 JEX720862 JOT720862 JYP720862 KIL720862 KSH720862 LCD720862 LLZ720862 LVV720862 MFR720862 MPN720862 MZJ720862 NJF720862 NTB720862 OCX720862 OMT720862 OWP720862 PGL720862 PQH720862 QAD720862 QJZ720862 QTV720862 RDR720862 RNN720862 RXJ720862 SHF720862 SRB720862 TAX720862 TKT720862 TUP720862 UEL720862 UOH720862 UYD720862 VHZ720862 VRV720862 WBR720862 WLN720862 WVJ720862 IX786398 ST786398 ACP786398 AML786398 AWH786398 BGD786398 BPZ786398 BZV786398 CJR786398 CTN786398 DDJ786398 DNF786398 DXB786398 EGX786398 EQT786398 FAP786398 FKL786398 FUH786398 GED786398 GNZ786398 GXV786398 HHR786398 HRN786398 IBJ786398 ILF786398 IVB786398 JEX786398 JOT786398 JYP786398 KIL786398 KSH786398 LCD786398 LLZ786398 LVV786398 MFR786398 MPN786398 MZJ786398 NJF786398 NTB786398 OCX786398 OMT786398 OWP786398 PGL786398 PQH786398 QAD786398 QJZ786398 QTV786398 RDR786398 RNN786398 RXJ786398 SHF786398 SRB786398 TAX786398 TKT786398 TUP786398 UEL786398 UOH786398 UYD786398 VHZ786398 VRV786398 WBR786398 WLN786398 WVJ786398 IX851934 ST851934 ACP851934 AML851934 AWH851934 BGD851934 BPZ851934 BZV851934 CJR851934 CTN851934 DDJ851934 DNF851934 DXB851934 EGX851934 EQT851934 FAP851934 FKL851934 FUH851934 GED851934 GNZ851934 GXV851934 HHR851934 HRN851934 IBJ851934 ILF851934 IVB851934 JEX851934 JOT851934 JYP851934 KIL851934 KSH851934 LCD851934 LLZ851934 LVV851934 MFR851934 MPN851934 MZJ851934 NJF851934 NTB851934 OCX851934 OMT851934 OWP851934 PGL851934 PQH851934 QAD851934 QJZ851934 QTV851934 RDR851934 RNN851934 RXJ851934 SHF851934 SRB851934 TAX851934 TKT851934 TUP851934 UEL851934 UOH851934 UYD851934 VHZ851934 VRV851934 WBR851934 WLN851934 WVJ851934 IX917470 ST917470 ACP917470 AML917470 AWH917470 BGD917470 BPZ917470 BZV917470 CJR917470 CTN917470 DDJ917470 DNF917470 DXB917470 EGX917470 EQT917470 FAP917470 FKL917470 FUH917470 GED917470 GNZ917470 GXV917470 HHR917470 HRN917470 IBJ917470 ILF917470 IVB917470 JEX917470 JOT917470 JYP917470 KIL917470 KSH917470 LCD917470 LLZ917470 LVV917470 MFR917470 MPN917470 MZJ917470 NJF917470 NTB917470 OCX917470 OMT917470 OWP917470 PGL917470 PQH917470 QAD917470 QJZ917470 QTV917470 RDR917470 RNN917470 RXJ917470 SHF917470 SRB917470 TAX917470 TKT917470 TUP917470 UEL917470 UOH917470 UYD917470 VHZ917470 VRV917470 WBR917470 WLN917470 WVJ917470 IX983006 ST983006 ACP983006 AML983006 AWH983006 BGD983006 BPZ983006 BZV983006 CJR983006 CTN983006 DDJ983006 DNF983006 DXB983006 EGX983006 EQT983006 FAP983006 FKL983006 FUH983006 GED983006 GNZ983006 GXV983006 HHR983006 HRN983006 IBJ983006 ILF983006 IVB983006 JEX983006 JOT983006 JYP983006 KIL983006 KSH983006 LCD983006 LLZ983006 LVV983006 MFR983006 MPN983006 MZJ983006 NJF983006 NTB983006 OCX983006 OMT983006 OWP983006 PGL983006 PQH983006 QAD983006 QJZ983006 QTV983006 RDR983006 RNN983006 RXJ983006 SHF983006 SRB983006 TAX983006 TKT983006 TUP983006 UEL983006 UOH983006 UYD983006 VHZ983006 VRV983006 WBR983006 WLN983006 WVJ983006 IW65501 SS65501 ACO65501 AMK65501 AWG65501 BGC65501 BPY65501 BZU65501 CJQ65501 CTM65501 DDI65501 DNE65501 DXA65501 EGW65501 EQS65501 FAO65501 FKK65501 FUG65501 GEC65501 GNY65501 GXU65501 HHQ65501 HRM65501 IBI65501 ILE65501 IVA65501 JEW65501 JOS65501 JYO65501 KIK65501 KSG65501 LCC65501 LLY65501 LVU65501 MFQ65501 MPM65501 MZI65501 NJE65501 NTA65501 OCW65501 OMS65501 OWO65501 PGK65501 PQG65501 QAC65501 QJY65501 QTU65501 RDQ65501 RNM65501 RXI65501 SHE65501 SRA65501 TAW65501 TKS65501 TUO65501 UEK65501 UOG65501 UYC65501 VHY65501 VRU65501 WBQ65501 WLM65501 WVI65501 IW131037 SS131037 ACO131037 AMK131037 AWG131037 BGC131037 BPY131037 BZU131037 CJQ131037 CTM131037 DDI131037 DNE131037 DXA131037 EGW131037 EQS131037 FAO131037 FKK131037 FUG131037 GEC131037 GNY131037 GXU131037 HHQ131037 HRM131037 IBI131037 ILE131037 IVA131037 JEW131037 JOS131037 JYO131037 KIK131037 KSG131037 LCC131037 LLY131037 LVU131037 MFQ131037 MPM131037 MZI131037 NJE131037 NTA131037 OCW131037 OMS131037 OWO131037 PGK131037 PQG131037 QAC131037 QJY131037 QTU131037 RDQ131037 RNM131037 RXI131037 SHE131037 SRA131037 TAW131037 TKS131037 TUO131037 UEK131037 UOG131037 UYC131037 VHY131037 VRU131037 WBQ131037 WLM131037 WVI131037 IW196573 SS196573 ACO196573 AMK196573 AWG196573 BGC196573 BPY196573 BZU196573 CJQ196573 CTM196573 DDI196573 DNE196573 DXA196573 EGW196573 EQS196573 FAO196573 FKK196573 FUG196573 GEC196573 GNY196573 GXU196573 HHQ196573 HRM196573 IBI196573 ILE196573 IVA196573 JEW196573 JOS196573 JYO196573 KIK196573 KSG196573 LCC196573 LLY196573 LVU196573 MFQ196573 MPM196573 MZI196573 NJE196573 NTA196573 OCW196573 OMS196573 OWO196573 PGK196573 PQG196573 QAC196573 QJY196573 QTU196573 RDQ196573 RNM196573 RXI196573 SHE196573 SRA196573 TAW196573 TKS196573 TUO196573 UEK196573 UOG196573 UYC196573 VHY196573 VRU196573 WBQ196573 WLM196573 WVI196573 IW262109 SS262109 ACO262109 AMK262109 AWG262109 BGC262109 BPY262109 BZU262109 CJQ262109 CTM262109 DDI262109 DNE262109 DXA262109 EGW262109 EQS262109 FAO262109 FKK262109 FUG262109 GEC262109 GNY262109 GXU262109 HHQ262109 HRM262109 IBI262109 ILE262109 IVA262109 JEW262109 JOS262109 JYO262109 KIK262109 KSG262109 LCC262109 LLY262109 LVU262109 MFQ262109 MPM262109 MZI262109 NJE262109 NTA262109 OCW262109 OMS262109 OWO262109 PGK262109 PQG262109 QAC262109 QJY262109 QTU262109 RDQ262109 RNM262109 RXI262109 SHE262109 SRA262109 TAW262109 TKS262109 TUO262109 UEK262109 UOG262109 UYC262109 VHY262109 VRU262109 WBQ262109 WLM262109 WVI262109 IW327645 SS327645 ACO327645 AMK327645 AWG327645 BGC327645 BPY327645 BZU327645 CJQ327645 CTM327645 DDI327645 DNE327645 DXA327645 EGW327645 EQS327645 FAO327645 FKK327645 FUG327645 GEC327645 GNY327645 GXU327645 HHQ327645 HRM327645 IBI327645 ILE327645 IVA327645 JEW327645 JOS327645 JYO327645 KIK327645 KSG327645 LCC327645 LLY327645 LVU327645 MFQ327645 MPM327645 MZI327645 NJE327645 NTA327645 OCW327645 OMS327645 OWO327645 PGK327645 PQG327645 QAC327645 QJY327645 QTU327645 RDQ327645 RNM327645 RXI327645 SHE327645 SRA327645 TAW327645 TKS327645 TUO327645 UEK327645 UOG327645 UYC327645 VHY327645 VRU327645 WBQ327645 WLM327645 WVI327645 IW393181 SS393181 ACO393181 AMK393181 AWG393181 BGC393181 BPY393181 BZU393181 CJQ393181 CTM393181 DDI393181 DNE393181 DXA393181 EGW393181 EQS393181 FAO393181 FKK393181 FUG393181 GEC393181 GNY393181 GXU393181 HHQ393181 HRM393181 IBI393181 ILE393181 IVA393181 JEW393181 JOS393181 JYO393181 KIK393181 KSG393181 LCC393181 LLY393181 LVU393181 MFQ393181 MPM393181 MZI393181 NJE393181 NTA393181 OCW393181 OMS393181 OWO393181 PGK393181 PQG393181 QAC393181 QJY393181 QTU393181 RDQ393181 RNM393181 RXI393181 SHE393181 SRA393181 TAW393181 TKS393181 TUO393181 UEK393181 UOG393181 UYC393181 VHY393181 VRU393181 WBQ393181 WLM393181 WVI393181 IW458717 SS458717 ACO458717 AMK458717 AWG458717 BGC458717 BPY458717 BZU458717 CJQ458717 CTM458717 DDI458717 DNE458717 DXA458717 EGW458717 EQS458717 FAO458717 FKK458717 FUG458717 GEC458717 GNY458717 GXU458717 HHQ458717 HRM458717 IBI458717 ILE458717 IVA458717 JEW458717 JOS458717 JYO458717 KIK458717 KSG458717 LCC458717 LLY458717 LVU458717 MFQ458717 MPM458717 MZI458717 NJE458717 NTA458717 OCW458717 OMS458717 OWO458717 PGK458717 PQG458717 QAC458717 QJY458717 QTU458717 RDQ458717 RNM458717 RXI458717 SHE458717 SRA458717 TAW458717 TKS458717 TUO458717 UEK458717 UOG458717 UYC458717 VHY458717 VRU458717 WBQ458717 WLM458717 WVI458717 IW524253 SS524253 ACO524253 AMK524253 AWG524253 BGC524253 BPY524253 BZU524253 CJQ524253 CTM524253 DDI524253 DNE524253 DXA524253 EGW524253 EQS524253 FAO524253 FKK524253 FUG524253 GEC524253 GNY524253 GXU524253 HHQ524253 HRM524253 IBI524253 ILE524253 IVA524253 JEW524253 JOS524253 JYO524253 KIK524253 KSG524253 LCC524253 LLY524253 LVU524253 MFQ524253 MPM524253 MZI524253 NJE524253 NTA524253 OCW524253 OMS524253 OWO524253 PGK524253 PQG524253 QAC524253 QJY524253 QTU524253 RDQ524253 RNM524253 RXI524253 SHE524253 SRA524253 TAW524253 TKS524253 TUO524253 UEK524253 UOG524253 UYC524253 VHY524253 VRU524253 WBQ524253 WLM524253 WVI524253 IW589789 SS589789 ACO589789 AMK589789 AWG589789 BGC589789 BPY589789 BZU589789 CJQ589789 CTM589789 DDI589789 DNE589789 DXA589789 EGW589789 EQS589789 FAO589789 FKK589789 FUG589789 GEC589789 GNY589789 GXU589789 HHQ589789 HRM589789 IBI589789 ILE589789 IVA589789 JEW589789 JOS589789 JYO589789 KIK589789 KSG589789 LCC589789 LLY589789 LVU589789 MFQ589789 MPM589789 MZI589789 NJE589789 NTA589789 OCW589789 OMS589789 OWO589789 PGK589789 PQG589789 QAC589789 QJY589789 QTU589789 RDQ589789 RNM589789 RXI589789 SHE589789 SRA589789 TAW589789 TKS589789 TUO589789 UEK589789 UOG589789 UYC589789 VHY589789 VRU589789 WBQ589789 WLM589789 WVI589789 IW655325 SS655325 ACO655325 AMK655325 AWG655325 BGC655325 BPY655325 BZU655325 CJQ655325 CTM655325 DDI655325 DNE655325 DXA655325 EGW655325 EQS655325 FAO655325 FKK655325 FUG655325 GEC655325 GNY655325 GXU655325 HHQ655325 HRM655325 IBI655325 ILE655325 IVA655325 JEW655325 JOS655325 JYO655325 KIK655325 KSG655325 LCC655325 LLY655325 LVU655325 MFQ655325 MPM655325 MZI655325 NJE655325 NTA655325 OCW655325 OMS655325 OWO655325 PGK655325 PQG655325 QAC655325 QJY655325 QTU655325 RDQ655325 RNM655325 RXI655325 SHE655325 SRA655325 TAW655325 TKS655325 TUO655325 UEK655325 UOG655325 UYC655325 VHY655325 VRU655325 WBQ655325 WLM655325 WVI655325 IW720861 SS720861 ACO720861 AMK720861 AWG720861 BGC720861 BPY720861 BZU720861 CJQ720861 CTM720861 DDI720861 DNE720861 DXA720861 EGW720861 EQS720861 FAO720861 FKK720861 FUG720861 GEC720861 GNY720861 GXU720861 HHQ720861 HRM720861 IBI720861 ILE720861 IVA720861 JEW720861 JOS720861 JYO720861 KIK720861 KSG720861 LCC720861 LLY720861 LVU720861 MFQ720861 MPM720861 MZI720861 NJE720861 NTA720861 OCW720861 OMS720861 OWO720861 PGK720861 PQG720861 QAC720861 QJY720861 QTU720861 RDQ720861 RNM720861 RXI720861 SHE720861 SRA720861 TAW720861 TKS720861 TUO720861 UEK720861 UOG720861 UYC720861 VHY720861 VRU720861 WBQ720861 WLM720861 WVI720861 IW786397 SS786397 ACO786397 AMK786397 AWG786397 BGC786397 BPY786397 BZU786397 CJQ786397 CTM786397 DDI786397 DNE786397 DXA786397 EGW786397 EQS786397 FAO786397 FKK786397 FUG786397 GEC786397 GNY786397 GXU786397 HHQ786397 HRM786397 IBI786397 ILE786397 IVA786397 JEW786397 JOS786397 JYO786397 KIK786397 KSG786397 LCC786397 LLY786397 LVU786397 MFQ786397 MPM786397 MZI786397 NJE786397 NTA786397 OCW786397 OMS786397 OWO786397 PGK786397 PQG786397 QAC786397 QJY786397 QTU786397 RDQ786397 RNM786397 RXI786397 SHE786397 SRA786397 TAW786397 TKS786397 TUO786397 UEK786397 UOG786397 UYC786397 VHY786397 VRU786397 WBQ786397 WLM786397 WVI786397 IW851933 SS851933 ACO851933 AMK851933 AWG851933 BGC851933 BPY851933 BZU851933 CJQ851933 CTM851933 DDI851933 DNE851933 DXA851933 EGW851933 EQS851933 FAO851933 FKK851933 FUG851933 GEC851933 GNY851933 GXU851933 HHQ851933 HRM851933 IBI851933 ILE851933 IVA851933 JEW851933 JOS851933 JYO851933 KIK851933 KSG851933 LCC851933 LLY851933 LVU851933 MFQ851933 MPM851933 MZI851933 NJE851933 NTA851933 OCW851933 OMS851933 OWO851933 PGK851933 PQG851933 QAC851933 QJY851933 QTU851933 RDQ851933 RNM851933 RXI851933 SHE851933 SRA851933 TAW851933 TKS851933 TUO851933 UEK851933 UOG851933 UYC851933 VHY851933 VRU851933 WBQ851933 WLM851933 WVI851933 IW917469 SS917469 ACO917469 AMK917469 AWG917469 BGC917469 BPY917469 BZU917469 CJQ917469 CTM917469 DDI917469 DNE917469 DXA917469 EGW917469 EQS917469 FAO917469 FKK917469 FUG917469 GEC917469 GNY917469 GXU917469 HHQ917469 HRM917469 IBI917469 ILE917469 IVA917469 JEW917469 JOS917469 JYO917469 KIK917469 KSG917469 LCC917469 LLY917469 LVU917469 MFQ917469 MPM917469 MZI917469 NJE917469 NTA917469 OCW917469 OMS917469 OWO917469 PGK917469 PQG917469 QAC917469 QJY917469 QTU917469 RDQ917469 RNM917469 RXI917469 SHE917469 SRA917469 TAW917469 TKS917469 TUO917469 UEK917469 UOG917469 UYC917469 VHY917469 VRU917469 WBQ917469 WLM917469 WVI917469 IW983005 SS983005 ACO983005 AMK983005 AWG983005 BGC983005 BPY983005 BZU983005 CJQ983005 CTM983005 DDI983005 DNE983005 DXA983005 EGW983005 EQS983005 FAO983005 FKK983005 FUG983005 GEC983005 GNY983005 GXU983005 HHQ983005 HRM983005 IBI983005 ILE983005 IVA983005 JEW983005 JOS983005 JYO983005 KIK983005 KSG983005 LCC983005 LLY983005 LVU983005 MFQ983005 MPM983005 MZI983005 NJE983005 NTA983005 OCW983005 OMS983005 OWO983005 PGK983005 PQG983005 QAC983005 QJY983005 QTU983005 RDQ983005 RNM983005 RXI983005 SHE983005 SRA983005 TAW983005 TKS983005 TUO983005 UEK983005 UOG983005 UYC983005 VHY983005 VRU983005 WBQ983005 WLM983005 WVI983005 JA65502 SW65502 ACS65502 AMO65502 AWK65502 BGG65502 BQC65502 BZY65502 CJU65502 CTQ65502 DDM65502 DNI65502 DXE65502 EHA65502 EQW65502 FAS65502 FKO65502 FUK65502 GEG65502 GOC65502 GXY65502 HHU65502 HRQ65502 IBM65502 ILI65502 IVE65502 JFA65502 JOW65502 JYS65502 KIO65502 KSK65502 LCG65502 LMC65502 LVY65502 MFU65502 MPQ65502 MZM65502 NJI65502 NTE65502 ODA65502 OMW65502 OWS65502 PGO65502 PQK65502 QAG65502 QKC65502 QTY65502 RDU65502 RNQ65502 RXM65502 SHI65502 SRE65502 TBA65502 TKW65502 TUS65502 UEO65502 UOK65502 UYG65502 VIC65502 VRY65502 WBU65502 WLQ65502 WVM65502 JA131038 SW131038 ACS131038 AMO131038 AWK131038 BGG131038 BQC131038 BZY131038 CJU131038 CTQ131038 DDM131038 DNI131038 DXE131038 EHA131038 EQW131038 FAS131038 FKO131038 FUK131038 GEG131038 GOC131038 GXY131038 HHU131038 HRQ131038 IBM131038 ILI131038 IVE131038 JFA131038 JOW131038 JYS131038 KIO131038 KSK131038 LCG131038 LMC131038 LVY131038 MFU131038 MPQ131038 MZM131038 NJI131038 NTE131038 ODA131038 OMW131038 OWS131038 PGO131038 PQK131038 QAG131038 QKC131038 QTY131038 RDU131038 RNQ131038 RXM131038 SHI131038 SRE131038 TBA131038 TKW131038 TUS131038 UEO131038 UOK131038 UYG131038 VIC131038 VRY131038 WBU131038 WLQ131038 WVM131038 JA196574 SW196574 ACS196574 AMO196574 AWK196574 BGG196574 BQC196574 BZY196574 CJU196574 CTQ196574 DDM196574 DNI196574 DXE196574 EHA196574 EQW196574 FAS196574 FKO196574 FUK196574 GEG196574 GOC196574 GXY196574 HHU196574 HRQ196574 IBM196574 ILI196574 IVE196574 JFA196574 JOW196574 JYS196574 KIO196574 KSK196574 LCG196574 LMC196574 LVY196574 MFU196574 MPQ196574 MZM196574 NJI196574 NTE196574 ODA196574 OMW196574 OWS196574 PGO196574 PQK196574 QAG196574 QKC196574 QTY196574 RDU196574 RNQ196574 RXM196574 SHI196574 SRE196574 TBA196574 TKW196574 TUS196574 UEO196574 UOK196574 UYG196574 VIC196574 VRY196574 WBU196574 WLQ196574 WVM196574 JA262110 SW262110 ACS262110 AMO262110 AWK262110 BGG262110 BQC262110 BZY262110 CJU262110 CTQ262110 DDM262110 DNI262110 DXE262110 EHA262110 EQW262110 FAS262110 FKO262110 FUK262110 GEG262110 GOC262110 GXY262110 HHU262110 HRQ262110 IBM262110 ILI262110 IVE262110 JFA262110 JOW262110 JYS262110 KIO262110 KSK262110 LCG262110 LMC262110 LVY262110 MFU262110 MPQ262110 MZM262110 NJI262110 NTE262110 ODA262110 OMW262110 OWS262110 PGO262110 PQK262110 QAG262110 QKC262110 QTY262110 RDU262110 RNQ262110 RXM262110 SHI262110 SRE262110 TBA262110 TKW262110 TUS262110 UEO262110 UOK262110 UYG262110 VIC262110 VRY262110 WBU262110 WLQ262110 WVM262110 JA327646 SW327646 ACS327646 AMO327646 AWK327646 BGG327646 BQC327646 BZY327646 CJU327646 CTQ327646 DDM327646 DNI327646 DXE327646 EHA327646 EQW327646 FAS327646 FKO327646 FUK327646 GEG327646 GOC327646 GXY327646 HHU327646 HRQ327646 IBM327646 ILI327646 IVE327646 JFA327646 JOW327646 JYS327646 KIO327646 KSK327646 LCG327646 LMC327646 LVY327646 MFU327646 MPQ327646 MZM327646 NJI327646 NTE327646 ODA327646 OMW327646 OWS327646 PGO327646 PQK327646 QAG327646 QKC327646 QTY327646 RDU327646 RNQ327646 RXM327646 SHI327646 SRE327646 TBA327646 TKW327646 TUS327646 UEO327646 UOK327646 UYG327646 VIC327646 VRY327646 WBU327646 WLQ327646 WVM327646 JA393182 SW393182 ACS393182 AMO393182 AWK393182 BGG393182 BQC393182 BZY393182 CJU393182 CTQ393182 DDM393182 DNI393182 DXE393182 EHA393182 EQW393182 FAS393182 FKO393182 FUK393182 GEG393182 GOC393182 GXY393182 HHU393182 HRQ393182 IBM393182 ILI393182 IVE393182 JFA393182 JOW393182 JYS393182 KIO393182 KSK393182 LCG393182 LMC393182 LVY393182 MFU393182 MPQ393182 MZM393182 NJI393182 NTE393182 ODA393182 OMW393182 OWS393182 PGO393182 PQK393182 QAG393182 QKC393182 QTY393182 RDU393182 RNQ393182 RXM393182 SHI393182 SRE393182 TBA393182 TKW393182 TUS393182 UEO393182 UOK393182 UYG393182 VIC393182 VRY393182 WBU393182 WLQ393182 WVM393182 JA458718 SW458718 ACS458718 AMO458718 AWK458718 BGG458718 BQC458718 BZY458718 CJU458718 CTQ458718 DDM458718 DNI458718 DXE458718 EHA458718 EQW458718 FAS458718 FKO458718 FUK458718 GEG458718 GOC458718 GXY458718 HHU458718 HRQ458718 IBM458718 ILI458718 IVE458718 JFA458718 JOW458718 JYS458718 KIO458718 KSK458718 LCG458718 LMC458718 LVY458718 MFU458718 MPQ458718 MZM458718 NJI458718 NTE458718 ODA458718 OMW458718 OWS458718 PGO458718 PQK458718 QAG458718 QKC458718 QTY458718 RDU458718 RNQ458718 RXM458718 SHI458718 SRE458718 TBA458718 TKW458718 TUS458718 UEO458718 UOK458718 UYG458718 VIC458718 VRY458718 WBU458718 WLQ458718 WVM458718 JA524254 SW524254 ACS524254 AMO524254 AWK524254 BGG524254 BQC524254 BZY524254 CJU524254 CTQ524254 DDM524254 DNI524254 DXE524254 EHA524254 EQW524254 FAS524254 FKO524254 FUK524254 GEG524254 GOC524254 GXY524254 HHU524254 HRQ524254 IBM524254 ILI524254 IVE524254 JFA524254 JOW524254 JYS524254 KIO524254 KSK524254 LCG524254 LMC524254 LVY524254 MFU524254 MPQ524254 MZM524254 NJI524254 NTE524254 ODA524254 OMW524254 OWS524254 PGO524254 PQK524254 QAG524254 QKC524254 QTY524254 RDU524254 RNQ524254 RXM524254 SHI524254 SRE524254 TBA524254 TKW524254 TUS524254 UEO524254 UOK524254 UYG524254 VIC524254 VRY524254 WBU524254 WLQ524254 WVM524254 JA589790 SW589790 ACS589790 AMO589790 AWK589790 BGG589790 BQC589790 BZY589790 CJU589790 CTQ589790 DDM589790 DNI589790 DXE589790 EHA589790 EQW589790 FAS589790 FKO589790 FUK589790 GEG589790 GOC589790 GXY589790 HHU589790 HRQ589790 IBM589790 ILI589790 IVE589790 JFA589790 JOW589790 JYS589790 KIO589790 KSK589790 LCG589790 LMC589790 LVY589790 MFU589790 MPQ589790 MZM589790 NJI589790 NTE589790 ODA589790 OMW589790 OWS589790 PGO589790 PQK589790 QAG589790 QKC589790 QTY589790 RDU589790 RNQ589790 RXM589790 SHI589790 SRE589790 TBA589790 TKW589790 TUS589790 UEO589790 UOK589790 UYG589790 VIC589790 VRY589790 WBU589790 WLQ589790 WVM589790 JA655326 SW655326 ACS655326 AMO655326 AWK655326 BGG655326 BQC655326 BZY655326 CJU655326 CTQ655326 DDM655326 DNI655326 DXE655326 EHA655326 EQW655326 FAS655326 FKO655326 FUK655326 GEG655326 GOC655326 GXY655326 HHU655326 HRQ655326 IBM655326 ILI655326 IVE655326 JFA655326 JOW655326 JYS655326 KIO655326 KSK655326 LCG655326 LMC655326 LVY655326 MFU655326 MPQ655326 MZM655326 NJI655326 NTE655326 ODA655326 OMW655326 OWS655326 PGO655326 PQK655326 QAG655326 QKC655326 QTY655326 RDU655326 RNQ655326 RXM655326 SHI655326 SRE655326 TBA655326 TKW655326 TUS655326 UEO655326 UOK655326 UYG655326 VIC655326 VRY655326 WBU655326 WLQ655326 WVM655326 JA720862 SW720862 ACS720862 AMO720862 AWK720862 BGG720862 BQC720862 BZY720862 CJU720862 CTQ720862 DDM720862 DNI720862 DXE720862 EHA720862 EQW720862 FAS720862 FKO720862 FUK720862 GEG720862 GOC720862 GXY720862 HHU720862 HRQ720862 IBM720862 ILI720862 IVE720862 JFA720862 JOW720862 JYS720862 KIO720862 KSK720862 LCG720862 LMC720862 LVY720862 MFU720862 MPQ720862 MZM720862 NJI720862 NTE720862 ODA720862 OMW720862 OWS720862 PGO720862 PQK720862 QAG720862 QKC720862 QTY720862 RDU720862 RNQ720862 RXM720862 SHI720862 SRE720862 TBA720862 TKW720862 TUS720862 UEO720862 UOK720862 UYG720862 VIC720862 VRY720862 WBU720862 WLQ720862 WVM720862 JA786398 SW786398 ACS786398 AMO786398 AWK786398 BGG786398 BQC786398 BZY786398 CJU786398 CTQ786398 DDM786398 DNI786398 DXE786398 EHA786398 EQW786398 FAS786398 FKO786398 FUK786398 GEG786398 GOC786398 GXY786398 HHU786398 HRQ786398 IBM786398 ILI786398 IVE786398 JFA786398 JOW786398 JYS786398 KIO786398 KSK786398 LCG786398 LMC786398 LVY786398 MFU786398 MPQ786398 MZM786398 NJI786398 NTE786398 ODA786398 OMW786398 OWS786398 PGO786398 PQK786398 QAG786398 QKC786398 QTY786398 RDU786398 RNQ786398 RXM786398 SHI786398 SRE786398 TBA786398 TKW786398 TUS786398 UEO786398 UOK786398 UYG786398 VIC786398 VRY786398 WBU786398 WLQ786398 WVM786398 JA851934 SW851934 ACS851934 AMO851934 AWK851934 BGG851934 BQC851934 BZY851934 CJU851934 CTQ851934 DDM851934 DNI851934 DXE851934 EHA851934 EQW851934 FAS851934 FKO851934 FUK851934 GEG851934 GOC851934 GXY851934 HHU851934 HRQ851934 IBM851934 ILI851934 IVE851934 JFA851934 JOW851934 JYS851934 KIO851934 KSK851934 LCG851934 LMC851934 LVY851934 MFU851934 MPQ851934 MZM851934 NJI851934 NTE851934 ODA851934 OMW851934 OWS851934 PGO851934 PQK851934 QAG851934 QKC851934 QTY851934 RDU851934 RNQ851934 RXM851934 SHI851934 SRE851934 TBA851934 TKW851934 TUS851934 UEO851934 UOK851934 UYG851934 VIC851934 VRY851934 WBU851934 WLQ851934 WVM851934 JA917470 SW917470 ACS917470 AMO917470 AWK917470 BGG917470 BQC917470 BZY917470 CJU917470 CTQ917470 DDM917470 DNI917470 DXE917470 EHA917470 EQW917470 FAS917470 FKO917470 FUK917470 GEG917470 GOC917470 GXY917470 HHU917470 HRQ917470 IBM917470 ILI917470 IVE917470 JFA917470 JOW917470 JYS917470 KIO917470 KSK917470 LCG917470 LMC917470 LVY917470 MFU917470 MPQ917470 MZM917470 NJI917470 NTE917470 ODA917470 OMW917470 OWS917470 PGO917470 PQK917470 QAG917470 QKC917470 QTY917470 RDU917470 RNQ917470 RXM917470 SHI917470 SRE917470 TBA917470 TKW917470 TUS917470 UEO917470 UOK917470 UYG917470 VIC917470 VRY917470 WBU917470 WLQ917470 WVM917470 JA983006 SW983006 ACS983006 AMO983006 AWK983006 BGG983006 BQC983006 BZY983006 CJU983006 CTQ983006 DDM983006 DNI983006 DXE983006 EHA983006 EQW983006 FAS983006 FKO983006 FUK983006 GEG983006 GOC983006 GXY983006 HHU983006 HRQ983006 IBM983006 ILI983006 IVE983006 JFA983006 JOW983006 JYS983006 KIO983006 KSK983006 LCG983006 LMC983006 LVY983006 MFU983006 MPQ983006 MZM983006 NJI983006 NTE983006 ODA983006 OMW983006 OWS983006 PGO983006 PQK983006 QAG983006 QKC983006 QTY983006 RDU983006 RNQ983006 RXM983006 SHI983006 SRE983006 TBA983006 TKW983006 TUS983006 UEO983006 UOK983006 UYG983006 VIC983006 VRY983006 WBU983006 WLQ983006 WVM983006 IZ65501 SV65501 ACR65501 AMN65501 AWJ65501 BGF65501 BQB65501 BZX65501 CJT65501 CTP65501 DDL65501 DNH65501 DXD65501 EGZ65501 EQV65501 FAR65501 FKN65501 FUJ65501 GEF65501 GOB65501 GXX65501 HHT65501 HRP65501 IBL65501 ILH65501 IVD65501 JEZ65501 JOV65501 JYR65501 KIN65501 KSJ65501 LCF65501 LMB65501 LVX65501 MFT65501 MPP65501 MZL65501 NJH65501 NTD65501 OCZ65501 OMV65501 OWR65501 PGN65501 PQJ65501 QAF65501 QKB65501 QTX65501 RDT65501 RNP65501 RXL65501 SHH65501 SRD65501 TAZ65501 TKV65501 TUR65501 UEN65501 UOJ65501 UYF65501 VIB65501 VRX65501 WBT65501 WLP65501 WVL65501 IZ131037 SV131037 ACR131037 AMN131037 AWJ131037 BGF131037 BQB131037 BZX131037 CJT131037 CTP131037 DDL131037 DNH131037 DXD131037 EGZ131037 EQV131037 FAR131037 FKN131037 FUJ131037 GEF131037 GOB131037 GXX131037 HHT131037 HRP131037 IBL131037 ILH131037 IVD131037 JEZ131037 JOV131037 JYR131037 KIN131037 KSJ131037 LCF131037 LMB131037 LVX131037 MFT131037 MPP131037 MZL131037 NJH131037 NTD131037 OCZ131037 OMV131037 OWR131037 PGN131037 PQJ131037 QAF131037 QKB131037 QTX131037 RDT131037 RNP131037 RXL131037 SHH131037 SRD131037 TAZ131037 TKV131037 TUR131037 UEN131037 UOJ131037 UYF131037 VIB131037 VRX131037 WBT131037 WLP131037 WVL131037 IZ196573 SV196573 ACR196573 AMN196573 AWJ196573 BGF196573 BQB196573 BZX196573 CJT196573 CTP196573 DDL196573 DNH196573 DXD196573 EGZ196573 EQV196573 FAR196573 FKN196573 FUJ196573 GEF196573 GOB196573 GXX196573 HHT196573 HRP196573 IBL196573 ILH196573 IVD196573 JEZ196573 JOV196573 JYR196573 KIN196573 KSJ196573 LCF196573 LMB196573 LVX196573 MFT196573 MPP196573 MZL196573 NJH196573 NTD196573 OCZ196573 OMV196573 OWR196573 PGN196573 PQJ196573 QAF196573 QKB196573 QTX196573 RDT196573 RNP196573 RXL196573 SHH196573 SRD196573 TAZ196573 TKV196573 TUR196573 UEN196573 UOJ196573 UYF196573 VIB196573 VRX196573 WBT196573 WLP196573 WVL196573 IZ262109 SV262109 ACR262109 AMN262109 AWJ262109 BGF262109 BQB262109 BZX262109 CJT262109 CTP262109 DDL262109 DNH262109 DXD262109 EGZ262109 EQV262109 FAR262109 FKN262109 FUJ262109 GEF262109 GOB262109 GXX262109 HHT262109 HRP262109 IBL262109 ILH262109 IVD262109 JEZ262109 JOV262109 JYR262109 KIN262109 KSJ262109 LCF262109 LMB262109 LVX262109 MFT262109 MPP262109 MZL262109 NJH262109 NTD262109 OCZ262109 OMV262109 OWR262109 PGN262109 PQJ262109 QAF262109 QKB262109 QTX262109 RDT262109 RNP262109 RXL262109 SHH262109 SRD262109 TAZ262109 TKV262109 TUR262109 UEN262109 UOJ262109 UYF262109 VIB262109 VRX262109 WBT262109 WLP262109 WVL262109 IZ327645 SV327645 ACR327645 AMN327645 AWJ327645 BGF327645 BQB327645 BZX327645 CJT327645 CTP327645 DDL327645 DNH327645 DXD327645 EGZ327645 EQV327645 FAR327645 FKN327645 FUJ327645 GEF327645 GOB327645 GXX327645 HHT327645 HRP327645 IBL327645 ILH327645 IVD327645 JEZ327645 JOV327645 JYR327645 KIN327645 KSJ327645 LCF327645 LMB327645 LVX327645 MFT327645 MPP327645 MZL327645 NJH327645 NTD327645 OCZ327645 OMV327645 OWR327645 PGN327645 PQJ327645 QAF327645 QKB327645 QTX327645 RDT327645 RNP327645 RXL327645 SHH327645 SRD327645 TAZ327645 TKV327645 TUR327645 UEN327645 UOJ327645 UYF327645 VIB327645 VRX327645 WBT327645 WLP327645 WVL327645 IZ393181 SV393181 ACR393181 AMN393181 AWJ393181 BGF393181 BQB393181 BZX393181 CJT393181 CTP393181 DDL393181 DNH393181 DXD393181 EGZ393181 EQV393181 FAR393181 FKN393181 FUJ393181 GEF393181 GOB393181 GXX393181 HHT393181 HRP393181 IBL393181 ILH393181 IVD393181 JEZ393181 JOV393181 JYR393181 KIN393181 KSJ393181 LCF393181 LMB393181 LVX393181 MFT393181 MPP393181 MZL393181 NJH393181 NTD393181 OCZ393181 OMV393181 OWR393181 PGN393181 PQJ393181 QAF393181 QKB393181 QTX393181 RDT393181 RNP393181 RXL393181 SHH393181 SRD393181 TAZ393181 TKV393181 TUR393181 UEN393181 UOJ393181 UYF393181 VIB393181 VRX393181 WBT393181 WLP393181 WVL393181 IZ458717 SV458717 ACR458717 AMN458717 AWJ458717 BGF458717 BQB458717 BZX458717 CJT458717 CTP458717 DDL458717 DNH458717 DXD458717 EGZ458717 EQV458717 FAR458717 FKN458717 FUJ458717 GEF458717 GOB458717 GXX458717 HHT458717 HRP458717 IBL458717 ILH458717 IVD458717 JEZ458717 JOV458717 JYR458717 KIN458717 KSJ458717 LCF458717 LMB458717 LVX458717 MFT458717 MPP458717 MZL458717 NJH458717 NTD458717 OCZ458717 OMV458717 OWR458717 PGN458717 PQJ458717 QAF458717 QKB458717 QTX458717 RDT458717 RNP458717 RXL458717 SHH458717 SRD458717 TAZ458717 TKV458717 TUR458717 UEN458717 UOJ458717 UYF458717 VIB458717 VRX458717 WBT458717 WLP458717 WVL458717 IZ524253 SV524253 ACR524253 AMN524253 AWJ524253 BGF524253 BQB524253 BZX524253 CJT524253 CTP524253 DDL524253 DNH524253 DXD524253 EGZ524253 EQV524253 FAR524253 FKN524253 FUJ524253 GEF524253 GOB524253 GXX524253 HHT524253 HRP524253 IBL524253 ILH524253 IVD524253 JEZ524253 JOV524253 JYR524253 KIN524253 KSJ524253 LCF524253 LMB524253 LVX524253 MFT524253 MPP524253 MZL524253 NJH524253 NTD524253 OCZ524253 OMV524253 OWR524253 PGN524253 PQJ524253 QAF524253 QKB524253 QTX524253 RDT524253 RNP524253 RXL524253 SHH524253 SRD524253 TAZ524253 TKV524253 TUR524253 UEN524253 UOJ524253 UYF524253 VIB524253 VRX524253 WBT524253 WLP524253 WVL524253 IZ589789 SV589789 ACR589789 AMN589789 AWJ589789 BGF589789 BQB589789 BZX589789 CJT589789 CTP589789 DDL589789 DNH589789 DXD589789 EGZ589789 EQV589789 FAR589789 FKN589789 FUJ589789 GEF589789 GOB589789 GXX589789 HHT589789 HRP589789 IBL589789 ILH589789 IVD589789 JEZ589789 JOV589789 JYR589789 KIN589789 KSJ589789 LCF589789 LMB589789 LVX589789 MFT589789 MPP589789 MZL589789 NJH589789 NTD589789 OCZ589789 OMV589789 OWR589789 PGN589789 PQJ589789 QAF589789 QKB589789 QTX589789 RDT589789 RNP589789 RXL589789 SHH589789 SRD589789 TAZ589789 TKV589789 TUR589789 UEN589789 UOJ589789 UYF589789 VIB589789 VRX589789 WBT589789 WLP589789 WVL589789 IZ655325 SV655325 ACR655325 AMN655325 AWJ655325 BGF655325 BQB655325 BZX655325 CJT655325 CTP655325 DDL655325 DNH655325 DXD655325 EGZ655325 EQV655325 FAR655325 FKN655325 FUJ655325 GEF655325 GOB655325 GXX655325 HHT655325 HRP655325 IBL655325 ILH655325 IVD655325 JEZ655325 JOV655325 JYR655325 KIN655325 KSJ655325 LCF655325 LMB655325 LVX655325 MFT655325 MPP655325 MZL655325 NJH655325 NTD655325 OCZ655325 OMV655325 OWR655325 PGN655325 PQJ655325 QAF655325 QKB655325 QTX655325 RDT655325 RNP655325 RXL655325 SHH655325 SRD655325 TAZ655325 TKV655325 TUR655325 UEN655325 UOJ655325 UYF655325 VIB655325 VRX655325 WBT655325 WLP655325 WVL655325 IZ720861 SV720861 ACR720861 AMN720861 AWJ720861 BGF720861 BQB720861 BZX720861 CJT720861 CTP720861 DDL720861 DNH720861 DXD720861 EGZ720861 EQV720861 FAR720861 FKN720861 FUJ720861 GEF720861 GOB720861 GXX720861 HHT720861 HRP720861 IBL720861 ILH720861 IVD720861 JEZ720861 JOV720861 JYR720861 KIN720861 KSJ720861 LCF720861 LMB720861 LVX720861 MFT720861 MPP720861 MZL720861 NJH720861 NTD720861 OCZ720861 OMV720861 OWR720861 PGN720861 PQJ720861 QAF720861 QKB720861 QTX720861 RDT720861 RNP720861 RXL720861 SHH720861 SRD720861 TAZ720861 TKV720861 TUR720861 UEN720861 UOJ720861 UYF720861 VIB720861 VRX720861 WBT720861 WLP720861 WVL720861 IZ786397 SV786397 ACR786397 AMN786397 AWJ786397 BGF786397 BQB786397 BZX786397 CJT786397 CTP786397 DDL786397 DNH786397 DXD786397 EGZ786397 EQV786397 FAR786397 FKN786397 FUJ786397 GEF786397 GOB786397 GXX786397 HHT786397 HRP786397 IBL786397 ILH786397 IVD786397 JEZ786397 JOV786397 JYR786397 KIN786397 KSJ786397 LCF786397 LMB786397 LVX786397 MFT786397 MPP786397 MZL786397 NJH786397 NTD786397 OCZ786397 OMV786397 OWR786397 PGN786397 PQJ786397 QAF786397 QKB786397 QTX786397 RDT786397 RNP786397 RXL786397 SHH786397 SRD786397 TAZ786397 TKV786397 TUR786397 UEN786397 UOJ786397 UYF786397 VIB786397 VRX786397 WBT786397 WLP786397 WVL786397 IZ851933 SV851933 ACR851933 AMN851933 AWJ851933 BGF851933 BQB851933 BZX851933 CJT851933 CTP851933 DDL851933 DNH851933 DXD851933 EGZ851933 EQV851933 FAR851933 FKN851933 FUJ851933 GEF851933 GOB851933 GXX851933 HHT851933 HRP851933 IBL851933 ILH851933 IVD851933 JEZ851933 JOV851933 JYR851933 KIN851933 KSJ851933 LCF851933 LMB851933 LVX851933 MFT851933 MPP851933 MZL851933 NJH851933 NTD851933 OCZ851933 OMV851933 OWR851933 PGN851933 PQJ851933 QAF851933 QKB851933 QTX851933 RDT851933 RNP851933 RXL851933 SHH851933 SRD851933 TAZ851933 TKV851933 TUR851933 UEN851933 UOJ851933 UYF851933 VIB851933 VRX851933 WBT851933 WLP851933 WVL851933 IZ917469 SV917469 ACR917469 AMN917469 AWJ917469 BGF917469 BQB917469 BZX917469 CJT917469 CTP917469 DDL917469 DNH917469 DXD917469 EGZ917469 EQV917469 FAR917469 FKN917469 FUJ917469 GEF917469 GOB917469 GXX917469 HHT917469 HRP917469 IBL917469 ILH917469 IVD917469 JEZ917469 JOV917469 JYR917469 KIN917469 KSJ917469 LCF917469 LMB917469 LVX917469 MFT917469 MPP917469 MZL917469 NJH917469 NTD917469 OCZ917469 OMV917469 OWR917469 PGN917469 PQJ917469 QAF917469 QKB917469 QTX917469 RDT917469 RNP917469 RXL917469 SHH917469 SRD917469 TAZ917469 TKV917469 TUR917469 UEN917469 UOJ917469 UYF917469 VIB917469 VRX917469 WBT917469 WLP917469 WVL917469 IZ983005 SV983005 ACR983005 AMN983005 AWJ983005 BGF983005 BQB983005 BZX983005 CJT983005 CTP983005 DDL983005 DNH983005 DXD983005 EGZ983005 EQV983005 FAR983005 FKN983005 FUJ983005 GEF983005 GOB983005 GXX983005 HHT983005 HRP983005 IBL983005 ILH983005 IVD983005 JEZ983005 JOV983005 JYR983005 KIN983005 KSJ983005 LCF983005 LMB983005 LVX983005 MFT983005 MPP983005 MZL983005 NJH983005 NTD983005 OCZ983005 OMV983005 OWR983005 PGN983005 PQJ983005 QAF983005 QKB983005 QTX983005 RDT983005 RNP983005 RXL983005 SHH983005 SRD983005 TAZ983005 TKV983005 TUR983005 UEN983005 UOJ983005 UYF983005 VIB983005 VRX983005 WBT983005 WLP983005 IX17 ST17 ACP17 AML17 AWH17 BGD17 BPZ17 BZV17 CJR17 CTN17 DDJ17 DNF17 DXB17 EGX17 EQT17 FAP17 FKL17 FUH17 GED17 GNZ17 GXV17 HHR17 HRN17 IBJ17 ILF17 IVB17 JEX17 JOT17 JYP17 KIL17 KSH17 LCD17 LLZ17 LVV17 MFR17 MPN17 MZJ17 NJF17 NTB17 OCX17 OMT17 OWP17 PGL17 PQH17 QAD17 QJZ17 QTV17 RDR17 RNN17 RXJ17 SHF17 SRB17 TAX17 TKT17 TUP17 UEL17 UOH17 UYD17 VHZ17 VRV17 WBR17 WLN17 WVJ17 IW16 SS16 ACO16 AMK16 AWG16 BGC16 BPY16 BZU16 CJQ16 CTM16 DDI16 DNE16 DXA16 EGW16 EQS16 FAO16 FKK16 FUG16 GEC16 GNY16 GXU16 HHQ16 HRM16 IBI16 ILE16 IVA16 JEW16 JOS16 JYO16 KIK16 KSG16 LCC16 LLY16 LVU16 MFQ16 MPM16 MZI16 NJE16 NTA16 OCW16 OMS16 OWO16 PGK16 PQG16 QAC16 QJY16 QTU16 RDQ16 RNM16 RXI16 SHE16 SRA16 TAW16 TKS16 TUO16 UEK16 UOG16 UYC16 VHY16 VRU16 WBQ16 WLM16 WVI16 JA17 SW17 ACS17 AMO17 AWK17 BGG17 BQC17 BZY17 CJU17 CTQ17 DDM17 DNI17 DXE17 EHA17 EQW17 FAS17 FKO17 FUK17 GEG17 GOC17 GXY17 HHU17 HRQ17 IBM17 ILI17 IVE17 JFA17 JOW17 JYS17 KIO17 KSK17 LCG17 LMC17 LVY17 MFU17 MPQ17 MZM17 NJI17 NTE17 ODA17 OMW17 OWS17 PGO17 PQK17 QAG17 QKC17 QTY17 RDU17 RNQ17 RXM17 SHI17 SRE17 TBA17 TKW17 TUS17 UEO17 UOK17 UYG17 VIC17 VRY17 WBU17 WLQ17 WVM17 IZ16 SV16 ACR16 AMN16 AWJ16 BGF16 BQB16 BZX16 CJT16 CTP16 DDL16 DNH16 DXD16 EGZ16 EQV16 FAR16 FKN16 FUJ16 GEF16 GOB16 GXX16 HHT16 HRP16 IBL16 ILH16 IVD16 JEZ16 JOV16 JYR16 KIN16 KSJ16 LCF16 LMB16 LVX16 MFT16 MPP16 MZL16 NJH16 NTD16 OCZ16 OMV16 OWR16 PGN16 PQJ16 QAF16 QKB16 QTX16 RDT16 RNP16 RXL16 SHH16 SRD16 TAZ16 TKV16 TUR16 UEN16 UOJ16 UYF16 VIB16 VRX16 WBT16 WLP16 WVL16" xr:uid="{00000000-0002-0000-0600-000008000000}">
      <formula1>RollConvention</formula1>
    </dataValidation>
    <dataValidation type="list" allowBlank="1" showInputMessage="1" showErrorMessage="1" sqref="WVM983001 I982998 F8 I8 F65494 F131030 F196566 F262102 F327638 F393174 F458710 F524246 F589782 F655318 F720854 F786390 F851926 F917462 F982998 I65494 I131030 I196566 I262102 I327638 I393174 I458710 I524246 I589782 I655318 I720854 I786390 I851926 I917462 IX65497 ST65497 ACP65497 AML65497 AWH65497 BGD65497 BPZ65497 BZV65497 CJR65497 CTN65497 DDJ65497 DNF65497 DXB65497 EGX65497 EQT65497 FAP65497 FKL65497 FUH65497 GED65497 GNZ65497 GXV65497 HHR65497 HRN65497 IBJ65497 ILF65497 IVB65497 JEX65497 JOT65497 JYP65497 KIL65497 KSH65497 LCD65497 LLZ65497 LVV65497 MFR65497 MPN65497 MZJ65497 NJF65497 NTB65497 OCX65497 OMT65497 OWP65497 PGL65497 PQH65497 QAD65497 QJZ65497 QTV65497 RDR65497 RNN65497 RXJ65497 SHF65497 SRB65497 TAX65497 TKT65497 TUP65497 UEL65497 UOH65497 UYD65497 VHZ65497 VRV65497 WBR65497 WLN65497 WVJ65497 IX131033 ST131033 ACP131033 AML131033 AWH131033 BGD131033 BPZ131033 BZV131033 CJR131033 CTN131033 DDJ131033 DNF131033 DXB131033 EGX131033 EQT131033 FAP131033 FKL131033 FUH131033 GED131033 GNZ131033 GXV131033 HHR131033 HRN131033 IBJ131033 ILF131033 IVB131033 JEX131033 JOT131033 JYP131033 KIL131033 KSH131033 LCD131033 LLZ131033 LVV131033 MFR131033 MPN131033 MZJ131033 NJF131033 NTB131033 OCX131033 OMT131033 OWP131033 PGL131033 PQH131033 QAD131033 QJZ131033 QTV131033 RDR131033 RNN131033 RXJ131033 SHF131033 SRB131033 TAX131033 TKT131033 TUP131033 UEL131033 UOH131033 UYD131033 VHZ131033 VRV131033 WBR131033 WLN131033 WVJ131033 IX196569 ST196569 ACP196569 AML196569 AWH196569 BGD196569 BPZ196569 BZV196569 CJR196569 CTN196569 DDJ196569 DNF196569 DXB196569 EGX196569 EQT196569 FAP196569 FKL196569 FUH196569 GED196569 GNZ196569 GXV196569 HHR196569 HRN196569 IBJ196569 ILF196569 IVB196569 JEX196569 JOT196569 JYP196569 KIL196569 KSH196569 LCD196569 LLZ196569 LVV196569 MFR196569 MPN196569 MZJ196569 NJF196569 NTB196569 OCX196569 OMT196569 OWP196569 PGL196569 PQH196569 QAD196569 QJZ196569 QTV196569 RDR196569 RNN196569 RXJ196569 SHF196569 SRB196569 TAX196569 TKT196569 TUP196569 UEL196569 UOH196569 UYD196569 VHZ196569 VRV196569 WBR196569 WLN196569 WVJ196569 IX262105 ST262105 ACP262105 AML262105 AWH262105 BGD262105 BPZ262105 BZV262105 CJR262105 CTN262105 DDJ262105 DNF262105 DXB262105 EGX262105 EQT262105 FAP262105 FKL262105 FUH262105 GED262105 GNZ262105 GXV262105 HHR262105 HRN262105 IBJ262105 ILF262105 IVB262105 JEX262105 JOT262105 JYP262105 KIL262105 KSH262105 LCD262105 LLZ262105 LVV262105 MFR262105 MPN262105 MZJ262105 NJF262105 NTB262105 OCX262105 OMT262105 OWP262105 PGL262105 PQH262105 QAD262105 QJZ262105 QTV262105 RDR262105 RNN262105 RXJ262105 SHF262105 SRB262105 TAX262105 TKT262105 TUP262105 UEL262105 UOH262105 UYD262105 VHZ262105 VRV262105 WBR262105 WLN262105 WVJ262105 IX327641 ST327641 ACP327641 AML327641 AWH327641 BGD327641 BPZ327641 BZV327641 CJR327641 CTN327641 DDJ327641 DNF327641 DXB327641 EGX327641 EQT327641 FAP327641 FKL327641 FUH327641 GED327641 GNZ327641 GXV327641 HHR327641 HRN327641 IBJ327641 ILF327641 IVB327641 JEX327641 JOT327641 JYP327641 KIL327641 KSH327641 LCD327641 LLZ327641 LVV327641 MFR327641 MPN327641 MZJ327641 NJF327641 NTB327641 OCX327641 OMT327641 OWP327641 PGL327641 PQH327641 QAD327641 QJZ327641 QTV327641 RDR327641 RNN327641 RXJ327641 SHF327641 SRB327641 TAX327641 TKT327641 TUP327641 UEL327641 UOH327641 UYD327641 VHZ327641 VRV327641 WBR327641 WLN327641 WVJ327641 IX393177 ST393177 ACP393177 AML393177 AWH393177 BGD393177 BPZ393177 BZV393177 CJR393177 CTN393177 DDJ393177 DNF393177 DXB393177 EGX393177 EQT393177 FAP393177 FKL393177 FUH393177 GED393177 GNZ393177 GXV393177 HHR393177 HRN393177 IBJ393177 ILF393177 IVB393177 JEX393177 JOT393177 JYP393177 KIL393177 KSH393177 LCD393177 LLZ393177 LVV393177 MFR393177 MPN393177 MZJ393177 NJF393177 NTB393177 OCX393177 OMT393177 OWP393177 PGL393177 PQH393177 QAD393177 QJZ393177 QTV393177 RDR393177 RNN393177 RXJ393177 SHF393177 SRB393177 TAX393177 TKT393177 TUP393177 UEL393177 UOH393177 UYD393177 VHZ393177 VRV393177 WBR393177 WLN393177 WVJ393177 IX458713 ST458713 ACP458713 AML458713 AWH458713 BGD458713 BPZ458713 BZV458713 CJR458713 CTN458713 DDJ458713 DNF458713 DXB458713 EGX458713 EQT458713 FAP458713 FKL458713 FUH458713 GED458713 GNZ458713 GXV458713 HHR458713 HRN458713 IBJ458713 ILF458713 IVB458713 JEX458713 JOT458713 JYP458713 KIL458713 KSH458713 LCD458713 LLZ458713 LVV458713 MFR458713 MPN458713 MZJ458713 NJF458713 NTB458713 OCX458713 OMT458713 OWP458713 PGL458713 PQH458713 QAD458713 QJZ458713 QTV458713 RDR458713 RNN458713 RXJ458713 SHF458713 SRB458713 TAX458713 TKT458713 TUP458713 UEL458713 UOH458713 UYD458713 VHZ458713 VRV458713 WBR458713 WLN458713 WVJ458713 IX524249 ST524249 ACP524249 AML524249 AWH524249 BGD524249 BPZ524249 BZV524249 CJR524249 CTN524249 DDJ524249 DNF524249 DXB524249 EGX524249 EQT524249 FAP524249 FKL524249 FUH524249 GED524249 GNZ524249 GXV524249 HHR524249 HRN524249 IBJ524249 ILF524249 IVB524249 JEX524249 JOT524249 JYP524249 KIL524249 KSH524249 LCD524249 LLZ524249 LVV524249 MFR524249 MPN524249 MZJ524249 NJF524249 NTB524249 OCX524249 OMT524249 OWP524249 PGL524249 PQH524249 QAD524249 QJZ524249 QTV524249 RDR524249 RNN524249 RXJ524249 SHF524249 SRB524249 TAX524249 TKT524249 TUP524249 UEL524249 UOH524249 UYD524249 VHZ524249 VRV524249 WBR524249 WLN524249 WVJ524249 IX589785 ST589785 ACP589785 AML589785 AWH589785 BGD589785 BPZ589785 BZV589785 CJR589785 CTN589785 DDJ589785 DNF589785 DXB589785 EGX589785 EQT589785 FAP589785 FKL589785 FUH589785 GED589785 GNZ589785 GXV589785 HHR589785 HRN589785 IBJ589785 ILF589785 IVB589785 JEX589785 JOT589785 JYP589785 KIL589785 KSH589785 LCD589785 LLZ589785 LVV589785 MFR589785 MPN589785 MZJ589785 NJF589785 NTB589785 OCX589785 OMT589785 OWP589785 PGL589785 PQH589785 QAD589785 QJZ589785 QTV589785 RDR589785 RNN589785 RXJ589785 SHF589785 SRB589785 TAX589785 TKT589785 TUP589785 UEL589785 UOH589785 UYD589785 VHZ589785 VRV589785 WBR589785 WLN589785 WVJ589785 IX655321 ST655321 ACP655321 AML655321 AWH655321 BGD655321 BPZ655321 BZV655321 CJR655321 CTN655321 DDJ655321 DNF655321 DXB655321 EGX655321 EQT655321 FAP655321 FKL655321 FUH655321 GED655321 GNZ655321 GXV655321 HHR655321 HRN655321 IBJ655321 ILF655321 IVB655321 JEX655321 JOT655321 JYP655321 KIL655321 KSH655321 LCD655321 LLZ655321 LVV655321 MFR655321 MPN655321 MZJ655321 NJF655321 NTB655321 OCX655321 OMT655321 OWP655321 PGL655321 PQH655321 QAD655321 QJZ655321 QTV655321 RDR655321 RNN655321 RXJ655321 SHF655321 SRB655321 TAX655321 TKT655321 TUP655321 UEL655321 UOH655321 UYD655321 VHZ655321 VRV655321 WBR655321 WLN655321 WVJ655321 IX720857 ST720857 ACP720857 AML720857 AWH720857 BGD720857 BPZ720857 BZV720857 CJR720857 CTN720857 DDJ720857 DNF720857 DXB720857 EGX720857 EQT720857 FAP720857 FKL720857 FUH720857 GED720857 GNZ720857 GXV720857 HHR720857 HRN720857 IBJ720857 ILF720857 IVB720857 JEX720857 JOT720857 JYP720857 KIL720857 KSH720857 LCD720857 LLZ720857 LVV720857 MFR720857 MPN720857 MZJ720857 NJF720857 NTB720857 OCX720857 OMT720857 OWP720857 PGL720857 PQH720857 QAD720857 QJZ720857 QTV720857 RDR720857 RNN720857 RXJ720857 SHF720857 SRB720857 TAX720857 TKT720857 TUP720857 UEL720857 UOH720857 UYD720857 VHZ720857 VRV720857 WBR720857 WLN720857 WVJ720857 IX786393 ST786393 ACP786393 AML786393 AWH786393 BGD786393 BPZ786393 BZV786393 CJR786393 CTN786393 DDJ786393 DNF786393 DXB786393 EGX786393 EQT786393 FAP786393 FKL786393 FUH786393 GED786393 GNZ786393 GXV786393 HHR786393 HRN786393 IBJ786393 ILF786393 IVB786393 JEX786393 JOT786393 JYP786393 KIL786393 KSH786393 LCD786393 LLZ786393 LVV786393 MFR786393 MPN786393 MZJ786393 NJF786393 NTB786393 OCX786393 OMT786393 OWP786393 PGL786393 PQH786393 QAD786393 QJZ786393 QTV786393 RDR786393 RNN786393 RXJ786393 SHF786393 SRB786393 TAX786393 TKT786393 TUP786393 UEL786393 UOH786393 UYD786393 VHZ786393 VRV786393 WBR786393 WLN786393 WVJ786393 IX851929 ST851929 ACP851929 AML851929 AWH851929 BGD851929 BPZ851929 BZV851929 CJR851929 CTN851929 DDJ851929 DNF851929 DXB851929 EGX851929 EQT851929 FAP851929 FKL851929 FUH851929 GED851929 GNZ851929 GXV851929 HHR851929 HRN851929 IBJ851929 ILF851929 IVB851929 JEX851929 JOT851929 JYP851929 KIL851929 KSH851929 LCD851929 LLZ851929 LVV851929 MFR851929 MPN851929 MZJ851929 NJF851929 NTB851929 OCX851929 OMT851929 OWP851929 PGL851929 PQH851929 QAD851929 QJZ851929 QTV851929 RDR851929 RNN851929 RXJ851929 SHF851929 SRB851929 TAX851929 TKT851929 TUP851929 UEL851929 UOH851929 UYD851929 VHZ851929 VRV851929 WBR851929 WLN851929 WVJ851929 IX917465 ST917465 ACP917465 AML917465 AWH917465 BGD917465 BPZ917465 BZV917465 CJR917465 CTN917465 DDJ917465 DNF917465 DXB917465 EGX917465 EQT917465 FAP917465 FKL917465 FUH917465 GED917465 GNZ917465 GXV917465 HHR917465 HRN917465 IBJ917465 ILF917465 IVB917465 JEX917465 JOT917465 JYP917465 KIL917465 KSH917465 LCD917465 LLZ917465 LVV917465 MFR917465 MPN917465 MZJ917465 NJF917465 NTB917465 OCX917465 OMT917465 OWP917465 PGL917465 PQH917465 QAD917465 QJZ917465 QTV917465 RDR917465 RNN917465 RXJ917465 SHF917465 SRB917465 TAX917465 TKT917465 TUP917465 UEL917465 UOH917465 UYD917465 VHZ917465 VRV917465 WBR917465 WLN917465 WVJ917465 IX983001 ST983001 ACP983001 AML983001 AWH983001 BGD983001 BPZ983001 BZV983001 CJR983001 CTN983001 DDJ983001 DNF983001 DXB983001 EGX983001 EQT983001 FAP983001 FKL983001 FUH983001 GED983001 GNZ983001 GXV983001 HHR983001 HRN983001 IBJ983001 ILF983001 IVB983001 JEX983001 JOT983001 JYP983001 KIL983001 KSH983001 LCD983001 LLZ983001 LVV983001 MFR983001 MPN983001 MZJ983001 NJF983001 NTB983001 OCX983001 OMT983001 OWP983001 PGL983001 PQH983001 QAD983001 QJZ983001 QTV983001 RDR983001 RNN983001 RXJ983001 SHF983001 SRB983001 TAX983001 TKT983001 TUP983001 UEL983001 UOH983001 UYD983001 VHZ983001 VRV983001 WBR983001 WLN983001 WVJ983001 JA65497 SW65497 ACS65497 AMO65497 AWK65497 BGG65497 BQC65497 BZY65497 CJU65497 CTQ65497 DDM65497 DNI65497 DXE65497 EHA65497 EQW65497 FAS65497 FKO65497 FUK65497 GEG65497 GOC65497 GXY65497 HHU65497 HRQ65497 IBM65497 ILI65497 IVE65497 JFA65497 JOW65497 JYS65497 KIO65497 KSK65497 LCG65497 LMC65497 LVY65497 MFU65497 MPQ65497 MZM65497 NJI65497 NTE65497 ODA65497 OMW65497 OWS65497 PGO65497 PQK65497 QAG65497 QKC65497 QTY65497 RDU65497 RNQ65497 RXM65497 SHI65497 SRE65497 TBA65497 TKW65497 TUS65497 UEO65497 UOK65497 UYG65497 VIC65497 VRY65497 WBU65497 WLQ65497 WVM65497 JA131033 SW131033 ACS131033 AMO131033 AWK131033 BGG131033 BQC131033 BZY131033 CJU131033 CTQ131033 DDM131033 DNI131033 DXE131033 EHA131033 EQW131033 FAS131033 FKO131033 FUK131033 GEG131033 GOC131033 GXY131033 HHU131033 HRQ131033 IBM131033 ILI131033 IVE131033 JFA131033 JOW131033 JYS131033 KIO131033 KSK131033 LCG131033 LMC131033 LVY131033 MFU131033 MPQ131033 MZM131033 NJI131033 NTE131033 ODA131033 OMW131033 OWS131033 PGO131033 PQK131033 QAG131033 QKC131033 QTY131033 RDU131033 RNQ131033 RXM131033 SHI131033 SRE131033 TBA131033 TKW131033 TUS131033 UEO131033 UOK131033 UYG131033 VIC131033 VRY131033 WBU131033 WLQ131033 WVM131033 JA196569 SW196569 ACS196569 AMO196569 AWK196569 BGG196569 BQC196569 BZY196569 CJU196569 CTQ196569 DDM196569 DNI196569 DXE196569 EHA196569 EQW196569 FAS196569 FKO196569 FUK196569 GEG196569 GOC196569 GXY196569 HHU196569 HRQ196569 IBM196569 ILI196569 IVE196569 JFA196569 JOW196569 JYS196569 KIO196569 KSK196569 LCG196569 LMC196569 LVY196569 MFU196569 MPQ196569 MZM196569 NJI196569 NTE196569 ODA196569 OMW196569 OWS196569 PGO196569 PQK196569 QAG196569 QKC196569 QTY196569 RDU196569 RNQ196569 RXM196569 SHI196569 SRE196569 TBA196569 TKW196569 TUS196569 UEO196569 UOK196569 UYG196569 VIC196569 VRY196569 WBU196569 WLQ196569 WVM196569 JA262105 SW262105 ACS262105 AMO262105 AWK262105 BGG262105 BQC262105 BZY262105 CJU262105 CTQ262105 DDM262105 DNI262105 DXE262105 EHA262105 EQW262105 FAS262105 FKO262105 FUK262105 GEG262105 GOC262105 GXY262105 HHU262105 HRQ262105 IBM262105 ILI262105 IVE262105 JFA262105 JOW262105 JYS262105 KIO262105 KSK262105 LCG262105 LMC262105 LVY262105 MFU262105 MPQ262105 MZM262105 NJI262105 NTE262105 ODA262105 OMW262105 OWS262105 PGO262105 PQK262105 QAG262105 QKC262105 QTY262105 RDU262105 RNQ262105 RXM262105 SHI262105 SRE262105 TBA262105 TKW262105 TUS262105 UEO262105 UOK262105 UYG262105 VIC262105 VRY262105 WBU262105 WLQ262105 WVM262105 JA327641 SW327641 ACS327641 AMO327641 AWK327641 BGG327641 BQC327641 BZY327641 CJU327641 CTQ327641 DDM327641 DNI327641 DXE327641 EHA327641 EQW327641 FAS327641 FKO327641 FUK327641 GEG327641 GOC327641 GXY327641 HHU327641 HRQ327641 IBM327641 ILI327641 IVE327641 JFA327641 JOW327641 JYS327641 KIO327641 KSK327641 LCG327641 LMC327641 LVY327641 MFU327641 MPQ327641 MZM327641 NJI327641 NTE327641 ODA327641 OMW327641 OWS327641 PGO327641 PQK327641 QAG327641 QKC327641 QTY327641 RDU327641 RNQ327641 RXM327641 SHI327641 SRE327641 TBA327641 TKW327641 TUS327641 UEO327641 UOK327641 UYG327641 VIC327641 VRY327641 WBU327641 WLQ327641 WVM327641 JA393177 SW393177 ACS393177 AMO393177 AWK393177 BGG393177 BQC393177 BZY393177 CJU393177 CTQ393177 DDM393177 DNI393177 DXE393177 EHA393177 EQW393177 FAS393177 FKO393177 FUK393177 GEG393177 GOC393177 GXY393177 HHU393177 HRQ393177 IBM393177 ILI393177 IVE393177 JFA393177 JOW393177 JYS393177 KIO393177 KSK393177 LCG393177 LMC393177 LVY393177 MFU393177 MPQ393177 MZM393177 NJI393177 NTE393177 ODA393177 OMW393177 OWS393177 PGO393177 PQK393177 QAG393177 QKC393177 QTY393177 RDU393177 RNQ393177 RXM393177 SHI393177 SRE393177 TBA393177 TKW393177 TUS393177 UEO393177 UOK393177 UYG393177 VIC393177 VRY393177 WBU393177 WLQ393177 WVM393177 JA458713 SW458713 ACS458713 AMO458713 AWK458713 BGG458713 BQC458713 BZY458713 CJU458713 CTQ458713 DDM458713 DNI458713 DXE458713 EHA458713 EQW458713 FAS458713 FKO458713 FUK458713 GEG458713 GOC458713 GXY458713 HHU458713 HRQ458713 IBM458713 ILI458713 IVE458713 JFA458713 JOW458713 JYS458713 KIO458713 KSK458713 LCG458713 LMC458713 LVY458713 MFU458713 MPQ458713 MZM458713 NJI458713 NTE458713 ODA458713 OMW458713 OWS458713 PGO458713 PQK458713 QAG458713 QKC458713 QTY458713 RDU458713 RNQ458713 RXM458713 SHI458713 SRE458713 TBA458713 TKW458713 TUS458713 UEO458713 UOK458713 UYG458713 VIC458713 VRY458713 WBU458713 WLQ458713 WVM458713 JA524249 SW524249 ACS524249 AMO524249 AWK524249 BGG524249 BQC524249 BZY524249 CJU524249 CTQ524249 DDM524249 DNI524249 DXE524249 EHA524249 EQW524249 FAS524249 FKO524249 FUK524249 GEG524249 GOC524249 GXY524249 HHU524249 HRQ524249 IBM524249 ILI524249 IVE524249 JFA524249 JOW524249 JYS524249 KIO524249 KSK524249 LCG524249 LMC524249 LVY524249 MFU524249 MPQ524249 MZM524249 NJI524249 NTE524249 ODA524249 OMW524249 OWS524249 PGO524249 PQK524249 QAG524249 QKC524249 QTY524249 RDU524249 RNQ524249 RXM524249 SHI524249 SRE524249 TBA524249 TKW524249 TUS524249 UEO524249 UOK524249 UYG524249 VIC524249 VRY524249 WBU524249 WLQ524249 WVM524249 JA589785 SW589785 ACS589785 AMO589785 AWK589785 BGG589785 BQC589785 BZY589785 CJU589785 CTQ589785 DDM589785 DNI589785 DXE589785 EHA589785 EQW589785 FAS589785 FKO589785 FUK589785 GEG589785 GOC589785 GXY589785 HHU589785 HRQ589785 IBM589785 ILI589785 IVE589785 JFA589785 JOW589785 JYS589785 KIO589785 KSK589785 LCG589785 LMC589785 LVY589785 MFU589785 MPQ589785 MZM589785 NJI589785 NTE589785 ODA589785 OMW589785 OWS589785 PGO589785 PQK589785 QAG589785 QKC589785 QTY589785 RDU589785 RNQ589785 RXM589785 SHI589785 SRE589785 TBA589785 TKW589785 TUS589785 UEO589785 UOK589785 UYG589785 VIC589785 VRY589785 WBU589785 WLQ589785 WVM589785 JA655321 SW655321 ACS655321 AMO655321 AWK655321 BGG655321 BQC655321 BZY655321 CJU655321 CTQ655321 DDM655321 DNI655321 DXE655321 EHA655321 EQW655321 FAS655321 FKO655321 FUK655321 GEG655321 GOC655321 GXY655321 HHU655321 HRQ655321 IBM655321 ILI655321 IVE655321 JFA655321 JOW655321 JYS655321 KIO655321 KSK655321 LCG655321 LMC655321 LVY655321 MFU655321 MPQ655321 MZM655321 NJI655321 NTE655321 ODA655321 OMW655321 OWS655321 PGO655321 PQK655321 QAG655321 QKC655321 QTY655321 RDU655321 RNQ655321 RXM655321 SHI655321 SRE655321 TBA655321 TKW655321 TUS655321 UEO655321 UOK655321 UYG655321 VIC655321 VRY655321 WBU655321 WLQ655321 WVM655321 JA720857 SW720857 ACS720857 AMO720857 AWK720857 BGG720857 BQC720857 BZY720857 CJU720857 CTQ720857 DDM720857 DNI720857 DXE720857 EHA720857 EQW720857 FAS720857 FKO720857 FUK720857 GEG720857 GOC720857 GXY720857 HHU720857 HRQ720857 IBM720857 ILI720857 IVE720857 JFA720857 JOW720857 JYS720857 KIO720857 KSK720857 LCG720857 LMC720857 LVY720857 MFU720857 MPQ720857 MZM720857 NJI720857 NTE720857 ODA720857 OMW720857 OWS720857 PGO720857 PQK720857 QAG720857 QKC720857 QTY720857 RDU720857 RNQ720857 RXM720857 SHI720857 SRE720857 TBA720857 TKW720857 TUS720857 UEO720857 UOK720857 UYG720857 VIC720857 VRY720857 WBU720857 WLQ720857 WVM720857 JA786393 SW786393 ACS786393 AMO786393 AWK786393 BGG786393 BQC786393 BZY786393 CJU786393 CTQ786393 DDM786393 DNI786393 DXE786393 EHA786393 EQW786393 FAS786393 FKO786393 FUK786393 GEG786393 GOC786393 GXY786393 HHU786393 HRQ786393 IBM786393 ILI786393 IVE786393 JFA786393 JOW786393 JYS786393 KIO786393 KSK786393 LCG786393 LMC786393 LVY786393 MFU786393 MPQ786393 MZM786393 NJI786393 NTE786393 ODA786393 OMW786393 OWS786393 PGO786393 PQK786393 QAG786393 QKC786393 QTY786393 RDU786393 RNQ786393 RXM786393 SHI786393 SRE786393 TBA786393 TKW786393 TUS786393 UEO786393 UOK786393 UYG786393 VIC786393 VRY786393 WBU786393 WLQ786393 WVM786393 JA851929 SW851929 ACS851929 AMO851929 AWK851929 BGG851929 BQC851929 BZY851929 CJU851929 CTQ851929 DDM851929 DNI851929 DXE851929 EHA851929 EQW851929 FAS851929 FKO851929 FUK851929 GEG851929 GOC851929 GXY851929 HHU851929 HRQ851929 IBM851929 ILI851929 IVE851929 JFA851929 JOW851929 JYS851929 KIO851929 KSK851929 LCG851929 LMC851929 LVY851929 MFU851929 MPQ851929 MZM851929 NJI851929 NTE851929 ODA851929 OMW851929 OWS851929 PGO851929 PQK851929 QAG851929 QKC851929 QTY851929 RDU851929 RNQ851929 RXM851929 SHI851929 SRE851929 TBA851929 TKW851929 TUS851929 UEO851929 UOK851929 UYG851929 VIC851929 VRY851929 WBU851929 WLQ851929 WVM851929 JA917465 SW917465 ACS917465 AMO917465 AWK917465 BGG917465 BQC917465 BZY917465 CJU917465 CTQ917465 DDM917465 DNI917465 DXE917465 EHA917465 EQW917465 FAS917465 FKO917465 FUK917465 GEG917465 GOC917465 GXY917465 HHU917465 HRQ917465 IBM917465 ILI917465 IVE917465 JFA917465 JOW917465 JYS917465 KIO917465 KSK917465 LCG917465 LMC917465 LVY917465 MFU917465 MPQ917465 MZM917465 NJI917465 NTE917465 ODA917465 OMW917465 OWS917465 PGO917465 PQK917465 QAG917465 QKC917465 QTY917465 RDU917465 RNQ917465 RXM917465 SHI917465 SRE917465 TBA917465 TKW917465 TUS917465 UEO917465 UOK917465 UYG917465 VIC917465 VRY917465 WBU917465 WLQ917465 WVM917465 JA983001 SW983001 ACS983001 AMO983001 AWK983001 BGG983001 BQC983001 BZY983001 CJU983001 CTQ983001 DDM983001 DNI983001 DXE983001 EHA983001 EQW983001 FAS983001 FKO983001 FUK983001 GEG983001 GOC983001 GXY983001 HHU983001 HRQ983001 IBM983001 ILI983001 IVE983001 JFA983001 JOW983001 JYS983001 KIO983001 KSK983001 LCG983001 LMC983001 LVY983001 MFU983001 MPQ983001 MZM983001 NJI983001 NTE983001 ODA983001 OMW983001 OWS983001 PGO983001 PQK983001 QAG983001 QKC983001 QTY983001 RDU983001 RNQ983001 RXM983001 SHI983001 SRE983001 TBA983001 TKW983001 TUS983001 UEO983001 UOK983001 UYG983001 VIC983001 VRY983001 WBU983001 WLQ983001 IX9:IX10 ST9:ST10 ACP9:ACP10 AML9:AML10 AWH9:AWH10 BGD9:BGD10 BPZ9:BPZ10 BZV9:BZV10 CJR9:CJR10 CTN9:CTN10 DDJ9:DDJ10 DNF9:DNF10 DXB9:DXB10 EGX9:EGX10 EQT9:EQT10 FAP9:FAP10 FKL9:FKL10 FUH9:FUH10 GED9:GED10 GNZ9:GNZ10 GXV9:GXV10 HHR9:HHR10 HRN9:HRN10 IBJ9:IBJ10 ILF9:ILF10 IVB9:IVB10 JEX9:JEX10 JOT9:JOT10 JYP9:JYP10 KIL9:KIL10 KSH9:KSH10 LCD9:LCD10 LLZ9:LLZ10 LVV9:LVV10 MFR9:MFR10 MPN9:MPN10 MZJ9:MZJ10 NJF9:NJF10 NTB9:NTB10 OCX9:OCX10 OMT9:OMT10 OWP9:OWP10 PGL9:PGL10 PQH9:PQH10 QAD9:QAD10 QJZ9:QJZ10 QTV9:QTV10 RDR9:RDR10 RNN9:RNN10 RXJ9:RXJ10 SHF9:SHF10 SRB9:SRB10 TAX9:TAX10 TKT9:TKT10 TUP9:TUP10 UEL9:UEL10 UOH9:UOH10 UYD9:UYD10 VHZ9:VHZ10 VRV9:VRV10 WBR9:WBR10 WLN9:WLN10 WVJ9:WVJ10 JA9:JA10 SW9:SW10 ACS9:ACS10 AMO9:AMO10 AWK9:AWK10 BGG9:BGG10 BQC9:BQC10 BZY9:BZY10 CJU9:CJU10 CTQ9:CTQ10 DDM9:DDM10 DNI9:DNI10 DXE9:DXE10 EHA9:EHA10 EQW9:EQW10 FAS9:FAS10 FKO9:FKO10 FUK9:FUK10 GEG9:GEG10 GOC9:GOC10 GXY9:GXY10 HHU9:HHU10 HRQ9:HRQ10 IBM9:IBM10 ILI9:ILI10 IVE9:IVE10 JFA9:JFA10 JOW9:JOW10 JYS9:JYS10 KIO9:KIO10 KSK9:KSK10 LCG9:LCG10 LMC9:LMC10 LVY9:LVY10 MFU9:MFU10 MPQ9:MPQ10 MZM9:MZM10 NJI9:NJI10 NTE9:NTE10 ODA9:ODA10 OMW9:OMW10 OWS9:OWS10 PGO9:PGO10 PQK9:PQK10 QAG9:QAG10 QKC9:QKC10 QTY9:QTY10 RDU9:RDU10 RNQ9:RNQ10 RXM9:RXM10 SHI9:SHI10 SRE9:SRE10 TBA9:TBA10 TKW9:TKW10 TUS9:TUS10 UEO9:UEO10 UOK9:UOK10 UYG9:UYG10 VIC9:VIC10 VRY9:VRY10 WBU9:WBU10 WLQ9:WLQ10 WVM9:WVM10" xr:uid="{00000000-0002-0000-0600-000009000000}">
      <formula1>Tenors</formula1>
    </dataValidation>
    <dataValidation type="list" allowBlank="1" showInputMessage="1" showErrorMessage="1" sqref="WVM983002 I982999 H19 E19 I9 F9 H65503 H131039 H196575 H262111 H327647 H393183 H458719 H524255 H589791 H655327 H720863 H786399 H851935 H917471 H983007 E65503 E131039 E196575 E262111 E327647 E393183 E458719 E524255 E589791 E655327 E720863 E786399 E851935 E917471 E983007 F65495 F131031 F196567 F262103 F327639 F393175 F458711 F524247 F589783 F655319 F720855 F786391 F851927 F917463 F982999 I65495 I131031 I196567 I262103 I327639 I393175 I458711 I524247 I589783 I655319 I720855 I786391 I851927 I917463 IZ65506 SV65506 ACR65506 AMN65506 AWJ65506 BGF65506 BQB65506 BZX65506 CJT65506 CTP65506 DDL65506 DNH65506 DXD65506 EGZ65506 EQV65506 FAR65506 FKN65506 FUJ65506 GEF65506 GOB65506 GXX65506 HHT65506 HRP65506 IBL65506 ILH65506 IVD65506 JEZ65506 JOV65506 JYR65506 KIN65506 KSJ65506 LCF65506 LMB65506 LVX65506 MFT65506 MPP65506 MZL65506 NJH65506 NTD65506 OCZ65506 OMV65506 OWR65506 PGN65506 PQJ65506 QAF65506 QKB65506 QTX65506 RDT65506 RNP65506 RXL65506 SHH65506 SRD65506 TAZ65506 TKV65506 TUR65506 UEN65506 UOJ65506 UYF65506 VIB65506 VRX65506 WBT65506 WLP65506 WVL65506 IZ131042 SV131042 ACR131042 AMN131042 AWJ131042 BGF131042 BQB131042 BZX131042 CJT131042 CTP131042 DDL131042 DNH131042 DXD131042 EGZ131042 EQV131042 FAR131042 FKN131042 FUJ131042 GEF131042 GOB131042 GXX131042 HHT131042 HRP131042 IBL131042 ILH131042 IVD131042 JEZ131042 JOV131042 JYR131042 KIN131042 KSJ131042 LCF131042 LMB131042 LVX131042 MFT131042 MPP131042 MZL131042 NJH131042 NTD131042 OCZ131042 OMV131042 OWR131042 PGN131042 PQJ131042 QAF131042 QKB131042 QTX131042 RDT131042 RNP131042 RXL131042 SHH131042 SRD131042 TAZ131042 TKV131042 TUR131042 UEN131042 UOJ131042 UYF131042 VIB131042 VRX131042 WBT131042 WLP131042 WVL131042 IZ196578 SV196578 ACR196578 AMN196578 AWJ196578 BGF196578 BQB196578 BZX196578 CJT196578 CTP196578 DDL196578 DNH196578 DXD196578 EGZ196578 EQV196578 FAR196578 FKN196578 FUJ196578 GEF196578 GOB196578 GXX196578 HHT196578 HRP196578 IBL196578 ILH196578 IVD196578 JEZ196578 JOV196578 JYR196578 KIN196578 KSJ196578 LCF196578 LMB196578 LVX196578 MFT196578 MPP196578 MZL196578 NJH196578 NTD196578 OCZ196578 OMV196578 OWR196578 PGN196578 PQJ196578 QAF196578 QKB196578 QTX196578 RDT196578 RNP196578 RXL196578 SHH196578 SRD196578 TAZ196578 TKV196578 TUR196578 UEN196578 UOJ196578 UYF196578 VIB196578 VRX196578 WBT196578 WLP196578 WVL196578 IZ262114 SV262114 ACR262114 AMN262114 AWJ262114 BGF262114 BQB262114 BZX262114 CJT262114 CTP262114 DDL262114 DNH262114 DXD262114 EGZ262114 EQV262114 FAR262114 FKN262114 FUJ262114 GEF262114 GOB262114 GXX262114 HHT262114 HRP262114 IBL262114 ILH262114 IVD262114 JEZ262114 JOV262114 JYR262114 KIN262114 KSJ262114 LCF262114 LMB262114 LVX262114 MFT262114 MPP262114 MZL262114 NJH262114 NTD262114 OCZ262114 OMV262114 OWR262114 PGN262114 PQJ262114 QAF262114 QKB262114 QTX262114 RDT262114 RNP262114 RXL262114 SHH262114 SRD262114 TAZ262114 TKV262114 TUR262114 UEN262114 UOJ262114 UYF262114 VIB262114 VRX262114 WBT262114 WLP262114 WVL262114 IZ327650 SV327650 ACR327650 AMN327650 AWJ327650 BGF327650 BQB327650 BZX327650 CJT327650 CTP327650 DDL327650 DNH327650 DXD327650 EGZ327650 EQV327650 FAR327650 FKN327650 FUJ327650 GEF327650 GOB327650 GXX327650 HHT327650 HRP327650 IBL327650 ILH327650 IVD327650 JEZ327650 JOV327650 JYR327650 KIN327650 KSJ327650 LCF327650 LMB327650 LVX327650 MFT327650 MPP327650 MZL327650 NJH327650 NTD327650 OCZ327650 OMV327650 OWR327650 PGN327650 PQJ327650 QAF327650 QKB327650 QTX327650 RDT327650 RNP327650 RXL327650 SHH327650 SRD327650 TAZ327650 TKV327650 TUR327650 UEN327650 UOJ327650 UYF327650 VIB327650 VRX327650 WBT327650 WLP327650 WVL327650 IZ393186 SV393186 ACR393186 AMN393186 AWJ393186 BGF393186 BQB393186 BZX393186 CJT393186 CTP393186 DDL393186 DNH393186 DXD393186 EGZ393186 EQV393186 FAR393186 FKN393186 FUJ393186 GEF393186 GOB393186 GXX393186 HHT393186 HRP393186 IBL393186 ILH393186 IVD393186 JEZ393186 JOV393186 JYR393186 KIN393186 KSJ393186 LCF393186 LMB393186 LVX393186 MFT393186 MPP393186 MZL393186 NJH393186 NTD393186 OCZ393186 OMV393186 OWR393186 PGN393186 PQJ393186 QAF393186 QKB393186 QTX393186 RDT393186 RNP393186 RXL393186 SHH393186 SRD393186 TAZ393186 TKV393186 TUR393186 UEN393186 UOJ393186 UYF393186 VIB393186 VRX393186 WBT393186 WLP393186 WVL393186 IZ458722 SV458722 ACR458722 AMN458722 AWJ458722 BGF458722 BQB458722 BZX458722 CJT458722 CTP458722 DDL458722 DNH458722 DXD458722 EGZ458722 EQV458722 FAR458722 FKN458722 FUJ458722 GEF458722 GOB458722 GXX458722 HHT458722 HRP458722 IBL458722 ILH458722 IVD458722 JEZ458722 JOV458722 JYR458722 KIN458722 KSJ458722 LCF458722 LMB458722 LVX458722 MFT458722 MPP458722 MZL458722 NJH458722 NTD458722 OCZ458722 OMV458722 OWR458722 PGN458722 PQJ458722 QAF458722 QKB458722 QTX458722 RDT458722 RNP458722 RXL458722 SHH458722 SRD458722 TAZ458722 TKV458722 TUR458722 UEN458722 UOJ458722 UYF458722 VIB458722 VRX458722 WBT458722 WLP458722 WVL458722 IZ524258 SV524258 ACR524258 AMN524258 AWJ524258 BGF524258 BQB524258 BZX524258 CJT524258 CTP524258 DDL524258 DNH524258 DXD524258 EGZ524258 EQV524258 FAR524258 FKN524258 FUJ524258 GEF524258 GOB524258 GXX524258 HHT524258 HRP524258 IBL524258 ILH524258 IVD524258 JEZ524258 JOV524258 JYR524258 KIN524258 KSJ524258 LCF524258 LMB524258 LVX524258 MFT524258 MPP524258 MZL524258 NJH524258 NTD524258 OCZ524258 OMV524258 OWR524258 PGN524258 PQJ524258 QAF524258 QKB524258 QTX524258 RDT524258 RNP524258 RXL524258 SHH524258 SRD524258 TAZ524258 TKV524258 TUR524258 UEN524258 UOJ524258 UYF524258 VIB524258 VRX524258 WBT524258 WLP524258 WVL524258 IZ589794 SV589794 ACR589794 AMN589794 AWJ589794 BGF589794 BQB589794 BZX589794 CJT589794 CTP589794 DDL589794 DNH589794 DXD589794 EGZ589794 EQV589794 FAR589794 FKN589794 FUJ589794 GEF589794 GOB589794 GXX589794 HHT589794 HRP589794 IBL589794 ILH589794 IVD589794 JEZ589794 JOV589794 JYR589794 KIN589794 KSJ589794 LCF589794 LMB589794 LVX589794 MFT589794 MPP589794 MZL589794 NJH589794 NTD589794 OCZ589794 OMV589794 OWR589794 PGN589794 PQJ589794 QAF589794 QKB589794 QTX589794 RDT589794 RNP589794 RXL589794 SHH589794 SRD589794 TAZ589794 TKV589794 TUR589794 UEN589794 UOJ589794 UYF589794 VIB589794 VRX589794 WBT589794 WLP589794 WVL589794 IZ655330 SV655330 ACR655330 AMN655330 AWJ655330 BGF655330 BQB655330 BZX655330 CJT655330 CTP655330 DDL655330 DNH655330 DXD655330 EGZ655330 EQV655330 FAR655330 FKN655330 FUJ655330 GEF655330 GOB655330 GXX655330 HHT655330 HRP655330 IBL655330 ILH655330 IVD655330 JEZ655330 JOV655330 JYR655330 KIN655330 KSJ655330 LCF655330 LMB655330 LVX655330 MFT655330 MPP655330 MZL655330 NJH655330 NTD655330 OCZ655330 OMV655330 OWR655330 PGN655330 PQJ655330 QAF655330 QKB655330 QTX655330 RDT655330 RNP655330 RXL655330 SHH655330 SRD655330 TAZ655330 TKV655330 TUR655330 UEN655330 UOJ655330 UYF655330 VIB655330 VRX655330 WBT655330 WLP655330 WVL655330 IZ720866 SV720866 ACR720866 AMN720866 AWJ720866 BGF720866 BQB720866 BZX720866 CJT720866 CTP720866 DDL720866 DNH720866 DXD720866 EGZ720866 EQV720866 FAR720866 FKN720866 FUJ720866 GEF720866 GOB720866 GXX720866 HHT720866 HRP720866 IBL720866 ILH720866 IVD720866 JEZ720866 JOV720866 JYR720866 KIN720866 KSJ720866 LCF720866 LMB720866 LVX720866 MFT720866 MPP720866 MZL720866 NJH720866 NTD720866 OCZ720866 OMV720866 OWR720866 PGN720866 PQJ720866 QAF720866 QKB720866 QTX720866 RDT720866 RNP720866 RXL720866 SHH720866 SRD720866 TAZ720866 TKV720866 TUR720866 UEN720866 UOJ720866 UYF720866 VIB720866 VRX720866 WBT720866 WLP720866 WVL720866 IZ786402 SV786402 ACR786402 AMN786402 AWJ786402 BGF786402 BQB786402 BZX786402 CJT786402 CTP786402 DDL786402 DNH786402 DXD786402 EGZ786402 EQV786402 FAR786402 FKN786402 FUJ786402 GEF786402 GOB786402 GXX786402 HHT786402 HRP786402 IBL786402 ILH786402 IVD786402 JEZ786402 JOV786402 JYR786402 KIN786402 KSJ786402 LCF786402 LMB786402 LVX786402 MFT786402 MPP786402 MZL786402 NJH786402 NTD786402 OCZ786402 OMV786402 OWR786402 PGN786402 PQJ786402 QAF786402 QKB786402 QTX786402 RDT786402 RNP786402 RXL786402 SHH786402 SRD786402 TAZ786402 TKV786402 TUR786402 UEN786402 UOJ786402 UYF786402 VIB786402 VRX786402 WBT786402 WLP786402 WVL786402 IZ851938 SV851938 ACR851938 AMN851938 AWJ851938 BGF851938 BQB851938 BZX851938 CJT851938 CTP851938 DDL851938 DNH851938 DXD851938 EGZ851938 EQV851938 FAR851938 FKN851938 FUJ851938 GEF851938 GOB851938 GXX851938 HHT851938 HRP851938 IBL851938 ILH851938 IVD851938 JEZ851938 JOV851938 JYR851938 KIN851938 KSJ851938 LCF851938 LMB851938 LVX851938 MFT851938 MPP851938 MZL851938 NJH851938 NTD851938 OCZ851938 OMV851938 OWR851938 PGN851938 PQJ851938 QAF851938 QKB851938 QTX851938 RDT851938 RNP851938 RXL851938 SHH851938 SRD851938 TAZ851938 TKV851938 TUR851938 UEN851938 UOJ851938 UYF851938 VIB851938 VRX851938 WBT851938 WLP851938 WVL851938 IZ917474 SV917474 ACR917474 AMN917474 AWJ917474 BGF917474 BQB917474 BZX917474 CJT917474 CTP917474 DDL917474 DNH917474 DXD917474 EGZ917474 EQV917474 FAR917474 FKN917474 FUJ917474 GEF917474 GOB917474 GXX917474 HHT917474 HRP917474 IBL917474 ILH917474 IVD917474 JEZ917474 JOV917474 JYR917474 KIN917474 KSJ917474 LCF917474 LMB917474 LVX917474 MFT917474 MPP917474 MZL917474 NJH917474 NTD917474 OCZ917474 OMV917474 OWR917474 PGN917474 PQJ917474 QAF917474 QKB917474 QTX917474 RDT917474 RNP917474 RXL917474 SHH917474 SRD917474 TAZ917474 TKV917474 TUR917474 UEN917474 UOJ917474 UYF917474 VIB917474 VRX917474 WBT917474 WLP917474 WVL917474 IZ983010 SV983010 ACR983010 AMN983010 AWJ983010 BGF983010 BQB983010 BZX983010 CJT983010 CTP983010 DDL983010 DNH983010 DXD983010 EGZ983010 EQV983010 FAR983010 FKN983010 FUJ983010 GEF983010 GOB983010 GXX983010 HHT983010 HRP983010 IBL983010 ILH983010 IVD983010 JEZ983010 JOV983010 JYR983010 KIN983010 KSJ983010 LCF983010 LMB983010 LVX983010 MFT983010 MPP983010 MZL983010 NJH983010 NTD983010 OCZ983010 OMV983010 OWR983010 PGN983010 PQJ983010 QAF983010 QKB983010 QTX983010 RDT983010 RNP983010 RXL983010 SHH983010 SRD983010 TAZ983010 TKV983010 TUR983010 UEN983010 UOJ983010 UYF983010 VIB983010 VRX983010 WBT983010 WLP983010 WVL983010 IW65506 SS65506 ACO65506 AMK65506 AWG65506 BGC65506 BPY65506 BZU65506 CJQ65506 CTM65506 DDI65506 DNE65506 DXA65506 EGW65506 EQS65506 FAO65506 FKK65506 FUG65506 GEC65506 GNY65506 GXU65506 HHQ65506 HRM65506 IBI65506 ILE65506 IVA65506 JEW65506 JOS65506 JYO65506 KIK65506 KSG65506 LCC65506 LLY65506 LVU65506 MFQ65506 MPM65506 MZI65506 NJE65506 NTA65506 OCW65506 OMS65506 OWO65506 PGK65506 PQG65506 QAC65506 QJY65506 QTU65506 RDQ65506 RNM65506 RXI65506 SHE65506 SRA65506 TAW65506 TKS65506 TUO65506 UEK65506 UOG65506 UYC65506 VHY65506 VRU65506 WBQ65506 WLM65506 WVI65506 IW131042 SS131042 ACO131042 AMK131042 AWG131042 BGC131042 BPY131042 BZU131042 CJQ131042 CTM131042 DDI131042 DNE131042 DXA131042 EGW131042 EQS131042 FAO131042 FKK131042 FUG131042 GEC131042 GNY131042 GXU131042 HHQ131042 HRM131042 IBI131042 ILE131042 IVA131042 JEW131042 JOS131042 JYO131042 KIK131042 KSG131042 LCC131042 LLY131042 LVU131042 MFQ131042 MPM131042 MZI131042 NJE131042 NTA131042 OCW131042 OMS131042 OWO131042 PGK131042 PQG131042 QAC131042 QJY131042 QTU131042 RDQ131042 RNM131042 RXI131042 SHE131042 SRA131042 TAW131042 TKS131042 TUO131042 UEK131042 UOG131042 UYC131042 VHY131042 VRU131042 WBQ131042 WLM131042 WVI131042 IW196578 SS196578 ACO196578 AMK196578 AWG196578 BGC196578 BPY196578 BZU196578 CJQ196578 CTM196578 DDI196578 DNE196578 DXA196578 EGW196578 EQS196578 FAO196578 FKK196578 FUG196578 GEC196578 GNY196578 GXU196578 HHQ196578 HRM196578 IBI196578 ILE196578 IVA196578 JEW196578 JOS196578 JYO196578 KIK196578 KSG196578 LCC196578 LLY196578 LVU196578 MFQ196578 MPM196578 MZI196578 NJE196578 NTA196578 OCW196578 OMS196578 OWO196578 PGK196578 PQG196578 QAC196578 QJY196578 QTU196578 RDQ196578 RNM196578 RXI196578 SHE196578 SRA196578 TAW196578 TKS196578 TUO196578 UEK196578 UOG196578 UYC196578 VHY196578 VRU196578 WBQ196578 WLM196578 WVI196578 IW262114 SS262114 ACO262114 AMK262114 AWG262114 BGC262114 BPY262114 BZU262114 CJQ262114 CTM262114 DDI262114 DNE262114 DXA262114 EGW262114 EQS262114 FAO262114 FKK262114 FUG262114 GEC262114 GNY262114 GXU262114 HHQ262114 HRM262114 IBI262114 ILE262114 IVA262114 JEW262114 JOS262114 JYO262114 KIK262114 KSG262114 LCC262114 LLY262114 LVU262114 MFQ262114 MPM262114 MZI262114 NJE262114 NTA262114 OCW262114 OMS262114 OWO262114 PGK262114 PQG262114 QAC262114 QJY262114 QTU262114 RDQ262114 RNM262114 RXI262114 SHE262114 SRA262114 TAW262114 TKS262114 TUO262114 UEK262114 UOG262114 UYC262114 VHY262114 VRU262114 WBQ262114 WLM262114 WVI262114 IW327650 SS327650 ACO327650 AMK327650 AWG327650 BGC327650 BPY327650 BZU327650 CJQ327650 CTM327650 DDI327650 DNE327650 DXA327650 EGW327650 EQS327650 FAO327650 FKK327650 FUG327650 GEC327650 GNY327650 GXU327650 HHQ327650 HRM327650 IBI327650 ILE327650 IVA327650 JEW327650 JOS327650 JYO327650 KIK327650 KSG327650 LCC327650 LLY327650 LVU327650 MFQ327650 MPM327650 MZI327650 NJE327650 NTA327650 OCW327650 OMS327650 OWO327650 PGK327650 PQG327650 QAC327650 QJY327650 QTU327650 RDQ327650 RNM327650 RXI327650 SHE327650 SRA327650 TAW327650 TKS327650 TUO327650 UEK327650 UOG327650 UYC327650 VHY327650 VRU327650 WBQ327650 WLM327650 WVI327650 IW393186 SS393186 ACO393186 AMK393186 AWG393186 BGC393186 BPY393186 BZU393186 CJQ393186 CTM393186 DDI393186 DNE393186 DXA393186 EGW393186 EQS393186 FAO393186 FKK393186 FUG393186 GEC393186 GNY393186 GXU393186 HHQ393186 HRM393186 IBI393186 ILE393186 IVA393186 JEW393186 JOS393186 JYO393186 KIK393186 KSG393186 LCC393186 LLY393186 LVU393186 MFQ393186 MPM393186 MZI393186 NJE393186 NTA393186 OCW393186 OMS393186 OWO393186 PGK393186 PQG393186 QAC393186 QJY393186 QTU393186 RDQ393186 RNM393186 RXI393186 SHE393186 SRA393186 TAW393186 TKS393186 TUO393186 UEK393186 UOG393186 UYC393186 VHY393186 VRU393186 WBQ393186 WLM393186 WVI393186 IW458722 SS458722 ACO458722 AMK458722 AWG458722 BGC458722 BPY458722 BZU458722 CJQ458722 CTM458722 DDI458722 DNE458722 DXA458722 EGW458722 EQS458722 FAO458722 FKK458722 FUG458722 GEC458722 GNY458722 GXU458722 HHQ458722 HRM458722 IBI458722 ILE458722 IVA458722 JEW458722 JOS458722 JYO458722 KIK458722 KSG458722 LCC458722 LLY458722 LVU458722 MFQ458722 MPM458722 MZI458722 NJE458722 NTA458722 OCW458722 OMS458722 OWO458722 PGK458722 PQG458722 QAC458722 QJY458722 QTU458722 RDQ458722 RNM458722 RXI458722 SHE458722 SRA458722 TAW458722 TKS458722 TUO458722 UEK458722 UOG458722 UYC458722 VHY458722 VRU458722 WBQ458722 WLM458722 WVI458722 IW524258 SS524258 ACO524258 AMK524258 AWG524258 BGC524258 BPY524258 BZU524258 CJQ524258 CTM524258 DDI524258 DNE524258 DXA524258 EGW524258 EQS524258 FAO524258 FKK524258 FUG524258 GEC524258 GNY524258 GXU524258 HHQ524258 HRM524258 IBI524258 ILE524258 IVA524258 JEW524258 JOS524258 JYO524258 KIK524258 KSG524258 LCC524258 LLY524258 LVU524258 MFQ524258 MPM524258 MZI524258 NJE524258 NTA524258 OCW524258 OMS524258 OWO524258 PGK524258 PQG524258 QAC524258 QJY524258 QTU524258 RDQ524258 RNM524258 RXI524258 SHE524258 SRA524258 TAW524258 TKS524258 TUO524258 UEK524258 UOG524258 UYC524258 VHY524258 VRU524258 WBQ524258 WLM524258 WVI524258 IW589794 SS589794 ACO589794 AMK589794 AWG589794 BGC589794 BPY589794 BZU589794 CJQ589794 CTM589794 DDI589794 DNE589794 DXA589794 EGW589794 EQS589794 FAO589794 FKK589794 FUG589794 GEC589794 GNY589794 GXU589794 HHQ589794 HRM589794 IBI589794 ILE589794 IVA589794 JEW589794 JOS589794 JYO589794 KIK589794 KSG589794 LCC589794 LLY589794 LVU589794 MFQ589794 MPM589794 MZI589794 NJE589794 NTA589794 OCW589794 OMS589794 OWO589794 PGK589794 PQG589794 QAC589794 QJY589794 QTU589794 RDQ589794 RNM589794 RXI589794 SHE589794 SRA589794 TAW589794 TKS589794 TUO589794 UEK589794 UOG589794 UYC589794 VHY589794 VRU589794 WBQ589794 WLM589794 WVI589794 IW655330 SS655330 ACO655330 AMK655330 AWG655330 BGC655330 BPY655330 BZU655330 CJQ655330 CTM655330 DDI655330 DNE655330 DXA655330 EGW655330 EQS655330 FAO655330 FKK655330 FUG655330 GEC655330 GNY655330 GXU655330 HHQ655330 HRM655330 IBI655330 ILE655330 IVA655330 JEW655330 JOS655330 JYO655330 KIK655330 KSG655330 LCC655330 LLY655330 LVU655330 MFQ655330 MPM655330 MZI655330 NJE655330 NTA655330 OCW655330 OMS655330 OWO655330 PGK655330 PQG655330 QAC655330 QJY655330 QTU655330 RDQ655330 RNM655330 RXI655330 SHE655330 SRA655330 TAW655330 TKS655330 TUO655330 UEK655330 UOG655330 UYC655330 VHY655330 VRU655330 WBQ655330 WLM655330 WVI655330 IW720866 SS720866 ACO720866 AMK720866 AWG720866 BGC720866 BPY720866 BZU720866 CJQ720866 CTM720866 DDI720866 DNE720866 DXA720866 EGW720866 EQS720866 FAO720866 FKK720866 FUG720866 GEC720866 GNY720866 GXU720866 HHQ720866 HRM720866 IBI720866 ILE720866 IVA720866 JEW720866 JOS720866 JYO720866 KIK720866 KSG720866 LCC720866 LLY720866 LVU720866 MFQ720866 MPM720866 MZI720866 NJE720866 NTA720866 OCW720866 OMS720866 OWO720866 PGK720866 PQG720866 QAC720866 QJY720866 QTU720866 RDQ720866 RNM720866 RXI720866 SHE720866 SRA720866 TAW720866 TKS720866 TUO720866 UEK720866 UOG720866 UYC720866 VHY720866 VRU720866 WBQ720866 WLM720866 WVI720866 IW786402 SS786402 ACO786402 AMK786402 AWG786402 BGC786402 BPY786402 BZU786402 CJQ786402 CTM786402 DDI786402 DNE786402 DXA786402 EGW786402 EQS786402 FAO786402 FKK786402 FUG786402 GEC786402 GNY786402 GXU786402 HHQ786402 HRM786402 IBI786402 ILE786402 IVA786402 JEW786402 JOS786402 JYO786402 KIK786402 KSG786402 LCC786402 LLY786402 LVU786402 MFQ786402 MPM786402 MZI786402 NJE786402 NTA786402 OCW786402 OMS786402 OWO786402 PGK786402 PQG786402 QAC786402 QJY786402 QTU786402 RDQ786402 RNM786402 RXI786402 SHE786402 SRA786402 TAW786402 TKS786402 TUO786402 UEK786402 UOG786402 UYC786402 VHY786402 VRU786402 WBQ786402 WLM786402 WVI786402 IW851938 SS851938 ACO851938 AMK851938 AWG851938 BGC851938 BPY851938 BZU851938 CJQ851938 CTM851938 DDI851938 DNE851938 DXA851938 EGW851938 EQS851938 FAO851938 FKK851938 FUG851938 GEC851938 GNY851938 GXU851938 HHQ851938 HRM851938 IBI851938 ILE851938 IVA851938 JEW851938 JOS851938 JYO851938 KIK851938 KSG851938 LCC851938 LLY851938 LVU851938 MFQ851938 MPM851938 MZI851938 NJE851938 NTA851938 OCW851938 OMS851938 OWO851938 PGK851938 PQG851938 QAC851938 QJY851938 QTU851938 RDQ851938 RNM851938 RXI851938 SHE851938 SRA851938 TAW851938 TKS851938 TUO851938 UEK851938 UOG851938 UYC851938 VHY851938 VRU851938 WBQ851938 WLM851938 WVI851938 IW917474 SS917474 ACO917474 AMK917474 AWG917474 BGC917474 BPY917474 BZU917474 CJQ917474 CTM917474 DDI917474 DNE917474 DXA917474 EGW917474 EQS917474 FAO917474 FKK917474 FUG917474 GEC917474 GNY917474 GXU917474 HHQ917474 HRM917474 IBI917474 ILE917474 IVA917474 JEW917474 JOS917474 JYO917474 KIK917474 KSG917474 LCC917474 LLY917474 LVU917474 MFQ917474 MPM917474 MZI917474 NJE917474 NTA917474 OCW917474 OMS917474 OWO917474 PGK917474 PQG917474 QAC917474 QJY917474 QTU917474 RDQ917474 RNM917474 RXI917474 SHE917474 SRA917474 TAW917474 TKS917474 TUO917474 UEK917474 UOG917474 UYC917474 VHY917474 VRU917474 WBQ917474 WLM917474 WVI917474 IW983010 SS983010 ACO983010 AMK983010 AWG983010 BGC983010 BPY983010 BZU983010 CJQ983010 CTM983010 DDI983010 DNE983010 DXA983010 EGW983010 EQS983010 FAO983010 FKK983010 FUG983010 GEC983010 GNY983010 GXU983010 HHQ983010 HRM983010 IBI983010 ILE983010 IVA983010 JEW983010 JOS983010 JYO983010 KIK983010 KSG983010 LCC983010 LLY983010 LVU983010 MFQ983010 MPM983010 MZI983010 NJE983010 NTA983010 OCW983010 OMS983010 OWO983010 PGK983010 PQG983010 QAC983010 QJY983010 QTU983010 RDQ983010 RNM983010 RXI983010 SHE983010 SRA983010 TAW983010 TKS983010 TUO983010 UEK983010 UOG983010 UYC983010 VHY983010 VRU983010 WBQ983010 WLM983010 WVI983010 IX65498 ST65498 ACP65498 AML65498 AWH65498 BGD65498 BPZ65498 BZV65498 CJR65498 CTN65498 DDJ65498 DNF65498 DXB65498 EGX65498 EQT65498 FAP65498 FKL65498 FUH65498 GED65498 GNZ65498 GXV65498 HHR65498 HRN65498 IBJ65498 ILF65498 IVB65498 JEX65498 JOT65498 JYP65498 KIL65498 KSH65498 LCD65498 LLZ65498 LVV65498 MFR65498 MPN65498 MZJ65498 NJF65498 NTB65498 OCX65498 OMT65498 OWP65498 PGL65498 PQH65498 QAD65498 QJZ65498 QTV65498 RDR65498 RNN65498 RXJ65498 SHF65498 SRB65498 TAX65498 TKT65498 TUP65498 UEL65498 UOH65498 UYD65498 VHZ65498 VRV65498 WBR65498 WLN65498 WVJ65498 IX131034 ST131034 ACP131034 AML131034 AWH131034 BGD131034 BPZ131034 BZV131034 CJR131034 CTN131034 DDJ131034 DNF131034 DXB131034 EGX131034 EQT131034 FAP131034 FKL131034 FUH131034 GED131034 GNZ131034 GXV131034 HHR131034 HRN131034 IBJ131034 ILF131034 IVB131034 JEX131034 JOT131034 JYP131034 KIL131034 KSH131034 LCD131034 LLZ131034 LVV131034 MFR131034 MPN131034 MZJ131034 NJF131034 NTB131034 OCX131034 OMT131034 OWP131034 PGL131034 PQH131034 QAD131034 QJZ131034 QTV131034 RDR131034 RNN131034 RXJ131034 SHF131034 SRB131034 TAX131034 TKT131034 TUP131034 UEL131034 UOH131034 UYD131034 VHZ131034 VRV131034 WBR131034 WLN131034 WVJ131034 IX196570 ST196570 ACP196570 AML196570 AWH196570 BGD196570 BPZ196570 BZV196570 CJR196570 CTN196570 DDJ196570 DNF196570 DXB196570 EGX196570 EQT196570 FAP196570 FKL196570 FUH196570 GED196570 GNZ196570 GXV196570 HHR196570 HRN196570 IBJ196570 ILF196570 IVB196570 JEX196570 JOT196570 JYP196570 KIL196570 KSH196570 LCD196570 LLZ196570 LVV196570 MFR196570 MPN196570 MZJ196570 NJF196570 NTB196570 OCX196570 OMT196570 OWP196570 PGL196570 PQH196570 QAD196570 QJZ196570 QTV196570 RDR196570 RNN196570 RXJ196570 SHF196570 SRB196570 TAX196570 TKT196570 TUP196570 UEL196570 UOH196570 UYD196570 VHZ196570 VRV196570 WBR196570 WLN196570 WVJ196570 IX262106 ST262106 ACP262106 AML262106 AWH262106 BGD262106 BPZ262106 BZV262106 CJR262106 CTN262106 DDJ262106 DNF262106 DXB262106 EGX262106 EQT262106 FAP262106 FKL262106 FUH262106 GED262106 GNZ262106 GXV262106 HHR262106 HRN262106 IBJ262106 ILF262106 IVB262106 JEX262106 JOT262106 JYP262106 KIL262106 KSH262106 LCD262106 LLZ262106 LVV262106 MFR262106 MPN262106 MZJ262106 NJF262106 NTB262106 OCX262106 OMT262106 OWP262106 PGL262106 PQH262106 QAD262106 QJZ262106 QTV262106 RDR262106 RNN262106 RXJ262106 SHF262106 SRB262106 TAX262106 TKT262106 TUP262106 UEL262106 UOH262106 UYD262106 VHZ262106 VRV262106 WBR262106 WLN262106 WVJ262106 IX327642 ST327642 ACP327642 AML327642 AWH327642 BGD327642 BPZ327642 BZV327642 CJR327642 CTN327642 DDJ327642 DNF327642 DXB327642 EGX327642 EQT327642 FAP327642 FKL327642 FUH327642 GED327642 GNZ327642 GXV327642 HHR327642 HRN327642 IBJ327642 ILF327642 IVB327642 JEX327642 JOT327642 JYP327642 KIL327642 KSH327642 LCD327642 LLZ327642 LVV327642 MFR327642 MPN327642 MZJ327642 NJF327642 NTB327642 OCX327642 OMT327642 OWP327642 PGL327642 PQH327642 QAD327642 QJZ327642 QTV327642 RDR327642 RNN327642 RXJ327642 SHF327642 SRB327642 TAX327642 TKT327642 TUP327642 UEL327642 UOH327642 UYD327642 VHZ327642 VRV327642 WBR327642 WLN327642 WVJ327642 IX393178 ST393178 ACP393178 AML393178 AWH393178 BGD393178 BPZ393178 BZV393178 CJR393178 CTN393178 DDJ393178 DNF393178 DXB393178 EGX393178 EQT393178 FAP393178 FKL393178 FUH393178 GED393178 GNZ393178 GXV393178 HHR393178 HRN393178 IBJ393178 ILF393178 IVB393178 JEX393178 JOT393178 JYP393178 KIL393178 KSH393178 LCD393178 LLZ393178 LVV393178 MFR393178 MPN393178 MZJ393178 NJF393178 NTB393178 OCX393178 OMT393178 OWP393178 PGL393178 PQH393178 QAD393178 QJZ393178 QTV393178 RDR393178 RNN393178 RXJ393178 SHF393178 SRB393178 TAX393178 TKT393178 TUP393178 UEL393178 UOH393178 UYD393178 VHZ393178 VRV393178 WBR393178 WLN393178 WVJ393178 IX458714 ST458714 ACP458714 AML458714 AWH458714 BGD458714 BPZ458714 BZV458714 CJR458714 CTN458714 DDJ458714 DNF458714 DXB458714 EGX458714 EQT458714 FAP458714 FKL458714 FUH458714 GED458714 GNZ458714 GXV458714 HHR458714 HRN458714 IBJ458714 ILF458714 IVB458714 JEX458714 JOT458714 JYP458714 KIL458714 KSH458714 LCD458714 LLZ458714 LVV458714 MFR458714 MPN458714 MZJ458714 NJF458714 NTB458714 OCX458714 OMT458714 OWP458714 PGL458714 PQH458714 QAD458714 QJZ458714 QTV458714 RDR458714 RNN458714 RXJ458714 SHF458714 SRB458714 TAX458714 TKT458714 TUP458714 UEL458714 UOH458714 UYD458714 VHZ458714 VRV458714 WBR458714 WLN458714 WVJ458714 IX524250 ST524250 ACP524250 AML524250 AWH524250 BGD524250 BPZ524250 BZV524250 CJR524250 CTN524250 DDJ524250 DNF524250 DXB524250 EGX524250 EQT524250 FAP524250 FKL524250 FUH524250 GED524250 GNZ524250 GXV524250 HHR524250 HRN524250 IBJ524250 ILF524250 IVB524250 JEX524250 JOT524250 JYP524250 KIL524250 KSH524250 LCD524250 LLZ524250 LVV524250 MFR524250 MPN524250 MZJ524250 NJF524250 NTB524250 OCX524250 OMT524250 OWP524250 PGL524250 PQH524250 QAD524250 QJZ524250 QTV524250 RDR524250 RNN524250 RXJ524250 SHF524250 SRB524250 TAX524250 TKT524250 TUP524250 UEL524250 UOH524250 UYD524250 VHZ524250 VRV524250 WBR524250 WLN524250 WVJ524250 IX589786 ST589786 ACP589786 AML589786 AWH589786 BGD589786 BPZ589786 BZV589786 CJR589786 CTN589786 DDJ589786 DNF589786 DXB589786 EGX589786 EQT589786 FAP589786 FKL589786 FUH589786 GED589786 GNZ589786 GXV589786 HHR589786 HRN589786 IBJ589786 ILF589786 IVB589786 JEX589786 JOT589786 JYP589786 KIL589786 KSH589786 LCD589786 LLZ589786 LVV589786 MFR589786 MPN589786 MZJ589786 NJF589786 NTB589786 OCX589786 OMT589786 OWP589786 PGL589786 PQH589786 QAD589786 QJZ589786 QTV589786 RDR589786 RNN589786 RXJ589786 SHF589786 SRB589786 TAX589786 TKT589786 TUP589786 UEL589786 UOH589786 UYD589786 VHZ589786 VRV589786 WBR589786 WLN589786 WVJ589786 IX655322 ST655322 ACP655322 AML655322 AWH655322 BGD655322 BPZ655322 BZV655322 CJR655322 CTN655322 DDJ655322 DNF655322 DXB655322 EGX655322 EQT655322 FAP655322 FKL655322 FUH655322 GED655322 GNZ655322 GXV655322 HHR655322 HRN655322 IBJ655322 ILF655322 IVB655322 JEX655322 JOT655322 JYP655322 KIL655322 KSH655322 LCD655322 LLZ655322 LVV655322 MFR655322 MPN655322 MZJ655322 NJF655322 NTB655322 OCX655322 OMT655322 OWP655322 PGL655322 PQH655322 QAD655322 QJZ655322 QTV655322 RDR655322 RNN655322 RXJ655322 SHF655322 SRB655322 TAX655322 TKT655322 TUP655322 UEL655322 UOH655322 UYD655322 VHZ655322 VRV655322 WBR655322 WLN655322 WVJ655322 IX720858 ST720858 ACP720858 AML720858 AWH720858 BGD720858 BPZ720858 BZV720858 CJR720858 CTN720858 DDJ720858 DNF720858 DXB720858 EGX720858 EQT720858 FAP720858 FKL720858 FUH720858 GED720858 GNZ720858 GXV720858 HHR720858 HRN720858 IBJ720858 ILF720858 IVB720858 JEX720858 JOT720858 JYP720858 KIL720858 KSH720858 LCD720858 LLZ720858 LVV720858 MFR720858 MPN720858 MZJ720858 NJF720858 NTB720858 OCX720858 OMT720858 OWP720858 PGL720858 PQH720858 QAD720858 QJZ720858 QTV720858 RDR720858 RNN720858 RXJ720858 SHF720858 SRB720858 TAX720858 TKT720858 TUP720858 UEL720858 UOH720858 UYD720858 VHZ720858 VRV720858 WBR720858 WLN720858 WVJ720858 IX786394 ST786394 ACP786394 AML786394 AWH786394 BGD786394 BPZ786394 BZV786394 CJR786394 CTN786394 DDJ786394 DNF786394 DXB786394 EGX786394 EQT786394 FAP786394 FKL786394 FUH786394 GED786394 GNZ786394 GXV786394 HHR786394 HRN786394 IBJ786394 ILF786394 IVB786394 JEX786394 JOT786394 JYP786394 KIL786394 KSH786394 LCD786394 LLZ786394 LVV786394 MFR786394 MPN786394 MZJ786394 NJF786394 NTB786394 OCX786394 OMT786394 OWP786394 PGL786394 PQH786394 QAD786394 QJZ786394 QTV786394 RDR786394 RNN786394 RXJ786394 SHF786394 SRB786394 TAX786394 TKT786394 TUP786394 UEL786394 UOH786394 UYD786394 VHZ786394 VRV786394 WBR786394 WLN786394 WVJ786394 IX851930 ST851930 ACP851930 AML851930 AWH851930 BGD851930 BPZ851930 BZV851930 CJR851930 CTN851930 DDJ851930 DNF851930 DXB851930 EGX851930 EQT851930 FAP851930 FKL851930 FUH851930 GED851930 GNZ851930 GXV851930 HHR851930 HRN851930 IBJ851930 ILF851930 IVB851930 JEX851930 JOT851930 JYP851930 KIL851930 KSH851930 LCD851930 LLZ851930 LVV851930 MFR851930 MPN851930 MZJ851930 NJF851930 NTB851930 OCX851930 OMT851930 OWP851930 PGL851930 PQH851930 QAD851930 QJZ851930 QTV851930 RDR851930 RNN851930 RXJ851930 SHF851930 SRB851930 TAX851930 TKT851930 TUP851930 UEL851930 UOH851930 UYD851930 VHZ851930 VRV851930 WBR851930 WLN851930 WVJ851930 IX917466 ST917466 ACP917466 AML917466 AWH917466 BGD917466 BPZ917466 BZV917466 CJR917466 CTN917466 DDJ917466 DNF917466 DXB917466 EGX917466 EQT917466 FAP917466 FKL917466 FUH917466 GED917466 GNZ917466 GXV917466 HHR917466 HRN917466 IBJ917466 ILF917466 IVB917466 JEX917466 JOT917466 JYP917466 KIL917466 KSH917466 LCD917466 LLZ917466 LVV917466 MFR917466 MPN917466 MZJ917466 NJF917466 NTB917466 OCX917466 OMT917466 OWP917466 PGL917466 PQH917466 QAD917466 QJZ917466 QTV917466 RDR917466 RNN917466 RXJ917466 SHF917466 SRB917466 TAX917466 TKT917466 TUP917466 UEL917466 UOH917466 UYD917466 VHZ917466 VRV917466 WBR917466 WLN917466 WVJ917466 IX983002 ST983002 ACP983002 AML983002 AWH983002 BGD983002 BPZ983002 BZV983002 CJR983002 CTN983002 DDJ983002 DNF983002 DXB983002 EGX983002 EQT983002 FAP983002 FKL983002 FUH983002 GED983002 GNZ983002 GXV983002 HHR983002 HRN983002 IBJ983002 ILF983002 IVB983002 JEX983002 JOT983002 JYP983002 KIL983002 KSH983002 LCD983002 LLZ983002 LVV983002 MFR983002 MPN983002 MZJ983002 NJF983002 NTB983002 OCX983002 OMT983002 OWP983002 PGL983002 PQH983002 QAD983002 QJZ983002 QTV983002 RDR983002 RNN983002 RXJ983002 SHF983002 SRB983002 TAX983002 TKT983002 TUP983002 UEL983002 UOH983002 UYD983002 VHZ983002 VRV983002 WBR983002 WLN983002 WVJ983002 JA65498 SW65498 ACS65498 AMO65498 AWK65498 BGG65498 BQC65498 BZY65498 CJU65498 CTQ65498 DDM65498 DNI65498 DXE65498 EHA65498 EQW65498 FAS65498 FKO65498 FUK65498 GEG65498 GOC65498 GXY65498 HHU65498 HRQ65498 IBM65498 ILI65498 IVE65498 JFA65498 JOW65498 JYS65498 KIO65498 KSK65498 LCG65498 LMC65498 LVY65498 MFU65498 MPQ65498 MZM65498 NJI65498 NTE65498 ODA65498 OMW65498 OWS65498 PGO65498 PQK65498 QAG65498 QKC65498 QTY65498 RDU65498 RNQ65498 RXM65498 SHI65498 SRE65498 TBA65498 TKW65498 TUS65498 UEO65498 UOK65498 UYG65498 VIC65498 VRY65498 WBU65498 WLQ65498 WVM65498 JA131034 SW131034 ACS131034 AMO131034 AWK131034 BGG131034 BQC131034 BZY131034 CJU131034 CTQ131034 DDM131034 DNI131034 DXE131034 EHA131034 EQW131034 FAS131034 FKO131034 FUK131034 GEG131034 GOC131034 GXY131034 HHU131034 HRQ131034 IBM131034 ILI131034 IVE131034 JFA131034 JOW131034 JYS131034 KIO131034 KSK131034 LCG131034 LMC131034 LVY131034 MFU131034 MPQ131034 MZM131034 NJI131034 NTE131034 ODA131034 OMW131034 OWS131034 PGO131034 PQK131034 QAG131034 QKC131034 QTY131034 RDU131034 RNQ131034 RXM131034 SHI131034 SRE131034 TBA131034 TKW131034 TUS131034 UEO131034 UOK131034 UYG131034 VIC131034 VRY131034 WBU131034 WLQ131034 WVM131034 JA196570 SW196570 ACS196570 AMO196570 AWK196570 BGG196570 BQC196570 BZY196570 CJU196570 CTQ196570 DDM196570 DNI196570 DXE196570 EHA196570 EQW196570 FAS196570 FKO196570 FUK196570 GEG196570 GOC196570 GXY196570 HHU196570 HRQ196570 IBM196570 ILI196570 IVE196570 JFA196570 JOW196570 JYS196570 KIO196570 KSK196570 LCG196570 LMC196570 LVY196570 MFU196570 MPQ196570 MZM196570 NJI196570 NTE196570 ODA196570 OMW196570 OWS196570 PGO196570 PQK196570 QAG196570 QKC196570 QTY196570 RDU196570 RNQ196570 RXM196570 SHI196570 SRE196570 TBA196570 TKW196570 TUS196570 UEO196570 UOK196570 UYG196570 VIC196570 VRY196570 WBU196570 WLQ196570 WVM196570 JA262106 SW262106 ACS262106 AMO262106 AWK262106 BGG262106 BQC262106 BZY262106 CJU262106 CTQ262106 DDM262106 DNI262106 DXE262106 EHA262106 EQW262106 FAS262106 FKO262106 FUK262106 GEG262106 GOC262106 GXY262106 HHU262106 HRQ262106 IBM262106 ILI262106 IVE262106 JFA262106 JOW262106 JYS262106 KIO262106 KSK262106 LCG262106 LMC262106 LVY262106 MFU262106 MPQ262106 MZM262106 NJI262106 NTE262106 ODA262106 OMW262106 OWS262106 PGO262106 PQK262106 QAG262106 QKC262106 QTY262106 RDU262106 RNQ262106 RXM262106 SHI262106 SRE262106 TBA262106 TKW262106 TUS262106 UEO262106 UOK262106 UYG262106 VIC262106 VRY262106 WBU262106 WLQ262106 WVM262106 JA327642 SW327642 ACS327642 AMO327642 AWK327642 BGG327642 BQC327642 BZY327642 CJU327642 CTQ327642 DDM327642 DNI327642 DXE327642 EHA327642 EQW327642 FAS327642 FKO327642 FUK327642 GEG327642 GOC327642 GXY327642 HHU327642 HRQ327642 IBM327642 ILI327642 IVE327642 JFA327642 JOW327642 JYS327642 KIO327642 KSK327642 LCG327642 LMC327642 LVY327642 MFU327642 MPQ327642 MZM327642 NJI327642 NTE327642 ODA327642 OMW327642 OWS327642 PGO327642 PQK327642 QAG327642 QKC327642 QTY327642 RDU327642 RNQ327642 RXM327642 SHI327642 SRE327642 TBA327642 TKW327642 TUS327642 UEO327642 UOK327642 UYG327642 VIC327642 VRY327642 WBU327642 WLQ327642 WVM327642 JA393178 SW393178 ACS393178 AMO393178 AWK393178 BGG393178 BQC393178 BZY393178 CJU393178 CTQ393178 DDM393178 DNI393178 DXE393178 EHA393178 EQW393178 FAS393178 FKO393178 FUK393178 GEG393178 GOC393178 GXY393178 HHU393178 HRQ393178 IBM393178 ILI393178 IVE393178 JFA393178 JOW393178 JYS393178 KIO393178 KSK393178 LCG393178 LMC393178 LVY393178 MFU393178 MPQ393178 MZM393178 NJI393178 NTE393178 ODA393178 OMW393178 OWS393178 PGO393178 PQK393178 QAG393178 QKC393178 QTY393178 RDU393178 RNQ393178 RXM393178 SHI393178 SRE393178 TBA393178 TKW393178 TUS393178 UEO393178 UOK393178 UYG393178 VIC393178 VRY393178 WBU393178 WLQ393178 WVM393178 JA458714 SW458714 ACS458714 AMO458714 AWK458714 BGG458714 BQC458714 BZY458714 CJU458714 CTQ458714 DDM458714 DNI458714 DXE458714 EHA458714 EQW458714 FAS458714 FKO458714 FUK458714 GEG458714 GOC458714 GXY458714 HHU458714 HRQ458714 IBM458714 ILI458714 IVE458714 JFA458714 JOW458714 JYS458714 KIO458714 KSK458714 LCG458714 LMC458714 LVY458714 MFU458714 MPQ458714 MZM458714 NJI458714 NTE458714 ODA458714 OMW458714 OWS458714 PGO458714 PQK458714 QAG458714 QKC458714 QTY458714 RDU458714 RNQ458714 RXM458714 SHI458714 SRE458714 TBA458714 TKW458714 TUS458714 UEO458714 UOK458714 UYG458714 VIC458714 VRY458714 WBU458714 WLQ458714 WVM458714 JA524250 SW524250 ACS524250 AMO524250 AWK524250 BGG524250 BQC524250 BZY524250 CJU524250 CTQ524250 DDM524250 DNI524250 DXE524250 EHA524250 EQW524250 FAS524250 FKO524250 FUK524250 GEG524250 GOC524250 GXY524250 HHU524250 HRQ524250 IBM524250 ILI524250 IVE524250 JFA524250 JOW524250 JYS524250 KIO524250 KSK524250 LCG524250 LMC524250 LVY524250 MFU524250 MPQ524250 MZM524250 NJI524250 NTE524250 ODA524250 OMW524250 OWS524250 PGO524250 PQK524250 QAG524250 QKC524250 QTY524250 RDU524250 RNQ524250 RXM524250 SHI524250 SRE524250 TBA524250 TKW524250 TUS524250 UEO524250 UOK524250 UYG524250 VIC524250 VRY524250 WBU524250 WLQ524250 WVM524250 JA589786 SW589786 ACS589786 AMO589786 AWK589786 BGG589786 BQC589786 BZY589786 CJU589786 CTQ589786 DDM589786 DNI589786 DXE589786 EHA589786 EQW589786 FAS589786 FKO589786 FUK589786 GEG589786 GOC589786 GXY589786 HHU589786 HRQ589786 IBM589786 ILI589786 IVE589786 JFA589786 JOW589786 JYS589786 KIO589786 KSK589786 LCG589786 LMC589786 LVY589786 MFU589786 MPQ589786 MZM589786 NJI589786 NTE589786 ODA589786 OMW589786 OWS589786 PGO589786 PQK589786 QAG589786 QKC589786 QTY589786 RDU589786 RNQ589786 RXM589786 SHI589786 SRE589786 TBA589786 TKW589786 TUS589786 UEO589786 UOK589786 UYG589786 VIC589786 VRY589786 WBU589786 WLQ589786 WVM589786 JA655322 SW655322 ACS655322 AMO655322 AWK655322 BGG655322 BQC655322 BZY655322 CJU655322 CTQ655322 DDM655322 DNI655322 DXE655322 EHA655322 EQW655322 FAS655322 FKO655322 FUK655322 GEG655322 GOC655322 GXY655322 HHU655322 HRQ655322 IBM655322 ILI655322 IVE655322 JFA655322 JOW655322 JYS655322 KIO655322 KSK655322 LCG655322 LMC655322 LVY655322 MFU655322 MPQ655322 MZM655322 NJI655322 NTE655322 ODA655322 OMW655322 OWS655322 PGO655322 PQK655322 QAG655322 QKC655322 QTY655322 RDU655322 RNQ655322 RXM655322 SHI655322 SRE655322 TBA655322 TKW655322 TUS655322 UEO655322 UOK655322 UYG655322 VIC655322 VRY655322 WBU655322 WLQ655322 WVM655322 JA720858 SW720858 ACS720858 AMO720858 AWK720858 BGG720858 BQC720858 BZY720858 CJU720858 CTQ720858 DDM720858 DNI720858 DXE720858 EHA720858 EQW720858 FAS720858 FKO720858 FUK720858 GEG720858 GOC720858 GXY720858 HHU720858 HRQ720858 IBM720858 ILI720858 IVE720858 JFA720858 JOW720858 JYS720858 KIO720858 KSK720858 LCG720858 LMC720858 LVY720858 MFU720858 MPQ720858 MZM720858 NJI720858 NTE720858 ODA720858 OMW720858 OWS720858 PGO720858 PQK720858 QAG720858 QKC720858 QTY720858 RDU720858 RNQ720858 RXM720858 SHI720858 SRE720858 TBA720858 TKW720858 TUS720858 UEO720858 UOK720858 UYG720858 VIC720858 VRY720858 WBU720858 WLQ720858 WVM720858 JA786394 SW786394 ACS786394 AMO786394 AWK786394 BGG786394 BQC786394 BZY786394 CJU786394 CTQ786394 DDM786394 DNI786394 DXE786394 EHA786394 EQW786394 FAS786394 FKO786394 FUK786394 GEG786394 GOC786394 GXY786394 HHU786394 HRQ786394 IBM786394 ILI786394 IVE786394 JFA786394 JOW786394 JYS786394 KIO786394 KSK786394 LCG786394 LMC786394 LVY786394 MFU786394 MPQ786394 MZM786394 NJI786394 NTE786394 ODA786394 OMW786394 OWS786394 PGO786394 PQK786394 QAG786394 QKC786394 QTY786394 RDU786394 RNQ786394 RXM786394 SHI786394 SRE786394 TBA786394 TKW786394 TUS786394 UEO786394 UOK786394 UYG786394 VIC786394 VRY786394 WBU786394 WLQ786394 WVM786394 JA851930 SW851930 ACS851930 AMO851930 AWK851930 BGG851930 BQC851930 BZY851930 CJU851930 CTQ851930 DDM851930 DNI851930 DXE851930 EHA851930 EQW851930 FAS851930 FKO851930 FUK851930 GEG851930 GOC851930 GXY851930 HHU851930 HRQ851930 IBM851930 ILI851930 IVE851930 JFA851930 JOW851930 JYS851930 KIO851930 KSK851930 LCG851930 LMC851930 LVY851930 MFU851930 MPQ851930 MZM851930 NJI851930 NTE851930 ODA851930 OMW851930 OWS851930 PGO851930 PQK851930 QAG851930 QKC851930 QTY851930 RDU851930 RNQ851930 RXM851930 SHI851930 SRE851930 TBA851930 TKW851930 TUS851930 UEO851930 UOK851930 UYG851930 VIC851930 VRY851930 WBU851930 WLQ851930 WVM851930 JA917466 SW917466 ACS917466 AMO917466 AWK917466 BGG917466 BQC917466 BZY917466 CJU917466 CTQ917466 DDM917466 DNI917466 DXE917466 EHA917466 EQW917466 FAS917466 FKO917466 FUK917466 GEG917466 GOC917466 GXY917466 HHU917466 HRQ917466 IBM917466 ILI917466 IVE917466 JFA917466 JOW917466 JYS917466 KIO917466 KSK917466 LCG917466 LMC917466 LVY917466 MFU917466 MPQ917466 MZM917466 NJI917466 NTE917466 ODA917466 OMW917466 OWS917466 PGO917466 PQK917466 QAG917466 QKC917466 QTY917466 RDU917466 RNQ917466 RXM917466 SHI917466 SRE917466 TBA917466 TKW917466 TUS917466 UEO917466 UOK917466 UYG917466 VIC917466 VRY917466 WBU917466 WLQ917466 WVM917466 JA983002 SW983002 ACS983002 AMO983002 AWK983002 BGG983002 BQC983002 BZY983002 CJU983002 CTQ983002 DDM983002 DNI983002 DXE983002 EHA983002 EQW983002 FAS983002 FKO983002 FUK983002 GEG983002 GOC983002 GXY983002 HHU983002 HRQ983002 IBM983002 ILI983002 IVE983002 JFA983002 JOW983002 JYS983002 KIO983002 KSK983002 LCG983002 LMC983002 LVY983002 MFU983002 MPQ983002 MZM983002 NJI983002 NTE983002 ODA983002 OMW983002 OWS983002 PGO983002 PQK983002 QAG983002 QKC983002 QTY983002 RDU983002 RNQ983002 RXM983002 SHI983002 SRE983002 TBA983002 TKW983002 TUS983002 UEO983002 UOK983002 UYG983002 VIC983002 VRY983002 WBU983002 WLQ983002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IW21 SS21 ACO21 AMK21 AWG21 BGC21 BPY21 BZU21 CJQ21 CTM21 DDI21 DNE21 DXA21 EGW21 EQS21 FAO21 FKK21 FUG21 GEC21 GNY21 GXU21 HHQ21 HRM21 IBI21 ILE21 IVA21 JEW21 JOS21 JYO21 KIK21 KSG21 LCC21 LLY21 LVU21 MFQ21 MPM21 MZI21 NJE21 NTA21 OCW21 OMS21 OWO21 PGK21 PQG21 QAC21 QJY21 QTU21 RDQ21 RNM21 RXI21 SHE21 SRA21 TAW21 TKS21 TUO21 UEK21 UOG21 UYC21 VHY21 VRU21 WBQ21 WLM21 WVI21 IX11 ST11 ACP11 AML11 AWH11 BGD11 BPZ11 BZV11 CJR11 CTN11 DDJ11 DNF11 DXB11 EGX11 EQT11 FAP11 FKL11 FUH11 GED11 GNZ11 GXV11 HHR11 HRN11 IBJ11 ILF11 IVB11 JEX11 JOT11 JYP11 KIL11 KSH11 LCD11 LLZ11 LVV11 MFR11 MPN11 MZJ11 NJF11 NTB11 OCX11 OMT11 OWP11 PGL11 PQH11 QAD11 QJZ11 QTV11 RDR11 RNN11 RXJ11 SHF11 SRB11 TAX11 TKT11 TUP11 UEL11 UOH11 UYD11 VHZ11 VRV11 WBR11 WLN11 WVJ11 JA11 SW11 ACS11 AMO11 AWK11 BGG11 BQC11 BZY11 CJU11 CTQ11 DDM11 DNI11 DXE11 EHA11 EQW11 FAS11 FKO11 FUK11 GEG11 GOC11 GXY11 HHU11 HRQ11 IBM11 ILI11 IVE11 JFA11 JOW11 JYS11 KIO11 KSK11 LCG11 LMC11 LVY11 MFU11 MPQ11 MZM11 NJI11 NTE11 ODA11 OMW11 OWS11 PGO11 PQK11 QAG11 QKC11 QTY11 RDU11 RNQ11 RXM11 SHI11 SRE11 TBA11 TKW11 TUS11 UEO11 UOK11 UYG11 VIC11 VRY11 WBU11 WLQ11 WVM11" xr:uid="{00000000-0002-0000-0600-00000A000000}">
      <formula1>Frequency</formula1>
    </dataValidation>
    <dataValidation type="list" allowBlank="1" showInputMessage="1" showErrorMessage="1" sqref="E26 H26:H27" xr:uid="{00000000-0002-0000-0600-00000B000000}">
      <formula1>CurveList</formula1>
    </dataValidation>
    <dataValidation type="list" allowBlank="1" showInputMessage="1" showErrorMessage="1" sqref="E15 H15" xr:uid="{00000000-0002-0000-0600-00000C000000}">
      <formula1>Type</formula1>
    </dataValidation>
  </dataValidations>
  <pageMargins left="0.75" right="0.75" top="1" bottom="1" header="0.5" footer="0.5"/>
  <pageSetup scale="18" orientation="landscape" r:id="rId1"/>
  <headerFooter alignWithMargins="0"/>
  <pictur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L154"/>
  <sheetViews>
    <sheetView showGridLines="0" topLeftCell="B1" workbookViewId="0">
      <selection activeCell="G35" sqref="G35"/>
    </sheetView>
  </sheetViews>
  <sheetFormatPr defaultRowHeight="12.75"/>
  <cols>
    <col min="1" max="2" width="1.7109375" style="8" customWidth="1"/>
    <col min="3" max="3" width="3.140625" style="8" customWidth="1"/>
    <col min="4" max="4" width="33.28515625" style="8" bestFit="1" customWidth="1"/>
    <col min="5" max="5" width="48.5703125" style="8" bestFit="1" customWidth="1"/>
    <col min="6" max="6" width="12.28515625" style="8" bestFit="1" customWidth="1"/>
    <col min="7" max="7" width="28.28515625" style="8" bestFit="1" customWidth="1"/>
    <col min="8" max="8" width="48.5703125" style="8" bestFit="1" customWidth="1"/>
    <col min="9" max="9" width="14.42578125" style="8" bestFit="1" customWidth="1"/>
    <col min="10" max="10" width="3" style="8" customWidth="1"/>
    <col min="11" max="11" width="16.140625" style="8" bestFit="1" customWidth="1"/>
    <col min="12" max="12" width="31.140625" style="8" bestFit="1" customWidth="1"/>
    <col min="13" max="13" width="2.5703125" style="8" customWidth="1"/>
    <col min="14" max="237" width="9.140625" style="8"/>
    <col min="238" max="239" width="1.7109375" style="8" customWidth="1"/>
    <col min="240" max="240" width="3.140625" style="8" customWidth="1"/>
    <col min="241" max="241" width="17.7109375" style="8" bestFit="1" customWidth="1"/>
    <col min="242" max="242" width="36.42578125" style="8" bestFit="1" customWidth="1"/>
    <col min="243" max="243" width="9.140625" style="8"/>
    <col min="244" max="244" width="17.7109375" style="8" bestFit="1" customWidth="1"/>
    <col min="245" max="245" width="36.42578125" style="8" bestFit="1" customWidth="1"/>
    <col min="246" max="246" width="9.140625" style="8"/>
    <col min="247" max="247" width="1.140625" style="8" customWidth="1"/>
    <col min="248" max="249" width="9.140625" style="8"/>
    <col min="250" max="250" width="11.85546875" style="8" bestFit="1" customWidth="1"/>
    <col min="251" max="493" width="9.140625" style="8"/>
    <col min="494" max="495" width="1.7109375" style="8" customWidth="1"/>
    <col min="496" max="496" width="3.140625" style="8" customWidth="1"/>
    <col min="497" max="497" width="17.7109375" style="8" bestFit="1" customWidth="1"/>
    <col min="498" max="498" width="36.42578125" style="8" bestFit="1" customWidth="1"/>
    <col min="499" max="499" width="9.140625" style="8"/>
    <col min="500" max="500" width="17.7109375" style="8" bestFit="1" customWidth="1"/>
    <col min="501" max="501" width="36.42578125" style="8" bestFit="1" customWidth="1"/>
    <col min="502" max="502" width="9.140625" style="8"/>
    <col min="503" max="503" width="1.140625" style="8" customWidth="1"/>
    <col min="504" max="505" width="9.140625" style="8"/>
    <col min="506" max="506" width="11.85546875" style="8" bestFit="1" customWidth="1"/>
    <col min="507" max="749" width="9.140625" style="8"/>
    <col min="750" max="751" width="1.7109375" style="8" customWidth="1"/>
    <col min="752" max="752" width="3.140625" style="8" customWidth="1"/>
    <col min="753" max="753" width="17.7109375" style="8" bestFit="1" customWidth="1"/>
    <col min="754" max="754" width="36.42578125" style="8" bestFit="1" customWidth="1"/>
    <col min="755" max="755" width="9.140625" style="8"/>
    <col min="756" max="756" width="17.7109375" style="8" bestFit="1" customWidth="1"/>
    <col min="757" max="757" width="36.42578125" style="8" bestFit="1" customWidth="1"/>
    <col min="758" max="758" width="9.140625" style="8"/>
    <col min="759" max="759" width="1.140625" style="8" customWidth="1"/>
    <col min="760" max="761" width="9.140625" style="8"/>
    <col min="762" max="762" width="11.85546875" style="8" bestFit="1" customWidth="1"/>
    <col min="763" max="1005" width="9.140625" style="8"/>
    <col min="1006" max="1007" width="1.7109375" style="8" customWidth="1"/>
    <col min="1008" max="1008" width="3.140625" style="8" customWidth="1"/>
    <col min="1009" max="1009" width="17.7109375" style="8" bestFit="1" customWidth="1"/>
    <col min="1010" max="1010" width="36.42578125" style="8" bestFit="1" customWidth="1"/>
    <col min="1011" max="1011" width="9.140625" style="8"/>
    <col min="1012" max="1012" width="17.7109375" style="8" bestFit="1" customWidth="1"/>
    <col min="1013" max="1013" width="36.42578125" style="8" bestFit="1" customWidth="1"/>
    <col min="1014" max="1014" width="9.140625" style="8"/>
    <col min="1015" max="1015" width="1.140625" style="8" customWidth="1"/>
    <col min="1016" max="1017" width="9.140625" style="8"/>
    <col min="1018" max="1018" width="11.85546875" style="8" bestFit="1" customWidth="1"/>
    <col min="1019" max="1261" width="9.140625" style="8"/>
    <col min="1262" max="1263" width="1.7109375" style="8" customWidth="1"/>
    <col min="1264" max="1264" width="3.140625" style="8" customWidth="1"/>
    <col min="1265" max="1265" width="17.7109375" style="8" bestFit="1" customWidth="1"/>
    <col min="1266" max="1266" width="36.42578125" style="8" bestFit="1" customWidth="1"/>
    <col min="1267" max="1267" width="9.140625" style="8"/>
    <col min="1268" max="1268" width="17.7109375" style="8" bestFit="1" customWidth="1"/>
    <col min="1269" max="1269" width="36.42578125" style="8" bestFit="1" customWidth="1"/>
    <col min="1270" max="1270" width="9.140625" style="8"/>
    <col min="1271" max="1271" width="1.140625" style="8" customWidth="1"/>
    <col min="1272" max="1273" width="9.140625" style="8"/>
    <col min="1274" max="1274" width="11.85546875" style="8" bestFit="1" customWidth="1"/>
    <col min="1275" max="1517" width="9.140625" style="8"/>
    <col min="1518" max="1519" width="1.7109375" style="8" customWidth="1"/>
    <col min="1520" max="1520" width="3.140625" style="8" customWidth="1"/>
    <col min="1521" max="1521" width="17.7109375" style="8" bestFit="1" customWidth="1"/>
    <col min="1522" max="1522" width="36.42578125" style="8" bestFit="1" customWidth="1"/>
    <col min="1523" max="1523" width="9.140625" style="8"/>
    <col min="1524" max="1524" width="17.7109375" style="8" bestFit="1" customWidth="1"/>
    <col min="1525" max="1525" width="36.42578125" style="8" bestFit="1" customWidth="1"/>
    <col min="1526" max="1526" width="9.140625" style="8"/>
    <col min="1527" max="1527" width="1.140625" style="8" customWidth="1"/>
    <col min="1528" max="1529" width="9.140625" style="8"/>
    <col min="1530" max="1530" width="11.85546875" style="8" bestFit="1" customWidth="1"/>
    <col min="1531" max="1773" width="9.140625" style="8"/>
    <col min="1774" max="1775" width="1.7109375" style="8" customWidth="1"/>
    <col min="1776" max="1776" width="3.140625" style="8" customWidth="1"/>
    <col min="1777" max="1777" width="17.7109375" style="8" bestFit="1" customWidth="1"/>
    <col min="1778" max="1778" width="36.42578125" style="8" bestFit="1" customWidth="1"/>
    <col min="1779" max="1779" width="9.140625" style="8"/>
    <col min="1780" max="1780" width="17.7109375" style="8" bestFit="1" customWidth="1"/>
    <col min="1781" max="1781" width="36.42578125" style="8" bestFit="1" customWidth="1"/>
    <col min="1782" max="1782" width="9.140625" style="8"/>
    <col min="1783" max="1783" width="1.140625" style="8" customWidth="1"/>
    <col min="1784" max="1785" width="9.140625" style="8"/>
    <col min="1786" max="1786" width="11.85546875" style="8" bestFit="1" customWidth="1"/>
    <col min="1787" max="2029" width="9.140625" style="8"/>
    <col min="2030" max="2031" width="1.7109375" style="8" customWidth="1"/>
    <col min="2032" max="2032" width="3.140625" style="8" customWidth="1"/>
    <col min="2033" max="2033" width="17.7109375" style="8" bestFit="1" customWidth="1"/>
    <col min="2034" max="2034" width="36.42578125" style="8" bestFit="1" customWidth="1"/>
    <col min="2035" max="2035" width="9.140625" style="8"/>
    <col min="2036" max="2036" width="17.7109375" style="8" bestFit="1" customWidth="1"/>
    <col min="2037" max="2037" width="36.42578125" style="8" bestFit="1" customWidth="1"/>
    <col min="2038" max="2038" width="9.140625" style="8"/>
    <col min="2039" max="2039" width="1.140625" style="8" customWidth="1"/>
    <col min="2040" max="2041" width="9.140625" style="8"/>
    <col min="2042" max="2042" width="11.85546875" style="8" bestFit="1" customWidth="1"/>
    <col min="2043" max="2285" width="9.140625" style="8"/>
    <col min="2286" max="2287" width="1.7109375" style="8" customWidth="1"/>
    <col min="2288" max="2288" width="3.140625" style="8" customWidth="1"/>
    <col min="2289" max="2289" width="17.7109375" style="8" bestFit="1" customWidth="1"/>
    <col min="2290" max="2290" width="36.42578125" style="8" bestFit="1" customWidth="1"/>
    <col min="2291" max="2291" width="9.140625" style="8"/>
    <col min="2292" max="2292" width="17.7109375" style="8" bestFit="1" customWidth="1"/>
    <col min="2293" max="2293" width="36.42578125" style="8" bestFit="1" customWidth="1"/>
    <col min="2294" max="2294" width="9.140625" style="8"/>
    <col min="2295" max="2295" width="1.140625" style="8" customWidth="1"/>
    <col min="2296" max="2297" width="9.140625" style="8"/>
    <col min="2298" max="2298" width="11.85546875" style="8" bestFit="1" customWidth="1"/>
    <col min="2299" max="2541" width="9.140625" style="8"/>
    <col min="2542" max="2543" width="1.7109375" style="8" customWidth="1"/>
    <col min="2544" max="2544" width="3.140625" style="8" customWidth="1"/>
    <col min="2545" max="2545" width="17.7109375" style="8" bestFit="1" customWidth="1"/>
    <col min="2546" max="2546" width="36.42578125" style="8" bestFit="1" customWidth="1"/>
    <col min="2547" max="2547" width="9.140625" style="8"/>
    <col min="2548" max="2548" width="17.7109375" style="8" bestFit="1" customWidth="1"/>
    <col min="2549" max="2549" width="36.42578125" style="8" bestFit="1" customWidth="1"/>
    <col min="2550" max="2550" width="9.140625" style="8"/>
    <col min="2551" max="2551" width="1.140625" style="8" customWidth="1"/>
    <col min="2552" max="2553" width="9.140625" style="8"/>
    <col min="2554" max="2554" width="11.85546875" style="8" bestFit="1" customWidth="1"/>
    <col min="2555" max="2797" width="9.140625" style="8"/>
    <col min="2798" max="2799" width="1.7109375" style="8" customWidth="1"/>
    <col min="2800" max="2800" width="3.140625" style="8" customWidth="1"/>
    <col min="2801" max="2801" width="17.7109375" style="8" bestFit="1" customWidth="1"/>
    <col min="2802" max="2802" width="36.42578125" style="8" bestFit="1" customWidth="1"/>
    <col min="2803" max="2803" width="9.140625" style="8"/>
    <col min="2804" max="2804" width="17.7109375" style="8" bestFit="1" customWidth="1"/>
    <col min="2805" max="2805" width="36.42578125" style="8" bestFit="1" customWidth="1"/>
    <col min="2806" max="2806" width="9.140625" style="8"/>
    <col min="2807" max="2807" width="1.140625" style="8" customWidth="1"/>
    <col min="2808" max="2809" width="9.140625" style="8"/>
    <col min="2810" max="2810" width="11.85546875" style="8" bestFit="1" customWidth="1"/>
    <col min="2811" max="3053" width="9.140625" style="8"/>
    <col min="3054" max="3055" width="1.7109375" style="8" customWidth="1"/>
    <col min="3056" max="3056" width="3.140625" style="8" customWidth="1"/>
    <col min="3057" max="3057" width="17.7109375" style="8" bestFit="1" customWidth="1"/>
    <col min="3058" max="3058" width="36.42578125" style="8" bestFit="1" customWidth="1"/>
    <col min="3059" max="3059" width="9.140625" style="8"/>
    <col min="3060" max="3060" width="17.7109375" style="8" bestFit="1" customWidth="1"/>
    <col min="3061" max="3061" width="36.42578125" style="8" bestFit="1" customWidth="1"/>
    <col min="3062" max="3062" width="9.140625" style="8"/>
    <col min="3063" max="3063" width="1.140625" style="8" customWidth="1"/>
    <col min="3064" max="3065" width="9.140625" style="8"/>
    <col min="3066" max="3066" width="11.85546875" style="8" bestFit="1" customWidth="1"/>
    <col min="3067" max="3309" width="9.140625" style="8"/>
    <col min="3310" max="3311" width="1.7109375" style="8" customWidth="1"/>
    <col min="3312" max="3312" width="3.140625" style="8" customWidth="1"/>
    <col min="3313" max="3313" width="17.7109375" style="8" bestFit="1" customWidth="1"/>
    <col min="3314" max="3314" width="36.42578125" style="8" bestFit="1" customWidth="1"/>
    <col min="3315" max="3315" width="9.140625" style="8"/>
    <col min="3316" max="3316" width="17.7109375" style="8" bestFit="1" customWidth="1"/>
    <col min="3317" max="3317" width="36.42578125" style="8" bestFit="1" customWidth="1"/>
    <col min="3318" max="3318" width="9.140625" style="8"/>
    <col min="3319" max="3319" width="1.140625" style="8" customWidth="1"/>
    <col min="3320" max="3321" width="9.140625" style="8"/>
    <col min="3322" max="3322" width="11.85546875" style="8" bestFit="1" customWidth="1"/>
    <col min="3323" max="3565" width="9.140625" style="8"/>
    <col min="3566" max="3567" width="1.7109375" style="8" customWidth="1"/>
    <col min="3568" max="3568" width="3.140625" style="8" customWidth="1"/>
    <col min="3569" max="3569" width="17.7109375" style="8" bestFit="1" customWidth="1"/>
    <col min="3570" max="3570" width="36.42578125" style="8" bestFit="1" customWidth="1"/>
    <col min="3571" max="3571" width="9.140625" style="8"/>
    <col min="3572" max="3572" width="17.7109375" style="8" bestFit="1" customWidth="1"/>
    <col min="3573" max="3573" width="36.42578125" style="8" bestFit="1" customWidth="1"/>
    <col min="3574" max="3574" width="9.140625" style="8"/>
    <col min="3575" max="3575" width="1.140625" style="8" customWidth="1"/>
    <col min="3576" max="3577" width="9.140625" style="8"/>
    <col min="3578" max="3578" width="11.85546875" style="8" bestFit="1" customWidth="1"/>
    <col min="3579" max="3821" width="9.140625" style="8"/>
    <col min="3822" max="3823" width="1.7109375" style="8" customWidth="1"/>
    <col min="3824" max="3824" width="3.140625" style="8" customWidth="1"/>
    <col min="3825" max="3825" width="17.7109375" style="8" bestFit="1" customWidth="1"/>
    <col min="3826" max="3826" width="36.42578125" style="8" bestFit="1" customWidth="1"/>
    <col min="3827" max="3827" width="9.140625" style="8"/>
    <col min="3828" max="3828" width="17.7109375" style="8" bestFit="1" customWidth="1"/>
    <col min="3829" max="3829" width="36.42578125" style="8" bestFit="1" customWidth="1"/>
    <col min="3830" max="3830" width="9.140625" style="8"/>
    <col min="3831" max="3831" width="1.140625" style="8" customWidth="1"/>
    <col min="3832" max="3833" width="9.140625" style="8"/>
    <col min="3834" max="3834" width="11.85546875" style="8" bestFit="1" customWidth="1"/>
    <col min="3835" max="4077" width="9.140625" style="8"/>
    <col min="4078" max="4079" width="1.7109375" style="8" customWidth="1"/>
    <col min="4080" max="4080" width="3.140625" style="8" customWidth="1"/>
    <col min="4081" max="4081" width="17.7109375" style="8" bestFit="1" customWidth="1"/>
    <col min="4082" max="4082" width="36.42578125" style="8" bestFit="1" customWidth="1"/>
    <col min="4083" max="4083" width="9.140625" style="8"/>
    <col min="4084" max="4084" width="17.7109375" style="8" bestFit="1" customWidth="1"/>
    <col min="4085" max="4085" width="36.42578125" style="8" bestFit="1" customWidth="1"/>
    <col min="4086" max="4086" width="9.140625" style="8"/>
    <col min="4087" max="4087" width="1.140625" style="8" customWidth="1"/>
    <col min="4088" max="4089" width="9.140625" style="8"/>
    <col min="4090" max="4090" width="11.85546875" style="8" bestFit="1" customWidth="1"/>
    <col min="4091" max="4333" width="9.140625" style="8"/>
    <col min="4334" max="4335" width="1.7109375" style="8" customWidth="1"/>
    <col min="4336" max="4336" width="3.140625" style="8" customWidth="1"/>
    <col min="4337" max="4337" width="17.7109375" style="8" bestFit="1" customWidth="1"/>
    <col min="4338" max="4338" width="36.42578125" style="8" bestFit="1" customWidth="1"/>
    <col min="4339" max="4339" width="9.140625" style="8"/>
    <col min="4340" max="4340" width="17.7109375" style="8" bestFit="1" customWidth="1"/>
    <col min="4341" max="4341" width="36.42578125" style="8" bestFit="1" customWidth="1"/>
    <col min="4342" max="4342" width="9.140625" style="8"/>
    <col min="4343" max="4343" width="1.140625" style="8" customWidth="1"/>
    <col min="4344" max="4345" width="9.140625" style="8"/>
    <col min="4346" max="4346" width="11.85546875" style="8" bestFit="1" customWidth="1"/>
    <col min="4347" max="4589" width="9.140625" style="8"/>
    <col min="4590" max="4591" width="1.7109375" style="8" customWidth="1"/>
    <col min="4592" max="4592" width="3.140625" style="8" customWidth="1"/>
    <col min="4593" max="4593" width="17.7109375" style="8" bestFit="1" customWidth="1"/>
    <col min="4594" max="4594" width="36.42578125" style="8" bestFit="1" customWidth="1"/>
    <col min="4595" max="4595" width="9.140625" style="8"/>
    <col min="4596" max="4596" width="17.7109375" style="8" bestFit="1" customWidth="1"/>
    <col min="4597" max="4597" width="36.42578125" style="8" bestFit="1" customWidth="1"/>
    <col min="4598" max="4598" width="9.140625" style="8"/>
    <col min="4599" max="4599" width="1.140625" style="8" customWidth="1"/>
    <col min="4600" max="4601" width="9.140625" style="8"/>
    <col min="4602" max="4602" width="11.85546875" style="8" bestFit="1" customWidth="1"/>
    <col min="4603" max="4845" width="9.140625" style="8"/>
    <col min="4846" max="4847" width="1.7109375" style="8" customWidth="1"/>
    <col min="4848" max="4848" width="3.140625" style="8" customWidth="1"/>
    <col min="4849" max="4849" width="17.7109375" style="8" bestFit="1" customWidth="1"/>
    <col min="4850" max="4850" width="36.42578125" style="8" bestFit="1" customWidth="1"/>
    <col min="4851" max="4851" width="9.140625" style="8"/>
    <col min="4852" max="4852" width="17.7109375" style="8" bestFit="1" customWidth="1"/>
    <col min="4853" max="4853" width="36.42578125" style="8" bestFit="1" customWidth="1"/>
    <col min="4854" max="4854" width="9.140625" style="8"/>
    <col min="4855" max="4855" width="1.140625" style="8" customWidth="1"/>
    <col min="4856" max="4857" width="9.140625" style="8"/>
    <col min="4858" max="4858" width="11.85546875" style="8" bestFit="1" customWidth="1"/>
    <col min="4859" max="5101" width="9.140625" style="8"/>
    <col min="5102" max="5103" width="1.7109375" style="8" customWidth="1"/>
    <col min="5104" max="5104" width="3.140625" style="8" customWidth="1"/>
    <col min="5105" max="5105" width="17.7109375" style="8" bestFit="1" customWidth="1"/>
    <col min="5106" max="5106" width="36.42578125" style="8" bestFit="1" customWidth="1"/>
    <col min="5107" max="5107" width="9.140625" style="8"/>
    <col min="5108" max="5108" width="17.7109375" style="8" bestFit="1" customWidth="1"/>
    <col min="5109" max="5109" width="36.42578125" style="8" bestFit="1" customWidth="1"/>
    <col min="5110" max="5110" width="9.140625" style="8"/>
    <col min="5111" max="5111" width="1.140625" style="8" customWidth="1"/>
    <col min="5112" max="5113" width="9.140625" style="8"/>
    <col min="5114" max="5114" width="11.85546875" style="8" bestFit="1" customWidth="1"/>
    <col min="5115" max="5357" width="9.140625" style="8"/>
    <col min="5358" max="5359" width="1.7109375" style="8" customWidth="1"/>
    <col min="5360" max="5360" width="3.140625" style="8" customWidth="1"/>
    <col min="5361" max="5361" width="17.7109375" style="8" bestFit="1" customWidth="1"/>
    <col min="5362" max="5362" width="36.42578125" style="8" bestFit="1" customWidth="1"/>
    <col min="5363" max="5363" width="9.140625" style="8"/>
    <col min="5364" max="5364" width="17.7109375" style="8" bestFit="1" customWidth="1"/>
    <col min="5365" max="5365" width="36.42578125" style="8" bestFit="1" customWidth="1"/>
    <col min="5366" max="5366" width="9.140625" style="8"/>
    <col min="5367" max="5367" width="1.140625" style="8" customWidth="1"/>
    <col min="5368" max="5369" width="9.140625" style="8"/>
    <col min="5370" max="5370" width="11.85546875" style="8" bestFit="1" customWidth="1"/>
    <col min="5371" max="5613" width="9.140625" style="8"/>
    <col min="5614" max="5615" width="1.7109375" style="8" customWidth="1"/>
    <col min="5616" max="5616" width="3.140625" style="8" customWidth="1"/>
    <col min="5617" max="5617" width="17.7109375" style="8" bestFit="1" customWidth="1"/>
    <col min="5618" max="5618" width="36.42578125" style="8" bestFit="1" customWidth="1"/>
    <col min="5619" max="5619" width="9.140625" style="8"/>
    <col min="5620" max="5620" width="17.7109375" style="8" bestFit="1" customWidth="1"/>
    <col min="5621" max="5621" width="36.42578125" style="8" bestFit="1" customWidth="1"/>
    <col min="5622" max="5622" width="9.140625" style="8"/>
    <col min="5623" max="5623" width="1.140625" style="8" customWidth="1"/>
    <col min="5624" max="5625" width="9.140625" style="8"/>
    <col min="5626" max="5626" width="11.85546875" style="8" bestFit="1" customWidth="1"/>
    <col min="5627" max="5869" width="9.140625" style="8"/>
    <col min="5870" max="5871" width="1.7109375" style="8" customWidth="1"/>
    <col min="5872" max="5872" width="3.140625" style="8" customWidth="1"/>
    <col min="5873" max="5873" width="17.7109375" style="8" bestFit="1" customWidth="1"/>
    <col min="5874" max="5874" width="36.42578125" style="8" bestFit="1" customWidth="1"/>
    <col min="5875" max="5875" width="9.140625" style="8"/>
    <col min="5876" max="5876" width="17.7109375" style="8" bestFit="1" customWidth="1"/>
    <col min="5877" max="5877" width="36.42578125" style="8" bestFit="1" customWidth="1"/>
    <col min="5878" max="5878" width="9.140625" style="8"/>
    <col min="5879" max="5879" width="1.140625" style="8" customWidth="1"/>
    <col min="5880" max="5881" width="9.140625" style="8"/>
    <col min="5882" max="5882" width="11.85546875" style="8" bestFit="1" customWidth="1"/>
    <col min="5883" max="6125" width="9.140625" style="8"/>
    <col min="6126" max="6127" width="1.7109375" style="8" customWidth="1"/>
    <col min="6128" max="6128" width="3.140625" style="8" customWidth="1"/>
    <col min="6129" max="6129" width="17.7109375" style="8" bestFit="1" customWidth="1"/>
    <col min="6130" max="6130" width="36.42578125" style="8" bestFit="1" customWidth="1"/>
    <col min="6131" max="6131" width="9.140625" style="8"/>
    <col min="6132" max="6132" width="17.7109375" style="8" bestFit="1" customWidth="1"/>
    <col min="6133" max="6133" width="36.42578125" style="8" bestFit="1" customWidth="1"/>
    <col min="6134" max="6134" width="9.140625" style="8"/>
    <col min="6135" max="6135" width="1.140625" style="8" customWidth="1"/>
    <col min="6136" max="6137" width="9.140625" style="8"/>
    <col min="6138" max="6138" width="11.85546875" style="8" bestFit="1" customWidth="1"/>
    <col min="6139" max="6381" width="9.140625" style="8"/>
    <col min="6382" max="6383" width="1.7109375" style="8" customWidth="1"/>
    <col min="6384" max="6384" width="3.140625" style="8" customWidth="1"/>
    <col min="6385" max="6385" width="17.7109375" style="8" bestFit="1" customWidth="1"/>
    <col min="6386" max="6386" width="36.42578125" style="8" bestFit="1" customWidth="1"/>
    <col min="6387" max="6387" width="9.140625" style="8"/>
    <col min="6388" max="6388" width="17.7109375" style="8" bestFit="1" customWidth="1"/>
    <col min="6389" max="6389" width="36.42578125" style="8" bestFit="1" customWidth="1"/>
    <col min="6390" max="6390" width="9.140625" style="8"/>
    <col min="6391" max="6391" width="1.140625" style="8" customWidth="1"/>
    <col min="6392" max="6393" width="9.140625" style="8"/>
    <col min="6394" max="6394" width="11.85546875" style="8" bestFit="1" customWidth="1"/>
    <col min="6395" max="6637" width="9.140625" style="8"/>
    <col min="6638" max="6639" width="1.7109375" style="8" customWidth="1"/>
    <col min="6640" max="6640" width="3.140625" style="8" customWidth="1"/>
    <col min="6641" max="6641" width="17.7109375" style="8" bestFit="1" customWidth="1"/>
    <col min="6642" max="6642" width="36.42578125" style="8" bestFit="1" customWidth="1"/>
    <col min="6643" max="6643" width="9.140625" style="8"/>
    <col min="6644" max="6644" width="17.7109375" style="8" bestFit="1" customWidth="1"/>
    <col min="6645" max="6645" width="36.42578125" style="8" bestFit="1" customWidth="1"/>
    <col min="6646" max="6646" width="9.140625" style="8"/>
    <col min="6647" max="6647" width="1.140625" style="8" customWidth="1"/>
    <col min="6648" max="6649" width="9.140625" style="8"/>
    <col min="6650" max="6650" width="11.85546875" style="8" bestFit="1" customWidth="1"/>
    <col min="6651" max="6893" width="9.140625" style="8"/>
    <col min="6894" max="6895" width="1.7109375" style="8" customWidth="1"/>
    <col min="6896" max="6896" width="3.140625" style="8" customWidth="1"/>
    <col min="6897" max="6897" width="17.7109375" style="8" bestFit="1" customWidth="1"/>
    <col min="6898" max="6898" width="36.42578125" style="8" bestFit="1" customWidth="1"/>
    <col min="6899" max="6899" width="9.140625" style="8"/>
    <col min="6900" max="6900" width="17.7109375" style="8" bestFit="1" customWidth="1"/>
    <col min="6901" max="6901" width="36.42578125" style="8" bestFit="1" customWidth="1"/>
    <col min="6902" max="6902" width="9.140625" style="8"/>
    <col min="6903" max="6903" width="1.140625" style="8" customWidth="1"/>
    <col min="6904" max="6905" width="9.140625" style="8"/>
    <col min="6906" max="6906" width="11.85546875" style="8" bestFit="1" customWidth="1"/>
    <col min="6907" max="7149" width="9.140625" style="8"/>
    <col min="7150" max="7151" width="1.7109375" style="8" customWidth="1"/>
    <col min="7152" max="7152" width="3.140625" style="8" customWidth="1"/>
    <col min="7153" max="7153" width="17.7109375" style="8" bestFit="1" customWidth="1"/>
    <col min="7154" max="7154" width="36.42578125" style="8" bestFit="1" customWidth="1"/>
    <col min="7155" max="7155" width="9.140625" style="8"/>
    <col min="7156" max="7156" width="17.7109375" style="8" bestFit="1" customWidth="1"/>
    <col min="7157" max="7157" width="36.42578125" style="8" bestFit="1" customWidth="1"/>
    <col min="7158" max="7158" width="9.140625" style="8"/>
    <col min="7159" max="7159" width="1.140625" style="8" customWidth="1"/>
    <col min="7160" max="7161" width="9.140625" style="8"/>
    <col min="7162" max="7162" width="11.85546875" style="8" bestFit="1" customWidth="1"/>
    <col min="7163" max="7405" width="9.140625" style="8"/>
    <col min="7406" max="7407" width="1.7109375" style="8" customWidth="1"/>
    <col min="7408" max="7408" width="3.140625" style="8" customWidth="1"/>
    <col min="7409" max="7409" width="17.7109375" style="8" bestFit="1" customWidth="1"/>
    <col min="7410" max="7410" width="36.42578125" style="8" bestFit="1" customWidth="1"/>
    <col min="7411" max="7411" width="9.140625" style="8"/>
    <col min="7412" max="7412" width="17.7109375" style="8" bestFit="1" customWidth="1"/>
    <col min="7413" max="7413" width="36.42578125" style="8" bestFit="1" customWidth="1"/>
    <col min="7414" max="7414" width="9.140625" style="8"/>
    <col min="7415" max="7415" width="1.140625" style="8" customWidth="1"/>
    <col min="7416" max="7417" width="9.140625" style="8"/>
    <col min="7418" max="7418" width="11.85546875" style="8" bestFit="1" customWidth="1"/>
    <col min="7419" max="7661" width="9.140625" style="8"/>
    <col min="7662" max="7663" width="1.7109375" style="8" customWidth="1"/>
    <col min="7664" max="7664" width="3.140625" style="8" customWidth="1"/>
    <col min="7665" max="7665" width="17.7109375" style="8" bestFit="1" customWidth="1"/>
    <col min="7666" max="7666" width="36.42578125" style="8" bestFit="1" customWidth="1"/>
    <col min="7667" max="7667" width="9.140625" style="8"/>
    <col min="7668" max="7668" width="17.7109375" style="8" bestFit="1" customWidth="1"/>
    <col min="7669" max="7669" width="36.42578125" style="8" bestFit="1" customWidth="1"/>
    <col min="7670" max="7670" width="9.140625" style="8"/>
    <col min="7671" max="7671" width="1.140625" style="8" customWidth="1"/>
    <col min="7672" max="7673" width="9.140625" style="8"/>
    <col min="7674" max="7674" width="11.85546875" style="8" bestFit="1" customWidth="1"/>
    <col min="7675" max="7917" width="9.140625" style="8"/>
    <col min="7918" max="7919" width="1.7109375" style="8" customWidth="1"/>
    <col min="7920" max="7920" width="3.140625" style="8" customWidth="1"/>
    <col min="7921" max="7921" width="17.7109375" style="8" bestFit="1" customWidth="1"/>
    <col min="7922" max="7922" width="36.42578125" style="8" bestFit="1" customWidth="1"/>
    <col min="7923" max="7923" width="9.140625" style="8"/>
    <col min="7924" max="7924" width="17.7109375" style="8" bestFit="1" customWidth="1"/>
    <col min="7925" max="7925" width="36.42578125" style="8" bestFit="1" customWidth="1"/>
    <col min="7926" max="7926" width="9.140625" style="8"/>
    <col min="7927" max="7927" width="1.140625" style="8" customWidth="1"/>
    <col min="7928" max="7929" width="9.140625" style="8"/>
    <col min="7930" max="7930" width="11.85546875" style="8" bestFit="1" customWidth="1"/>
    <col min="7931" max="8173" width="9.140625" style="8"/>
    <col min="8174" max="8175" width="1.7109375" style="8" customWidth="1"/>
    <col min="8176" max="8176" width="3.140625" style="8" customWidth="1"/>
    <col min="8177" max="8177" width="17.7109375" style="8" bestFit="1" customWidth="1"/>
    <col min="8178" max="8178" width="36.42578125" style="8" bestFit="1" customWidth="1"/>
    <col min="8179" max="8179" width="9.140625" style="8"/>
    <col min="8180" max="8180" width="17.7109375" style="8" bestFit="1" customWidth="1"/>
    <col min="8181" max="8181" width="36.42578125" style="8" bestFit="1" customWidth="1"/>
    <col min="8182" max="8182" width="9.140625" style="8"/>
    <col min="8183" max="8183" width="1.140625" style="8" customWidth="1"/>
    <col min="8184" max="8185" width="9.140625" style="8"/>
    <col min="8186" max="8186" width="11.85546875" style="8" bestFit="1" customWidth="1"/>
    <col min="8187" max="8429" width="9.140625" style="8"/>
    <col min="8430" max="8431" width="1.7109375" style="8" customWidth="1"/>
    <col min="8432" max="8432" width="3.140625" style="8" customWidth="1"/>
    <col min="8433" max="8433" width="17.7109375" style="8" bestFit="1" customWidth="1"/>
    <col min="8434" max="8434" width="36.42578125" style="8" bestFit="1" customWidth="1"/>
    <col min="8435" max="8435" width="9.140625" style="8"/>
    <col min="8436" max="8436" width="17.7109375" style="8" bestFit="1" customWidth="1"/>
    <col min="8437" max="8437" width="36.42578125" style="8" bestFit="1" customWidth="1"/>
    <col min="8438" max="8438" width="9.140625" style="8"/>
    <col min="8439" max="8439" width="1.140625" style="8" customWidth="1"/>
    <col min="8440" max="8441" width="9.140625" style="8"/>
    <col min="8442" max="8442" width="11.85546875" style="8" bestFit="1" customWidth="1"/>
    <col min="8443" max="8685" width="9.140625" style="8"/>
    <col min="8686" max="8687" width="1.7109375" style="8" customWidth="1"/>
    <col min="8688" max="8688" width="3.140625" style="8" customWidth="1"/>
    <col min="8689" max="8689" width="17.7109375" style="8" bestFit="1" customWidth="1"/>
    <col min="8690" max="8690" width="36.42578125" style="8" bestFit="1" customWidth="1"/>
    <col min="8691" max="8691" width="9.140625" style="8"/>
    <col min="8692" max="8692" width="17.7109375" style="8" bestFit="1" customWidth="1"/>
    <col min="8693" max="8693" width="36.42578125" style="8" bestFit="1" customWidth="1"/>
    <col min="8694" max="8694" width="9.140625" style="8"/>
    <col min="8695" max="8695" width="1.140625" style="8" customWidth="1"/>
    <col min="8696" max="8697" width="9.140625" style="8"/>
    <col min="8698" max="8698" width="11.85546875" style="8" bestFit="1" customWidth="1"/>
    <col min="8699" max="8941" width="9.140625" style="8"/>
    <col min="8942" max="8943" width="1.7109375" style="8" customWidth="1"/>
    <col min="8944" max="8944" width="3.140625" style="8" customWidth="1"/>
    <col min="8945" max="8945" width="17.7109375" style="8" bestFit="1" customWidth="1"/>
    <col min="8946" max="8946" width="36.42578125" style="8" bestFit="1" customWidth="1"/>
    <col min="8947" max="8947" width="9.140625" style="8"/>
    <col min="8948" max="8948" width="17.7109375" style="8" bestFit="1" customWidth="1"/>
    <col min="8949" max="8949" width="36.42578125" style="8" bestFit="1" customWidth="1"/>
    <col min="8950" max="8950" width="9.140625" style="8"/>
    <col min="8951" max="8951" width="1.140625" style="8" customWidth="1"/>
    <col min="8952" max="8953" width="9.140625" style="8"/>
    <col min="8954" max="8954" width="11.85546875" style="8" bestFit="1" customWidth="1"/>
    <col min="8955" max="9197" width="9.140625" style="8"/>
    <col min="9198" max="9199" width="1.7109375" style="8" customWidth="1"/>
    <col min="9200" max="9200" width="3.140625" style="8" customWidth="1"/>
    <col min="9201" max="9201" width="17.7109375" style="8" bestFit="1" customWidth="1"/>
    <col min="9202" max="9202" width="36.42578125" style="8" bestFit="1" customWidth="1"/>
    <col min="9203" max="9203" width="9.140625" style="8"/>
    <col min="9204" max="9204" width="17.7109375" style="8" bestFit="1" customWidth="1"/>
    <col min="9205" max="9205" width="36.42578125" style="8" bestFit="1" customWidth="1"/>
    <col min="9206" max="9206" width="9.140625" style="8"/>
    <col min="9207" max="9207" width="1.140625" style="8" customWidth="1"/>
    <col min="9208" max="9209" width="9.140625" style="8"/>
    <col min="9210" max="9210" width="11.85546875" style="8" bestFit="1" customWidth="1"/>
    <col min="9211" max="9453" width="9.140625" style="8"/>
    <col min="9454" max="9455" width="1.7109375" style="8" customWidth="1"/>
    <col min="9456" max="9456" width="3.140625" style="8" customWidth="1"/>
    <col min="9457" max="9457" width="17.7109375" style="8" bestFit="1" customWidth="1"/>
    <col min="9458" max="9458" width="36.42578125" style="8" bestFit="1" customWidth="1"/>
    <col min="9459" max="9459" width="9.140625" style="8"/>
    <col min="9460" max="9460" width="17.7109375" style="8" bestFit="1" customWidth="1"/>
    <col min="9461" max="9461" width="36.42578125" style="8" bestFit="1" customWidth="1"/>
    <col min="9462" max="9462" width="9.140625" style="8"/>
    <col min="9463" max="9463" width="1.140625" style="8" customWidth="1"/>
    <col min="9464" max="9465" width="9.140625" style="8"/>
    <col min="9466" max="9466" width="11.85546875" style="8" bestFit="1" customWidth="1"/>
    <col min="9467" max="9709" width="9.140625" style="8"/>
    <col min="9710" max="9711" width="1.7109375" style="8" customWidth="1"/>
    <col min="9712" max="9712" width="3.140625" style="8" customWidth="1"/>
    <col min="9713" max="9713" width="17.7109375" style="8" bestFit="1" customWidth="1"/>
    <col min="9714" max="9714" width="36.42578125" style="8" bestFit="1" customWidth="1"/>
    <col min="9715" max="9715" width="9.140625" style="8"/>
    <col min="9716" max="9716" width="17.7109375" style="8" bestFit="1" customWidth="1"/>
    <col min="9717" max="9717" width="36.42578125" style="8" bestFit="1" customWidth="1"/>
    <col min="9718" max="9718" width="9.140625" style="8"/>
    <col min="9719" max="9719" width="1.140625" style="8" customWidth="1"/>
    <col min="9720" max="9721" width="9.140625" style="8"/>
    <col min="9722" max="9722" width="11.85546875" style="8" bestFit="1" customWidth="1"/>
    <col min="9723" max="9965" width="9.140625" style="8"/>
    <col min="9966" max="9967" width="1.7109375" style="8" customWidth="1"/>
    <col min="9968" max="9968" width="3.140625" style="8" customWidth="1"/>
    <col min="9969" max="9969" width="17.7109375" style="8" bestFit="1" customWidth="1"/>
    <col min="9970" max="9970" width="36.42578125" style="8" bestFit="1" customWidth="1"/>
    <col min="9971" max="9971" width="9.140625" style="8"/>
    <col min="9972" max="9972" width="17.7109375" style="8" bestFit="1" customWidth="1"/>
    <col min="9973" max="9973" width="36.42578125" style="8" bestFit="1" customWidth="1"/>
    <col min="9974" max="9974" width="9.140625" style="8"/>
    <col min="9975" max="9975" width="1.140625" style="8" customWidth="1"/>
    <col min="9976" max="9977" width="9.140625" style="8"/>
    <col min="9978" max="9978" width="11.85546875" style="8" bestFit="1" customWidth="1"/>
    <col min="9979" max="10221" width="9.140625" style="8"/>
    <col min="10222" max="10223" width="1.7109375" style="8" customWidth="1"/>
    <col min="10224" max="10224" width="3.140625" style="8" customWidth="1"/>
    <col min="10225" max="10225" width="17.7109375" style="8" bestFit="1" customWidth="1"/>
    <col min="10226" max="10226" width="36.42578125" style="8" bestFit="1" customWidth="1"/>
    <col min="10227" max="10227" width="9.140625" style="8"/>
    <col min="10228" max="10228" width="17.7109375" style="8" bestFit="1" customWidth="1"/>
    <col min="10229" max="10229" width="36.42578125" style="8" bestFit="1" customWidth="1"/>
    <col min="10230" max="10230" width="9.140625" style="8"/>
    <col min="10231" max="10231" width="1.140625" style="8" customWidth="1"/>
    <col min="10232" max="10233" width="9.140625" style="8"/>
    <col min="10234" max="10234" width="11.85546875" style="8" bestFit="1" customWidth="1"/>
    <col min="10235" max="10477" width="9.140625" style="8"/>
    <col min="10478" max="10479" width="1.7109375" style="8" customWidth="1"/>
    <col min="10480" max="10480" width="3.140625" style="8" customWidth="1"/>
    <col min="10481" max="10481" width="17.7109375" style="8" bestFit="1" customWidth="1"/>
    <col min="10482" max="10482" width="36.42578125" style="8" bestFit="1" customWidth="1"/>
    <col min="10483" max="10483" width="9.140625" style="8"/>
    <col min="10484" max="10484" width="17.7109375" style="8" bestFit="1" customWidth="1"/>
    <col min="10485" max="10485" width="36.42578125" style="8" bestFit="1" customWidth="1"/>
    <col min="10486" max="10486" width="9.140625" style="8"/>
    <col min="10487" max="10487" width="1.140625" style="8" customWidth="1"/>
    <col min="10488" max="10489" width="9.140625" style="8"/>
    <col min="10490" max="10490" width="11.85546875" style="8" bestFit="1" customWidth="1"/>
    <col min="10491" max="10733" width="9.140625" style="8"/>
    <col min="10734" max="10735" width="1.7109375" style="8" customWidth="1"/>
    <col min="10736" max="10736" width="3.140625" style="8" customWidth="1"/>
    <col min="10737" max="10737" width="17.7109375" style="8" bestFit="1" customWidth="1"/>
    <col min="10738" max="10738" width="36.42578125" style="8" bestFit="1" customWidth="1"/>
    <col min="10739" max="10739" width="9.140625" style="8"/>
    <col min="10740" max="10740" width="17.7109375" style="8" bestFit="1" customWidth="1"/>
    <col min="10741" max="10741" width="36.42578125" style="8" bestFit="1" customWidth="1"/>
    <col min="10742" max="10742" width="9.140625" style="8"/>
    <col min="10743" max="10743" width="1.140625" style="8" customWidth="1"/>
    <col min="10744" max="10745" width="9.140625" style="8"/>
    <col min="10746" max="10746" width="11.85546875" style="8" bestFit="1" customWidth="1"/>
    <col min="10747" max="10989" width="9.140625" style="8"/>
    <col min="10990" max="10991" width="1.7109375" style="8" customWidth="1"/>
    <col min="10992" max="10992" width="3.140625" style="8" customWidth="1"/>
    <col min="10993" max="10993" width="17.7109375" style="8" bestFit="1" customWidth="1"/>
    <col min="10994" max="10994" width="36.42578125" style="8" bestFit="1" customWidth="1"/>
    <col min="10995" max="10995" width="9.140625" style="8"/>
    <col min="10996" max="10996" width="17.7109375" style="8" bestFit="1" customWidth="1"/>
    <col min="10997" max="10997" width="36.42578125" style="8" bestFit="1" customWidth="1"/>
    <col min="10998" max="10998" width="9.140625" style="8"/>
    <col min="10999" max="10999" width="1.140625" style="8" customWidth="1"/>
    <col min="11000" max="11001" width="9.140625" style="8"/>
    <col min="11002" max="11002" width="11.85546875" style="8" bestFit="1" customWidth="1"/>
    <col min="11003" max="11245" width="9.140625" style="8"/>
    <col min="11246" max="11247" width="1.7109375" style="8" customWidth="1"/>
    <col min="11248" max="11248" width="3.140625" style="8" customWidth="1"/>
    <col min="11249" max="11249" width="17.7109375" style="8" bestFit="1" customWidth="1"/>
    <col min="11250" max="11250" width="36.42578125" style="8" bestFit="1" customWidth="1"/>
    <col min="11251" max="11251" width="9.140625" style="8"/>
    <col min="11252" max="11252" width="17.7109375" style="8" bestFit="1" customWidth="1"/>
    <col min="11253" max="11253" width="36.42578125" style="8" bestFit="1" customWidth="1"/>
    <col min="11254" max="11254" width="9.140625" style="8"/>
    <col min="11255" max="11255" width="1.140625" style="8" customWidth="1"/>
    <col min="11256" max="11257" width="9.140625" style="8"/>
    <col min="11258" max="11258" width="11.85546875" style="8" bestFit="1" customWidth="1"/>
    <col min="11259" max="11501" width="9.140625" style="8"/>
    <col min="11502" max="11503" width="1.7109375" style="8" customWidth="1"/>
    <col min="11504" max="11504" width="3.140625" style="8" customWidth="1"/>
    <col min="11505" max="11505" width="17.7109375" style="8" bestFit="1" customWidth="1"/>
    <col min="11506" max="11506" width="36.42578125" style="8" bestFit="1" customWidth="1"/>
    <col min="11507" max="11507" width="9.140625" style="8"/>
    <col min="11508" max="11508" width="17.7109375" style="8" bestFit="1" customWidth="1"/>
    <col min="11509" max="11509" width="36.42578125" style="8" bestFit="1" customWidth="1"/>
    <col min="11510" max="11510" width="9.140625" style="8"/>
    <col min="11511" max="11511" width="1.140625" style="8" customWidth="1"/>
    <col min="11512" max="11513" width="9.140625" style="8"/>
    <col min="11514" max="11514" width="11.85546875" style="8" bestFit="1" customWidth="1"/>
    <col min="11515" max="11757" width="9.140625" style="8"/>
    <col min="11758" max="11759" width="1.7109375" style="8" customWidth="1"/>
    <col min="11760" max="11760" width="3.140625" style="8" customWidth="1"/>
    <col min="11761" max="11761" width="17.7109375" style="8" bestFit="1" customWidth="1"/>
    <col min="11762" max="11762" width="36.42578125" style="8" bestFit="1" customWidth="1"/>
    <col min="11763" max="11763" width="9.140625" style="8"/>
    <col min="11764" max="11764" width="17.7109375" style="8" bestFit="1" customWidth="1"/>
    <col min="11765" max="11765" width="36.42578125" style="8" bestFit="1" customWidth="1"/>
    <col min="11766" max="11766" width="9.140625" style="8"/>
    <col min="11767" max="11767" width="1.140625" style="8" customWidth="1"/>
    <col min="11768" max="11769" width="9.140625" style="8"/>
    <col min="11770" max="11770" width="11.85546875" style="8" bestFit="1" customWidth="1"/>
    <col min="11771" max="12013" width="9.140625" style="8"/>
    <col min="12014" max="12015" width="1.7109375" style="8" customWidth="1"/>
    <col min="12016" max="12016" width="3.140625" style="8" customWidth="1"/>
    <col min="12017" max="12017" width="17.7109375" style="8" bestFit="1" customWidth="1"/>
    <col min="12018" max="12018" width="36.42578125" style="8" bestFit="1" customWidth="1"/>
    <col min="12019" max="12019" width="9.140625" style="8"/>
    <col min="12020" max="12020" width="17.7109375" style="8" bestFit="1" customWidth="1"/>
    <col min="12021" max="12021" width="36.42578125" style="8" bestFit="1" customWidth="1"/>
    <col min="12022" max="12022" width="9.140625" style="8"/>
    <col min="12023" max="12023" width="1.140625" style="8" customWidth="1"/>
    <col min="12024" max="12025" width="9.140625" style="8"/>
    <col min="12026" max="12026" width="11.85546875" style="8" bestFit="1" customWidth="1"/>
    <col min="12027" max="12269" width="9.140625" style="8"/>
    <col min="12270" max="12271" width="1.7109375" style="8" customWidth="1"/>
    <col min="12272" max="12272" width="3.140625" style="8" customWidth="1"/>
    <col min="12273" max="12273" width="17.7109375" style="8" bestFit="1" customWidth="1"/>
    <col min="12274" max="12274" width="36.42578125" style="8" bestFit="1" customWidth="1"/>
    <col min="12275" max="12275" width="9.140625" style="8"/>
    <col min="12276" max="12276" width="17.7109375" style="8" bestFit="1" customWidth="1"/>
    <col min="12277" max="12277" width="36.42578125" style="8" bestFit="1" customWidth="1"/>
    <col min="12278" max="12278" width="9.140625" style="8"/>
    <col min="12279" max="12279" width="1.140625" style="8" customWidth="1"/>
    <col min="12280" max="12281" width="9.140625" style="8"/>
    <col min="12282" max="12282" width="11.85546875" style="8" bestFit="1" customWidth="1"/>
    <col min="12283" max="12525" width="9.140625" style="8"/>
    <col min="12526" max="12527" width="1.7109375" style="8" customWidth="1"/>
    <col min="12528" max="12528" width="3.140625" style="8" customWidth="1"/>
    <col min="12529" max="12529" width="17.7109375" style="8" bestFit="1" customWidth="1"/>
    <col min="12530" max="12530" width="36.42578125" style="8" bestFit="1" customWidth="1"/>
    <col min="12531" max="12531" width="9.140625" style="8"/>
    <col min="12532" max="12532" width="17.7109375" style="8" bestFit="1" customWidth="1"/>
    <col min="12533" max="12533" width="36.42578125" style="8" bestFit="1" customWidth="1"/>
    <col min="12534" max="12534" width="9.140625" style="8"/>
    <col min="12535" max="12535" width="1.140625" style="8" customWidth="1"/>
    <col min="12536" max="12537" width="9.140625" style="8"/>
    <col min="12538" max="12538" width="11.85546875" style="8" bestFit="1" customWidth="1"/>
    <col min="12539" max="12781" width="9.140625" style="8"/>
    <col min="12782" max="12783" width="1.7109375" style="8" customWidth="1"/>
    <col min="12784" max="12784" width="3.140625" style="8" customWidth="1"/>
    <col min="12785" max="12785" width="17.7109375" style="8" bestFit="1" customWidth="1"/>
    <col min="12786" max="12786" width="36.42578125" style="8" bestFit="1" customWidth="1"/>
    <col min="12787" max="12787" width="9.140625" style="8"/>
    <col min="12788" max="12788" width="17.7109375" style="8" bestFit="1" customWidth="1"/>
    <col min="12789" max="12789" width="36.42578125" style="8" bestFit="1" customWidth="1"/>
    <col min="12790" max="12790" width="9.140625" style="8"/>
    <col min="12791" max="12791" width="1.140625" style="8" customWidth="1"/>
    <col min="12792" max="12793" width="9.140625" style="8"/>
    <col min="12794" max="12794" width="11.85546875" style="8" bestFit="1" customWidth="1"/>
    <col min="12795" max="13037" width="9.140625" style="8"/>
    <col min="13038" max="13039" width="1.7109375" style="8" customWidth="1"/>
    <col min="13040" max="13040" width="3.140625" style="8" customWidth="1"/>
    <col min="13041" max="13041" width="17.7109375" style="8" bestFit="1" customWidth="1"/>
    <col min="13042" max="13042" width="36.42578125" style="8" bestFit="1" customWidth="1"/>
    <col min="13043" max="13043" width="9.140625" style="8"/>
    <col min="13044" max="13044" width="17.7109375" style="8" bestFit="1" customWidth="1"/>
    <col min="13045" max="13045" width="36.42578125" style="8" bestFit="1" customWidth="1"/>
    <col min="13046" max="13046" width="9.140625" style="8"/>
    <col min="13047" max="13047" width="1.140625" style="8" customWidth="1"/>
    <col min="13048" max="13049" width="9.140625" style="8"/>
    <col min="13050" max="13050" width="11.85546875" style="8" bestFit="1" customWidth="1"/>
    <col min="13051" max="13293" width="9.140625" style="8"/>
    <col min="13294" max="13295" width="1.7109375" style="8" customWidth="1"/>
    <col min="13296" max="13296" width="3.140625" style="8" customWidth="1"/>
    <col min="13297" max="13297" width="17.7109375" style="8" bestFit="1" customWidth="1"/>
    <col min="13298" max="13298" width="36.42578125" style="8" bestFit="1" customWidth="1"/>
    <col min="13299" max="13299" width="9.140625" style="8"/>
    <col min="13300" max="13300" width="17.7109375" style="8" bestFit="1" customWidth="1"/>
    <col min="13301" max="13301" width="36.42578125" style="8" bestFit="1" customWidth="1"/>
    <col min="13302" max="13302" width="9.140625" style="8"/>
    <col min="13303" max="13303" width="1.140625" style="8" customWidth="1"/>
    <col min="13304" max="13305" width="9.140625" style="8"/>
    <col min="13306" max="13306" width="11.85546875" style="8" bestFit="1" customWidth="1"/>
    <col min="13307" max="13549" width="9.140625" style="8"/>
    <col min="13550" max="13551" width="1.7109375" style="8" customWidth="1"/>
    <col min="13552" max="13552" width="3.140625" style="8" customWidth="1"/>
    <col min="13553" max="13553" width="17.7109375" style="8" bestFit="1" customWidth="1"/>
    <col min="13554" max="13554" width="36.42578125" style="8" bestFit="1" customWidth="1"/>
    <col min="13555" max="13555" width="9.140625" style="8"/>
    <col min="13556" max="13556" width="17.7109375" style="8" bestFit="1" customWidth="1"/>
    <col min="13557" max="13557" width="36.42578125" style="8" bestFit="1" customWidth="1"/>
    <col min="13558" max="13558" width="9.140625" style="8"/>
    <col min="13559" max="13559" width="1.140625" style="8" customWidth="1"/>
    <col min="13560" max="13561" width="9.140625" style="8"/>
    <col min="13562" max="13562" width="11.85546875" style="8" bestFit="1" customWidth="1"/>
    <col min="13563" max="13805" width="9.140625" style="8"/>
    <col min="13806" max="13807" width="1.7109375" style="8" customWidth="1"/>
    <col min="13808" max="13808" width="3.140625" style="8" customWidth="1"/>
    <col min="13809" max="13809" width="17.7109375" style="8" bestFit="1" customWidth="1"/>
    <col min="13810" max="13810" width="36.42578125" style="8" bestFit="1" customWidth="1"/>
    <col min="13811" max="13811" width="9.140625" style="8"/>
    <col min="13812" max="13812" width="17.7109375" style="8" bestFit="1" customWidth="1"/>
    <col min="13813" max="13813" width="36.42578125" style="8" bestFit="1" customWidth="1"/>
    <col min="13814" max="13814" width="9.140625" style="8"/>
    <col min="13815" max="13815" width="1.140625" style="8" customWidth="1"/>
    <col min="13816" max="13817" width="9.140625" style="8"/>
    <col min="13818" max="13818" width="11.85546875" style="8" bestFit="1" customWidth="1"/>
    <col min="13819" max="14061" width="9.140625" style="8"/>
    <col min="14062" max="14063" width="1.7109375" style="8" customWidth="1"/>
    <col min="14064" max="14064" width="3.140625" style="8" customWidth="1"/>
    <col min="14065" max="14065" width="17.7109375" style="8" bestFit="1" customWidth="1"/>
    <col min="14066" max="14066" width="36.42578125" style="8" bestFit="1" customWidth="1"/>
    <col min="14067" max="14067" width="9.140625" style="8"/>
    <col min="14068" max="14068" width="17.7109375" style="8" bestFit="1" customWidth="1"/>
    <col min="14069" max="14069" width="36.42578125" style="8" bestFit="1" customWidth="1"/>
    <col min="14070" max="14070" width="9.140625" style="8"/>
    <col min="14071" max="14071" width="1.140625" style="8" customWidth="1"/>
    <col min="14072" max="14073" width="9.140625" style="8"/>
    <col min="14074" max="14074" width="11.85546875" style="8" bestFit="1" customWidth="1"/>
    <col min="14075" max="14317" width="9.140625" style="8"/>
    <col min="14318" max="14319" width="1.7109375" style="8" customWidth="1"/>
    <col min="14320" max="14320" width="3.140625" style="8" customWidth="1"/>
    <col min="14321" max="14321" width="17.7109375" style="8" bestFit="1" customWidth="1"/>
    <col min="14322" max="14322" width="36.42578125" style="8" bestFit="1" customWidth="1"/>
    <col min="14323" max="14323" width="9.140625" style="8"/>
    <col min="14324" max="14324" width="17.7109375" style="8" bestFit="1" customWidth="1"/>
    <col min="14325" max="14325" width="36.42578125" style="8" bestFit="1" customWidth="1"/>
    <col min="14326" max="14326" width="9.140625" style="8"/>
    <col min="14327" max="14327" width="1.140625" style="8" customWidth="1"/>
    <col min="14328" max="14329" width="9.140625" style="8"/>
    <col min="14330" max="14330" width="11.85546875" style="8" bestFit="1" customWidth="1"/>
    <col min="14331" max="14573" width="9.140625" style="8"/>
    <col min="14574" max="14575" width="1.7109375" style="8" customWidth="1"/>
    <col min="14576" max="14576" width="3.140625" style="8" customWidth="1"/>
    <col min="14577" max="14577" width="17.7109375" style="8" bestFit="1" customWidth="1"/>
    <col min="14578" max="14578" width="36.42578125" style="8" bestFit="1" customWidth="1"/>
    <col min="14579" max="14579" width="9.140625" style="8"/>
    <col min="14580" max="14580" width="17.7109375" style="8" bestFit="1" customWidth="1"/>
    <col min="14581" max="14581" width="36.42578125" style="8" bestFit="1" customWidth="1"/>
    <col min="14582" max="14582" width="9.140625" style="8"/>
    <col min="14583" max="14583" width="1.140625" style="8" customWidth="1"/>
    <col min="14584" max="14585" width="9.140625" style="8"/>
    <col min="14586" max="14586" width="11.85546875" style="8" bestFit="1" customWidth="1"/>
    <col min="14587" max="14829" width="9.140625" style="8"/>
    <col min="14830" max="14831" width="1.7109375" style="8" customWidth="1"/>
    <col min="14832" max="14832" width="3.140625" style="8" customWidth="1"/>
    <col min="14833" max="14833" width="17.7109375" style="8" bestFit="1" customWidth="1"/>
    <col min="14834" max="14834" width="36.42578125" style="8" bestFit="1" customWidth="1"/>
    <col min="14835" max="14835" width="9.140625" style="8"/>
    <col min="14836" max="14836" width="17.7109375" style="8" bestFit="1" customWidth="1"/>
    <col min="14837" max="14837" width="36.42578125" style="8" bestFit="1" customWidth="1"/>
    <col min="14838" max="14838" width="9.140625" style="8"/>
    <col min="14839" max="14839" width="1.140625" style="8" customWidth="1"/>
    <col min="14840" max="14841" width="9.140625" style="8"/>
    <col min="14842" max="14842" width="11.85546875" style="8" bestFit="1" customWidth="1"/>
    <col min="14843" max="15085" width="9.140625" style="8"/>
    <col min="15086" max="15087" width="1.7109375" style="8" customWidth="1"/>
    <col min="15088" max="15088" width="3.140625" style="8" customWidth="1"/>
    <col min="15089" max="15089" width="17.7109375" style="8" bestFit="1" customWidth="1"/>
    <col min="15090" max="15090" width="36.42578125" style="8" bestFit="1" customWidth="1"/>
    <col min="15091" max="15091" width="9.140625" style="8"/>
    <col min="15092" max="15092" width="17.7109375" style="8" bestFit="1" customWidth="1"/>
    <col min="15093" max="15093" width="36.42578125" style="8" bestFit="1" customWidth="1"/>
    <col min="15094" max="15094" width="9.140625" style="8"/>
    <col min="15095" max="15095" width="1.140625" style="8" customWidth="1"/>
    <col min="15096" max="15097" width="9.140625" style="8"/>
    <col min="15098" max="15098" width="11.85546875" style="8" bestFit="1" customWidth="1"/>
    <col min="15099" max="15341" width="9.140625" style="8"/>
    <col min="15342" max="15343" width="1.7109375" style="8" customWidth="1"/>
    <col min="15344" max="15344" width="3.140625" style="8" customWidth="1"/>
    <col min="15345" max="15345" width="17.7109375" style="8" bestFit="1" customWidth="1"/>
    <col min="15346" max="15346" width="36.42578125" style="8" bestFit="1" customWidth="1"/>
    <col min="15347" max="15347" width="9.140625" style="8"/>
    <col min="15348" max="15348" width="17.7109375" style="8" bestFit="1" customWidth="1"/>
    <col min="15349" max="15349" width="36.42578125" style="8" bestFit="1" customWidth="1"/>
    <col min="15350" max="15350" width="9.140625" style="8"/>
    <col min="15351" max="15351" width="1.140625" style="8" customWidth="1"/>
    <col min="15352" max="15353" width="9.140625" style="8"/>
    <col min="15354" max="15354" width="11.85546875" style="8" bestFit="1" customWidth="1"/>
    <col min="15355" max="15597" width="9.140625" style="8"/>
    <col min="15598" max="15599" width="1.7109375" style="8" customWidth="1"/>
    <col min="15600" max="15600" width="3.140625" style="8" customWidth="1"/>
    <col min="15601" max="15601" width="17.7109375" style="8" bestFit="1" customWidth="1"/>
    <col min="15602" max="15602" width="36.42578125" style="8" bestFit="1" customWidth="1"/>
    <col min="15603" max="15603" width="9.140625" style="8"/>
    <col min="15604" max="15604" width="17.7109375" style="8" bestFit="1" customWidth="1"/>
    <col min="15605" max="15605" width="36.42578125" style="8" bestFit="1" customWidth="1"/>
    <col min="15606" max="15606" width="9.140625" style="8"/>
    <col min="15607" max="15607" width="1.140625" style="8" customWidth="1"/>
    <col min="15608" max="15609" width="9.140625" style="8"/>
    <col min="15610" max="15610" width="11.85546875" style="8" bestFit="1" customWidth="1"/>
    <col min="15611" max="15853" width="9.140625" style="8"/>
    <col min="15854" max="15855" width="1.7109375" style="8" customWidth="1"/>
    <col min="15856" max="15856" width="3.140625" style="8" customWidth="1"/>
    <col min="15857" max="15857" width="17.7109375" style="8" bestFit="1" customWidth="1"/>
    <col min="15858" max="15858" width="36.42578125" style="8" bestFit="1" customWidth="1"/>
    <col min="15859" max="15859" width="9.140625" style="8"/>
    <col min="15860" max="15860" width="17.7109375" style="8" bestFit="1" customWidth="1"/>
    <col min="15861" max="15861" width="36.42578125" style="8" bestFit="1" customWidth="1"/>
    <col min="15862" max="15862" width="9.140625" style="8"/>
    <col min="15863" max="15863" width="1.140625" style="8" customWidth="1"/>
    <col min="15864" max="15865" width="9.140625" style="8"/>
    <col min="15866" max="15866" width="11.85546875" style="8" bestFit="1" customWidth="1"/>
    <col min="15867" max="16109" width="9.140625" style="8"/>
    <col min="16110" max="16111" width="1.7109375" style="8" customWidth="1"/>
    <col min="16112" max="16112" width="3.140625" style="8" customWidth="1"/>
    <col min="16113" max="16113" width="17.7109375" style="8" bestFit="1" customWidth="1"/>
    <col min="16114" max="16114" width="36.42578125" style="8" bestFit="1" customWidth="1"/>
    <col min="16115" max="16115" width="9.140625" style="8"/>
    <col min="16116" max="16116" width="17.7109375" style="8" bestFit="1" customWidth="1"/>
    <col min="16117" max="16117" width="36.42578125" style="8" bestFit="1" customWidth="1"/>
    <col min="16118" max="16118" width="9.140625" style="8"/>
    <col min="16119" max="16119" width="1.140625" style="8" customWidth="1"/>
    <col min="16120" max="16121" width="9.140625" style="8"/>
    <col min="16122" max="16122" width="11.85546875" style="8" bestFit="1" customWidth="1"/>
    <col min="16123" max="16384" width="9.140625" style="8"/>
  </cols>
  <sheetData>
    <row r="1" spans="2:10" ht="6" customHeight="1"/>
    <row r="2" spans="2:10" ht="23.25" thickBot="1">
      <c r="B2" s="9"/>
      <c r="C2" s="9"/>
      <c r="D2" s="10">
        <f ca="1">TODAY() + 52</f>
        <v>43268</v>
      </c>
      <c r="E2" s="9" t="s">
        <v>181</v>
      </c>
      <c r="F2" s="9"/>
      <c r="G2" s="9"/>
      <c r="H2" s="9"/>
      <c r="I2" s="9"/>
      <c r="J2" s="11"/>
    </row>
    <row r="3" spans="2:10" ht="13.5" thickTop="1">
      <c r="B3" s="14"/>
      <c r="C3" s="14"/>
      <c r="D3" s="14" t="s">
        <v>7</v>
      </c>
      <c r="E3" s="15"/>
      <c r="F3" s="15"/>
      <c r="G3" s="16" t="s">
        <v>8</v>
      </c>
      <c r="H3" s="15"/>
      <c r="I3" s="15"/>
      <c r="J3" s="11"/>
    </row>
    <row r="4" spans="2:10">
      <c r="B4" s="15"/>
      <c r="C4" s="18"/>
      <c r="D4" s="19" t="s">
        <v>10</v>
      </c>
      <c r="E4" s="20" t="s">
        <v>11</v>
      </c>
      <c r="F4" s="15" t="s">
        <v>12</v>
      </c>
      <c r="G4" s="19" t="s">
        <v>10</v>
      </c>
      <c r="H4" s="20" t="s">
        <v>13</v>
      </c>
      <c r="I4" s="15" t="str">
        <f>F4</f>
        <v>AUSY</v>
      </c>
      <c r="J4" s="11"/>
    </row>
    <row r="5" spans="2:10">
      <c r="B5" s="15"/>
      <c r="C5" s="18"/>
      <c r="D5" s="19" t="s">
        <v>15</v>
      </c>
      <c r="E5" s="20" t="s">
        <v>13</v>
      </c>
      <c r="F5" s="15"/>
      <c r="G5" s="19" t="s">
        <v>15</v>
      </c>
      <c r="H5" s="20" t="s">
        <v>11</v>
      </c>
      <c r="I5" s="15"/>
      <c r="J5" s="11"/>
    </row>
    <row r="6" spans="2:10">
      <c r="B6" s="15"/>
      <c r="C6" s="15"/>
      <c r="D6" s="23" t="s">
        <v>17</v>
      </c>
      <c r="E6" s="24">
        <v>100000000</v>
      </c>
      <c r="F6" s="24"/>
      <c r="G6" s="23" t="s">
        <v>17</v>
      </c>
      <c r="H6" s="24">
        <f>E6</f>
        <v>100000000</v>
      </c>
      <c r="I6" s="24"/>
      <c r="J6" s="11"/>
    </row>
    <row r="7" spans="2:10">
      <c r="B7" s="15"/>
      <c r="C7" s="15"/>
      <c r="D7" s="19" t="s">
        <v>19</v>
      </c>
      <c r="E7" s="27">
        <f ca="1">_xll.HLV5r3.Financial.Cache.AddPeriod($L$19,$F$7,$F$4,"FOLLOWING","Business")</f>
        <v>43217</v>
      </c>
      <c r="F7" s="28" t="s">
        <v>20</v>
      </c>
      <c r="G7" s="19" t="s">
        <v>19</v>
      </c>
      <c r="H7" s="27">
        <f ca="1">_xll.HLV5r3.Financial.Cache.AddPeriod($L$19,$I$7,$I$4,"FOLLOWING","Business")</f>
        <v>43217</v>
      </c>
      <c r="I7" s="28" t="s">
        <v>20</v>
      </c>
      <c r="J7" s="11"/>
    </row>
    <row r="8" spans="2:10">
      <c r="B8" s="15"/>
      <c r="C8" s="15"/>
      <c r="D8" s="29" t="s">
        <v>18</v>
      </c>
      <c r="E8" s="27">
        <f ca="1">_xll.HLV5r3.Financial.Cache.AddPeriod(E7,$F$8,$F$4,"MODFOLLOWING","Calendar")</f>
        <v>46870</v>
      </c>
      <c r="F8" s="28" t="s">
        <v>21</v>
      </c>
      <c r="G8" s="29" t="s">
        <v>18</v>
      </c>
      <c r="H8" s="27">
        <f ca="1">_xll.HLV5r3.Financial.Cache.AddPeriod(H7,$I$8,$I$4,"MODFOLLOWING","Calendar")</f>
        <v>46870</v>
      </c>
      <c r="I8" s="28" t="s">
        <v>21</v>
      </c>
      <c r="J8" s="11"/>
    </row>
    <row r="9" spans="2:10">
      <c r="B9" s="15"/>
      <c r="C9" s="15"/>
      <c r="D9" s="29" t="s">
        <v>22</v>
      </c>
      <c r="E9" s="27">
        <f ca="1">_xll.HLV5r3.Financial.Cache.AddPeriod(E7,$F$9,$F$4,"FOLLOWING","Calendar")</f>
        <v>43402</v>
      </c>
      <c r="F9" s="28" t="s">
        <v>23</v>
      </c>
      <c r="G9" s="29" t="s">
        <v>22</v>
      </c>
      <c r="H9" s="27">
        <f ca="1">_xll.HLV5r3.Financial.Cache.AddPeriod(H7,$I$9,$I$4,"FOLLOWING","Calendar")</f>
        <v>43402</v>
      </c>
      <c r="I9" s="28" t="s">
        <v>23</v>
      </c>
      <c r="J9" s="11"/>
    </row>
    <row r="10" spans="2:10">
      <c r="B10" s="15"/>
      <c r="C10" s="15"/>
      <c r="D10" s="29" t="s">
        <v>24</v>
      </c>
      <c r="E10" s="27"/>
      <c r="F10" s="30"/>
      <c r="G10" s="29" t="s">
        <v>24</v>
      </c>
      <c r="H10" s="27"/>
      <c r="I10" s="30"/>
      <c r="J10" s="11"/>
    </row>
    <row r="11" spans="2:10">
      <c r="B11" s="15"/>
      <c r="C11" s="31"/>
      <c r="D11" s="29" t="s">
        <v>25</v>
      </c>
      <c r="E11" s="32" t="s">
        <v>26</v>
      </c>
      <c r="F11" s="30"/>
      <c r="G11" s="29" t="s">
        <v>25</v>
      </c>
      <c r="H11" s="32" t="s">
        <v>26</v>
      </c>
      <c r="I11" s="30"/>
      <c r="J11" s="11"/>
    </row>
    <row r="12" spans="2:10">
      <c r="B12" s="15"/>
      <c r="C12" s="31"/>
      <c r="D12" s="29" t="s">
        <v>28</v>
      </c>
      <c r="E12" s="32"/>
      <c r="F12" s="30"/>
      <c r="G12" s="29" t="s">
        <v>28</v>
      </c>
      <c r="H12" s="32"/>
      <c r="I12" s="30"/>
      <c r="J12" s="11"/>
    </row>
    <row r="13" spans="2:10">
      <c r="B13" s="15"/>
      <c r="C13" s="31"/>
      <c r="D13" s="29" t="s">
        <v>29</v>
      </c>
      <c r="E13" s="32"/>
      <c r="F13" s="30"/>
      <c r="G13" s="29" t="s">
        <v>29</v>
      </c>
      <c r="H13" s="32"/>
      <c r="I13" s="30"/>
      <c r="J13" s="11"/>
    </row>
    <row r="14" spans="2:10">
      <c r="B14" s="15"/>
      <c r="C14" s="31"/>
      <c r="D14" s="33" t="s">
        <v>31</v>
      </c>
      <c r="E14" s="32" t="s">
        <v>32</v>
      </c>
      <c r="F14" s="34"/>
      <c r="G14" s="33" t="s">
        <v>31</v>
      </c>
      <c r="H14" s="32" t="s">
        <v>32</v>
      </c>
      <c r="I14" s="34"/>
      <c r="J14" s="11"/>
    </row>
    <row r="15" spans="2:10">
      <c r="B15" s="15"/>
      <c r="C15" s="31"/>
      <c r="D15" s="133" t="s">
        <v>33</v>
      </c>
      <c r="E15" s="161" t="s">
        <v>34</v>
      </c>
      <c r="F15" s="15"/>
      <c r="G15" s="133" t="s">
        <v>33</v>
      </c>
      <c r="H15" s="161" t="s">
        <v>35</v>
      </c>
      <c r="I15" s="15"/>
      <c r="J15" s="11"/>
    </row>
    <row r="16" spans="2:10" ht="13.5" thickBot="1">
      <c r="B16" s="15"/>
      <c r="C16" s="31"/>
      <c r="D16" s="19" t="s">
        <v>37</v>
      </c>
      <c r="E16" s="35" t="s">
        <v>38</v>
      </c>
      <c r="F16" s="15"/>
      <c r="G16" s="19" t="s">
        <v>37</v>
      </c>
      <c r="H16" s="32" t="s">
        <v>135</v>
      </c>
      <c r="I16" s="15"/>
      <c r="J16" s="11"/>
    </row>
    <row r="17" spans="2:12" ht="21" customHeight="1" thickBot="1">
      <c r="B17" s="15"/>
      <c r="C17" s="31"/>
      <c r="D17" s="29" t="s">
        <v>39</v>
      </c>
      <c r="E17" s="35">
        <v>5.3124288482752358E-2</v>
      </c>
      <c r="F17" s="15"/>
      <c r="G17" s="29" t="s">
        <v>39</v>
      </c>
      <c r="H17" s="35">
        <v>0</v>
      </c>
      <c r="I17" s="15"/>
      <c r="J17" s="11"/>
      <c r="K17" s="12" t="s">
        <v>36</v>
      </c>
      <c r="L17" s="13"/>
    </row>
    <row r="18" spans="2:12">
      <c r="B18" s="15"/>
      <c r="C18" s="31"/>
      <c r="D18" s="29" t="s">
        <v>40</v>
      </c>
      <c r="E18" s="35">
        <v>0</v>
      </c>
      <c r="F18" s="15"/>
      <c r="G18" s="29" t="s">
        <v>40</v>
      </c>
      <c r="H18" s="37">
        <v>0</v>
      </c>
      <c r="I18" s="15"/>
      <c r="J18" s="11"/>
      <c r="K18" s="17" t="s">
        <v>16</v>
      </c>
      <c r="L18" s="36" t="s">
        <v>172</v>
      </c>
    </row>
    <row r="19" spans="2:12">
      <c r="B19" s="15"/>
      <c r="C19" s="31"/>
      <c r="D19" s="29" t="s">
        <v>41</v>
      </c>
      <c r="E19" s="35" t="s">
        <v>23</v>
      </c>
      <c r="F19" s="15"/>
      <c r="G19" s="29" t="s">
        <v>41</v>
      </c>
      <c r="H19" s="38" t="s">
        <v>23</v>
      </c>
      <c r="I19" s="15"/>
      <c r="J19" s="11"/>
      <c r="K19" s="21" t="s">
        <v>14</v>
      </c>
      <c r="L19" s="22">
        <f ca="1">TODAY()</f>
        <v>43216</v>
      </c>
    </row>
    <row r="20" spans="2:12">
      <c r="B20" s="15"/>
      <c r="C20" s="31"/>
      <c r="D20" s="29" t="s">
        <v>42</v>
      </c>
      <c r="E20" s="35" t="s">
        <v>43</v>
      </c>
      <c r="F20" s="15"/>
      <c r="G20" s="29" t="s">
        <v>42</v>
      </c>
      <c r="H20" s="39" t="s">
        <v>99</v>
      </c>
      <c r="I20" s="15"/>
      <c r="J20" s="11"/>
      <c r="K20" s="21" t="s">
        <v>18</v>
      </c>
      <c r="L20" s="22">
        <f ca="1">E8</f>
        <v>46870</v>
      </c>
    </row>
    <row r="21" spans="2:12">
      <c r="B21" s="15"/>
      <c r="C21" s="31"/>
      <c r="D21" s="29" t="s">
        <v>45</v>
      </c>
      <c r="E21" s="35" t="s">
        <v>46</v>
      </c>
      <c r="F21" s="15"/>
      <c r="G21" s="29" t="s">
        <v>45</v>
      </c>
      <c r="H21" s="35" t="s">
        <v>46</v>
      </c>
      <c r="I21" s="15"/>
      <c r="J21" s="11"/>
      <c r="K21" s="21" t="s">
        <v>9</v>
      </c>
      <c r="L21" s="22">
        <f ca="1">TODAY()</f>
        <v>43216</v>
      </c>
    </row>
    <row r="22" spans="2:12">
      <c r="B22" s="15"/>
      <c r="C22" s="31"/>
      <c r="D22" s="29" t="s">
        <v>48</v>
      </c>
      <c r="E22" s="35" t="s">
        <v>49</v>
      </c>
      <c r="F22" s="15"/>
      <c r="G22" s="29" t="s">
        <v>48</v>
      </c>
      <c r="H22" s="41" t="s">
        <v>49</v>
      </c>
      <c r="I22" s="15"/>
      <c r="J22" s="11"/>
      <c r="K22" s="21" t="s">
        <v>121</v>
      </c>
      <c r="L22" s="22" t="b">
        <v>1</v>
      </c>
    </row>
    <row r="23" spans="2:12">
      <c r="B23" s="15"/>
      <c r="C23" s="31"/>
      <c r="D23" s="29" t="s">
        <v>50</v>
      </c>
      <c r="E23" s="35" t="s">
        <v>46</v>
      </c>
      <c r="F23" s="15"/>
      <c r="G23" s="29" t="s">
        <v>50</v>
      </c>
      <c r="H23" s="40" t="s">
        <v>46</v>
      </c>
      <c r="I23" s="15"/>
      <c r="J23" s="11"/>
      <c r="K23" s="21" t="s">
        <v>194</v>
      </c>
      <c r="L23" s="22" t="s">
        <v>195</v>
      </c>
    </row>
    <row r="24" spans="2:12">
      <c r="B24" s="15"/>
      <c r="C24" s="31"/>
      <c r="D24" s="29" t="s">
        <v>51</v>
      </c>
      <c r="E24" s="35" t="s">
        <v>52</v>
      </c>
      <c r="F24" s="15"/>
      <c r="G24" s="29" t="s">
        <v>51</v>
      </c>
      <c r="H24" s="41" t="s">
        <v>52</v>
      </c>
      <c r="I24" s="15"/>
      <c r="J24" s="11"/>
      <c r="K24" s="21" t="s">
        <v>11</v>
      </c>
      <c r="L24" s="22" t="s">
        <v>44</v>
      </c>
    </row>
    <row r="25" spans="2:12" ht="13.5" thickBot="1">
      <c r="B25" s="15"/>
      <c r="C25" s="31"/>
      <c r="D25" s="29" t="s">
        <v>54</v>
      </c>
      <c r="E25" s="35"/>
      <c r="F25" s="15"/>
      <c r="G25" s="29" t="s">
        <v>54</v>
      </c>
      <c r="H25" s="35" t="s">
        <v>138</v>
      </c>
      <c r="I25" s="15"/>
      <c r="J25" s="11"/>
      <c r="K25" s="25" t="s">
        <v>13</v>
      </c>
      <c r="L25" s="26" t="s">
        <v>47</v>
      </c>
    </row>
    <row r="26" spans="2:12" ht="13.5" thickBot="1">
      <c r="B26" s="15"/>
      <c r="C26" s="31"/>
      <c r="D26" s="29" t="s">
        <v>58</v>
      </c>
      <c r="E26" s="7" t="s">
        <v>183</v>
      </c>
      <c r="F26" s="15"/>
      <c r="G26" s="29" t="s">
        <v>58</v>
      </c>
      <c r="H26" s="7" t="s">
        <v>184</v>
      </c>
      <c r="I26" s="15"/>
      <c r="J26" s="11"/>
    </row>
    <row r="27" spans="2:12" ht="13.5" thickBot="1">
      <c r="B27" s="15"/>
      <c r="C27" s="31"/>
      <c r="D27" s="29" t="s">
        <v>60</v>
      </c>
      <c r="E27" s="35"/>
      <c r="F27" s="15" t="str">
        <f>IF(ISNA(VLOOKUP(E26,LiveCurveRange,1,FALSE)),"&lt;-Error","")</f>
        <v/>
      </c>
      <c r="G27" s="29" t="s">
        <v>60</v>
      </c>
      <c r="H27" s="7" t="s">
        <v>184</v>
      </c>
      <c r="I27" s="15" t="str">
        <f>IF(ISNA(VLOOKUP(H26,LiveCurveRange,1,FALSE)),"&lt;-Error","")</f>
        <v/>
      </c>
      <c r="J27" s="11"/>
      <c r="K27" s="12" t="s">
        <v>53</v>
      </c>
      <c r="L27" s="13"/>
    </row>
    <row r="28" spans="2:12">
      <c r="B28" s="15"/>
      <c r="C28" s="31"/>
      <c r="D28" s="29" t="s">
        <v>62</v>
      </c>
      <c r="E28" s="35"/>
      <c r="F28" s="15"/>
      <c r="G28" s="29" t="s">
        <v>62</v>
      </c>
      <c r="H28" s="35"/>
      <c r="I28" s="15" t="str">
        <f>IF(ISNA(VLOOKUP(H27,LiveCurveRange,1,FALSE)),"&lt;-Error","")</f>
        <v/>
      </c>
      <c r="J28" s="11"/>
      <c r="K28" s="17" t="s">
        <v>56</v>
      </c>
      <c r="L28" s="36" t="s">
        <v>38</v>
      </c>
    </row>
    <row r="29" spans="2:12">
      <c r="B29" s="15"/>
      <c r="C29" s="31"/>
      <c r="D29" s="8" t="s">
        <v>64</v>
      </c>
      <c r="E29" s="8" t="b">
        <v>1</v>
      </c>
      <c r="F29" s="15"/>
      <c r="G29" s="8" t="s">
        <v>64</v>
      </c>
      <c r="H29" s="8" t="b">
        <v>1</v>
      </c>
      <c r="I29" s="15"/>
      <c r="J29" s="11"/>
      <c r="K29" s="21" t="s">
        <v>57</v>
      </c>
      <c r="L29" s="22" t="s">
        <v>44</v>
      </c>
    </row>
    <row r="30" spans="2:12">
      <c r="B30" s="15"/>
      <c r="C30" s="31"/>
      <c r="D30" s="15"/>
      <c r="E30" s="15"/>
      <c r="F30" s="15"/>
      <c r="G30" s="15"/>
      <c r="H30" s="15"/>
      <c r="I30" s="15"/>
      <c r="J30" s="11"/>
      <c r="K30" s="21" t="s">
        <v>59</v>
      </c>
      <c r="L30" s="22">
        <f ca="1">L21</f>
        <v>43216</v>
      </c>
    </row>
    <row r="31" spans="2:12" ht="13.5" thickBot="1">
      <c r="B31" s="15"/>
      <c r="C31" s="31"/>
      <c r="D31" s="23" t="s">
        <v>74</v>
      </c>
      <c r="E31" s="24" t="s">
        <v>75</v>
      </c>
      <c r="F31" s="15"/>
      <c r="G31" s="15"/>
      <c r="H31" s="15"/>
      <c r="I31" s="15"/>
      <c r="J31" s="11"/>
      <c r="K31" s="21" t="s">
        <v>61</v>
      </c>
      <c r="L31" s="22" t="s">
        <v>6</v>
      </c>
    </row>
    <row r="32" spans="2:12">
      <c r="B32" s="15"/>
      <c r="C32" s="31"/>
      <c r="D32" s="84">
        <f ca="1">E7</f>
        <v>43217</v>
      </c>
      <c r="E32" s="24">
        <f>E6</f>
        <v>100000000</v>
      </c>
      <c r="F32" s="31"/>
      <c r="G32" s="31"/>
      <c r="H32" s="31"/>
      <c r="I32" s="15"/>
      <c r="J32" s="11"/>
      <c r="K32" s="12" t="s">
        <v>63</v>
      </c>
      <c r="L32" s="13"/>
    </row>
    <row r="33" spans="2:12" ht="13.5" thickBot="1">
      <c r="B33" s="15"/>
      <c r="C33" s="31"/>
      <c r="D33" s="42"/>
      <c r="E33" s="42"/>
      <c r="F33" s="42"/>
      <c r="G33" s="42"/>
      <c r="H33" s="42"/>
      <c r="I33" s="15"/>
      <c r="J33" s="11"/>
      <c r="K33" s="21" t="s">
        <v>65</v>
      </c>
      <c r="L33" s="22"/>
    </row>
    <row r="34" spans="2:12">
      <c r="B34" s="15"/>
      <c r="C34" s="31"/>
      <c r="D34" s="15"/>
      <c r="E34" s="15"/>
      <c r="F34" s="15"/>
      <c r="G34" s="15"/>
      <c r="H34" s="15"/>
      <c r="I34" s="15"/>
      <c r="J34" s="11"/>
      <c r="K34" s="21" t="s">
        <v>66</v>
      </c>
      <c r="L34" s="22"/>
    </row>
    <row r="35" spans="2:12">
      <c r="B35" s="15"/>
      <c r="C35" s="31"/>
      <c r="D35" s="23" t="s">
        <v>67</v>
      </c>
      <c r="E35" s="43" t="str">
        <f ca="1">_xll.HLV5r3.Financial.Cache.BuildSwap(K18:L25,D4:E28,G4:H28,'IRSwap Cashflows-edit'!$B$10:$J$26,'IRSwap Cashflows-edit'!B44:$J$60,'IRSwap Cashflows-edit'!M10:O26,'IRSwap Cashflows-edit'!M44:O60,'IRSwap Cashflows-edit'!$M$38:$O$39,'IRSwap Cashflows-edit'!$M$72:$O$73)</f>
        <v>Trade.SpreadSheet.swap.xccynb004</v>
      </c>
      <c r="F35" s="15"/>
      <c r="G35" t="str">
        <f t="array" aca="1" ref="G35:G38" ca="1">_xll.HLV5r3.Financial.Cache.GetRequiredCurves(E35)</f>
        <v>DiscountCurve.AUD-LIBOR-SENIOR</v>
      </c>
      <c r="H35" t="str">
        <f>H26</f>
        <v>Market.QR_LIVE.RateCurve.USD-LIBOR-BBA-6M</v>
      </c>
      <c r="I35" s="15"/>
      <c r="J35" s="11"/>
      <c r="K35" s="21"/>
      <c r="L35" s="22"/>
    </row>
    <row r="36" spans="2:12" ht="13.5" thickBot="1">
      <c r="B36" s="15"/>
      <c r="C36" s="31"/>
      <c r="D36" s="29" t="s">
        <v>116</v>
      </c>
      <c r="E36" s="132" t="str">
        <f ca="1">_xll.HLV5r3.Financial.Cache.ValueTradeFromMarket(E35,L24,K33:K34,L28,L31,L30)</f>
        <v>ValuationReport.LOCAL_USER.SpreadSheet.swap.xccynb004.QR_LIVE</v>
      </c>
      <c r="F36" s="15"/>
      <c r="G36" t="str">
        <f ca="1"/>
        <v>DiscountCurve.USD-LIBOR-SENIOR</v>
      </c>
      <c r="H36" t="str">
        <f>H27</f>
        <v>Market.QR_LIVE.RateCurve.USD-LIBOR-BBA-6M</v>
      </c>
      <c r="I36" s="15"/>
      <c r="J36" s="11"/>
      <c r="K36" s="25"/>
      <c r="L36" s="26"/>
    </row>
    <row r="37" spans="2:12">
      <c r="B37" s="15"/>
      <c r="C37" s="31"/>
      <c r="D37" s="29" t="s">
        <v>65</v>
      </c>
      <c r="E37" s="135">
        <f ca="1">_xll.HLV5r3.Financial.Cache.GetNPV(E35,L29,L28,L30,L31)</f>
        <v>0</v>
      </c>
      <c r="F37" s="15"/>
      <c r="G37" t="str">
        <f ca="1"/>
        <v>RateCurve.USD-LIBOR-BBA-6M</v>
      </c>
      <c r="H37"/>
      <c r="I37" s="15"/>
      <c r="J37" s="11"/>
    </row>
    <row r="38" spans="2:12">
      <c r="B38" s="15"/>
      <c r="C38" s="31"/>
      <c r="D38" s="46" t="s">
        <v>117</v>
      </c>
      <c r="E38" s="134"/>
      <c r="F38" s="31"/>
      <c r="G38" t="e">
        <f ca="1"/>
        <v>#N/A</v>
      </c>
      <c r="H38"/>
      <c r="I38" s="15"/>
      <c r="J38" s="11"/>
    </row>
    <row r="39" spans="2:12">
      <c r="B39" s="31"/>
      <c r="C39"/>
      <c r="D39"/>
      <c r="E39" s="57"/>
      <c r="F39"/>
      <c r="G39"/>
      <c r="H39"/>
      <c r="I39"/>
      <c r="K39" s="83" t="s">
        <v>73</v>
      </c>
      <c r="L39" s="55" t="str">
        <f>L24</f>
        <v>CBA</v>
      </c>
    </row>
    <row r="40" spans="2:12">
      <c r="B40" s="31"/>
      <c r="C40"/>
      <c r="D40" s="44">
        <f t="array" aca="1" ref="D40:H46" ca="1">_xll.HLV5r3.Financial.Cache.CreateXccySwapPrincipalExchanges(D4:E29,D32:E32,K39:L40)</f>
        <v>-99987672.752674296</v>
      </c>
      <c r="E40" s="208">
        <f ca="1"/>
        <v>0.99987672752674295</v>
      </c>
      <c r="F40" s="44">
        <f ca="1"/>
        <v>43217</v>
      </c>
      <c r="G40" t="str">
        <f ca="1"/>
        <v>AUD</v>
      </c>
      <c r="H40" s="44">
        <f ca="1"/>
        <v>-100000000</v>
      </c>
      <c r="I40"/>
      <c r="K40" s="83" t="s">
        <v>9</v>
      </c>
      <c r="L40" s="55">
        <f ca="1">L21</f>
        <v>43216</v>
      </c>
    </row>
    <row r="41" spans="2:12">
      <c r="B41" s="31"/>
      <c r="C41"/>
      <c r="D41" s="44">
        <f ca="1"/>
        <v>52116644.505586505</v>
      </c>
      <c r="E41" s="208">
        <f ca="1"/>
        <v>0.52116644505586496</v>
      </c>
      <c r="F41" s="44">
        <f ca="1"/>
        <v>46870</v>
      </c>
      <c r="G41" t="str">
        <f ca="1"/>
        <v>AUD</v>
      </c>
      <c r="H41" s="44">
        <f ca="1"/>
        <v>100000000</v>
      </c>
      <c r="I41"/>
    </row>
    <row r="42" spans="2:12">
      <c r="B42" s="31"/>
      <c r="C42"/>
      <c r="D42" t="e">
        <f ca="1"/>
        <v>#N/A</v>
      </c>
      <c r="E42" s="57" t="e">
        <f ca="1"/>
        <v>#N/A</v>
      </c>
      <c r="F42" s="44" t="e">
        <f ca="1"/>
        <v>#N/A</v>
      </c>
      <c r="G42" t="e">
        <f ca="1"/>
        <v>#N/A</v>
      </c>
      <c r="H42" t="e">
        <f ca="1"/>
        <v>#N/A</v>
      </c>
      <c r="I42"/>
    </row>
    <row r="43" spans="2:12">
      <c r="B43" s="31"/>
      <c r="C43"/>
      <c r="D43" t="e">
        <f ca="1"/>
        <v>#N/A</v>
      </c>
      <c r="E43" s="57" t="e">
        <f ca="1"/>
        <v>#N/A</v>
      </c>
      <c r="F43" t="e">
        <f ca="1"/>
        <v>#N/A</v>
      </c>
      <c r="G43" t="e">
        <f ca="1"/>
        <v>#N/A</v>
      </c>
      <c r="H43" t="e">
        <f ca="1"/>
        <v>#N/A</v>
      </c>
      <c r="I43"/>
    </row>
    <row r="44" spans="2:12">
      <c r="B44" s="31"/>
      <c r="C44"/>
      <c r="D44" t="e">
        <f ca="1"/>
        <v>#N/A</v>
      </c>
      <c r="E44" s="57" t="e">
        <f ca="1"/>
        <v>#N/A</v>
      </c>
      <c r="F44" t="e">
        <f ca="1"/>
        <v>#N/A</v>
      </c>
      <c r="G44" t="e">
        <f ca="1"/>
        <v>#N/A</v>
      </c>
      <c r="H44" t="e">
        <f ca="1"/>
        <v>#N/A</v>
      </c>
      <c r="I44"/>
    </row>
    <row r="45" spans="2:12">
      <c r="B45" s="31"/>
      <c r="C45"/>
      <c r="D45" t="e">
        <f ca="1"/>
        <v>#N/A</v>
      </c>
      <c r="E45" s="57" t="e">
        <f ca="1"/>
        <v>#N/A</v>
      </c>
      <c r="F45" t="e">
        <f ca="1"/>
        <v>#N/A</v>
      </c>
      <c r="G45" t="e">
        <f ca="1"/>
        <v>#N/A</v>
      </c>
      <c r="H45" t="e">
        <f ca="1"/>
        <v>#N/A</v>
      </c>
      <c r="I45"/>
      <c r="K45" s="51"/>
    </row>
    <row r="46" spans="2:12">
      <c r="B46" s="31"/>
      <c r="C46"/>
      <c r="D46" t="e">
        <f ca="1"/>
        <v>#N/A</v>
      </c>
      <c r="E46" s="57" t="e">
        <f ca="1"/>
        <v>#N/A</v>
      </c>
      <c r="F46" t="e">
        <f ca="1"/>
        <v>#N/A</v>
      </c>
      <c r="G46" t="e">
        <f ca="1"/>
        <v>#N/A</v>
      </c>
      <c r="H46" t="e">
        <f ca="1"/>
        <v>#N/A</v>
      </c>
      <c r="I46"/>
      <c r="K46" s="51"/>
    </row>
    <row r="47" spans="2:12">
      <c r="B47" s="31"/>
      <c r="C47"/>
      <c r="D47"/>
      <c r="E47" s="57"/>
      <c r="F47"/>
      <c r="G47"/>
      <c r="H47"/>
      <c r="I47"/>
      <c r="K47" s="51"/>
    </row>
    <row r="48" spans="2:12">
      <c r="K48" s="51"/>
    </row>
    <row r="49" spans="11:11">
      <c r="K49" s="51"/>
    </row>
    <row r="50" spans="11:11">
      <c r="K50" s="51"/>
    </row>
    <row r="51" spans="11:11">
      <c r="K51" s="51"/>
    </row>
    <row r="52" spans="11:11">
      <c r="K52" s="51"/>
    </row>
    <row r="53" spans="11:11">
      <c r="K53" s="51"/>
    </row>
    <row r="54" spans="11:11">
      <c r="K54" s="51"/>
    </row>
    <row r="55" spans="11:11">
      <c r="K55" s="51"/>
    </row>
    <row r="56" spans="11:11">
      <c r="K56" s="51"/>
    </row>
    <row r="57" spans="11:11">
      <c r="K57" s="51"/>
    </row>
    <row r="58" spans="11:11">
      <c r="K58" s="51"/>
    </row>
    <row r="59" spans="11:11">
      <c r="K59" s="51"/>
    </row>
    <row r="60" spans="11:11">
      <c r="K60" s="51"/>
    </row>
    <row r="61" spans="11:11">
      <c r="K61" s="51"/>
    </row>
    <row r="62" spans="11:11">
      <c r="K62" s="51"/>
    </row>
    <row r="63" spans="11:11">
      <c r="K63" s="51"/>
    </row>
    <row r="64" spans="11:11">
      <c r="K64" s="51"/>
    </row>
    <row r="65" spans="11:11">
      <c r="K65" s="51"/>
    </row>
    <row r="66" spans="11:11">
      <c r="K66" s="51"/>
    </row>
    <row r="67" spans="11:11">
      <c r="K67" s="51"/>
    </row>
    <row r="68" spans="11:11">
      <c r="K68" s="51"/>
    </row>
    <row r="69" spans="11:11">
      <c r="K69" s="51"/>
    </row>
    <row r="70" spans="11:11">
      <c r="K70" s="51"/>
    </row>
    <row r="71" spans="11:11">
      <c r="K71" s="51"/>
    </row>
    <row r="72" spans="11:11">
      <c r="K72" s="51"/>
    </row>
    <row r="73" spans="11:11">
      <c r="K73" s="51"/>
    </row>
    <row r="74" spans="11:11">
      <c r="K74" s="51"/>
    </row>
    <row r="75" spans="11:11">
      <c r="K75" s="51"/>
    </row>
    <row r="76" spans="11:11">
      <c r="K76" s="51"/>
    </row>
    <row r="77" spans="11:11">
      <c r="K77" s="51"/>
    </row>
    <row r="78" spans="11:11">
      <c r="K78" s="51"/>
    </row>
    <row r="79" spans="11:11">
      <c r="K79" s="51"/>
    </row>
    <row r="80" spans="11:11">
      <c r="K80" s="51"/>
    </row>
    <row r="81" spans="11:11">
      <c r="K81" s="51"/>
    </row>
    <row r="82" spans="11:11">
      <c r="K82" s="51"/>
    </row>
    <row r="83" spans="11:11">
      <c r="K83" s="51"/>
    </row>
    <row r="84" spans="11:11">
      <c r="K84" s="51"/>
    </row>
    <row r="85" spans="11:11">
      <c r="K85" s="51"/>
    </row>
    <row r="86" spans="11:11">
      <c r="K86" s="51"/>
    </row>
    <row r="87" spans="11:11">
      <c r="K87" s="51"/>
    </row>
    <row r="88" spans="11:11">
      <c r="K88" s="51"/>
    </row>
    <row r="89" spans="11:11">
      <c r="K89" s="51"/>
    </row>
    <row r="90" spans="11:11">
      <c r="K90" s="51"/>
    </row>
    <row r="91" spans="11:11">
      <c r="K91" s="51"/>
    </row>
    <row r="92" spans="11:11">
      <c r="K92" s="51"/>
    </row>
    <row r="93" spans="11:11">
      <c r="K93" s="51"/>
    </row>
    <row r="94" spans="11:11">
      <c r="K94" s="51"/>
    </row>
    <row r="95" spans="11:11">
      <c r="K95" s="51"/>
    </row>
    <row r="96" spans="11:11">
      <c r="K96" s="51"/>
    </row>
    <row r="97" spans="11:11">
      <c r="K97" s="51"/>
    </row>
    <row r="98" spans="11:11">
      <c r="K98" s="51"/>
    </row>
    <row r="99" spans="11:11">
      <c r="K99" s="51"/>
    </row>
    <row r="100" spans="11:11">
      <c r="K100" s="51"/>
    </row>
    <row r="101" spans="11:11">
      <c r="K101" s="51"/>
    </row>
    <row r="102" spans="11:11">
      <c r="K102" s="51"/>
    </row>
    <row r="103" spans="11:11">
      <c r="K103" s="51"/>
    </row>
    <row r="104" spans="11:11">
      <c r="K104" s="51"/>
    </row>
    <row r="105" spans="11:11">
      <c r="K105" s="51"/>
    </row>
    <row r="106" spans="11:11">
      <c r="K106" s="51"/>
    </row>
    <row r="107" spans="11:11">
      <c r="K107" s="51"/>
    </row>
    <row r="108" spans="11:11">
      <c r="K108" s="51"/>
    </row>
    <row r="109" spans="11:11">
      <c r="K109" s="51"/>
    </row>
    <row r="110" spans="11:11">
      <c r="K110" s="51"/>
    </row>
    <row r="111" spans="11:11">
      <c r="K111" s="51"/>
    </row>
    <row r="112" spans="11:11">
      <c r="K112" s="51"/>
    </row>
    <row r="113" spans="11:11">
      <c r="K113" s="51"/>
    </row>
    <row r="114" spans="11:11">
      <c r="K114" s="51"/>
    </row>
    <row r="115" spans="11:11">
      <c r="K115" s="51"/>
    </row>
    <row r="116" spans="11:11">
      <c r="K116" s="51"/>
    </row>
    <row r="117" spans="11:11">
      <c r="K117" s="51"/>
    </row>
    <row r="118" spans="11:11">
      <c r="K118" s="51"/>
    </row>
    <row r="119" spans="11:11">
      <c r="K119" s="51"/>
    </row>
    <row r="120" spans="11:11">
      <c r="K120" s="51"/>
    </row>
    <row r="121" spans="11:11">
      <c r="K121" s="51"/>
    </row>
    <row r="122" spans="11:11">
      <c r="K122" s="51"/>
    </row>
    <row r="123" spans="11:11">
      <c r="K123" s="51"/>
    </row>
    <row r="124" spans="11:11">
      <c r="K124" s="51"/>
    </row>
    <row r="125" spans="11:11">
      <c r="K125" s="51"/>
    </row>
    <row r="126" spans="11:11">
      <c r="K126" s="51"/>
    </row>
    <row r="127" spans="11:11">
      <c r="K127" s="51"/>
    </row>
    <row r="128" spans="11:11">
      <c r="K128" s="51"/>
    </row>
    <row r="129" spans="11:11">
      <c r="K129" s="51"/>
    </row>
    <row r="130" spans="11:11">
      <c r="K130" s="51"/>
    </row>
    <row r="131" spans="11:11">
      <c r="K131" s="51"/>
    </row>
    <row r="132" spans="11:11">
      <c r="K132" s="56"/>
    </row>
    <row r="133" spans="11:11">
      <c r="K133" s="56"/>
    </row>
    <row r="134" spans="11:11">
      <c r="K134" s="56"/>
    </row>
    <row r="135" spans="11:11">
      <c r="K135" s="56"/>
    </row>
    <row r="136" spans="11:11">
      <c r="K136" s="56"/>
    </row>
    <row r="137" spans="11:11">
      <c r="K137" s="56"/>
    </row>
    <row r="138" spans="11:11">
      <c r="K138" s="56"/>
    </row>
    <row r="139" spans="11:11">
      <c r="K139" s="56"/>
    </row>
    <row r="140" spans="11:11">
      <c r="K140" s="56"/>
    </row>
    <row r="141" spans="11:11">
      <c r="K141" s="56"/>
    </row>
    <row r="142" spans="11:11">
      <c r="K142" s="56"/>
    </row>
    <row r="143" spans="11:11">
      <c r="K143" s="56"/>
    </row>
    <row r="144" spans="11:11">
      <c r="K144" s="56"/>
    </row>
    <row r="145" spans="11:11">
      <c r="K145" s="56"/>
    </row>
    <row r="146" spans="11:11">
      <c r="K146" s="56"/>
    </row>
    <row r="147" spans="11:11">
      <c r="K147" s="56"/>
    </row>
    <row r="148" spans="11:11">
      <c r="K148" s="56"/>
    </row>
    <row r="149" spans="11:11">
      <c r="K149" s="56"/>
    </row>
    <row r="150" spans="11:11">
      <c r="K150" s="56"/>
    </row>
    <row r="151" spans="11:11">
      <c r="K151" s="56"/>
    </row>
    <row r="152" spans="11:11">
      <c r="K152" s="56"/>
    </row>
    <row r="153" spans="11:11">
      <c r="K153" s="56"/>
    </row>
    <row r="154" spans="11:11">
      <c r="K154" s="56"/>
    </row>
  </sheetData>
  <conditionalFormatting sqref="I27:I28 F27">
    <cfRule type="cellIs" dxfId="0" priority="2" stopIfTrue="1" operator="equal">
      <formula>"&lt;-Error"</formula>
    </cfRule>
  </conditionalFormatting>
  <dataValidations count="13">
    <dataValidation type="list" allowBlank="1" showInputMessage="1" showErrorMessage="1" sqref="WUX983002 WUX11 WLB11 WBF11 VRJ11 VHN11 UXR11 UNV11 UDZ11 TUD11 TKH11 TAL11 SQP11 SGT11 RWX11 RNB11 RDF11 QTJ11 QJN11 PZR11 PPV11 PFZ11 OWD11 OMH11 OCL11 NSP11 NIT11 MYX11 MPB11 MFF11 LVJ11 LLN11 LBR11 KRV11 KHZ11 JYD11 JOH11 JEL11 IUP11 IKT11 IAX11 HRB11 HHF11 GXJ11 GNN11 GDR11 FTV11 FJZ11 FAD11 EQH11 EGL11 DWP11 DMT11 DCX11 CTB11 CJF11 BZJ11 BPN11 BFR11 AVV11 ALZ11 ACD11 SH11 IL11 WUU11 WKY11 WBC11 VRG11 VHK11 UXO11 UNS11 UDW11 TUA11 TKE11 TAI11 SQM11 SGQ11 RWU11 RMY11 RDC11 QTG11 QJK11 PZO11 PPS11 PFW11 OWA11 OME11 OCI11 NSM11 NIQ11 MYU11 MOY11 MFC11 LVG11 LLK11 LBO11 KRS11 KHW11 JYA11 JOE11 JEI11 IUM11 IKQ11 IAU11 HQY11 HHC11 GXG11 GNK11 GDO11 FTS11 FJW11 FAA11 EQE11 EGI11 DWM11 DMQ11 DCU11 CSY11 CJC11 BZG11 BPK11 BFO11 AVS11 ALW11 ACA11 SE11 II11 WUT21 WKX21 WBB21 VRF21 VHJ21 UXN21 UNR21 UDV21 TTZ21 TKD21 TAH21 SQL21 SGP21 RWT21 RMX21 RDB21 QTF21 QJJ21 PZN21 PPR21 PFV21 OVZ21 OMD21 OCH21 NSL21 NIP21 MYT21 MOX21 MFB21 LVF21 LLJ21 LBN21 KRR21 KHV21 JXZ21 JOD21 JEH21 IUL21 IKP21 IAT21 HQX21 HHB21 GXF21 GNJ21 GDN21 FTR21 FJV21 EZZ21 EQD21 EGH21 DWL21 DMP21 DCT21 CSX21 CJB21 BZF21 BPJ21 BFN21 AVR21 ALV21 ABZ21 SD21 IH21 WUW21 WLA21 WBE21 VRI21 VHM21 UXQ21 UNU21 UDY21 TUC21 TKG21 TAK21 SQO21 SGS21 RWW21 RNA21 RDE21 QTI21 QJM21 PZQ21 PPU21 PFY21 OWC21 OMG21 OCK21 NSO21 NIS21 MYW21 MPA21 MFE21 LVI21 LLM21 LBQ21 KRU21 KHY21 JYC21 JOG21 JEK21 IUO21 IKS21 IAW21 HRA21 HHE21 GXI21 GNM21 GDQ21 FTU21 FJY21 FAC21 EQG21 EGK21 DWO21 DMS21 DCW21 CTA21 CJE21 BZI21 BPM21 BFQ21 AVU21 ALY21 ACC21 SG21 IK21 WLB983002 WBF983002 VRJ983002 VHN983002 UXR983002 UNV983002 UDZ983002 TUD983002 TKH983002 TAL983002 SQP983002 SGT983002 RWX983002 RNB983002 RDF983002 QTJ983002 QJN983002 PZR983002 PPV983002 PFZ983002 OWD983002 OMH983002 OCL983002 NSP983002 NIT983002 MYX983002 MPB983002 MFF983002 LVJ983002 LLN983002 LBR983002 KRV983002 KHZ983002 JYD983002 JOH983002 JEL983002 IUP983002 IKT983002 IAX983002 HRB983002 HHF983002 GXJ983002 GNN983002 GDR983002 FTV983002 FJZ983002 FAD983002 EQH983002 EGL983002 DWP983002 DMT983002 DCX983002 CTB983002 CJF983002 BZJ983002 BPN983002 BFR983002 AVV983002 ALZ983002 ACD983002 SH983002 IL983002 WUX917466 WLB917466 WBF917466 VRJ917466 VHN917466 UXR917466 UNV917466 UDZ917466 TUD917466 TKH917466 TAL917466 SQP917466 SGT917466 RWX917466 RNB917466 RDF917466 QTJ917466 QJN917466 PZR917466 PPV917466 PFZ917466 OWD917466 OMH917466 OCL917466 NSP917466 NIT917466 MYX917466 MPB917466 MFF917466 LVJ917466 LLN917466 LBR917466 KRV917466 KHZ917466 JYD917466 JOH917466 JEL917466 IUP917466 IKT917466 IAX917466 HRB917466 HHF917466 GXJ917466 GNN917466 GDR917466 FTV917466 FJZ917466 FAD917466 EQH917466 EGL917466 DWP917466 DMT917466 DCX917466 CTB917466 CJF917466 BZJ917466 BPN917466 BFR917466 AVV917466 ALZ917466 ACD917466 SH917466 IL917466 WUX851930 WLB851930 WBF851930 VRJ851930 VHN851930 UXR851930 UNV851930 UDZ851930 TUD851930 TKH851930 TAL851930 SQP851930 SGT851930 RWX851930 RNB851930 RDF851930 QTJ851930 QJN851930 PZR851930 PPV851930 PFZ851930 OWD851930 OMH851930 OCL851930 NSP851930 NIT851930 MYX851930 MPB851930 MFF851930 LVJ851930 LLN851930 LBR851930 KRV851930 KHZ851930 JYD851930 JOH851930 JEL851930 IUP851930 IKT851930 IAX851930 HRB851930 HHF851930 GXJ851930 GNN851930 GDR851930 FTV851930 FJZ851930 FAD851930 EQH851930 EGL851930 DWP851930 DMT851930 DCX851930 CTB851930 CJF851930 BZJ851930 BPN851930 BFR851930 AVV851930 ALZ851930 ACD851930 SH851930 IL851930 WUX786394 WLB786394 WBF786394 VRJ786394 VHN786394 UXR786394 UNV786394 UDZ786394 TUD786394 TKH786394 TAL786394 SQP786394 SGT786394 RWX786394 RNB786394 RDF786394 QTJ786394 QJN786394 PZR786394 PPV786394 PFZ786394 OWD786394 OMH786394 OCL786394 NSP786394 NIT786394 MYX786394 MPB786394 MFF786394 LVJ786394 LLN786394 LBR786394 KRV786394 KHZ786394 JYD786394 JOH786394 JEL786394 IUP786394 IKT786394 IAX786394 HRB786394 HHF786394 GXJ786394 GNN786394 GDR786394 FTV786394 FJZ786394 FAD786394 EQH786394 EGL786394 DWP786394 DMT786394 DCX786394 CTB786394 CJF786394 BZJ786394 BPN786394 BFR786394 AVV786394 ALZ786394 ACD786394 SH786394 IL786394 WUX720858 WLB720858 WBF720858 VRJ720858 VHN720858 UXR720858 UNV720858 UDZ720858 TUD720858 TKH720858 TAL720858 SQP720858 SGT720858 RWX720858 RNB720858 RDF720858 QTJ720858 QJN720858 PZR720858 PPV720858 PFZ720858 OWD720858 OMH720858 OCL720858 NSP720858 NIT720858 MYX720858 MPB720858 MFF720858 LVJ720858 LLN720858 LBR720858 KRV720858 KHZ720858 JYD720858 JOH720858 JEL720858 IUP720858 IKT720858 IAX720858 HRB720858 HHF720858 GXJ720858 GNN720858 GDR720858 FTV720858 FJZ720858 FAD720858 EQH720858 EGL720858 DWP720858 DMT720858 DCX720858 CTB720858 CJF720858 BZJ720858 BPN720858 BFR720858 AVV720858 ALZ720858 ACD720858 SH720858 IL720858 WUX655322 WLB655322 WBF655322 VRJ655322 VHN655322 UXR655322 UNV655322 UDZ655322 TUD655322 TKH655322 TAL655322 SQP655322 SGT655322 RWX655322 RNB655322 RDF655322 QTJ655322 QJN655322 PZR655322 PPV655322 PFZ655322 OWD655322 OMH655322 OCL655322 NSP655322 NIT655322 MYX655322 MPB655322 MFF655322 LVJ655322 LLN655322 LBR655322 KRV655322 KHZ655322 JYD655322 JOH655322 JEL655322 IUP655322 IKT655322 IAX655322 HRB655322 HHF655322 GXJ655322 GNN655322 GDR655322 FTV655322 FJZ655322 FAD655322 EQH655322 EGL655322 DWP655322 DMT655322 DCX655322 CTB655322 CJF655322 BZJ655322 BPN655322 BFR655322 AVV655322 ALZ655322 ACD655322 SH655322 IL655322 WUX589786 WLB589786 WBF589786 VRJ589786 VHN589786 UXR589786 UNV589786 UDZ589786 TUD589786 TKH589786 TAL589786 SQP589786 SGT589786 RWX589786 RNB589786 RDF589786 QTJ589786 QJN589786 PZR589786 PPV589786 PFZ589786 OWD589786 OMH589786 OCL589786 NSP589786 NIT589786 MYX589786 MPB589786 MFF589786 LVJ589786 LLN589786 LBR589786 KRV589786 KHZ589786 JYD589786 JOH589786 JEL589786 IUP589786 IKT589786 IAX589786 HRB589786 HHF589786 GXJ589786 GNN589786 GDR589786 FTV589786 FJZ589786 FAD589786 EQH589786 EGL589786 DWP589786 DMT589786 DCX589786 CTB589786 CJF589786 BZJ589786 BPN589786 BFR589786 AVV589786 ALZ589786 ACD589786 SH589786 IL589786 WUX524250 WLB524250 WBF524250 VRJ524250 VHN524250 UXR524250 UNV524250 UDZ524250 TUD524250 TKH524250 TAL524250 SQP524250 SGT524250 RWX524250 RNB524250 RDF524250 QTJ524250 QJN524250 PZR524250 PPV524250 PFZ524250 OWD524250 OMH524250 OCL524250 NSP524250 NIT524250 MYX524250 MPB524250 MFF524250 LVJ524250 LLN524250 LBR524250 KRV524250 KHZ524250 JYD524250 JOH524250 JEL524250 IUP524250 IKT524250 IAX524250 HRB524250 HHF524250 GXJ524250 GNN524250 GDR524250 FTV524250 FJZ524250 FAD524250 EQH524250 EGL524250 DWP524250 DMT524250 DCX524250 CTB524250 CJF524250 BZJ524250 BPN524250 BFR524250 AVV524250 ALZ524250 ACD524250 SH524250 IL524250 WUX458714 WLB458714 WBF458714 VRJ458714 VHN458714 UXR458714 UNV458714 UDZ458714 TUD458714 TKH458714 TAL458714 SQP458714 SGT458714 RWX458714 RNB458714 RDF458714 QTJ458714 QJN458714 PZR458714 PPV458714 PFZ458714 OWD458714 OMH458714 OCL458714 NSP458714 NIT458714 MYX458714 MPB458714 MFF458714 LVJ458714 LLN458714 LBR458714 KRV458714 KHZ458714 JYD458714 JOH458714 JEL458714 IUP458714 IKT458714 IAX458714 HRB458714 HHF458714 GXJ458714 GNN458714 GDR458714 FTV458714 FJZ458714 FAD458714 EQH458714 EGL458714 DWP458714 DMT458714 DCX458714 CTB458714 CJF458714 BZJ458714 BPN458714 BFR458714 AVV458714 ALZ458714 ACD458714 SH458714 IL458714 WUX393178 WLB393178 WBF393178 VRJ393178 VHN393178 UXR393178 UNV393178 UDZ393178 TUD393178 TKH393178 TAL393178 SQP393178 SGT393178 RWX393178 RNB393178 RDF393178 QTJ393178 QJN393178 PZR393178 PPV393178 PFZ393178 OWD393178 OMH393178 OCL393178 NSP393178 NIT393178 MYX393178 MPB393178 MFF393178 LVJ393178 LLN393178 LBR393178 KRV393178 KHZ393178 JYD393178 JOH393178 JEL393178 IUP393178 IKT393178 IAX393178 HRB393178 HHF393178 GXJ393178 GNN393178 GDR393178 FTV393178 FJZ393178 FAD393178 EQH393178 EGL393178 DWP393178 DMT393178 DCX393178 CTB393178 CJF393178 BZJ393178 BPN393178 BFR393178 AVV393178 ALZ393178 ACD393178 SH393178 IL393178 WUX327642 WLB327642 WBF327642 VRJ327642 VHN327642 UXR327642 UNV327642 UDZ327642 TUD327642 TKH327642 TAL327642 SQP327642 SGT327642 RWX327642 RNB327642 RDF327642 QTJ327642 QJN327642 PZR327642 PPV327642 PFZ327642 OWD327642 OMH327642 OCL327642 NSP327642 NIT327642 MYX327642 MPB327642 MFF327642 LVJ327642 LLN327642 LBR327642 KRV327642 KHZ327642 JYD327642 JOH327642 JEL327642 IUP327642 IKT327642 IAX327642 HRB327642 HHF327642 GXJ327642 GNN327642 GDR327642 FTV327642 FJZ327642 FAD327642 EQH327642 EGL327642 DWP327642 DMT327642 DCX327642 CTB327642 CJF327642 BZJ327642 BPN327642 BFR327642 AVV327642 ALZ327642 ACD327642 SH327642 IL327642 WUX262106 WLB262106 WBF262106 VRJ262106 VHN262106 UXR262106 UNV262106 UDZ262106 TUD262106 TKH262106 TAL262106 SQP262106 SGT262106 RWX262106 RNB262106 RDF262106 QTJ262106 QJN262106 PZR262106 PPV262106 PFZ262106 OWD262106 OMH262106 OCL262106 NSP262106 NIT262106 MYX262106 MPB262106 MFF262106 LVJ262106 LLN262106 LBR262106 KRV262106 KHZ262106 JYD262106 JOH262106 JEL262106 IUP262106 IKT262106 IAX262106 HRB262106 HHF262106 GXJ262106 GNN262106 GDR262106 FTV262106 FJZ262106 FAD262106 EQH262106 EGL262106 DWP262106 DMT262106 DCX262106 CTB262106 CJF262106 BZJ262106 BPN262106 BFR262106 AVV262106 ALZ262106 ACD262106 SH262106 IL262106 WUX196570 WLB196570 WBF196570 VRJ196570 VHN196570 UXR196570 UNV196570 UDZ196570 TUD196570 TKH196570 TAL196570 SQP196570 SGT196570 RWX196570 RNB196570 RDF196570 QTJ196570 QJN196570 PZR196570 PPV196570 PFZ196570 OWD196570 OMH196570 OCL196570 NSP196570 NIT196570 MYX196570 MPB196570 MFF196570 LVJ196570 LLN196570 LBR196570 KRV196570 KHZ196570 JYD196570 JOH196570 JEL196570 IUP196570 IKT196570 IAX196570 HRB196570 HHF196570 GXJ196570 GNN196570 GDR196570 FTV196570 FJZ196570 FAD196570 EQH196570 EGL196570 DWP196570 DMT196570 DCX196570 CTB196570 CJF196570 BZJ196570 BPN196570 BFR196570 AVV196570 ALZ196570 ACD196570 SH196570 IL196570 WUX131034 WLB131034 WBF131034 VRJ131034 VHN131034 UXR131034 UNV131034 UDZ131034 TUD131034 TKH131034 TAL131034 SQP131034 SGT131034 RWX131034 RNB131034 RDF131034 QTJ131034 QJN131034 PZR131034 PPV131034 PFZ131034 OWD131034 OMH131034 OCL131034 NSP131034 NIT131034 MYX131034 MPB131034 MFF131034 LVJ131034 LLN131034 LBR131034 KRV131034 KHZ131034 JYD131034 JOH131034 JEL131034 IUP131034 IKT131034 IAX131034 HRB131034 HHF131034 GXJ131034 GNN131034 GDR131034 FTV131034 FJZ131034 FAD131034 EQH131034 EGL131034 DWP131034 DMT131034 DCX131034 CTB131034 CJF131034 BZJ131034 BPN131034 BFR131034 AVV131034 ALZ131034 ACD131034 SH131034 IL131034 WUX65498 WLB65498 WBF65498 VRJ65498 VHN65498 UXR65498 UNV65498 UDZ65498 TUD65498 TKH65498 TAL65498 SQP65498 SGT65498 RWX65498 RNB65498 RDF65498 QTJ65498 QJN65498 PZR65498 PPV65498 PFZ65498 OWD65498 OMH65498 OCL65498 NSP65498 NIT65498 MYX65498 MPB65498 MFF65498 LVJ65498 LLN65498 LBR65498 KRV65498 KHZ65498 JYD65498 JOH65498 JEL65498 IUP65498 IKT65498 IAX65498 HRB65498 HHF65498 GXJ65498 GNN65498 GDR65498 FTV65498 FJZ65498 FAD65498 EQH65498 EGL65498 DWP65498 DMT65498 DCX65498 CTB65498 CJF65498 BZJ65498 BPN65498 BFR65498 AVV65498 ALZ65498 ACD65498 SH65498 IL65498 WUU983002 WKY983002 WBC983002 VRG983002 VHK983002 UXO983002 UNS983002 UDW983002 TUA983002 TKE983002 TAI983002 SQM983002 SGQ983002 RWU983002 RMY983002 RDC983002 QTG983002 QJK983002 PZO983002 PPS983002 PFW983002 OWA983002 OME983002 OCI983002 NSM983002 NIQ983002 MYU983002 MOY983002 MFC983002 LVG983002 LLK983002 LBO983002 KRS983002 KHW983002 JYA983002 JOE983002 JEI983002 IUM983002 IKQ983002 IAU983002 HQY983002 HHC983002 GXG983002 GNK983002 GDO983002 FTS983002 FJW983002 FAA983002 EQE983002 EGI983002 DWM983002 DMQ983002 DCU983002 CSY983002 CJC983002 BZG983002 BPK983002 BFO983002 AVS983002 ALW983002 ACA983002 SE983002 II983002 WUU917466 WKY917466 WBC917466 VRG917466 VHK917466 UXO917466 UNS917466 UDW917466 TUA917466 TKE917466 TAI917466 SQM917466 SGQ917466 RWU917466 RMY917466 RDC917466 QTG917466 QJK917466 PZO917466 PPS917466 PFW917466 OWA917466 OME917466 OCI917466 NSM917466 NIQ917466 MYU917466 MOY917466 MFC917466 LVG917466 LLK917466 LBO917466 KRS917466 KHW917466 JYA917466 JOE917466 JEI917466 IUM917466 IKQ917466 IAU917466 HQY917466 HHC917466 GXG917466 GNK917466 GDO917466 FTS917466 FJW917466 FAA917466 EQE917466 EGI917466 DWM917466 DMQ917466 DCU917466 CSY917466 CJC917466 BZG917466 BPK917466 BFO917466 AVS917466 ALW917466 ACA917466 SE917466 II917466 WUU851930 WKY851930 WBC851930 VRG851930 VHK851930 UXO851930 UNS851930 UDW851930 TUA851930 TKE851930 TAI851930 SQM851930 SGQ851930 RWU851930 RMY851930 RDC851930 QTG851930 QJK851930 PZO851930 PPS851930 PFW851930 OWA851930 OME851930 OCI851930 NSM851930 NIQ851930 MYU851930 MOY851930 MFC851930 LVG851930 LLK851930 LBO851930 KRS851930 KHW851930 JYA851930 JOE851930 JEI851930 IUM851930 IKQ851930 IAU851930 HQY851930 HHC851930 GXG851930 GNK851930 GDO851930 FTS851930 FJW851930 FAA851930 EQE851930 EGI851930 DWM851930 DMQ851930 DCU851930 CSY851930 CJC851930 BZG851930 BPK851930 BFO851930 AVS851930 ALW851930 ACA851930 SE851930 II851930 WUU786394 WKY786394 WBC786394 VRG786394 VHK786394 UXO786394 UNS786394 UDW786394 TUA786394 TKE786394 TAI786394 SQM786394 SGQ786394 RWU786394 RMY786394 RDC786394 QTG786394 QJK786394 PZO786394 PPS786394 PFW786394 OWA786394 OME786394 OCI786394 NSM786394 NIQ786394 MYU786394 MOY786394 MFC786394 LVG786394 LLK786394 LBO786394 KRS786394 KHW786394 JYA786394 JOE786394 JEI786394 IUM786394 IKQ786394 IAU786394 HQY786394 HHC786394 GXG786394 GNK786394 GDO786394 FTS786394 FJW786394 FAA786394 EQE786394 EGI786394 DWM786394 DMQ786394 DCU786394 CSY786394 CJC786394 BZG786394 BPK786394 BFO786394 AVS786394 ALW786394 ACA786394 SE786394 II786394 WUU720858 WKY720858 WBC720858 VRG720858 VHK720858 UXO720858 UNS720858 UDW720858 TUA720858 TKE720858 TAI720858 SQM720858 SGQ720858 RWU720858 RMY720858 RDC720858 QTG720858 QJK720858 PZO720858 PPS720858 PFW720858 OWA720858 OME720858 OCI720858 NSM720858 NIQ720858 MYU720858 MOY720858 MFC720858 LVG720858 LLK720858 LBO720858 KRS720858 KHW720858 JYA720858 JOE720858 JEI720858 IUM720858 IKQ720858 IAU720858 HQY720858 HHC720858 GXG720858 GNK720858 GDO720858 FTS720858 FJW720858 FAA720858 EQE720858 EGI720858 DWM720858 DMQ720858 DCU720858 CSY720858 CJC720858 BZG720858 BPK720858 BFO720858 AVS720858 ALW720858 ACA720858 SE720858 II720858 WUU655322 WKY655322 WBC655322 VRG655322 VHK655322 UXO655322 UNS655322 UDW655322 TUA655322 TKE655322 TAI655322 SQM655322 SGQ655322 RWU655322 RMY655322 RDC655322 QTG655322 QJK655322 PZO655322 PPS655322 PFW655322 OWA655322 OME655322 OCI655322 NSM655322 NIQ655322 MYU655322 MOY655322 MFC655322 LVG655322 LLK655322 LBO655322 KRS655322 KHW655322 JYA655322 JOE655322 JEI655322 IUM655322 IKQ655322 IAU655322 HQY655322 HHC655322 GXG655322 GNK655322 GDO655322 FTS655322 FJW655322 FAA655322 EQE655322 EGI655322 DWM655322 DMQ655322 DCU655322 CSY655322 CJC655322 BZG655322 BPK655322 BFO655322 AVS655322 ALW655322 ACA655322 SE655322 II655322 WUU589786 WKY589786 WBC589786 VRG589786 VHK589786 UXO589786 UNS589786 UDW589786 TUA589786 TKE589786 TAI589786 SQM589786 SGQ589786 RWU589786 RMY589786 RDC589786 QTG589786 QJK589786 PZO589786 PPS589786 PFW589786 OWA589786 OME589786 OCI589786 NSM589786 NIQ589786 MYU589786 MOY589786 MFC589786 LVG589786 LLK589786 LBO589786 KRS589786 KHW589786 JYA589786 JOE589786 JEI589786 IUM589786 IKQ589786 IAU589786 HQY589786 HHC589786 GXG589786 GNK589786 GDO589786 FTS589786 FJW589786 FAA589786 EQE589786 EGI589786 DWM589786 DMQ589786 DCU589786 CSY589786 CJC589786 BZG589786 BPK589786 BFO589786 AVS589786 ALW589786 ACA589786 SE589786 II589786 WUU524250 WKY524250 WBC524250 VRG524250 VHK524250 UXO524250 UNS524250 UDW524250 TUA524250 TKE524250 TAI524250 SQM524250 SGQ524250 RWU524250 RMY524250 RDC524250 QTG524250 QJK524250 PZO524250 PPS524250 PFW524250 OWA524250 OME524250 OCI524250 NSM524250 NIQ524250 MYU524250 MOY524250 MFC524250 LVG524250 LLK524250 LBO524250 KRS524250 KHW524250 JYA524250 JOE524250 JEI524250 IUM524250 IKQ524250 IAU524250 HQY524250 HHC524250 GXG524250 GNK524250 GDO524250 FTS524250 FJW524250 FAA524250 EQE524250 EGI524250 DWM524250 DMQ524250 DCU524250 CSY524250 CJC524250 BZG524250 BPK524250 BFO524250 AVS524250 ALW524250 ACA524250 SE524250 II524250 WUU458714 WKY458714 WBC458714 VRG458714 VHK458714 UXO458714 UNS458714 UDW458714 TUA458714 TKE458714 TAI458714 SQM458714 SGQ458714 RWU458714 RMY458714 RDC458714 QTG458714 QJK458714 PZO458714 PPS458714 PFW458714 OWA458714 OME458714 OCI458714 NSM458714 NIQ458714 MYU458714 MOY458714 MFC458714 LVG458714 LLK458714 LBO458714 KRS458714 KHW458714 JYA458714 JOE458714 JEI458714 IUM458714 IKQ458714 IAU458714 HQY458714 HHC458714 GXG458714 GNK458714 GDO458714 FTS458714 FJW458714 FAA458714 EQE458714 EGI458714 DWM458714 DMQ458714 DCU458714 CSY458714 CJC458714 BZG458714 BPK458714 BFO458714 AVS458714 ALW458714 ACA458714 SE458714 II458714 WUU393178 WKY393178 WBC393178 VRG393178 VHK393178 UXO393178 UNS393178 UDW393178 TUA393178 TKE393178 TAI393178 SQM393178 SGQ393178 RWU393178 RMY393178 RDC393178 QTG393178 QJK393178 PZO393178 PPS393178 PFW393178 OWA393178 OME393178 OCI393178 NSM393178 NIQ393178 MYU393178 MOY393178 MFC393178 LVG393178 LLK393178 LBO393178 KRS393178 KHW393178 JYA393178 JOE393178 JEI393178 IUM393178 IKQ393178 IAU393178 HQY393178 HHC393178 GXG393178 GNK393178 GDO393178 FTS393178 FJW393178 FAA393178 EQE393178 EGI393178 DWM393178 DMQ393178 DCU393178 CSY393178 CJC393178 BZG393178 BPK393178 BFO393178 AVS393178 ALW393178 ACA393178 SE393178 II393178 WUU327642 WKY327642 WBC327642 VRG327642 VHK327642 UXO327642 UNS327642 UDW327642 TUA327642 TKE327642 TAI327642 SQM327642 SGQ327642 RWU327642 RMY327642 RDC327642 QTG327642 QJK327642 PZO327642 PPS327642 PFW327642 OWA327642 OME327642 OCI327642 NSM327642 NIQ327642 MYU327642 MOY327642 MFC327642 LVG327642 LLK327642 LBO327642 KRS327642 KHW327642 JYA327642 JOE327642 JEI327642 IUM327642 IKQ327642 IAU327642 HQY327642 HHC327642 GXG327642 GNK327642 GDO327642 FTS327642 FJW327642 FAA327642 EQE327642 EGI327642 DWM327642 DMQ327642 DCU327642 CSY327642 CJC327642 BZG327642 BPK327642 BFO327642 AVS327642 ALW327642 ACA327642 SE327642 II327642 WUU262106 WKY262106 WBC262106 VRG262106 VHK262106 UXO262106 UNS262106 UDW262106 TUA262106 TKE262106 TAI262106 SQM262106 SGQ262106 RWU262106 RMY262106 RDC262106 QTG262106 QJK262106 PZO262106 PPS262106 PFW262106 OWA262106 OME262106 OCI262106 NSM262106 NIQ262106 MYU262106 MOY262106 MFC262106 LVG262106 LLK262106 LBO262106 KRS262106 KHW262106 JYA262106 JOE262106 JEI262106 IUM262106 IKQ262106 IAU262106 HQY262106 HHC262106 GXG262106 GNK262106 GDO262106 FTS262106 FJW262106 FAA262106 EQE262106 EGI262106 DWM262106 DMQ262106 DCU262106 CSY262106 CJC262106 BZG262106 BPK262106 BFO262106 AVS262106 ALW262106 ACA262106 SE262106 II262106 WUU196570 WKY196570 WBC196570 VRG196570 VHK196570 UXO196570 UNS196570 UDW196570 TUA196570 TKE196570 TAI196570 SQM196570 SGQ196570 RWU196570 RMY196570 RDC196570 QTG196570 QJK196570 PZO196570 PPS196570 PFW196570 OWA196570 OME196570 OCI196570 NSM196570 NIQ196570 MYU196570 MOY196570 MFC196570 LVG196570 LLK196570 LBO196570 KRS196570 KHW196570 JYA196570 JOE196570 JEI196570 IUM196570 IKQ196570 IAU196570 HQY196570 HHC196570 GXG196570 GNK196570 GDO196570 FTS196570 FJW196570 FAA196570 EQE196570 EGI196570 DWM196570 DMQ196570 DCU196570 CSY196570 CJC196570 BZG196570 BPK196570 BFO196570 AVS196570 ALW196570 ACA196570 SE196570 II196570 WUU131034 WKY131034 WBC131034 VRG131034 VHK131034 UXO131034 UNS131034 UDW131034 TUA131034 TKE131034 TAI131034 SQM131034 SGQ131034 RWU131034 RMY131034 RDC131034 QTG131034 QJK131034 PZO131034 PPS131034 PFW131034 OWA131034 OME131034 OCI131034 NSM131034 NIQ131034 MYU131034 MOY131034 MFC131034 LVG131034 LLK131034 LBO131034 KRS131034 KHW131034 JYA131034 JOE131034 JEI131034 IUM131034 IKQ131034 IAU131034 HQY131034 HHC131034 GXG131034 GNK131034 GDO131034 FTS131034 FJW131034 FAA131034 EQE131034 EGI131034 DWM131034 DMQ131034 DCU131034 CSY131034 CJC131034 BZG131034 BPK131034 BFO131034 AVS131034 ALW131034 ACA131034 SE131034 II131034 WUU65498 WKY65498 WBC65498 VRG65498 VHK65498 UXO65498 UNS65498 UDW65498 TUA65498 TKE65498 TAI65498 SQM65498 SGQ65498 RWU65498 RMY65498 RDC65498 QTG65498 QJK65498 PZO65498 PPS65498 PFW65498 OWA65498 OME65498 OCI65498 NSM65498 NIQ65498 MYU65498 MOY65498 MFC65498 LVG65498 LLK65498 LBO65498 KRS65498 KHW65498 JYA65498 JOE65498 JEI65498 IUM65498 IKQ65498 IAU65498 HQY65498 HHC65498 GXG65498 GNK65498 GDO65498 FTS65498 FJW65498 FAA65498 EQE65498 EGI65498 DWM65498 DMQ65498 DCU65498 CSY65498 CJC65498 BZG65498 BPK65498 BFO65498 AVS65498 ALW65498 ACA65498 SE65498 II65498 WUT983010 WKX983010 WBB983010 VRF983010 VHJ983010 UXN983010 UNR983010 UDV983010 TTZ983010 TKD983010 TAH983010 SQL983010 SGP983010 RWT983010 RMX983010 RDB983010 QTF983010 QJJ983010 PZN983010 PPR983010 PFV983010 OVZ983010 OMD983010 OCH983010 NSL983010 NIP983010 MYT983010 MOX983010 MFB983010 LVF983010 LLJ983010 LBN983010 KRR983010 KHV983010 JXZ983010 JOD983010 JEH983010 IUL983010 IKP983010 IAT983010 HQX983010 HHB983010 GXF983010 GNJ983010 GDN983010 FTR983010 FJV983010 EZZ983010 EQD983010 EGH983010 DWL983010 DMP983010 DCT983010 CSX983010 CJB983010 BZF983010 BPJ983010 BFN983010 AVR983010 ALV983010 ABZ983010 SD983010 IH983010 WUT917474 WKX917474 WBB917474 VRF917474 VHJ917474 UXN917474 UNR917474 UDV917474 TTZ917474 TKD917474 TAH917474 SQL917474 SGP917474 RWT917474 RMX917474 RDB917474 QTF917474 QJJ917474 PZN917474 PPR917474 PFV917474 OVZ917474 OMD917474 OCH917474 NSL917474 NIP917474 MYT917474 MOX917474 MFB917474 LVF917474 LLJ917474 LBN917474 KRR917474 KHV917474 JXZ917474 JOD917474 JEH917474 IUL917474 IKP917474 IAT917474 HQX917474 HHB917474 GXF917474 GNJ917474 GDN917474 FTR917474 FJV917474 EZZ917474 EQD917474 EGH917474 DWL917474 DMP917474 DCT917474 CSX917474 CJB917474 BZF917474 BPJ917474 BFN917474 AVR917474 ALV917474 ABZ917474 SD917474 IH917474 WUT851938 WKX851938 WBB851938 VRF851938 VHJ851938 UXN851938 UNR851938 UDV851938 TTZ851938 TKD851938 TAH851938 SQL851938 SGP851938 RWT851938 RMX851938 RDB851938 QTF851938 QJJ851938 PZN851938 PPR851938 PFV851938 OVZ851938 OMD851938 OCH851938 NSL851938 NIP851938 MYT851938 MOX851938 MFB851938 LVF851938 LLJ851938 LBN851938 KRR851938 KHV851938 JXZ851938 JOD851938 JEH851938 IUL851938 IKP851938 IAT851938 HQX851938 HHB851938 GXF851938 GNJ851938 GDN851938 FTR851938 FJV851938 EZZ851938 EQD851938 EGH851938 DWL851938 DMP851938 DCT851938 CSX851938 CJB851938 BZF851938 BPJ851938 BFN851938 AVR851938 ALV851938 ABZ851938 SD851938 IH851938 WUT786402 WKX786402 WBB786402 VRF786402 VHJ786402 UXN786402 UNR786402 UDV786402 TTZ786402 TKD786402 TAH786402 SQL786402 SGP786402 RWT786402 RMX786402 RDB786402 QTF786402 QJJ786402 PZN786402 PPR786402 PFV786402 OVZ786402 OMD786402 OCH786402 NSL786402 NIP786402 MYT786402 MOX786402 MFB786402 LVF786402 LLJ786402 LBN786402 KRR786402 KHV786402 JXZ786402 JOD786402 JEH786402 IUL786402 IKP786402 IAT786402 HQX786402 HHB786402 GXF786402 GNJ786402 GDN786402 FTR786402 FJV786402 EZZ786402 EQD786402 EGH786402 DWL786402 DMP786402 DCT786402 CSX786402 CJB786402 BZF786402 BPJ786402 BFN786402 AVR786402 ALV786402 ABZ786402 SD786402 IH786402 WUT720866 WKX720866 WBB720866 VRF720866 VHJ720866 UXN720866 UNR720866 UDV720866 TTZ720866 TKD720866 TAH720866 SQL720866 SGP720866 RWT720866 RMX720866 RDB720866 QTF720866 QJJ720866 PZN720866 PPR720866 PFV720866 OVZ720866 OMD720866 OCH720866 NSL720866 NIP720866 MYT720866 MOX720866 MFB720866 LVF720866 LLJ720866 LBN720866 KRR720866 KHV720866 JXZ720866 JOD720866 JEH720866 IUL720866 IKP720866 IAT720866 HQX720866 HHB720866 GXF720866 GNJ720866 GDN720866 FTR720866 FJV720866 EZZ720866 EQD720866 EGH720866 DWL720866 DMP720866 DCT720866 CSX720866 CJB720866 BZF720866 BPJ720866 BFN720866 AVR720866 ALV720866 ABZ720866 SD720866 IH720866 WUT655330 WKX655330 WBB655330 VRF655330 VHJ655330 UXN655330 UNR655330 UDV655330 TTZ655330 TKD655330 TAH655330 SQL655330 SGP655330 RWT655330 RMX655330 RDB655330 QTF655330 QJJ655330 PZN655330 PPR655330 PFV655330 OVZ655330 OMD655330 OCH655330 NSL655330 NIP655330 MYT655330 MOX655330 MFB655330 LVF655330 LLJ655330 LBN655330 KRR655330 KHV655330 JXZ655330 JOD655330 JEH655330 IUL655330 IKP655330 IAT655330 HQX655330 HHB655330 GXF655330 GNJ655330 GDN655330 FTR655330 FJV655330 EZZ655330 EQD655330 EGH655330 DWL655330 DMP655330 DCT655330 CSX655330 CJB655330 BZF655330 BPJ655330 BFN655330 AVR655330 ALV655330 ABZ655330 SD655330 IH655330 WUT589794 WKX589794 WBB589794 VRF589794 VHJ589794 UXN589794 UNR589794 UDV589794 TTZ589794 TKD589794 TAH589794 SQL589794 SGP589794 RWT589794 RMX589794 RDB589794 QTF589794 QJJ589794 PZN589794 PPR589794 PFV589794 OVZ589794 OMD589794 OCH589794 NSL589794 NIP589794 MYT589794 MOX589794 MFB589794 LVF589794 LLJ589794 LBN589794 KRR589794 KHV589794 JXZ589794 JOD589794 JEH589794 IUL589794 IKP589794 IAT589794 HQX589794 HHB589794 GXF589794 GNJ589794 GDN589794 FTR589794 FJV589794 EZZ589794 EQD589794 EGH589794 DWL589794 DMP589794 DCT589794 CSX589794 CJB589794 BZF589794 BPJ589794 BFN589794 AVR589794 ALV589794 ABZ589794 SD589794 IH589794 WUT524258 WKX524258 WBB524258 VRF524258 VHJ524258 UXN524258 UNR524258 UDV524258 TTZ524258 TKD524258 TAH524258 SQL524258 SGP524258 RWT524258 RMX524258 RDB524258 QTF524258 QJJ524258 PZN524258 PPR524258 PFV524258 OVZ524258 OMD524258 OCH524258 NSL524258 NIP524258 MYT524258 MOX524258 MFB524258 LVF524258 LLJ524258 LBN524258 KRR524258 KHV524258 JXZ524258 JOD524258 JEH524258 IUL524258 IKP524258 IAT524258 HQX524258 HHB524258 GXF524258 GNJ524258 GDN524258 FTR524258 FJV524258 EZZ524258 EQD524258 EGH524258 DWL524258 DMP524258 DCT524258 CSX524258 CJB524258 BZF524258 BPJ524258 BFN524258 AVR524258 ALV524258 ABZ524258 SD524258 IH524258 WUT458722 WKX458722 WBB458722 VRF458722 VHJ458722 UXN458722 UNR458722 UDV458722 TTZ458722 TKD458722 TAH458722 SQL458722 SGP458722 RWT458722 RMX458722 RDB458722 QTF458722 QJJ458722 PZN458722 PPR458722 PFV458722 OVZ458722 OMD458722 OCH458722 NSL458722 NIP458722 MYT458722 MOX458722 MFB458722 LVF458722 LLJ458722 LBN458722 KRR458722 KHV458722 JXZ458722 JOD458722 JEH458722 IUL458722 IKP458722 IAT458722 HQX458722 HHB458722 GXF458722 GNJ458722 GDN458722 FTR458722 FJV458722 EZZ458722 EQD458722 EGH458722 DWL458722 DMP458722 DCT458722 CSX458722 CJB458722 BZF458722 BPJ458722 BFN458722 AVR458722 ALV458722 ABZ458722 SD458722 IH458722 WUT393186 WKX393186 WBB393186 VRF393186 VHJ393186 UXN393186 UNR393186 UDV393186 TTZ393186 TKD393186 TAH393186 SQL393186 SGP393186 RWT393186 RMX393186 RDB393186 QTF393186 QJJ393186 PZN393186 PPR393186 PFV393186 OVZ393186 OMD393186 OCH393186 NSL393186 NIP393186 MYT393186 MOX393186 MFB393186 LVF393186 LLJ393186 LBN393186 KRR393186 KHV393186 JXZ393186 JOD393186 JEH393186 IUL393186 IKP393186 IAT393186 HQX393186 HHB393186 GXF393186 GNJ393186 GDN393186 FTR393186 FJV393186 EZZ393186 EQD393186 EGH393186 DWL393186 DMP393186 DCT393186 CSX393186 CJB393186 BZF393186 BPJ393186 BFN393186 AVR393186 ALV393186 ABZ393186 SD393186 IH393186 WUT327650 WKX327650 WBB327650 VRF327650 VHJ327650 UXN327650 UNR327650 UDV327650 TTZ327650 TKD327650 TAH327650 SQL327650 SGP327650 RWT327650 RMX327650 RDB327650 QTF327650 QJJ327650 PZN327650 PPR327650 PFV327650 OVZ327650 OMD327650 OCH327650 NSL327650 NIP327650 MYT327650 MOX327650 MFB327650 LVF327650 LLJ327650 LBN327650 KRR327650 KHV327650 JXZ327650 JOD327650 JEH327650 IUL327650 IKP327650 IAT327650 HQX327650 HHB327650 GXF327650 GNJ327650 GDN327650 FTR327650 FJV327650 EZZ327650 EQD327650 EGH327650 DWL327650 DMP327650 DCT327650 CSX327650 CJB327650 BZF327650 BPJ327650 BFN327650 AVR327650 ALV327650 ABZ327650 SD327650 IH327650 WUT262114 WKX262114 WBB262114 VRF262114 VHJ262114 UXN262114 UNR262114 UDV262114 TTZ262114 TKD262114 TAH262114 SQL262114 SGP262114 RWT262114 RMX262114 RDB262114 QTF262114 QJJ262114 PZN262114 PPR262114 PFV262114 OVZ262114 OMD262114 OCH262114 NSL262114 NIP262114 MYT262114 MOX262114 MFB262114 LVF262114 LLJ262114 LBN262114 KRR262114 KHV262114 JXZ262114 JOD262114 JEH262114 IUL262114 IKP262114 IAT262114 HQX262114 HHB262114 GXF262114 GNJ262114 GDN262114 FTR262114 FJV262114 EZZ262114 EQD262114 EGH262114 DWL262114 DMP262114 DCT262114 CSX262114 CJB262114 BZF262114 BPJ262114 BFN262114 AVR262114 ALV262114 ABZ262114 SD262114 IH262114 WUT196578 WKX196578 WBB196578 VRF196578 VHJ196578 UXN196578 UNR196578 UDV196578 TTZ196578 TKD196578 TAH196578 SQL196578 SGP196578 RWT196578 RMX196578 RDB196578 QTF196578 QJJ196578 PZN196578 PPR196578 PFV196578 OVZ196578 OMD196578 OCH196578 NSL196578 NIP196578 MYT196578 MOX196578 MFB196578 LVF196578 LLJ196578 LBN196578 KRR196578 KHV196578 JXZ196578 JOD196578 JEH196578 IUL196578 IKP196578 IAT196578 HQX196578 HHB196578 GXF196578 GNJ196578 GDN196578 FTR196578 FJV196578 EZZ196578 EQD196578 EGH196578 DWL196578 DMP196578 DCT196578 CSX196578 CJB196578 BZF196578 BPJ196578 BFN196578 AVR196578 ALV196578 ABZ196578 SD196578 IH196578 WUT131042 WKX131042 WBB131042 VRF131042 VHJ131042 UXN131042 UNR131042 UDV131042 TTZ131042 TKD131042 TAH131042 SQL131042 SGP131042 RWT131042 RMX131042 RDB131042 QTF131042 QJJ131042 PZN131042 PPR131042 PFV131042 OVZ131042 OMD131042 OCH131042 NSL131042 NIP131042 MYT131042 MOX131042 MFB131042 LVF131042 LLJ131042 LBN131042 KRR131042 KHV131042 JXZ131042 JOD131042 JEH131042 IUL131042 IKP131042 IAT131042 HQX131042 HHB131042 GXF131042 GNJ131042 GDN131042 FTR131042 FJV131042 EZZ131042 EQD131042 EGH131042 DWL131042 DMP131042 DCT131042 CSX131042 CJB131042 BZF131042 BPJ131042 BFN131042 AVR131042 ALV131042 ABZ131042 SD131042 IH131042 WUT65506 WKX65506 WBB65506 VRF65506 VHJ65506 UXN65506 UNR65506 UDV65506 TTZ65506 TKD65506 TAH65506 SQL65506 SGP65506 RWT65506 RMX65506 RDB65506 QTF65506 QJJ65506 PZN65506 PPR65506 PFV65506 OVZ65506 OMD65506 OCH65506 NSL65506 NIP65506 MYT65506 MOX65506 MFB65506 LVF65506 LLJ65506 LBN65506 KRR65506 KHV65506 JXZ65506 JOD65506 JEH65506 IUL65506 IKP65506 IAT65506 HQX65506 HHB65506 GXF65506 GNJ65506 GDN65506 FTR65506 FJV65506 EZZ65506 EQD65506 EGH65506 DWL65506 DMP65506 DCT65506 CSX65506 CJB65506 BZF65506 BPJ65506 BFN65506 AVR65506 ALV65506 ABZ65506 SD65506 IH65506 WUW983010 WLA983010 WBE983010 VRI983010 VHM983010 UXQ983010 UNU983010 UDY983010 TUC983010 TKG983010 TAK983010 SQO983010 SGS983010 RWW983010 RNA983010 RDE983010 QTI983010 QJM983010 PZQ983010 PPU983010 PFY983010 OWC983010 OMG983010 OCK983010 NSO983010 NIS983010 MYW983010 MPA983010 MFE983010 LVI983010 LLM983010 LBQ983010 KRU983010 KHY983010 JYC983010 JOG983010 JEK983010 IUO983010 IKS983010 IAW983010 HRA983010 HHE983010 GXI983010 GNM983010 GDQ983010 FTU983010 FJY983010 FAC983010 EQG983010 EGK983010 DWO983010 DMS983010 DCW983010 CTA983010 CJE983010 BZI983010 BPM983010 BFQ983010 AVU983010 ALY983010 ACC983010 SG983010 IK983010 WUW917474 WLA917474 WBE917474 VRI917474 VHM917474 UXQ917474 UNU917474 UDY917474 TUC917474 TKG917474 TAK917474 SQO917474 SGS917474 RWW917474 RNA917474 RDE917474 QTI917474 QJM917474 PZQ917474 PPU917474 PFY917474 OWC917474 OMG917474 OCK917474 NSO917474 NIS917474 MYW917474 MPA917474 MFE917474 LVI917474 LLM917474 LBQ917474 KRU917474 KHY917474 JYC917474 JOG917474 JEK917474 IUO917474 IKS917474 IAW917474 HRA917474 HHE917474 GXI917474 GNM917474 GDQ917474 FTU917474 FJY917474 FAC917474 EQG917474 EGK917474 DWO917474 DMS917474 DCW917474 CTA917474 CJE917474 BZI917474 BPM917474 BFQ917474 AVU917474 ALY917474 ACC917474 SG917474 IK917474 WUW851938 WLA851938 WBE851938 VRI851938 VHM851938 UXQ851938 UNU851938 UDY851938 TUC851938 TKG851938 TAK851938 SQO851938 SGS851938 RWW851938 RNA851938 RDE851938 QTI851938 QJM851938 PZQ851938 PPU851938 PFY851938 OWC851938 OMG851938 OCK851938 NSO851938 NIS851938 MYW851938 MPA851938 MFE851938 LVI851938 LLM851938 LBQ851938 KRU851938 KHY851938 JYC851938 JOG851938 JEK851938 IUO851938 IKS851938 IAW851938 HRA851938 HHE851938 GXI851938 GNM851938 GDQ851938 FTU851938 FJY851938 FAC851938 EQG851938 EGK851938 DWO851938 DMS851938 DCW851938 CTA851938 CJE851938 BZI851938 BPM851938 BFQ851938 AVU851938 ALY851938 ACC851938 SG851938 IK851938 WUW786402 WLA786402 WBE786402 VRI786402 VHM786402 UXQ786402 UNU786402 UDY786402 TUC786402 TKG786402 TAK786402 SQO786402 SGS786402 RWW786402 RNA786402 RDE786402 QTI786402 QJM786402 PZQ786402 PPU786402 PFY786402 OWC786402 OMG786402 OCK786402 NSO786402 NIS786402 MYW786402 MPA786402 MFE786402 LVI786402 LLM786402 LBQ786402 KRU786402 KHY786402 JYC786402 JOG786402 JEK786402 IUO786402 IKS786402 IAW786402 HRA786402 HHE786402 GXI786402 GNM786402 GDQ786402 FTU786402 FJY786402 FAC786402 EQG786402 EGK786402 DWO786402 DMS786402 DCW786402 CTA786402 CJE786402 BZI786402 BPM786402 BFQ786402 AVU786402 ALY786402 ACC786402 SG786402 IK786402 WUW720866 WLA720866 WBE720866 VRI720866 VHM720866 UXQ720866 UNU720866 UDY720866 TUC720866 TKG720866 TAK720866 SQO720866 SGS720866 RWW720866 RNA720866 RDE720866 QTI720866 QJM720866 PZQ720866 PPU720866 PFY720866 OWC720866 OMG720866 OCK720866 NSO720866 NIS720866 MYW720866 MPA720866 MFE720866 LVI720866 LLM720866 LBQ720866 KRU720866 KHY720866 JYC720866 JOG720866 JEK720866 IUO720866 IKS720866 IAW720866 HRA720866 HHE720866 GXI720866 GNM720866 GDQ720866 FTU720866 FJY720866 FAC720866 EQG720866 EGK720866 DWO720866 DMS720866 DCW720866 CTA720866 CJE720866 BZI720866 BPM720866 BFQ720866 AVU720866 ALY720866 ACC720866 SG720866 IK720866 WUW655330 WLA655330 WBE655330 VRI655330 VHM655330 UXQ655330 UNU655330 UDY655330 TUC655330 TKG655330 TAK655330 SQO655330 SGS655330 RWW655330 RNA655330 RDE655330 QTI655330 QJM655330 PZQ655330 PPU655330 PFY655330 OWC655330 OMG655330 OCK655330 NSO655330 NIS655330 MYW655330 MPA655330 MFE655330 LVI655330 LLM655330 LBQ655330 KRU655330 KHY655330 JYC655330 JOG655330 JEK655330 IUO655330 IKS655330 IAW655330 HRA655330 HHE655330 GXI655330 GNM655330 GDQ655330 FTU655330 FJY655330 FAC655330 EQG655330 EGK655330 DWO655330 DMS655330 DCW655330 CTA655330 CJE655330 BZI655330 BPM655330 BFQ655330 AVU655330 ALY655330 ACC655330 SG655330 IK655330 WUW589794 WLA589794 WBE589794 VRI589794 VHM589794 UXQ589794 UNU589794 UDY589794 TUC589794 TKG589794 TAK589794 SQO589794 SGS589794 RWW589794 RNA589794 RDE589794 QTI589794 QJM589794 PZQ589794 PPU589794 PFY589794 OWC589794 OMG589794 OCK589794 NSO589794 NIS589794 MYW589794 MPA589794 MFE589794 LVI589794 LLM589794 LBQ589794 KRU589794 KHY589794 JYC589794 JOG589794 JEK589794 IUO589794 IKS589794 IAW589794 HRA589794 HHE589794 GXI589794 GNM589794 GDQ589794 FTU589794 FJY589794 FAC589794 EQG589794 EGK589794 DWO589794 DMS589794 DCW589794 CTA589794 CJE589794 BZI589794 BPM589794 BFQ589794 AVU589794 ALY589794 ACC589794 SG589794 IK589794 WUW524258 WLA524258 WBE524258 VRI524258 VHM524258 UXQ524258 UNU524258 UDY524258 TUC524258 TKG524258 TAK524258 SQO524258 SGS524258 RWW524258 RNA524258 RDE524258 QTI524258 QJM524258 PZQ524258 PPU524258 PFY524258 OWC524258 OMG524258 OCK524258 NSO524258 NIS524258 MYW524258 MPA524258 MFE524258 LVI524258 LLM524258 LBQ524258 KRU524258 KHY524258 JYC524258 JOG524258 JEK524258 IUO524258 IKS524258 IAW524258 HRA524258 HHE524258 GXI524258 GNM524258 GDQ524258 FTU524258 FJY524258 FAC524258 EQG524258 EGK524258 DWO524258 DMS524258 DCW524258 CTA524258 CJE524258 BZI524258 BPM524258 BFQ524258 AVU524258 ALY524258 ACC524258 SG524258 IK524258 WUW458722 WLA458722 WBE458722 VRI458722 VHM458722 UXQ458722 UNU458722 UDY458722 TUC458722 TKG458722 TAK458722 SQO458722 SGS458722 RWW458722 RNA458722 RDE458722 QTI458722 QJM458722 PZQ458722 PPU458722 PFY458722 OWC458722 OMG458722 OCK458722 NSO458722 NIS458722 MYW458722 MPA458722 MFE458722 LVI458722 LLM458722 LBQ458722 KRU458722 KHY458722 JYC458722 JOG458722 JEK458722 IUO458722 IKS458722 IAW458722 HRA458722 HHE458722 GXI458722 GNM458722 GDQ458722 FTU458722 FJY458722 FAC458722 EQG458722 EGK458722 DWO458722 DMS458722 DCW458722 CTA458722 CJE458722 BZI458722 BPM458722 BFQ458722 AVU458722 ALY458722 ACC458722 SG458722 IK458722 WUW393186 WLA393186 WBE393186 VRI393186 VHM393186 UXQ393186 UNU393186 UDY393186 TUC393186 TKG393186 TAK393186 SQO393186 SGS393186 RWW393186 RNA393186 RDE393186 QTI393186 QJM393186 PZQ393186 PPU393186 PFY393186 OWC393186 OMG393186 OCK393186 NSO393186 NIS393186 MYW393186 MPA393186 MFE393186 LVI393186 LLM393186 LBQ393186 KRU393186 KHY393186 JYC393186 JOG393186 JEK393186 IUO393186 IKS393186 IAW393186 HRA393186 HHE393186 GXI393186 GNM393186 GDQ393186 FTU393186 FJY393186 FAC393186 EQG393186 EGK393186 DWO393186 DMS393186 DCW393186 CTA393186 CJE393186 BZI393186 BPM393186 BFQ393186 AVU393186 ALY393186 ACC393186 SG393186 IK393186 WUW327650 WLA327650 WBE327650 VRI327650 VHM327650 UXQ327650 UNU327650 UDY327650 TUC327650 TKG327650 TAK327650 SQO327650 SGS327650 RWW327650 RNA327650 RDE327650 QTI327650 QJM327650 PZQ327650 PPU327650 PFY327650 OWC327650 OMG327650 OCK327650 NSO327650 NIS327650 MYW327650 MPA327650 MFE327650 LVI327650 LLM327650 LBQ327650 KRU327650 KHY327650 JYC327650 JOG327650 JEK327650 IUO327650 IKS327650 IAW327650 HRA327650 HHE327650 GXI327650 GNM327650 GDQ327650 FTU327650 FJY327650 FAC327650 EQG327650 EGK327650 DWO327650 DMS327650 DCW327650 CTA327650 CJE327650 BZI327650 BPM327650 BFQ327650 AVU327650 ALY327650 ACC327650 SG327650 IK327650 WUW262114 WLA262114 WBE262114 VRI262114 VHM262114 UXQ262114 UNU262114 UDY262114 TUC262114 TKG262114 TAK262114 SQO262114 SGS262114 RWW262114 RNA262114 RDE262114 QTI262114 QJM262114 PZQ262114 PPU262114 PFY262114 OWC262114 OMG262114 OCK262114 NSO262114 NIS262114 MYW262114 MPA262114 MFE262114 LVI262114 LLM262114 LBQ262114 KRU262114 KHY262114 JYC262114 JOG262114 JEK262114 IUO262114 IKS262114 IAW262114 HRA262114 HHE262114 GXI262114 GNM262114 GDQ262114 FTU262114 FJY262114 FAC262114 EQG262114 EGK262114 DWO262114 DMS262114 DCW262114 CTA262114 CJE262114 BZI262114 BPM262114 BFQ262114 AVU262114 ALY262114 ACC262114 SG262114 IK262114 WUW196578 WLA196578 WBE196578 VRI196578 VHM196578 UXQ196578 UNU196578 UDY196578 TUC196578 TKG196578 TAK196578 SQO196578 SGS196578 RWW196578 RNA196578 RDE196578 QTI196578 QJM196578 PZQ196578 PPU196578 PFY196578 OWC196578 OMG196578 OCK196578 NSO196578 NIS196578 MYW196578 MPA196578 MFE196578 LVI196578 LLM196578 LBQ196578 KRU196578 KHY196578 JYC196578 JOG196578 JEK196578 IUO196578 IKS196578 IAW196578 HRA196578 HHE196578 GXI196578 GNM196578 GDQ196578 FTU196578 FJY196578 FAC196578 EQG196578 EGK196578 DWO196578 DMS196578 DCW196578 CTA196578 CJE196578 BZI196578 BPM196578 BFQ196578 AVU196578 ALY196578 ACC196578 SG196578 IK196578 WUW131042 WLA131042 WBE131042 VRI131042 VHM131042 UXQ131042 UNU131042 UDY131042 TUC131042 TKG131042 TAK131042 SQO131042 SGS131042 RWW131042 RNA131042 RDE131042 QTI131042 QJM131042 PZQ131042 PPU131042 PFY131042 OWC131042 OMG131042 OCK131042 NSO131042 NIS131042 MYW131042 MPA131042 MFE131042 LVI131042 LLM131042 LBQ131042 KRU131042 KHY131042 JYC131042 JOG131042 JEK131042 IUO131042 IKS131042 IAW131042 HRA131042 HHE131042 GXI131042 GNM131042 GDQ131042 FTU131042 FJY131042 FAC131042 EQG131042 EGK131042 DWO131042 DMS131042 DCW131042 CTA131042 CJE131042 BZI131042 BPM131042 BFQ131042 AVU131042 ALY131042 ACC131042 SG131042 IK131042 WUW65506 WLA65506 WBE65506 VRI65506 VHM65506 UXQ65506 UNU65506 UDY65506 TUC65506 TKG65506 TAK65506 SQO65506 SGS65506 RWW65506 RNA65506 RDE65506 QTI65506 QJM65506 PZQ65506 PPU65506 PFY65506 OWC65506 OMG65506 OCK65506 NSO65506 NIS65506 MYW65506 MPA65506 MFE65506 LVI65506 LLM65506 LBQ65506 KRU65506 KHY65506 JYC65506 JOG65506 JEK65506 IUO65506 IKS65506 IAW65506 HRA65506 HHE65506 GXI65506 GNM65506 GDQ65506 FTU65506 FJY65506 FAC65506 EQG65506 EGK65506 DWO65506 DMS65506 DCW65506 CTA65506 CJE65506 BZI65506 BPM65506 BFQ65506 AVU65506 ALY65506 ACC65506 SG65506 IK65506 H131039 H196575 H262111 H327647 H393183 H458719 H524255 H589791 H655327 H720863 H786399 H851935 H917471 H983007 E65503 E131039 E196575 E262111 E327647 E393183 E458719 E524255 E589791 E655327 E720863 E786399 E851935 E917471 E983007 F65495 F131031 F196567 F262103 F327639 F393175 F458711 F524247 F589783 F655319 F720855 F786391 F851927 F917463 F982999 I65495 I131031 I196567 I262103 I327639 I393175 I458711 I524247 I589783 I655319 I720855 I786391 I851927 I917463 I982999 I9 F9 H19 E19 H65503" xr:uid="{00000000-0002-0000-0700-000000000000}">
      <formula1>Frequency</formula1>
    </dataValidation>
    <dataValidation type="list" allowBlank="1" showInputMessage="1" showErrorMessage="1" sqref="WUX983001 WUX9:WUX10 WLB9:WLB10 WBF9:WBF10 VRJ9:VRJ10 VHN9:VHN10 UXR9:UXR10 UNV9:UNV10 UDZ9:UDZ10 TUD9:TUD10 TKH9:TKH10 TAL9:TAL10 SQP9:SQP10 SGT9:SGT10 RWX9:RWX10 RNB9:RNB10 RDF9:RDF10 QTJ9:QTJ10 QJN9:QJN10 PZR9:PZR10 PPV9:PPV10 PFZ9:PFZ10 OWD9:OWD10 OMH9:OMH10 OCL9:OCL10 NSP9:NSP10 NIT9:NIT10 MYX9:MYX10 MPB9:MPB10 MFF9:MFF10 LVJ9:LVJ10 LLN9:LLN10 LBR9:LBR10 KRV9:KRV10 KHZ9:KHZ10 JYD9:JYD10 JOH9:JOH10 JEL9:JEL10 IUP9:IUP10 IKT9:IKT10 IAX9:IAX10 HRB9:HRB10 HHF9:HHF10 GXJ9:GXJ10 GNN9:GNN10 GDR9:GDR10 FTV9:FTV10 FJZ9:FJZ10 FAD9:FAD10 EQH9:EQH10 EGL9:EGL10 DWP9:DWP10 DMT9:DMT10 DCX9:DCX10 CTB9:CTB10 CJF9:CJF10 BZJ9:BZJ10 BPN9:BPN10 BFR9:BFR10 AVV9:AVV10 ALZ9:ALZ10 ACD9:ACD10 SH9:SH10 IL9:IL10 WUU9:WUU10 WKY9:WKY10 WBC9:WBC10 VRG9:VRG10 VHK9:VHK10 UXO9:UXO10 UNS9:UNS10 UDW9:UDW10 TUA9:TUA10 TKE9:TKE10 TAI9:TAI10 SQM9:SQM10 SGQ9:SGQ10 RWU9:RWU10 RMY9:RMY10 RDC9:RDC10 QTG9:QTG10 QJK9:QJK10 PZO9:PZO10 PPS9:PPS10 PFW9:PFW10 OWA9:OWA10 OME9:OME10 OCI9:OCI10 NSM9:NSM10 NIQ9:NIQ10 MYU9:MYU10 MOY9:MOY10 MFC9:MFC10 LVG9:LVG10 LLK9:LLK10 LBO9:LBO10 KRS9:KRS10 KHW9:KHW10 JYA9:JYA10 JOE9:JOE10 JEI9:JEI10 IUM9:IUM10 IKQ9:IKQ10 IAU9:IAU10 HQY9:HQY10 HHC9:HHC10 GXG9:GXG10 GNK9:GNK10 GDO9:GDO10 FTS9:FTS10 FJW9:FJW10 FAA9:FAA10 EQE9:EQE10 EGI9:EGI10 DWM9:DWM10 DMQ9:DMQ10 DCU9:DCU10 CSY9:CSY10 CJC9:CJC10 BZG9:BZG10 BPK9:BPK10 BFO9:BFO10 AVS9:AVS10 ALW9:ALW10 ACA9:ACA10 SE9:SE10 II9:II10 WLB983001 WBF983001 VRJ983001 VHN983001 UXR983001 UNV983001 UDZ983001 TUD983001 TKH983001 TAL983001 SQP983001 SGT983001 RWX983001 RNB983001 RDF983001 QTJ983001 QJN983001 PZR983001 PPV983001 PFZ983001 OWD983001 OMH983001 OCL983001 NSP983001 NIT983001 MYX983001 MPB983001 MFF983001 LVJ983001 LLN983001 LBR983001 KRV983001 KHZ983001 JYD983001 JOH983001 JEL983001 IUP983001 IKT983001 IAX983001 HRB983001 HHF983001 GXJ983001 GNN983001 GDR983001 FTV983001 FJZ983001 FAD983001 EQH983001 EGL983001 DWP983001 DMT983001 DCX983001 CTB983001 CJF983001 BZJ983001 BPN983001 BFR983001 AVV983001 ALZ983001 ACD983001 SH983001 IL983001 WUX917465 WLB917465 WBF917465 VRJ917465 VHN917465 UXR917465 UNV917465 UDZ917465 TUD917465 TKH917465 TAL917465 SQP917465 SGT917465 RWX917465 RNB917465 RDF917465 QTJ917465 QJN917465 PZR917465 PPV917465 PFZ917465 OWD917465 OMH917465 OCL917465 NSP917465 NIT917465 MYX917465 MPB917465 MFF917465 LVJ917465 LLN917465 LBR917465 KRV917465 KHZ917465 JYD917465 JOH917465 JEL917465 IUP917465 IKT917465 IAX917465 HRB917465 HHF917465 GXJ917465 GNN917465 GDR917465 FTV917465 FJZ917465 FAD917465 EQH917465 EGL917465 DWP917465 DMT917465 DCX917465 CTB917465 CJF917465 BZJ917465 BPN917465 BFR917465 AVV917465 ALZ917465 ACD917465 SH917465 IL917465 WUX851929 WLB851929 WBF851929 VRJ851929 VHN851929 UXR851929 UNV851929 UDZ851929 TUD851929 TKH851929 TAL851929 SQP851929 SGT851929 RWX851929 RNB851929 RDF851929 QTJ851929 QJN851929 PZR851929 PPV851929 PFZ851929 OWD851929 OMH851929 OCL851929 NSP851929 NIT851929 MYX851929 MPB851929 MFF851929 LVJ851929 LLN851929 LBR851929 KRV851929 KHZ851929 JYD851929 JOH851929 JEL851929 IUP851929 IKT851929 IAX851929 HRB851929 HHF851929 GXJ851929 GNN851929 GDR851929 FTV851929 FJZ851929 FAD851929 EQH851929 EGL851929 DWP851929 DMT851929 DCX851929 CTB851929 CJF851929 BZJ851929 BPN851929 BFR851929 AVV851929 ALZ851929 ACD851929 SH851929 IL851929 WUX786393 WLB786393 WBF786393 VRJ786393 VHN786393 UXR786393 UNV786393 UDZ786393 TUD786393 TKH786393 TAL786393 SQP786393 SGT786393 RWX786393 RNB786393 RDF786393 QTJ786393 QJN786393 PZR786393 PPV786393 PFZ786393 OWD786393 OMH786393 OCL786393 NSP786393 NIT786393 MYX786393 MPB786393 MFF786393 LVJ786393 LLN786393 LBR786393 KRV786393 KHZ786393 JYD786393 JOH786393 JEL786393 IUP786393 IKT786393 IAX786393 HRB786393 HHF786393 GXJ786393 GNN786393 GDR786393 FTV786393 FJZ786393 FAD786393 EQH786393 EGL786393 DWP786393 DMT786393 DCX786393 CTB786393 CJF786393 BZJ786393 BPN786393 BFR786393 AVV786393 ALZ786393 ACD786393 SH786393 IL786393 WUX720857 WLB720857 WBF720857 VRJ720857 VHN720857 UXR720857 UNV720857 UDZ720857 TUD720857 TKH720857 TAL720857 SQP720857 SGT720857 RWX720857 RNB720857 RDF720857 QTJ720857 QJN720857 PZR720857 PPV720857 PFZ720857 OWD720857 OMH720857 OCL720857 NSP720857 NIT720857 MYX720857 MPB720857 MFF720857 LVJ720857 LLN720857 LBR720857 KRV720857 KHZ720857 JYD720857 JOH720857 JEL720857 IUP720857 IKT720857 IAX720857 HRB720857 HHF720857 GXJ720857 GNN720857 GDR720857 FTV720857 FJZ720857 FAD720857 EQH720857 EGL720857 DWP720857 DMT720857 DCX720857 CTB720857 CJF720857 BZJ720857 BPN720857 BFR720857 AVV720857 ALZ720857 ACD720857 SH720857 IL720857 WUX655321 WLB655321 WBF655321 VRJ655321 VHN655321 UXR655321 UNV655321 UDZ655321 TUD655321 TKH655321 TAL655321 SQP655321 SGT655321 RWX655321 RNB655321 RDF655321 QTJ655321 QJN655321 PZR655321 PPV655321 PFZ655321 OWD655321 OMH655321 OCL655321 NSP655321 NIT655321 MYX655321 MPB655321 MFF655321 LVJ655321 LLN655321 LBR655321 KRV655321 KHZ655321 JYD655321 JOH655321 JEL655321 IUP655321 IKT655321 IAX655321 HRB655321 HHF655321 GXJ655321 GNN655321 GDR655321 FTV655321 FJZ655321 FAD655321 EQH655321 EGL655321 DWP655321 DMT655321 DCX655321 CTB655321 CJF655321 BZJ655321 BPN655321 BFR655321 AVV655321 ALZ655321 ACD655321 SH655321 IL655321 WUX589785 WLB589785 WBF589785 VRJ589785 VHN589785 UXR589785 UNV589785 UDZ589785 TUD589785 TKH589785 TAL589785 SQP589785 SGT589785 RWX589785 RNB589785 RDF589785 QTJ589785 QJN589785 PZR589785 PPV589785 PFZ589785 OWD589785 OMH589785 OCL589785 NSP589785 NIT589785 MYX589785 MPB589785 MFF589785 LVJ589785 LLN589785 LBR589785 KRV589785 KHZ589785 JYD589785 JOH589785 JEL589785 IUP589785 IKT589785 IAX589785 HRB589785 HHF589785 GXJ589785 GNN589785 GDR589785 FTV589785 FJZ589785 FAD589785 EQH589785 EGL589785 DWP589785 DMT589785 DCX589785 CTB589785 CJF589785 BZJ589785 BPN589785 BFR589785 AVV589785 ALZ589785 ACD589785 SH589785 IL589785 WUX524249 WLB524249 WBF524249 VRJ524249 VHN524249 UXR524249 UNV524249 UDZ524249 TUD524249 TKH524249 TAL524249 SQP524249 SGT524249 RWX524249 RNB524249 RDF524249 QTJ524249 QJN524249 PZR524249 PPV524249 PFZ524249 OWD524249 OMH524249 OCL524249 NSP524249 NIT524249 MYX524249 MPB524249 MFF524249 LVJ524249 LLN524249 LBR524249 KRV524249 KHZ524249 JYD524249 JOH524249 JEL524249 IUP524249 IKT524249 IAX524249 HRB524249 HHF524249 GXJ524249 GNN524249 GDR524249 FTV524249 FJZ524249 FAD524249 EQH524249 EGL524249 DWP524249 DMT524249 DCX524249 CTB524249 CJF524249 BZJ524249 BPN524249 BFR524249 AVV524249 ALZ524249 ACD524249 SH524249 IL524249 WUX458713 WLB458713 WBF458713 VRJ458713 VHN458713 UXR458713 UNV458713 UDZ458713 TUD458713 TKH458713 TAL458713 SQP458713 SGT458713 RWX458713 RNB458713 RDF458713 QTJ458713 QJN458713 PZR458713 PPV458713 PFZ458713 OWD458713 OMH458713 OCL458713 NSP458713 NIT458713 MYX458713 MPB458713 MFF458713 LVJ458713 LLN458713 LBR458713 KRV458713 KHZ458713 JYD458713 JOH458713 JEL458713 IUP458713 IKT458713 IAX458713 HRB458713 HHF458713 GXJ458713 GNN458713 GDR458713 FTV458713 FJZ458713 FAD458713 EQH458713 EGL458713 DWP458713 DMT458713 DCX458713 CTB458713 CJF458713 BZJ458713 BPN458713 BFR458713 AVV458713 ALZ458713 ACD458713 SH458713 IL458713 WUX393177 WLB393177 WBF393177 VRJ393177 VHN393177 UXR393177 UNV393177 UDZ393177 TUD393177 TKH393177 TAL393177 SQP393177 SGT393177 RWX393177 RNB393177 RDF393177 QTJ393177 QJN393177 PZR393177 PPV393177 PFZ393177 OWD393177 OMH393177 OCL393177 NSP393177 NIT393177 MYX393177 MPB393177 MFF393177 LVJ393177 LLN393177 LBR393177 KRV393177 KHZ393177 JYD393177 JOH393177 JEL393177 IUP393177 IKT393177 IAX393177 HRB393177 HHF393177 GXJ393177 GNN393177 GDR393177 FTV393177 FJZ393177 FAD393177 EQH393177 EGL393177 DWP393177 DMT393177 DCX393177 CTB393177 CJF393177 BZJ393177 BPN393177 BFR393177 AVV393177 ALZ393177 ACD393177 SH393177 IL393177 WUX327641 WLB327641 WBF327641 VRJ327641 VHN327641 UXR327641 UNV327641 UDZ327641 TUD327641 TKH327641 TAL327641 SQP327641 SGT327641 RWX327641 RNB327641 RDF327641 QTJ327641 QJN327641 PZR327641 PPV327641 PFZ327641 OWD327641 OMH327641 OCL327641 NSP327641 NIT327641 MYX327641 MPB327641 MFF327641 LVJ327641 LLN327641 LBR327641 KRV327641 KHZ327641 JYD327641 JOH327641 JEL327641 IUP327641 IKT327641 IAX327641 HRB327641 HHF327641 GXJ327641 GNN327641 GDR327641 FTV327641 FJZ327641 FAD327641 EQH327641 EGL327641 DWP327641 DMT327641 DCX327641 CTB327641 CJF327641 BZJ327641 BPN327641 BFR327641 AVV327641 ALZ327641 ACD327641 SH327641 IL327641 WUX262105 WLB262105 WBF262105 VRJ262105 VHN262105 UXR262105 UNV262105 UDZ262105 TUD262105 TKH262105 TAL262105 SQP262105 SGT262105 RWX262105 RNB262105 RDF262105 QTJ262105 QJN262105 PZR262105 PPV262105 PFZ262105 OWD262105 OMH262105 OCL262105 NSP262105 NIT262105 MYX262105 MPB262105 MFF262105 LVJ262105 LLN262105 LBR262105 KRV262105 KHZ262105 JYD262105 JOH262105 JEL262105 IUP262105 IKT262105 IAX262105 HRB262105 HHF262105 GXJ262105 GNN262105 GDR262105 FTV262105 FJZ262105 FAD262105 EQH262105 EGL262105 DWP262105 DMT262105 DCX262105 CTB262105 CJF262105 BZJ262105 BPN262105 BFR262105 AVV262105 ALZ262105 ACD262105 SH262105 IL262105 WUX196569 WLB196569 WBF196569 VRJ196569 VHN196569 UXR196569 UNV196569 UDZ196569 TUD196569 TKH196569 TAL196569 SQP196569 SGT196569 RWX196569 RNB196569 RDF196569 QTJ196569 QJN196569 PZR196569 PPV196569 PFZ196569 OWD196569 OMH196569 OCL196569 NSP196569 NIT196569 MYX196569 MPB196569 MFF196569 LVJ196569 LLN196569 LBR196569 KRV196569 KHZ196569 JYD196569 JOH196569 JEL196569 IUP196569 IKT196569 IAX196569 HRB196569 HHF196569 GXJ196569 GNN196569 GDR196569 FTV196569 FJZ196569 FAD196569 EQH196569 EGL196569 DWP196569 DMT196569 DCX196569 CTB196569 CJF196569 BZJ196569 BPN196569 BFR196569 AVV196569 ALZ196569 ACD196569 SH196569 IL196569 WUX131033 WLB131033 WBF131033 VRJ131033 VHN131033 UXR131033 UNV131033 UDZ131033 TUD131033 TKH131033 TAL131033 SQP131033 SGT131033 RWX131033 RNB131033 RDF131033 QTJ131033 QJN131033 PZR131033 PPV131033 PFZ131033 OWD131033 OMH131033 OCL131033 NSP131033 NIT131033 MYX131033 MPB131033 MFF131033 LVJ131033 LLN131033 LBR131033 KRV131033 KHZ131033 JYD131033 JOH131033 JEL131033 IUP131033 IKT131033 IAX131033 HRB131033 HHF131033 GXJ131033 GNN131033 GDR131033 FTV131033 FJZ131033 FAD131033 EQH131033 EGL131033 DWP131033 DMT131033 DCX131033 CTB131033 CJF131033 BZJ131033 BPN131033 BFR131033 AVV131033 ALZ131033 ACD131033 SH131033 IL131033 WUX65497 WLB65497 WBF65497 VRJ65497 VHN65497 UXR65497 UNV65497 UDZ65497 TUD65497 TKH65497 TAL65497 SQP65497 SGT65497 RWX65497 RNB65497 RDF65497 QTJ65497 QJN65497 PZR65497 PPV65497 PFZ65497 OWD65497 OMH65497 OCL65497 NSP65497 NIT65497 MYX65497 MPB65497 MFF65497 LVJ65497 LLN65497 LBR65497 KRV65497 KHZ65497 JYD65497 JOH65497 JEL65497 IUP65497 IKT65497 IAX65497 HRB65497 HHF65497 GXJ65497 GNN65497 GDR65497 FTV65497 FJZ65497 FAD65497 EQH65497 EGL65497 DWP65497 DMT65497 DCX65497 CTB65497 CJF65497 BZJ65497 BPN65497 BFR65497 AVV65497 ALZ65497 ACD65497 SH65497 IL65497 WUU983001 WKY983001 WBC983001 VRG983001 VHK983001 UXO983001 UNS983001 UDW983001 TUA983001 TKE983001 TAI983001 SQM983001 SGQ983001 RWU983001 RMY983001 RDC983001 QTG983001 QJK983001 PZO983001 PPS983001 PFW983001 OWA983001 OME983001 OCI983001 NSM983001 NIQ983001 MYU983001 MOY983001 MFC983001 LVG983001 LLK983001 LBO983001 KRS983001 KHW983001 JYA983001 JOE983001 JEI983001 IUM983001 IKQ983001 IAU983001 HQY983001 HHC983001 GXG983001 GNK983001 GDO983001 FTS983001 FJW983001 FAA983001 EQE983001 EGI983001 DWM983001 DMQ983001 DCU983001 CSY983001 CJC983001 BZG983001 BPK983001 BFO983001 AVS983001 ALW983001 ACA983001 SE983001 II983001 WUU917465 WKY917465 WBC917465 VRG917465 VHK917465 UXO917465 UNS917465 UDW917465 TUA917465 TKE917465 TAI917465 SQM917465 SGQ917465 RWU917465 RMY917465 RDC917465 QTG917465 QJK917465 PZO917465 PPS917465 PFW917465 OWA917465 OME917465 OCI917465 NSM917465 NIQ917465 MYU917465 MOY917465 MFC917465 LVG917465 LLK917465 LBO917465 KRS917465 KHW917465 JYA917465 JOE917465 JEI917465 IUM917465 IKQ917465 IAU917465 HQY917465 HHC917465 GXG917465 GNK917465 GDO917465 FTS917465 FJW917465 FAA917465 EQE917465 EGI917465 DWM917465 DMQ917465 DCU917465 CSY917465 CJC917465 BZG917465 BPK917465 BFO917465 AVS917465 ALW917465 ACA917465 SE917465 II917465 WUU851929 WKY851929 WBC851929 VRG851929 VHK851929 UXO851929 UNS851929 UDW851929 TUA851929 TKE851929 TAI851929 SQM851929 SGQ851929 RWU851929 RMY851929 RDC851929 QTG851929 QJK851929 PZO851929 PPS851929 PFW851929 OWA851929 OME851929 OCI851929 NSM851929 NIQ851929 MYU851929 MOY851929 MFC851929 LVG851929 LLK851929 LBO851929 KRS851929 KHW851929 JYA851929 JOE851929 JEI851929 IUM851929 IKQ851929 IAU851929 HQY851929 HHC851929 GXG851929 GNK851929 GDO851929 FTS851929 FJW851929 FAA851929 EQE851929 EGI851929 DWM851929 DMQ851929 DCU851929 CSY851929 CJC851929 BZG851929 BPK851929 BFO851929 AVS851929 ALW851929 ACA851929 SE851929 II851929 WUU786393 WKY786393 WBC786393 VRG786393 VHK786393 UXO786393 UNS786393 UDW786393 TUA786393 TKE786393 TAI786393 SQM786393 SGQ786393 RWU786393 RMY786393 RDC786393 QTG786393 QJK786393 PZO786393 PPS786393 PFW786393 OWA786393 OME786393 OCI786393 NSM786393 NIQ786393 MYU786393 MOY786393 MFC786393 LVG786393 LLK786393 LBO786393 KRS786393 KHW786393 JYA786393 JOE786393 JEI786393 IUM786393 IKQ786393 IAU786393 HQY786393 HHC786393 GXG786393 GNK786393 GDO786393 FTS786393 FJW786393 FAA786393 EQE786393 EGI786393 DWM786393 DMQ786393 DCU786393 CSY786393 CJC786393 BZG786393 BPK786393 BFO786393 AVS786393 ALW786393 ACA786393 SE786393 II786393 WUU720857 WKY720857 WBC720857 VRG720857 VHK720857 UXO720857 UNS720857 UDW720857 TUA720857 TKE720857 TAI720857 SQM720857 SGQ720857 RWU720857 RMY720857 RDC720857 QTG720857 QJK720857 PZO720857 PPS720857 PFW720857 OWA720857 OME720857 OCI720857 NSM720857 NIQ720857 MYU720857 MOY720857 MFC720857 LVG720857 LLK720857 LBO720857 KRS720857 KHW720857 JYA720857 JOE720857 JEI720857 IUM720857 IKQ720857 IAU720857 HQY720857 HHC720857 GXG720857 GNK720857 GDO720857 FTS720857 FJW720857 FAA720857 EQE720857 EGI720857 DWM720857 DMQ720857 DCU720857 CSY720857 CJC720857 BZG720857 BPK720857 BFO720857 AVS720857 ALW720857 ACA720857 SE720857 II720857 WUU655321 WKY655321 WBC655321 VRG655321 VHK655321 UXO655321 UNS655321 UDW655321 TUA655321 TKE655321 TAI655321 SQM655321 SGQ655321 RWU655321 RMY655321 RDC655321 QTG655321 QJK655321 PZO655321 PPS655321 PFW655321 OWA655321 OME655321 OCI655321 NSM655321 NIQ655321 MYU655321 MOY655321 MFC655321 LVG655321 LLK655321 LBO655321 KRS655321 KHW655321 JYA655321 JOE655321 JEI655321 IUM655321 IKQ655321 IAU655321 HQY655321 HHC655321 GXG655321 GNK655321 GDO655321 FTS655321 FJW655321 FAA655321 EQE655321 EGI655321 DWM655321 DMQ655321 DCU655321 CSY655321 CJC655321 BZG655321 BPK655321 BFO655321 AVS655321 ALW655321 ACA655321 SE655321 II655321 WUU589785 WKY589785 WBC589785 VRG589785 VHK589785 UXO589785 UNS589785 UDW589785 TUA589785 TKE589785 TAI589785 SQM589785 SGQ589785 RWU589785 RMY589785 RDC589785 QTG589785 QJK589785 PZO589785 PPS589785 PFW589785 OWA589785 OME589785 OCI589785 NSM589785 NIQ589785 MYU589785 MOY589785 MFC589785 LVG589785 LLK589785 LBO589785 KRS589785 KHW589785 JYA589785 JOE589785 JEI589785 IUM589785 IKQ589785 IAU589785 HQY589785 HHC589785 GXG589785 GNK589785 GDO589785 FTS589785 FJW589785 FAA589785 EQE589785 EGI589785 DWM589785 DMQ589785 DCU589785 CSY589785 CJC589785 BZG589785 BPK589785 BFO589785 AVS589785 ALW589785 ACA589785 SE589785 II589785 WUU524249 WKY524249 WBC524249 VRG524249 VHK524249 UXO524249 UNS524249 UDW524249 TUA524249 TKE524249 TAI524249 SQM524249 SGQ524249 RWU524249 RMY524249 RDC524249 QTG524249 QJK524249 PZO524249 PPS524249 PFW524249 OWA524249 OME524249 OCI524249 NSM524249 NIQ524249 MYU524249 MOY524249 MFC524249 LVG524249 LLK524249 LBO524249 KRS524249 KHW524249 JYA524249 JOE524249 JEI524249 IUM524249 IKQ524249 IAU524249 HQY524249 HHC524249 GXG524249 GNK524249 GDO524249 FTS524249 FJW524249 FAA524249 EQE524249 EGI524249 DWM524249 DMQ524249 DCU524249 CSY524249 CJC524249 BZG524249 BPK524249 BFO524249 AVS524249 ALW524249 ACA524249 SE524249 II524249 WUU458713 WKY458713 WBC458713 VRG458713 VHK458713 UXO458713 UNS458713 UDW458713 TUA458713 TKE458713 TAI458713 SQM458713 SGQ458713 RWU458713 RMY458713 RDC458713 QTG458713 QJK458713 PZO458713 PPS458713 PFW458713 OWA458713 OME458713 OCI458713 NSM458713 NIQ458713 MYU458713 MOY458713 MFC458713 LVG458713 LLK458713 LBO458713 KRS458713 KHW458713 JYA458713 JOE458713 JEI458713 IUM458713 IKQ458713 IAU458713 HQY458713 HHC458713 GXG458713 GNK458713 GDO458713 FTS458713 FJW458713 FAA458713 EQE458713 EGI458713 DWM458713 DMQ458713 DCU458713 CSY458713 CJC458713 BZG458713 BPK458713 BFO458713 AVS458713 ALW458713 ACA458713 SE458713 II458713 WUU393177 WKY393177 WBC393177 VRG393177 VHK393177 UXO393177 UNS393177 UDW393177 TUA393177 TKE393177 TAI393177 SQM393177 SGQ393177 RWU393177 RMY393177 RDC393177 QTG393177 QJK393177 PZO393177 PPS393177 PFW393177 OWA393177 OME393177 OCI393177 NSM393177 NIQ393177 MYU393177 MOY393177 MFC393177 LVG393177 LLK393177 LBO393177 KRS393177 KHW393177 JYA393177 JOE393177 JEI393177 IUM393177 IKQ393177 IAU393177 HQY393177 HHC393177 GXG393177 GNK393177 GDO393177 FTS393177 FJW393177 FAA393177 EQE393177 EGI393177 DWM393177 DMQ393177 DCU393177 CSY393177 CJC393177 BZG393177 BPK393177 BFO393177 AVS393177 ALW393177 ACA393177 SE393177 II393177 WUU327641 WKY327641 WBC327641 VRG327641 VHK327641 UXO327641 UNS327641 UDW327641 TUA327641 TKE327641 TAI327641 SQM327641 SGQ327641 RWU327641 RMY327641 RDC327641 QTG327641 QJK327641 PZO327641 PPS327641 PFW327641 OWA327641 OME327641 OCI327641 NSM327641 NIQ327641 MYU327641 MOY327641 MFC327641 LVG327641 LLK327641 LBO327641 KRS327641 KHW327641 JYA327641 JOE327641 JEI327641 IUM327641 IKQ327641 IAU327641 HQY327641 HHC327641 GXG327641 GNK327641 GDO327641 FTS327641 FJW327641 FAA327641 EQE327641 EGI327641 DWM327641 DMQ327641 DCU327641 CSY327641 CJC327641 BZG327641 BPK327641 BFO327641 AVS327641 ALW327641 ACA327641 SE327641 II327641 WUU262105 WKY262105 WBC262105 VRG262105 VHK262105 UXO262105 UNS262105 UDW262105 TUA262105 TKE262105 TAI262105 SQM262105 SGQ262105 RWU262105 RMY262105 RDC262105 QTG262105 QJK262105 PZO262105 PPS262105 PFW262105 OWA262105 OME262105 OCI262105 NSM262105 NIQ262105 MYU262105 MOY262105 MFC262105 LVG262105 LLK262105 LBO262105 KRS262105 KHW262105 JYA262105 JOE262105 JEI262105 IUM262105 IKQ262105 IAU262105 HQY262105 HHC262105 GXG262105 GNK262105 GDO262105 FTS262105 FJW262105 FAA262105 EQE262105 EGI262105 DWM262105 DMQ262105 DCU262105 CSY262105 CJC262105 BZG262105 BPK262105 BFO262105 AVS262105 ALW262105 ACA262105 SE262105 II262105 WUU196569 WKY196569 WBC196569 VRG196569 VHK196569 UXO196569 UNS196569 UDW196569 TUA196569 TKE196569 TAI196569 SQM196569 SGQ196569 RWU196569 RMY196569 RDC196569 QTG196569 QJK196569 PZO196569 PPS196569 PFW196569 OWA196569 OME196569 OCI196569 NSM196569 NIQ196569 MYU196569 MOY196569 MFC196569 LVG196569 LLK196569 LBO196569 KRS196569 KHW196569 JYA196569 JOE196569 JEI196569 IUM196569 IKQ196569 IAU196569 HQY196569 HHC196569 GXG196569 GNK196569 GDO196569 FTS196569 FJW196569 FAA196569 EQE196569 EGI196569 DWM196569 DMQ196569 DCU196569 CSY196569 CJC196569 BZG196569 BPK196569 BFO196569 AVS196569 ALW196569 ACA196569 SE196569 II196569 WUU131033 WKY131033 WBC131033 VRG131033 VHK131033 UXO131033 UNS131033 UDW131033 TUA131033 TKE131033 TAI131033 SQM131033 SGQ131033 RWU131033 RMY131033 RDC131033 QTG131033 QJK131033 PZO131033 PPS131033 PFW131033 OWA131033 OME131033 OCI131033 NSM131033 NIQ131033 MYU131033 MOY131033 MFC131033 LVG131033 LLK131033 LBO131033 KRS131033 KHW131033 JYA131033 JOE131033 JEI131033 IUM131033 IKQ131033 IAU131033 HQY131033 HHC131033 GXG131033 GNK131033 GDO131033 FTS131033 FJW131033 FAA131033 EQE131033 EGI131033 DWM131033 DMQ131033 DCU131033 CSY131033 CJC131033 BZG131033 BPK131033 BFO131033 AVS131033 ALW131033 ACA131033 SE131033 II131033 WUU65497 WKY65497 WBC65497 VRG65497 VHK65497 UXO65497 UNS65497 UDW65497 TUA65497 TKE65497 TAI65497 SQM65497 SGQ65497 RWU65497 RMY65497 RDC65497 QTG65497 QJK65497 PZO65497 PPS65497 PFW65497 OWA65497 OME65497 OCI65497 NSM65497 NIQ65497 MYU65497 MOY65497 MFC65497 LVG65497 LLK65497 LBO65497 KRS65497 KHW65497 JYA65497 JOE65497 JEI65497 IUM65497 IKQ65497 IAU65497 HQY65497 HHC65497 GXG65497 GNK65497 GDO65497 FTS65497 FJW65497 FAA65497 EQE65497 EGI65497 DWM65497 DMQ65497 DCU65497 CSY65497 CJC65497 BZG65497 BPK65497 BFO65497 AVS65497 ALW65497 ACA65497 SE65497 II65497 F131030 F196566 F262102 F327638 F393174 F458710 F524246 F589782 F655318 F720854 F786390 F851926 F917462 F982998 I65494 I131030 I196566 I262102 I327638 I393174 I458710 I524246 I589782 I655318 I720854 I786390 I851926 I917462 I982998 F8 I8 F65494" xr:uid="{00000000-0002-0000-0700-000001000000}">
      <formula1>Tenors</formula1>
    </dataValidation>
    <dataValidation type="list" allowBlank="1" showInputMessage="1" showErrorMessage="1" sqref="WUW983005 WUW16 WLA16 WBE16 VRI16 VHM16 UXQ16 UNU16 UDY16 TUC16 TKG16 TAK16 SQO16 SGS16 RWW16 RNA16 RDE16 QTI16 QJM16 PZQ16 PPU16 PFY16 OWC16 OMG16 OCK16 NSO16 NIS16 MYW16 MPA16 MFE16 LVI16 LLM16 LBQ16 KRU16 KHY16 JYC16 JOG16 JEK16 IUO16 IKS16 IAW16 HRA16 HHE16 GXI16 GNM16 GDQ16 FTU16 FJY16 FAC16 EQG16 EGK16 DWO16 DMS16 DCW16 CTA16 CJE16 BZI16 BPM16 BFQ16 AVU16 ALY16 ACC16 SG16 IK16 WUX17 WLB17 WBF17 VRJ17 VHN17 UXR17 UNV17 UDZ17 TUD17 TKH17 TAL17 SQP17 SGT17 RWX17 RNB17 RDF17 QTJ17 QJN17 PZR17 PPV17 PFZ17 OWD17 OMH17 OCL17 NSP17 NIT17 MYX17 MPB17 MFF17 LVJ17 LLN17 LBR17 KRV17 KHZ17 JYD17 JOH17 JEL17 IUP17 IKT17 IAX17 HRB17 HHF17 GXJ17 GNN17 GDR17 FTV17 FJZ17 FAD17 EQH17 EGL17 DWP17 DMT17 DCX17 CTB17 CJF17 BZJ17 BPN17 BFR17 AVV17 ALZ17 ACD17 SH17 IL17 WUT16 WKX16 WBB16 VRF16 VHJ16 UXN16 UNR16 UDV16 TTZ16 TKD16 TAH16 SQL16 SGP16 RWT16 RMX16 RDB16 QTF16 QJJ16 PZN16 PPR16 PFV16 OVZ16 OMD16 OCH16 NSL16 NIP16 MYT16 MOX16 MFB16 LVF16 LLJ16 LBN16 KRR16 KHV16 JXZ16 JOD16 JEH16 IUL16 IKP16 IAT16 HQX16 HHB16 GXF16 GNJ16 GDN16 FTR16 FJV16 EZZ16 EQD16 EGH16 DWL16 DMP16 DCT16 CSX16 CJB16 BZF16 BPJ16 BFN16 AVR16 ALV16 ABZ16 SD16 IH16 WUU17 WKY17 WBC17 VRG17 VHK17 UXO17 UNS17 UDW17 TUA17 TKE17 TAI17 SQM17 SGQ17 RWU17 RMY17 RDC17 QTG17 QJK17 PZO17 PPS17 PFW17 OWA17 OME17 OCI17 NSM17 NIQ17 MYU17 MOY17 MFC17 LVG17 LLK17 LBO17 KRS17 KHW17 JYA17 JOE17 JEI17 IUM17 IKQ17 IAU17 HQY17 HHC17 GXG17 GNK17 GDO17 FTS17 FJW17 FAA17 EQE17 EGI17 DWM17 DMQ17 DCU17 CSY17 CJC17 BZG17 BPK17 BFO17 AVS17 ALW17 ACA17 SE17 II17 WLA983005 WBE983005 VRI983005 VHM983005 UXQ983005 UNU983005 UDY983005 TUC983005 TKG983005 TAK983005 SQO983005 SGS983005 RWW983005 RNA983005 RDE983005 QTI983005 QJM983005 PZQ983005 PPU983005 PFY983005 OWC983005 OMG983005 OCK983005 NSO983005 NIS983005 MYW983005 MPA983005 MFE983005 LVI983005 LLM983005 LBQ983005 KRU983005 KHY983005 JYC983005 JOG983005 JEK983005 IUO983005 IKS983005 IAW983005 HRA983005 HHE983005 GXI983005 GNM983005 GDQ983005 FTU983005 FJY983005 FAC983005 EQG983005 EGK983005 DWO983005 DMS983005 DCW983005 CTA983005 CJE983005 BZI983005 BPM983005 BFQ983005 AVU983005 ALY983005 ACC983005 SG983005 IK983005 WUW917469 WLA917469 WBE917469 VRI917469 VHM917469 UXQ917469 UNU917469 UDY917469 TUC917469 TKG917469 TAK917469 SQO917469 SGS917469 RWW917469 RNA917469 RDE917469 QTI917469 QJM917469 PZQ917469 PPU917469 PFY917469 OWC917469 OMG917469 OCK917469 NSO917469 NIS917469 MYW917469 MPA917469 MFE917469 LVI917469 LLM917469 LBQ917469 KRU917469 KHY917469 JYC917469 JOG917469 JEK917469 IUO917469 IKS917469 IAW917469 HRA917469 HHE917469 GXI917469 GNM917469 GDQ917469 FTU917469 FJY917469 FAC917469 EQG917469 EGK917469 DWO917469 DMS917469 DCW917469 CTA917469 CJE917469 BZI917469 BPM917469 BFQ917469 AVU917469 ALY917469 ACC917469 SG917469 IK917469 WUW851933 WLA851933 WBE851933 VRI851933 VHM851933 UXQ851933 UNU851933 UDY851933 TUC851933 TKG851933 TAK851933 SQO851933 SGS851933 RWW851933 RNA851933 RDE851933 QTI851933 QJM851933 PZQ851933 PPU851933 PFY851933 OWC851933 OMG851933 OCK851933 NSO851933 NIS851933 MYW851933 MPA851933 MFE851933 LVI851933 LLM851933 LBQ851933 KRU851933 KHY851933 JYC851933 JOG851933 JEK851933 IUO851933 IKS851933 IAW851933 HRA851933 HHE851933 GXI851933 GNM851933 GDQ851933 FTU851933 FJY851933 FAC851933 EQG851933 EGK851933 DWO851933 DMS851933 DCW851933 CTA851933 CJE851933 BZI851933 BPM851933 BFQ851933 AVU851933 ALY851933 ACC851933 SG851933 IK851933 WUW786397 WLA786397 WBE786397 VRI786397 VHM786397 UXQ786397 UNU786397 UDY786397 TUC786397 TKG786397 TAK786397 SQO786397 SGS786397 RWW786397 RNA786397 RDE786397 QTI786397 QJM786397 PZQ786397 PPU786397 PFY786397 OWC786397 OMG786397 OCK786397 NSO786397 NIS786397 MYW786397 MPA786397 MFE786397 LVI786397 LLM786397 LBQ786397 KRU786397 KHY786397 JYC786397 JOG786397 JEK786397 IUO786397 IKS786397 IAW786397 HRA786397 HHE786397 GXI786397 GNM786397 GDQ786397 FTU786397 FJY786397 FAC786397 EQG786397 EGK786397 DWO786397 DMS786397 DCW786397 CTA786397 CJE786397 BZI786397 BPM786397 BFQ786397 AVU786397 ALY786397 ACC786397 SG786397 IK786397 WUW720861 WLA720861 WBE720861 VRI720861 VHM720861 UXQ720861 UNU720861 UDY720861 TUC720861 TKG720861 TAK720861 SQO720861 SGS720861 RWW720861 RNA720861 RDE720861 QTI720861 QJM720861 PZQ720861 PPU720861 PFY720861 OWC720861 OMG720861 OCK720861 NSO720861 NIS720861 MYW720861 MPA720861 MFE720861 LVI720861 LLM720861 LBQ720861 KRU720861 KHY720861 JYC720861 JOG720861 JEK720861 IUO720861 IKS720861 IAW720861 HRA720861 HHE720861 GXI720861 GNM720861 GDQ720861 FTU720861 FJY720861 FAC720861 EQG720861 EGK720861 DWO720861 DMS720861 DCW720861 CTA720861 CJE720861 BZI720861 BPM720861 BFQ720861 AVU720861 ALY720861 ACC720861 SG720861 IK720861 WUW655325 WLA655325 WBE655325 VRI655325 VHM655325 UXQ655325 UNU655325 UDY655325 TUC655325 TKG655325 TAK655325 SQO655325 SGS655325 RWW655325 RNA655325 RDE655325 QTI655325 QJM655325 PZQ655325 PPU655325 PFY655325 OWC655325 OMG655325 OCK655325 NSO655325 NIS655325 MYW655325 MPA655325 MFE655325 LVI655325 LLM655325 LBQ655325 KRU655325 KHY655325 JYC655325 JOG655325 JEK655325 IUO655325 IKS655325 IAW655325 HRA655325 HHE655325 GXI655325 GNM655325 GDQ655325 FTU655325 FJY655325 FAC655325 EQG655325 EGK655325 DWO655325 DMS655325 DCW655325 CTA655325 CJE655325 BZI655325 BPM655325 BFQ655325 AVU655325 ALY655325 ACC655325 SG655325 IK655325 WUW589789 WLA589789 WBE589789 VRI589789 VHM589789 UXQ589789 UNU589789 UDY589789 TUC589789 TKG589789 TAK589789 SQO589789 SGS589789 RWW589789 RNA589789 RDE589789 QTI589789 QJM589789 PZQ589789 PPU589789 PFY589789 OWC589789 OMG589789 OCK589789 NSO589789 NIS589789 MYW589789 MPA589789 MFE589789 LVI589789 LLM589789 LBQ589789 KRU589789 KHY589789 JYC589789 JOG589789 JEK589789 IUO589789 IKS589789 IAW589789 HRA589789 HHE589789 GXI589789 GNM589789 GDQ589789 FTU589789 FJY589789 FAC589789 EQG589789 EGK589789 DWO589789 DMS589789 DCW589789 CTA589789 CJE589789 BZI589789 BPM589789 BFQ589789 AVU589789 ALY589789 ACC589789 SG589789 IK589789 WUW524253 WLA524253 WBE524253 VRI524253 VHM524253 UXQ524253 UNU524253 UDY524253 TUC524253 TKG524253 TAK524253 SQO524253 SGS524253 RWW524253 RNA524253 RDE524253 QTI524253 QJM524253 PZQ524253 PPU524253 PFY524253 OWC524253 OMG524253 OCK524253 NSO524253 NIS524253 MYW524253 MPA524253 MFE524253 LVI524253 LLM524253 LBQ524253 KRU524253 KHY524253 JYC524253 JOG524253 JEK524253 IUO524253 IKS524253 IAW524253 HRA524253 HHE524253 GXI524253 GNM524253 GDQ524253 FTU524253 FJY524253 FAC524253 EQG524253 EGK524253 DWO524253 DMS524253 DCW524253 CTA524253 CJE524253 BZI524253 BPM524253 BFQ524253 AVU524253 ALY524253 ACC524253 SG524253 IK524253 WUW458717 WLA458717 WBE458717 VRI458717 VHM458717 UXQ458717 UNU458717 UDY458717 TUC458717 TKG458717 TAK458717 SQO458717 SGS458717 RWW458717 RNA458717 RDE458717 QTI458717 QJM458717 PZQ458717 PPU458717 PFY458717 OWC458717 OMG458717 OCK458717 NSO458717 NIS458717 MYW458717 MPA458717 MFE458717 LVI458717 LLM458717 LBQ458717 KRU458717 KHY458717 JYC458717 JOG458717 JEK458717 IUO458717 IKS458717 IAW458717 HRA458717 HHE458717 GXI458717 GNM458717 GDQ458717 FTU458717 FJY458717 FAC458717 EQG458717 EGK458717 DWO458717 DMS458717 DCW458717 CTA458717 CJE458717 BZI458717 BPM458717 BFQ458717 AVU458717 ALY458717 ACC458717 SG458717 IK458717 WUW393181 WLA393181 WBE393181 VRI393181 VHM393181 UXQ393181 UNU393181 UDY393181 TUC393181 TKG393181 TAK393181 SQO393181 SGS393181 RWW393181 RNA393181 RDE393181 QTI393181 QJM393181 PZQ393181 PPU393181 PFY393181 OWC393181 OMG393181 OCK393181 NSO393181 NIS393181 MYW393181 MPA393181 MFE393181 LVI393181 LLM393181 LBQ393181 KRU393181 KHY393181 JYC393181 JOG393181 JEK393181 IUO393181 IKS393181 IAW393181 HRA393181 HHE393181 GXI393181 GNM393181 GDQ393181 FTU393181 FJY393181 FAC393181 EQG393181 EGK393181 DWO393181 DMS393181 DCW393181 CTA393181 CJE393181 BZI393181 BPM393181 BFQ393181 AVU393181 ALY393181 ACC393181 SG393181 IK393181 WUW327645 WLA327645 WBE327645 VRI327645 VHM327645 UXQ327645 UNU327645 UDY327645 TUC327645 TKG327645 TAK327645 SQO327645 SGS327645 RWW327645 RNA327645 RDE327645 QTI327645 QJM327645 PZQ327645 PPU327645 PFY327645 OWC327645 OMG327645 OCK327645 NSO327645 NIS327645 MYW327645 MPA327645 MFE327645 LVI327645 LLM327645 LBQ327645 KRU327645 KHY327645 JYC327645 JOG327645 JEK327645 IUO327645 IKS327645 IAW327645 HRA327645 HHE327645 GXI327645 GNM327645 GDQ327645 FTU327645 FJY327645 FAC327645 EQG327645 EGK327645 DWO327645 DMS327645 DCW327645 CTA327645 CJE327645 BZI327645 BPM327645 BFQ327645 AVU327645 ALY327645 ACC327645 SG327645 IK327645 WUW262109 WLA262109 WBE262109 VRI262109 VHM262109 UXQ262109 UNU262109 UDY262109 TUC262109 TKG262109 TAK262109 SQO262109 SGS262109 RWW262109 RNA262109 RDE262109 QTI262109 QJM262109 PZQ262109 PPU262109 PFY262109 OWC262109 OMG262109 OCK262109 NSO262109 NIS262109 MYW262109 MPA262109 MFE262109 LVI262109 LLM262109 LBQ262109 KRU262109 KHY262109 JYC262109 JOG262109 JEK262109 IUO262109 IKS262109 IAW262109 HRA262109 HHE262109 GXI262109 GNM262109 GDQ262109 FTU262109 FJY262109 FAC262109 EQG262109 EGK262109 DWO262109 DMS262109 DCW262109 CTA262109 CJE262109 BZI262109 BPM262109 BFQ262109 AVU262109 ALY262109 ACC262109 SG262109 IK262109 WUW196573 WLA196573 WBE196573 VRI196573 VHM196573 UXQ196573 UNU196573 UDY196573 TUC196573 TKG196573 TAK196573 SQO196573 SGS196573 RWW196573 RNA196573 RDE196573 QTI196573 QJM196573 PZQ196573 PPU196573 PFY196573 OWC196573 OMG196573 OCK196573 NSO196573 NIS196573 MYW196573 MPA196573 MFE196573 LVI196573 LLM196573 LBQ196573 KRU196573 KHY196573 JYC196573 JOG196573 JEK196573 IUO196573 IKS196573 IAW196573 HRA196573 HHE196573 GXI196573 GNM196573 GDQ196573 FTU196573 FJY196573 FAC196573 EQG196573 EGK196573 DWO196573 DMS196573 DCW196573 CTA196573 CJE196573 BZI196573 BPM196573 BFQ196573 AVU196573 ALY196573 ACC196573 SG196573 IK196573 WUW131037 WLA131037 WBE131037 VRI131037 VHM131037 UXQ131037 UNU131037 UDY131037 TUC131037 TKG131037 TAK131037 SQO131037 SGS131037 RWW131037 RNA131037 RDE131037 QTI131037 QJM131037 PZQ131037 PPU131037 PFY131037 OWC131037 OMG131037 OCK131037 NSO131037 NIS131037 MYW131037 MPA131037 MFE131037 LVI131037 LLM131037 LBQ131037 KRU131037 KHY131037 JYC131037 JOG131037 JEK131037 IUO131037 IKS131037 IAW131037 HRA131037 HHE131037 GXI131037 GNM131037 GDQ131037 FTU131037 FJY131037 FAC131037 EQG131037 EGK131037 DWO131037 DMS131037 DCW131037 CTA131037 CJE131037 BZI131037 BPM131037 BFQ131037 AVU131037 ALY131037 ACC131037 SG131037 IK131037 WUW65501 WLA65501 WBE65501 VRI65501 VHM65501 UXQ65501 UNU65501 UDY65501 TUC65501 TKG65501 TAK65501 SQO65501 SGS65501 RWW65501 RNA65501 RDE65501 QTI65501 QJM65501 PZQ65501 PPU65501 PFY65501 OWC65501 OMG65501 OCK65501 NSO65501 NIS65501 MYW65501 MPA65501 MFE65501 LVI65501 LLM65501 LBQ65501 KRU65501 KHY65501 JYC65501 JOG65501 JEK65501 IUO65501 IKS65501 IAW65501 HRA65501 HHE65501 GXI65501 GNM65501 GDQ65501 FTU65501 FJY65501 FAC65501 EQG65501 EGK65501 DWO65501 DMS65501 DCW65501 CTA65501 CJE65501 BZI65501 BPM65501 BFQ65501 AVU65501 ALY65501 ACC65501 SG65501 IK65501 WUX983006 WLB983006 WBF983006 VRJ983006 VHN983006 UXR983006 UNV983006 UDZ983006 TUD983006 TKH983006 TAL983006 SQP983006 SGT983006 RWX983006 RNB983006 RDF983006 QTJ983006 QJN983006 PZR983006 PPV983006 PFZ983006 OWD983006 OMH983006 OCL983006 NSP983006 NIT983006 MYX983006 MPB983006 MFF983006 LVJ983006 LLN983006 LBR983006 KRV983006 KHZ983006 JYD983006 JOH983006 JEL983006 IUP983006 IKT983006 IAX983006 HRB983006 HHF983006 GXJ983006 GNN983006 GDR983006 FTV983006 FJZ983006 FAD983006 EQH983006 EGL983006 DWP983006 DMT983006 DCX983006 CTB983006 CJF983006 BZJ983006 BPN983006 BFR983006 AVV983006 ALZ983006 ACD983006 SH983006 IL983006 WUX917470 WLB917470 WBF917470 VRJ917470 VHN917470 UXR917470 UNV917470 UDZ917470 TUD917470 TKH917470 TAL917470 SQP917470 SGT917470 RWX917470 RNB917470 RDF917470 QTJ917470 QJN917470 PZR917470 PPV917470 PFZ917470 OWD917470 OMH917470 OCL917470 NSP917470 NIT917470 MYX917470 MPB917470 MFF917470 LVJ917470 LLN917470 LBR917470 KRV917470 KHZ917470 JYD917470 JOH917470 JEL917470 IUP917470 IKT917470 IAX917470 HRB917470 HHF917470 GXJ917470 GNN917470 GDR917470 FTV917470 FJZ917470 FAD917470 EQH917470 EGL917470 DWP917470 DMT917470 DCX917470 CTB917470 CJF917470 BZJ917470 BPN917470 BFR917470 AVV917470 ALZ917470 ACD917470 SH917470 IL917470 WUX851934 WLB851934 WBF851934 VRJ851934 VHN851934 UXR851934 UNV851934 UDZ851934 TUD851934 TKH851934 TAL851934 SQP851934 SGT851934 RWX851934 RNB851934 RDF851934 QTJ851934 QJN851934 PZR851934 PPV851934 PFZ851934 OWD851934 OMH851934 OCL851934 NSP851934 NIT851934 MYX851934 MPB851934 MFF851934 LVJ851934 LLN851934 LBR851934 KRV851934 KHZ851934 JYD851934 JOH851934 JEL851934 IUP851934 IKT851934 IAX851934 HRB851934 HHF851934 GXJ851934 GNN851934 GDR851934 FTV851934 FJZ851934 FAD851934 EQH851934 EGL851934 DWP851934 DMT851934 DCX851934 CTB851934 CJF851934 BZJ851934 BPN851934 BFR851934 AVV851934 ALZ851934 ACD851934 SH851934 IL851934 WUX786398 WLB786398 WBF786398 VRJ786398 VHN786398 UXR786398 UNV786398 UDZ786398 TUD786398 TKH786398 TAL786398 SQP786398 SGT786398 RWX786398 RNB786398 RDF786398 QTJ786398 QJN786398 PZR786398 PPV786398 PFZ786398 OWD786398 OMH786398 OCL786398 NSP786398 NIT786398 MYX786398 MPB786398 MFF786398 LVJ786398 LLN786398 LBR786398 KRV786398 KHZ786398 JYD786398 JOH786398 JEL786398 IUP786398 IKT786398 IAX786398 HRB786398 HHF786398 GXJ786398 GNN786398 GDR786398 FTV786398 FJZ786398 FAD786398 EQH786398 EGL786398 DWP786398 DMT786398 DCX786398 CTB786398 CJF786398 BZJ786398 BPN786398 BFR786398 AVV786398 ALZ786398 ACD786398 SH786398 IL786398 WUX720862 WLB720862 WBF720862 VRJ720862 VHN720862 UXR720862 UNV720862 UDZ720862 TUD720862 TKH720862 TAL720862 SQP720862 SGT720862 RWX720862 RNB720862 RDF720862 QTJ720862 QJN720862 PZR720862 PPV720862 PFZ720862 OWD720862 OMH720862 OCL720862 NSP720862 NIT720862 MYX720862 MPB720862 MFF720862 LVJ720862 LLN720862 LBR720862 KRV720862 KHZ720862 JYD720862 JOH720862 JEL720862 IUP720862 IKT720862 IAX720862 HRB720862 HHF720862 GXJ720862 GNN720862 GDR720862 FTV720862 FJZ720862 FAD720862 EQH720862 EGL720862 DWP720862 DMT720862 DCX720862 CTB720862 CJF720862 BZJ720862 BPN720862 BFR720862 AVV720862 ALZ720862 ACD720862 SH720862 IL720862 WUX655326 WLB655326 WBF655326 VRJ655326 VHN655326 UXR655326 UNV655326 UDZ655326 TUD655326 TKH655326 TAL655326 SQP655326 SGT655326 RWX655326 RNB655326 RDF655326 QTJ655326 QJN655326 PZR655326 PPV655326 PFZ655326 OWD655326 OMH655326 OCL655326 NSP655326 NIT655326 MYX655326 MPB655326 MFF655326 LVJ655326 LLN655326 LBR655326 KRV655326 KHZ655326 JYD655326 JOH655326 JEL655326 IUP655326 IKT655326 IAX655326 HRB655326 HHF655326 GXJ655326 GNN655326 GDR655326 FTV655326 FJZ655326 FAD655326 EQH655326 EGL655326 DWP655326 DMT655326 DCX655326 CTB655326 CJF655326 BZJ655326 BPN655326 BFR655326 AVV655326 ALZ655326 ACD655326 SH655326 IL655326 WUX589790 WLB589790 WBF589790 VRJ589790 VHN589790 UXR589790 UNV589790 UDZ589790 TUD589790 TKH589790 TAL589790 SQP589790 SGT589790 RWX589790 RNB589790 RDF589790 QTJ589790 QJN589790 PZR589790 PPV589790 PFZ589790 OWD589790 OMH589790 OCL589790 NSP589790 NIT589790 MYX589790 MPB589790 MFF589790 LVJ589790 LLN589790 LBR589790 KRV589790 KHZ589790 JYD589790 JOH589790 JEL589790 IUP589790 IKT589790 IAX589790 HRB589790 HHF589790 GXJ589790 GNN589790 GDR589790 FTV589790 FJZ589790 FAD589790 EQH589790 EGL589790 DWP589790 DMT589790 DCX589790 CTB589790 CJF589790 BZJ589790 BPN589790 BFR589790 AVV589790 ALZ589790 ACD589790 SH589790 IL589790 WUX524254 WLB524254 WBF524254 VRJ524254 VHN524254 UXR524254 UNV524254 UDZ524254 TUD524254 TKH524254 TAL524254 SQP524254 SGT524254 RWX524254 RNB524254 RDF524254 QTJ524254 QJN524254 PZR524254 PPV524254 PFZ524254 OWD524254 OMH524254 OCL524254 NSP524254 NIT524254 MYX524254 MPB524254 MFF524254 LVJ524254 LLN524254 LBR524254 KRV524254 KHZ524254 JYD524254 JOH524254 JEL524254 IUP524254 IKT524254 IAX524254 HRB524254 HHF524254 GXJ524254 GNN524254 GDR524254 FTV524254 FJZ524254 FAD524254 EQH524254 EGL524254 DWP524254 DMT524254 DCX524254 CTB524254 CJF524254 BZJ524254 BPN524254 BFR524254 AVV524254 ALZ524254 ACD524254 SH524254 IL524254 WUX458718 WLB458718 WBF458718 VRJ458718 VHN458718 UXR458718 UNV458718 UDZ458718 TUD458718 TKH458718 TAL458718 SQP458718 SGT458718 RWX458718 RNB458718 RDF458718 QTJ458718 QJN458718 PZR458718 PPV458718 PFZ458718 OWD458718 OMH458718 OCL458718 NSP458718 NIT458718 MYX458718 MPB458718 MFF458718 LVJ458718 LLN458718 LBR458718 KRV458718 KHZ458718 JYD458718 JOH458718 JEL458718 IUP458718 IKT458718 IAX458718 HRB458718 HHF458718 GXJ458718 GNN458718 GDR458718 FTV458718 FJZ458718 FAD458718 EQH458718 EGL458718 DWP458718 DMT458718 DCX458718 CTB458718 CJF458718 BZJ458718 BPN458718 BFR458718 AVV458718 ALZ458718 ACD458718 SH458718 IL458718 WUX393182 WLB393182 WBF393182 VRJ393182 VHN393182 UXR393182 UNV393182 UDZ393182 TUD393182 TKH393182 TAL393182 SQP393182 SGT393182 RWX393182 RNB393182 RDF393182 QTJ393182 QJN393182 PZR393182 PPV393182 PFZ393182 OWD393182 OMH393182 OCL393182 NSP393182 NIT393182 MYX393182 MPB393182 MFF393182 LVJ393182 LLN393182 LBR393182 KRV393182 KHZ393182 JYD393182 JOH393182 JEL393182 IUP393182 IKT393182 IAX393182 HRB393182 HHF393182 GXJ393182 GNN393182 GDR393182 FTV393182 FJZ393182 FAD393182 EQH393182 EGL393182 DWP393182 DMT393182 DCX393182 CTB393182 CJF393182 BZJ393182 BPN393182 BFR393182 AVV393182 ALZ393182 ACD393182 SH393182 IL393182 WUX327646 WLB327646 WBF327646 VRJ327646 VHN327646 UXR327646 UNV327646 UDZ327646 TUD327646 TKH327646 TAL327646 SQP327646 SGT327646 RWX327646 RNB327646 RDF327646 QTJ327646 QJN327646 PZR327646 PPV327646 PFZ327646 OWD327646 OMH327646 OCL327646 NSP327646 NIT327646 MYX327646 MPB327646 MFF327646 LVJ327646 LLN327646 LBR327646 KRV327646 KHZ327646 JYD327646 JOH327646 JEL327646 IUP327646 IKT327646 IAX327646 HRB327646 HHF327646 GXJ327646 GNN327646 GDR327646 FTV327646 FJZ327646 FAD327646 EQH327646 EGL327646 DWP327646 DMT327646 DCX327646 CTB327646 CJF327646 BZJ327646 BPN327646 BFR327646 AVV327646 ALZ327646 ACD327646 SH327646 IL327646 WUX262110 WLB262110 WBF262110 VRJ262110 VHN262110 UXR262110 UNV262110 UDZ262110 TUD262110 TKH262110 TAL262110 SQP262110 SGT262110 RWX262110 RNB262110 RDF262110 QTJ262110 QJN262110 PZR262110 PPV262110 PFZ262110 OWD262110 OMH262110 OCL262110 NSP262110 NIT262110 MYX262110 MPB262110 MFF262110 LVJ262110 LLN262110 LBR262110 KRV262110 KHZ262110 JYD262110 JOH262110 JEL262110 IUP262110 IKT262110 IAX262110 HRB262110 HHF262110 GXJ262110 GNN262110 GDR262110 FTV262110 FJZ262110 FAD262110 EQH262110 EGL262110 DWP262110 DMT262110 DCX262110 CTB262110 CJF262110 BZJ262110 BPN262110 BFR262110 AVV262110 ALZ262110 ACD262110 SH262110 IL262110 WUX196574 WLB196574 WBF196574 VRJ196574 VHN196574 UXR196574 UNV196574 UDZ196574 TUD196574 TKH196574 TAL196574 SQP196574 SGT196574 RWX196574 RNB196574 RDF196574 QTJ196574 QJN196574 PZR196574 PPV196574 PFZ196574 OWD196574 OMH196574 OCL196574 NSP196574 NIT196574 MYX196574 MPB196574 MFF196574 LVJ196574 LLN196574 LBR196574 KRV196574 KHZ196574 JYD196574 JOH196574 JEL196574 IUP196574 IKT196574 IAX196574 HRB196574 HHF196574 GXJ196574 GNN196574 GDR196574 FTV196574 FJZ196574 FAD196574 EQH196574 EGL196574 DWP196574 DMT196574 DCX196574 CTB196574 CJF196574 BZJ196574 BPN196574 BFR196574 AVV196574 ALZ196574 ACD196574 SH196574 IL196574 WUX131038 WLB131038 WBF131038 VRJ131038 VHN131038 UXR131038 UNV131038 UDZ131038 TUD131038 TKH131038 TAL131038 SQP131038 SGT131038 RWX131038 RNB131038 RDF131038 QTJ131038 QJN131038 PZR131038 PPV131038 PFZ131038 OWD131038 OMH131038 OCL131038 NSP131038 NIT131038 MYX131038 MPB131038 MFF131038 LVJ131038 LLN131038 LBR131038 KRV131038 KHZ131038 JYD131038 JOH131038 JEL131038 IUP131038 IKT131038 IAX131038 HRB131038 HHF131038 GXJ131038 GNN131038 GDR131038 FTV131038 FJZ131038 FAD131038 EQH131038 EGL131038 DWP131038 DMT131038 DCX131038 CTB131038 CJF131038 BZJ131038 BPN131038 BFR131038 AVV131038 ALZ131038 ACD131038 SH131038 IL131038 WUX65502 WLB65502 WBF65502 VRJ65502 VHN65502 UXR65502 UNV65502 UDZ65502 TUD65502 TKH65502 TAL65502 SQP65502 SGT65502 RWX65502 RNB65502 RDF65502 QTJ65502 QJN65502 PZR65502 PPV65502 PFZ65502 OWD65502 OMH65502 OCL65502 NSP65502 NIT65502 MYX65502 MPB65502 MFF65502 LVJ65502 LLN65502 LBR65502 KRV65502 KHZ65502 JYD65502 JOH65502 JEL65502 IUP65502 IKT65502 IAX65502 HRB65502 HHF65502 GXJ65502 GNN65502 GDR65502 FTV65502 FJZ65502 FAD65502 EQH65502 EGL65502 DWP65502 DMT65502 DCX65502 CTB65502 CJF65502 BZJ65502 BPN65502 BFR65502 AVV65502 ALZ65502 ACD65502 SH65502 IL65502 WUT983005 WKX983005 WBB983005 VRF983005 VHJ983005 UXN983005 UNR983005 UDV983005 TTZ983005 TKD983005 TAH983005 SQL983005 SGP983005 RWT983005 RMX983005 RDB983005 QTF983005 QJJ983005 PZN983005 PPR983005 PFV983005 OVZ983005 OMD983005 OCH983005 NSL983005 NIP983005 MYT983005 MOX983005 MFB983005 LVF983005 LLJ983005 LBN983005 KRR983005 KHV983005 JXZ983005 JOD983005 JEH983005 IUL983005 IKP983005 IAT983005 HQX983005 HHB983005 GXF983005 GNJ983005 GDN983005 FTR983005 FJV983005 EZZ983005 EQD983005 EGH983005 DWL983005 DMP983005 DCT983005 CSX983005 CJB983005 BZF983005 BPJ983005 BFN983005 AVR983005 ALV983005 ABZ983005 SD983005 IH983005 WUT917469 WKX917469 WBB917469 VRF917469 VHJ917469 UXN917469 UNR917469 UDV917469 TTZ917469 TKD917469 TAH917469 SQL917469 SGP917469 RWT917469 RMX917469 RDB917469 QTF917469 QJJ917469 PZN917469 PPR917469 PFV917469 OVZ917469 OMD917469 OCH917469 NSL917469 NIP917469 MYT917469 MOX917469 MFB917469 LVF917469 LLJ917469 LBN917469 KRR917469 KHV917469 JXZ917469 JOD917469 JEH917469 IUL917469 IKP917469 IAT917469 HQX917469 HHB917469 GXF917469 GNJ917469 GDN917469 FTR917469 FJV917469 EZZ917469 EQD917469 EGH917469 DWL917469 DMP917469 DCT917469 CSX917469 CJB917469 BZF917469 BPJ917469 BFN917469 AVR917469 ALV917469 ABZ917469 SD917469 IH917469 WUT851933 WKX851933 WBB851933 VRF851933 VHJ851933 UXN851933 UNR851933 UDV851933 TTZ851933 TKD851933 TAH851933 SQL851933 SGP851933 RWT851933 RMX851933 RDB851933 QTF851933 QJJ851933 PZN851933 PPR851933 PFV851933 OVZ851933 OMD851933 OCH851933 NSL851933 NIP851933 MYT851933 MOX851933 MFB851933 LVF851933 LLJ851933 LBN851933 KRR851933 KHV851933 JXZ851933 JOD851933 JEH851933 IUL851933 IKP851933 IAT851933 HQX851933 HHB851933 GXF851933 GNJ851933 GDN851933 FTR851933 FJV851933 EZZ851933 EQD851933 EGH851933 DWL851933 DMP851933 DCT851933 CSX851933 CJB851933 BZF851933 BPJ851933 BFN851933 AVR851933 ALV851933 ABZ851933 SD851933 IH851933 WUT786397 WKX786397 WBB786397 VRF786397 VHJ786397 UXN786397 UNR786397 UDV786397 TTZ786397 TKD786397 TAH786397 SQL786397 SGP786397 RWT786397 RMX786397 RDB786397 QTF786397 QJJ786397 PZN786397 PPR786397 PFV786397 OVZ786397 OMD786397 OCH786397 NSL786397 NIP786397 MYT786397 MOX786397 MFB786397 LVF786397 LLJ786397 LBN786397 KRR786397 KHV786397 JXZ786397 JOD786397 JEH786397 IUL786397 IKP786397 IAT786397 HQX786397 HHB786397 GXF786397 GNJ786397 GDN786397 FTR786397 FJV786397 EZZ786397 EQD786397 EGH786397 DWL786397 DMP786397 DCT786397 CSX786397 CJB786397 BZF786397 BPJ786397 BFN786397 AVR786397 ALV786397 ABZ786397 SD786397 IH786397 WUT720861 WKX720861 WBB720861 VRF720861 VHJ720861 UXN720861 UNR720861 UDV720861 TTZ720861 TKD720861 TAH720861 SQL720861 SGP720861 RWT720861 RMX720861 RDB720861 QTF720861 QJJ720861 PZN720861 PPR720861 PFV720861 OVZ720861 OMD720861 OCH720861 NSL720861 NIP720861 MYT720861 MOX720861 MFB720861 LVF720861 LLJ720861 LBN720861 KRR720861 KHV720861 JXZ720861 JOD720861 JEH720861 IUL720861 IKP720861 IAT720861 HQX720861 HHB720861 GXF720861 GNJ720861 GDN720861 FTR720861 FJV720861 EZZ720861 EQD720861 EGH720861 DWL720861 DMP720861 DCT720861 CSX720861 CJB720861 BZF720861 BPJ720861 BFN720861 AVR720861 ALV720861 ABZ720861 SD720861 IH720861 WUT655325 WKX655325 WBB655325 VRF655325 VHJ655325 UXN655325 UNR655325 UDV655325 TTZ655325 TKD655325 TAH655325 SQL655325 SGP655325 RWT655325 RMX655325 RDB655325 QTF655325 QJJ655325 PZN655325 PPR655325 PFV655325 OVZ655325 OMD655325 OCH655325 NSL655325 NIP655325 MYT655325 MOX655325 MFB655325 LVF655325 LLJ655325 LBN655325 KRR655325 KHV655325 JXZ655325 JOD655325 JEH655325 IUL655325 IKP655325 IAT655325 HQX655325 HHB655325 GXF655325 GNJ655325 GDN655325 FTR655325 FJV655325 EZZ655325 EQD655325 EGH655325 DWL655325 DMP655325 DCT655325 CSX655325 CJB655325 BZF655325 BPJ655325 BFN655325 AVR655325 ALV655325 ABZ655325 SD655325 IH655325 WUT589789 WKX589789 WBB589789 VRF589789 VHJ589789 UXN589789 UNR589789 UDV589789 TTZ589789 TKD589789 TAH589789 SQL589789 SGP589789 RWT589789 RMX589789 RDB589789 QTF589789 QJJ589789 PZN589789 PPR589789 PFV589789 OVZ589789 OMD589789 OCH589789 NSL589789 NIP589789 MYT589789 MOX589789 MFB589789 LVF589789 LLJ589789 LBN589789 KRR589789 KHV589789 JXZ589789 JOD589789 JEH589789 IUL589789 IKP589789 IAT589789 HQX589789 HHB589789 GXF589789 GNJ589789 GDN589789 FTR589789 FJV589789 EZZ589789 EQD589789 EGH589789 DWL589789 DMP589789 DCT589789 CSX589789 CJB589789 BZF589789 BPJ589789 BFN589789 AVR589789 ALV589789 ABZ589789 SD589789 IH589789 WUT524253 WKX524253 WBB524253 VRF524253 VHJ524253 UXN524253 UNR524253 UDV524253 TTZ524253 TKD524253 TAH524253 SQL524253 SGP524253 RWT524253 RMX524253 RDB524253 QTF524253 QJJ524253 PZN524253 PPR524253 PFV524253 OVZ524253 OMD524253 OCH524253 NSL524253 NIP524253 MYT524253 MOX524253 MFB524253 LVF524253 LLJ524253 LBN524253 KRR524253 KHV524253 JXZ524253 JOD524253 JEH524253 IUL524253 IKP524253 IAT524253 HQX524253 HHB524253 GXF524253 GNJ524253 GDN524253 FTR524253 FJV524253 EZZ524253 EQD524253 EGH524253 DWL524253 DMP524253 DCT524253 CSX524253 CJB524253 BZF524253 BPJ524253 BFN524253 AVR524253 ALV524253 ABZ524253 SD524253 IH524253 WUT458717 WKX458717 WBB458717 VRF458717 VHJ458717 UXN458717 UNR458717 UDV458717 TTZ458717 TKD458717 TAH458717 SQL458717 SGP458717 RWT458717 RMX458717 RDB458717 QTF458717 QJJ458717 PZN458717 PPR458717 PFV458717 OVZ458717 OMD458717 OCH458717 NSL458717 NIP458717 MYT458717 MOX458717 MFB458717 LVF458717 LLJ458717 LBN458717 KRR458717 KHV458717 JXZ458717 JOD458717 JEH458717 IUL458717 IKP458717 IAT458717 HQX458717 HHB458717 GXF458717 GNJ458717 GDN458717 FTR458717 FJV458717 EZZ458717 EQD458717 EGH458717 DWL458717 DMP458717 DCT458717 CSX458717 CJB458717 BZF458717 BPJ458717 BFN458717 AVR458717 ALV458717 ABZ458717 SD458717 IH458717 WUT393181 WKX393181 WBB393181 VRF393181 VHJ393181 UXN393181 UNR393181 UDV393181 TTZ393181 TKD393181 TAH393181 SQL393181 SGP393181 RWT393181 RMX393181 RDB393181 QTF393181 QJJ393181 PZN393181 PPR393181 PFV393181 OVZ393181 OMD393181 OCH393181 NSL393181 NIP393181 MYT393181 MOX393181 MFB393181 LVF393181 LLJ393181 LBN393181 KRR393181 KHV393181 JXZ393181 JOD393181 JEH393181 IUL393181 IKP393181 IAT393181 HQX393181 HHB393181 GXF393181 GNJ393181 GDN393181 FTR393181 FJV393181 EZZ393181 EQD393181 EGH393181 DWL393181 DMP393181 DCT393181 CSX393181 CJB393181 BZF393181 BPJ393181 BFN393181 AVR393181 ALV393181 ABZ393181 SD393181 IH393181 WUT327645 WKX327645 WBB327645 VRF327645 VHJ327645 UXN327645 UNR327645 UDV327645 TTZ327645 TKD327645 TAH327645 SQL327645 SGP327645 RWT327645 RMX327645 RDB327645 QTF327645 QJJ327645 PZN327645 PPR327645 PFV327645 OVZ327645 OMD327645 OCH327645 NSL327645 NIP327645 MYT327645 MOX327645 MFB327645 LVF327645 LLJ327645 LBN327645 KRR327645 KHV327645 JXZ327645 JOD327645 JEH327645 IUL327645 IKP327645 IAT327645 HQX327645 HHB327645 GXF327645 GNJ327645 GDN327645 FTR327645 FJV327645 EZZ327645 EQD327645 EGH327645 DWL327645 DMP327645 DCT327645 CSX327645 CJB327645 BZF327645 BPJ327645 BFN327645 AVR327645 ALV327645 ABZ327645 SD327645 IH327645 WUT262109 WKX262109 WBB262109 VRF262109 VHJ262109 UXN262109 UNR262109 UDV262109 TTZ262109 TKD262109 TAH262109 SQL262109 SGP262109 RWT262109 RMX262109 RDB262109 QTF262109 QJJ262109 PZN262109 PPR262109 PFV262109 OVZ262109 OMD262109 OCH262109 NSL262109 NIP262109 MYT262109 MOX262109 MFB262109 LVF262109 LLJ262109 LBN262109 KRR262109 KHV262109 JXZ262109 JOD262109 JEH262109 IUL262109 IKP262109 IAT262109 HQX262109 HHB262109 GXF262109 GNJ262109 GDN262109 FTR262109 FJV262109 EZZ262109 EQD262109 EGH262109 DWL262109 DMP262109 DCT262109 CSX262109 CJB262109 BZF262109 BPJ262109 BFN262109 AVR262109 ALV262109 ABZ262109 SD262109 IH262109 WUT196573 WKX196573 WBB196573 VRF196573 VHJ196573 UXN196573 UNR196573 UDV196573 TTZ196573 TKD196573 TAH196573 SQL196573 SGP196573 RWT196573 RMX196573 RDB196573 QTF196573 QJJ196573 PZN196573 PPR196573 PFV196573 OVZ196573 OMD196573 OCH196573 NSL196573 NIP196573 MYT196573 MOX196573 MFB196573 LVF196573 LLJ196573 LBN196573 KRR196573 KHV196573 JXZ196573 JOD196573 JEH196573 IUL196573 IKP196573 IAT196573 HQX196573 HHB196573 GXF196573 GNJ196573 GDN196573 FTR196573 FJV196573 EZZ196573 EQD196573 EGH196573 DWL196573 DMP196573 DCT196573 CSX196573 CJB196573 BZF196573 BPJ196573 BFN196573 AVR196573 ALV196573 ABZ196573 SD196573 IH196573 WUT131037 WKX131037 WBB131037 VRF131037 VHJ131037 UXN131037 UNR131037 UDV131037 TTZ131037 TKD131037 TAH131037 SQL131037 SGP131037 RWT131037 RMX131037 RDB131037 QTF131037 QJJ131037 PZN131037 PPR131037 PFV131037 OVZ131037 OMD131037 OCH131037 NSL131037 NIP131037 MYT131037 MOX131037 MFB131037 LVF131037 LLJ131037 LBN131037 KRR131037 KHV131037 JXZ131037 JOD131037 JEH131037 IUL131037 IKP131037 IAT131037 HQX131037 HHB131037 GXF131037 GNJ131037 GDN131037 FTR131037 FJV131037 EZZ131037 EQD131037 EGH131037 DWL131037 DMP131037 DCT131037 CSX131037 CJB131037 BZF131037 BPJ131037 BFN131037 AVR131037 ALV131037 ABZ131037 SD131037 IH131037 WUT65501 WKX65501 WBB65501 VRF65501 VHJ65501 UXN65501 UNR65501 UDV65501 TTZ65501 TKD65501 TAH65501 SQL65501 SGP65501 RWT65501 RMX65501 RDB65501 QTF65501 QJJ65501 PZN65501 PPR65501 PFV65501 OVZ65501 OMD65501 OCH65501 NSL65501 NIP65501 MYT65501 MOX65501 MFB65501 LVF65501 LLJ65501 LBN65501 KRR65501 KHV65501 JXZ65501 JOD65501 JEH65501 IUL65501 IKP65501 IAT65501 HQX65501 HHB65501 GXF65501 GNJ65501 GDN65501 FTR65501 FJV65501 EZZ65501 EQD65501 EGH65501 DWL65501 DMP65501 DCT65501 CSX65501 CJB65501 BZF65501 BPJ65501 BFN65501 AVR65501 ALV65501 ABZ65501 SD65501 IH65501 WUU983006 WKY983006 WBC983006 VRG983006 VHK983006 UXO983006 UNS983006 UDW983006 TUA983006 TKE983006 TAI983006 SQM983006 SGQ983006 RWU983006 RMY983006 RDC983006 QTG983006 QJK983006 PZO983006 PPS983006 PFW983006 OWA983006 OME983006 OCI983006 NSM983006 NIQ983006 MYU983006 MOY983006 MFC983006 LVG983006 LLK983006 LBO983006 KRS983006 KHW983006 JYA983006 JOE983006 JEI983006 IUM983006 IKQ983006 IAU983006 HQY983006 HHC983006 GXG983006 GNK983006 GDO983006 FTS983006 FJW983006 FAA983006 EQE983006 EGI983006 DWM983006 DMQ983006 DCU983006 CSY983006 CJC983006 BZG983006 BPK983006 BFO983006 AVS983006 ALW983006 ACA983006 SE983006 II983006 WUU917470 WKY917470 WBC917470 VRG917470 VHK917470 UXO917470 UNS917470 UDW917470 TUA917470 TKE917470 TAI917470 SQM917470 SGQ917470 RWU917470 RMY917470 RDC917470 QTG917470 QJK917470 PZO917470 PPS917470 PFW917470 OWA917470 OME917470 OCI917470 NSM917470 NIQ917470 MYU917470 MOY917470 MFC917470 LVG917470 LLK917470 LBO917470 KRS917470 KHW917470 JYA917470 JOE917470 JEI917470 IUM917470 IKQ917470 IAU917470 HQY917470 HHC917470 GXG917470 GNK917470 GDO917470 FTS917470 FJW917470 FAA917470 EQE917470 EGI917470 DWM917470 DMQ917470 DCU917470 CSY917470 CJC917470 BZG917470 BPK917470 BFO917470 AVS917470 ALW917470 ACA917470 SE917470 II917470 WUU851934 WKY851934 WBC851934 VRG851934 VHK851934 UXO851934 UNS851934 UDW851934 TUA851934 TKE851934 TAI851934 SQM851934 SGQ851934 RWU851934 RMY851934 RDC851934 QTG851934 QJK851934 PZO851934 PPS851934 PFW851934 OWA851934 OME851934 OCI851934 NSM851934 NIQ851934 MYU851934 MOY851934 MFC851934 LVG851934 LLK851934 LBO851934 KRS851934 KHW851934 JYA851934 JOE851934 JEI851934 IUM851934 IKQ851934 IAU851934 HQY851934 HHC851934 GXG851934 GNK851934 GDO851934 FTS851934 FJW851934 FAA851934 EQE851934 EGI851934 DWM851934 DMQ851934 DCU851934 CSY851934 CJC851934 BZG851934 BPK851934 BFO851934 AVS851934 ALW851934 ACA851934 SE851934 II851934 WUU786398 WKY786398 WBC786398 VRG786398 VHK786398 UXO786398 UNS786398 UDW786398 TUA786398 TKE786398 TAI786398 SQM786398 SGQ786398 RWU786398 RMY786398 RDC786398 QTG786398 QJK786398 PZO786398 PPS786398 PFW786398 OWA786398 OME786398 OCI786398 NSM786398 NIQ786398 MYU786398 MOY786398 MFC786398 LVG786398 LLK786398 LBO786398 KRS786398 KHW786398 JYA786398 JOE786398 JEI786398 IUM786398 IKQ786398 IAU786398 HQY786398 HHC786398 GXG786398 GNK786398 GDO786398 FTS786398 FJW786398 FAA786398 EQE786398 EGI786398 DWM786398 DMQ786398 DCU786398 CSY786398 CJC786398 BZG786398 BPK786398 BFO786398 AVS786398 ALW786398 ACA786398 SE786398 II786398 WUU720862 WKY720862 WBC720862 VRG720862 VHK720862 UXO720862 UNS720862 UDW720862 TUA720862 TKE720862 TAI720862 SQM720862 SGQ720862 RWU720862 RMY720862 RDC720862 QTG720862 QJK720862 PZO720862 PPS720862 PFW720862 OWA720862 OME720862 OCI720862 NSM720862 NIQ720862 MYU720862 MOY720862 MFC720862 LVG720862 LLK720862 LBO720862 KRS720862 KHW720862 JYA720862 JOE720862 JEI720862 IUM720862 IKQ720862 IAU720862 HQY720862 HHC720862 GXG720862 GNK720862 GDO720862 FTS720862 FJW720862 FAA720862 EQE720862 EGI720862 DWM720862 DMQ720862 DCU720862 CSY720862 CJC720862 BZG720862 BPK720862 BFO720862 AVS720862 ALW720862 ACA720862 SE720862 II720862 WUU655326 WKY655326 WBC655326 VRG655326 VHK655326 UXO655326 UNS655326 UDW655326 TUA655326 TKE655326 TAI655326 SQM655326 SGQ655326 RWU655326 RMY655326 RDC655326 QTG655326 QJK655326 PZO655326 PPS655326 PFW655326 OWA655326 OME655326 OCI655326 NSM655326 NIQ655326 MYU655326 MOY655326 MFC655326 LVG655326 LLK655326 LBO655326 KRS655326 KHW655326 JYA655326 JOE655326 JEI655326 IUM655326 IKQ655326 IAU655326 HQY655326 HHC655326 GXG655326 GNK655326 GDO655326 FTS655326 FJW655326 FAA655326 EQE655326 EGI655326 DWM655326 DMQ655326 DCU655326 CSY655326 CJC655326 BZG655326 BPK655326 BFO655326 AVS655326 ALW655326 ACA655326 SE655326 II655326 WUU589790 WKY589790 WBC589790 VRG589790 VHK589790 UXO589790 UNS589790 UDW589790 TUA589790 TKE589790 TAI589790 SQM589790 SGQ589790 RWU589790 RMY589790 RDC589790 QTG589790 QJK589790 PZO589790 PPS589790 PFW589790 OWA589790 OME589790 OCI589790 NSM589790 NIQ589790 MYU589790 MOY589790 MFC589790 LVG589790 LLK589790 LBO589790 KRS589790 KHW589790 JYA589790 JOE589790 JEI589790 IUM589790 IKQ589790 IAU589790 HQY589790 HHC589790 GXG589790 GNK589790 GDO589790 FTS589790 FJW589790 FAA589790 EQE589790 EGI589790 DWM589790 DMQ589790 DCU589790 CSY589790 CJC589790 BZG589790 BPK589790 BFO589790 AVS589790 ALW589790 ACA589790 SE589790 II589790 WUU524254 WKY524254 WBC524254 VRG524254 VHK524254 UXO524254 UNS524254 UDW524254 TUA524254 TKE524254 TAI524254 SQM524254 SGQ524254 RWU524254 RMY524254 RDC524254 QTG524254 QJK524254 PZO524254 PPS524254 PFW524254 OWA524254 OME524254 OCI524254 NSM524254 NIQ524254 MYU524254 MOY524254 MFC524254 LVG524254 LLK524254 LBO524254 KRS524254 KHW524254 JYA524254 JOE524254 JEI524254 IUM524254 IKQ524254 IAU524254 HQY524254 HHC524254 GXG524254 GNK524254 GDO524254 FTS524254 FJW524254 FAA524254 EQE524254 EGI524254 DWM524254 DMQ524254 DCU524254 CSY524254 CJC524254 BZG524254 BPK524254 BFO524254 AVS524254 ALW524254 ACA524254 SE524254 II524254 WUU458718 WKY458718 WBC458718 VRG458718 VHK458718 UXO458718 UNS458718 UDW458718 TUA458718 TKE458718 TAI458718 SQM458718 SGQ458718 RWU458718 RMY458718 RDC458718 QTG458718 QJK458718 PZO458718 PPS458718 PFW458718 OWA458718 OME458718 OCI458718 NSM458718 NIQ458718 MYU458718 MOY458718 MFC458718 LVG458718 LLK458718 LBO458718 KRS458718 KHW458718 JYA458718 JOE458718 JEI458718 IUM458718 IKQ458718 IAU458718 HQY458718 HHC458718 GXG458718 GNK458718 GDO458718 FTS458718 FJW458718 FAA458718 EQE458718 EGI458718 DWM458718 DMQ458718 DCU458718 CSY458718 CJC458718 BZG458718 BPK458718 BFO458718 AVS458718 ALW458718 ACA458718 SE458718 II458718 WUU393182 WKY393182 WBC393182 VRG393182 VHK393182 UXO393182 UNS393182 UDW393182 TUA393182 TKE393182 TAI393182 SQM393182 SGQ393182 RWU393182 RMY393182 RDC393182 QTG393182 QJK393182 PZO393182 PPS393182 PFW393182 OWA393182 OME393182 OCI393182 NSM393182 NIQ393182 MYU393182 MOY393182 MFC393182 LVG393182 LLK393182 LBO393182 KRS393182 KHW393182 JYA393182 JOE393182 JEI393182 IUM393182 IKQ393182 IAU393182 HQY393182 HHC393182 GXG393182 GNK393182 GDO393182 FTS393182 FJW393182 FAA393182 EQE393182 EGI393182 DWM393182 DMQ393182 DCU393182 CSY393182 CJC393182 BZG393182 BPK393182 BFO393182 AVS393182 ALW393182 ACA393182 SE393182 II393182 WUU327646 WKY327646 WBC327646 VRG327646 VHK327646 UXO327646 UNS327646 UDW327646 TUA327646 TKE327646 TAI327646 SQM327646 SGQ327646 RWU327646 RMY327646 RDC327646 QTG327646 QJK327646 PZO327646 PPS327646 PFW327646 OWA327646 OME327646 OCI327646 NSM327646 NIQ327646 MYU327646 MOY327646 MFC327646 LVG327646 LLK327646 LBO327646 KRS327646 KHW327646 JYA327646 JOE327646 JEI327646 IUM327646 IKQ327646 IAU327646 HQY327646 HHC327646 GXG327646 GNK327646 GDO327646 FTS327646 FJW327646 FAA327646 EQE327646 EGI327646 DWM327646 DMQ327646 DCU327646 CSY327646 CJC327646 BZG327646 BPK327646 BFO327646 AVS327646 ALW327646 ACA327646 SE327646 II327646 WUU262110 WKY262110 WBC262110 VRG262110 VHK262110 UXO262110 UNS262110 UDW262110 TUA262110 TKE262110 TAI262110 SQM262110 SGQ262110 RWU262110 RMY262110 RDC262110 QTG262110 QJK262110 PZO262110 PPS262110 PFW262110 OWA262110 OME262110 OCI262110 NSM262110 NIQ262110 MYU262110 MOY262110 MFC262110 LVG262110 LLK262110 LBO262110 KRS262110 KHW262110 JYA262110 JOE262110 JEI262110 IUM262110 IKQ262110 IAU262110 HQY262110 HHC262110 GXG262110 GNK262110 GDO262110 FTS262110 FJW262110 FAA262110 EQE262110 EGI262110 DWM262110 DMQ262110 DCU262110 CSY262110 CJC262110 BZG262110 BPK262110 BFO262110 AVS262110 ALW262110 ACA262110 SE262110 II262110 WUU196574 WKY196574 WBC196574 VRG196574 VHK196574 UXO196574 UNS196574 UDW196574 TUA196574 TKE196574 TAI196574 SQM196574 SGQ196574 RWU196574 RMY196574 RDC196574 QTG196574 QJK196574 PZO196574 PPS196574 PFW196574 OWA196574 OME196574 OCI196574 NSM196574 NIQ196574 MYU196574 MOY196574 MFC196574 LVG196574 LLK196574 LBO196574 KRS196574 KHW196574 JYA196574 JOE196574 JEI196574 IUM196574 IKQ196574 IAU196574 HQY196574 HHC196574 GXG196574 GNK196574 GDO196574 FTS196574 FJW196574 FAA196574 EQE196574 EGI196574 DWM196574 DMQ196574 DCU196574 CSY196574 CJC196574 BZG196574 BPK196574 BFO196574 AVS196574 ALW196574 ACA196574 SE196574 II196574 WUU131038 WKY131038 WBC131038 VRG131038 VHK131038 UXO131038 UNS131038 UDW131038 TUA131038 TKE131038 TAI131038 SQM131038 SGQ131038 RWU131038 RMY131038 RDC131038 QTG131038 QJK131038 PZO131038 PPS131038 PFW131038 OWA131038 OME131038 OCI131038 NSM131038 NIQ131038 MYU131038 MOY131038 MFC131038 LVG131038 LLK131038 LBO131038 KRS131038 KHW131038 JYA131038 JOE131038 JEI131038 IUM131038 IKQ131038 IAU131038 HQY131038 HHC131038 GXG131038 GNK131038 GDO131038 FTS131038 FJW131038 FAA131038 EQE131038 EGI131038 DWM131038 DMQ131038 DCU131038 CSY131038 CJC131038 BZG131038 BPK131038 BFO131038 AVS131038 ALW131038 ACA131038 SE131038 II131038 WUU65502 WKY65502 WBC65502 VRG65502 VHK65502 UXO65502 UNS65502 UDW65502 TUA65502 TKE65502 TAI65502 SQM65502 SGQ65502 RWU65502 RMY65502 RDC65502 QTG65502 QJK65502 PZO65502 PPS65502 PFW65502 OWA65502 OME65502 OCI65502 NSM65502 NIQ65502 MYU65502 MOY65502 MFC65502 LVG65502 LLK65502 LBO65502 KRS65502 KHW65502 JYA65502 JOE65502 JEI65502 IUM65502 IKQ65502 IAU65502 HQY65502 HHC65502 GXG65502 GNK65502 GDO65502 FTS65502 FJW65502 FAA65502 EQE65502 EGI65502 DWM65502 DMQ65502 DCU65502 CSY65502 CJC65502 BZG65502 BPK65502 BFO65502 AVS65502 ALW65502 ACA65502 SE65502 II65502 F131035 F196571 F262107 F327643 F393179 F458715 F524251 F589787 F655323 F720859 F786395 F851931 F917467 F983003 E65498 E131034 E196570 E262106 E327642 E393178 E458714 E524250 E589786 E655322 E720858 E786394 E851930 E917466 E983002 I65499 I131035 I196571 I262107 I327643 I393179 I458715 I524251 I589787 I655323 I720859 I786395 I851931 I917467 I983003 H65498 H131034 H196570 H262106 H327642 H393178 H458714 H524250 H589786 H655322 H720858 H786394 H851930 H917466 H983002 H14:I14 E14:F14 F65499" xr:uid="{00000000-0002-0000-0700-000002000000}">
      <formula1>RollConvention</formula1>
    </dataValidation>
    <dataValidation type="list" allowBlank="1" showInputMessage="1" showErrorMessage="1" sqref="WUU982997 WUU5 WKY5 WBC5 VRG5 VHK5 UXO5 UNS5 UDW5 TUA5 TKE5 TAI5 SQM5 SGQ5 RWU5 RMY5 RDC5 QTG5 QJK5 PZO5 PPS5 PFW5 OWA5 OME5 OCI5 NSM5 NIQ5 MYU5 MOY5 MFC5 LVG5 LLK5 LBO5 KRS5 KHW5 JYA5 JOE5 JEI5 IUM5 IKQ5 IAU5 HQY5 HHC5 GXG5 GNK5 GDO5 FTS5 FJW5 FAA5 EQE5 EGI5 DWM5 DMQ5 DCU5 CSY5 CJC5 BZG5 BPK5 BFO5 AVS5 ALW5 ACA5 SE5 II5 WKY982997 WBC982997 VRG982997 VHK982997 UXO982997 UNS982997 UDW982997 TUA982997 TKE982997 TAI982997 SQM982997 SGQ982997 RWU982997 RMY982997 RDC982997 QTG982997 QJK982997 PZO982997 PPS982997 PFW982997 OWA982997 OME982997 OCI982997 NSM982997 NIQ982997 MYU982997 MOY982997 MFC982997 LVG982997 LLK982997 LBO982997 KRS982997 KHW982997 JYA982997 JOE982997 JEI982997 IUM982997 IKQ982997 IAU982997 HQY982997 HHC982997 GXG982997 GNK982997 GDO982997 FTS982997 FJW982997 FAA982997 EQE982997 EGI982997 DWM982997 DMQ982997 DCU982997 CSY982997 CJC982997 BZG982997 BPK982997 BFO982997 AVS982997 ALW982997 ACA982997 SE982997 II982997 WUU917461 WKY917461 WBC917461 VRG917461 VHK917461 UXO917461 UNS917461 UDW917461 TUA917461 TKE917461 TAI917461 SQM917461 SGQ917461 RWU917461 RMY917461 RDC917461 QTG917461 QJK917461 PZO917461 PPS917461 PFW917461 OWA917461 OME917461 OCI917461 NSM917461 NIQ917461 MYU917461 MOY917461 MFC917461 LVG917461 LLK917461 LBO917461 KRS917461 KHW917461 JYA917461 JOE917461 JEI917461 IUM917461 IKQ917461 IAU917461 HQY917461 HHC917461 GXG917461 GNK917461 GDO917461 FTS917461 FJW917461 FAA917461 EQE917461 EGI917461 DWM917461 DMQ917461 DCU917461 CSY917461 CJC917461 BZG917461 BPK917461 BFO917461 AVS917461 ALW917461 ACA917461 SE917461 II917461 WUU851925 WKY851925 WBC851925 VRG851925 VHK851925 UXO851925 UNS851925 UDW851925 TUA851925 TKE851925 TAI851925 SQM851925 SGQ851925 RWU851925 RMY851925 RDC851925 QTG851925 QJK851925 PZO851925 PPS851925 PFW851925 OWA851925 OME851925 OCI851925 NSM851925 NIQ851925 MYU851925 MOY851925 MFC851925 LVG851925 LLK851925 LBO851925 KRS851925 KHW851925 JYA851925 JOE851925 JEI851925 IUM851925 IKQ851925 IAU851925 HQY851925 HHC851925 GXG851925 GNK851925 GDO851925 FTS851925 FJW851925 FAA851925 EQE851925 EGI851925 DWM851925 DMQ851925 DCU851925 CSY851925 CJC851925 BZG851925 BPK851925 BFO851925 AVS851925 ALW851925 ACA851925 SE851925 II851925 WUU786389 WKY786389 WBC786389 VRG786389 VHK786389 UXO786389 UNS786389 UDW786389 TUA786389 TKE786389 TAI786389 SQM786389 SGQ786389 RWU786389 RMY786389 RDC786389 QTG786389 QJK786389 PZO786389 PPS786389 PFW786389 OWA786389 OME786389 OCI786389 NSM786389 NIQ786389 MYU786389 MOY786389 MFC786389 LVG786389 LLK786389 LBO786389 KRS786389 KHW786389 JYA786389 JOE786389 JEI786389 IUM786389 IKQ786389 IAU786389 HQY786389 HHC786389 GXG786389 GNK786389 GDO786389 FTS786389 FJW786389 FAA786389 EQE786389 EGI786389 DWM786389 DMQ786389 DCU786389 CSY786389 CJC786389 BZG786389 BPK786389 BFO786389 AVS786389 ALW786389 ACA786389 SE786389 II786389 WUU720853 WKY720853 WBC720853 VRG720853 VHK720853 UXO720853 UNS720853 UDW720853 TUA720853 TKE720853 TAI720853 SQM720853 SGQ720853 RWU720853 RMY720853 RDC720853 QTG720853 QJK720853 PZO720853 PPS720853 PFW720853 OWA720853 OME720853 OCI720853 NSM720853 NIQ720853 MYU720853 MOY720853 MFC720853 LVG720853 LLK720853 LBO720853 KRS720853 KHW720853 JYA720853 JOE720853 JEI720853 IUM720853 IKQ720853 IAU720853 HQY720853 HHC720853 GXG720853 GNK720853 GDO720853 FTS720853 FJW720853 FAA720853 EQE720853 EGI720853 DWM720853 DMQ720853 DCU720853 CSY720853 CJC720853 BZG720853 BPK720853 BFO720853 AVS720853 ALW720853 ACA720853 SE720853 II720853 WUU655317 WKY655317 WBC655317 VRG655317 VHK655317 UXO655317 UNS655317 UDW655317 TUA655317 TKE655317 TAI655317 SQM655317 SGQ655317 RWU655317 RMY655317 RDC655317 QTG655317 QJK655317 PZO655317 PPS655317 PFW655317 OWA655317 OME655317 OCI655317 NSM655317 NIQ655317 MYU655317 MOY655317 MFC655317 LVG655317 LLK655317 LBO655317 KRS655317 KHW655317 JYA655317 JOE655317 JEI655317 IUM655317 IKQ655317 IAU655317 HQY655317 HHC655317 GXG655317 GNK655317 GDO655317 FTS655317 FJW655317 FAA655317 EQE655317 EGI655317 DWM655317 DMQ655317 DCU655317 CSY655317 CJC655317 BZG655317 BPK655317 BFO655317 AVS655317 ALW655317 ACA655317 SE655317 II655317 WUU589781 WKY589781 WBC589781 VRG589781 VHK589781 UXO589781 UNS589781 UDW589781 TUA589781 TKE589781 TAI589781 SQM589781 SGQ589781 RWU589781 RMY589781 RDC589781 QTG589781 QJK589781 PZO589781 PPS589781 PFW589781 OWA589781 OME589781 OCI589781 NSM589781 NIQ589781 MYU589781 MOY589781 MFC589781 LVG589781 LLK589781 LBO589781 KRS589781 KHW589781 JYA589781 JOE589781 JEI589781 IUM589781 IKQ589781 IAU589781 HQY589781 HHC589781 GXG589781 GNK589781 GDO589781 FTS589781 FJW589781 FAA589781 EQE589781 EGI589781 DWM589781 DMQ589781 DCU589781 CSY589781 CJC589781 BZG589781 BPK589781 BFO589781 AVS589781 ALW589781 ACA589781 SE589781 II589781 WUU524245 WKY524245 WBC524245 VRG524245 VHK524245 UXO524245 UNS524245 UDW524245 TUA524245 TKE524245 TAI524245 SQM524245 SGQ524245 RWU524245 RMY524245 RDC524245 QTG524245 QJK524245 PZO524245 PPS524245 PFW524245 OWA524245 OME524245 OCI524245 NSM524245 NIQ524245 MYU524245 MOY524245 MFC524245 LVG524245 LLK524245 LBO524245 KRS524245 KHW524245 JYA524245 JOE524245 JEI524245 IUM524245 IKQ524245 IAU524245 HQY524245 HHC524245 GXG524245 GNK524245 GDO524245 FTS524245 FJW524245 FAA524245 EQE524245 EGI524245 DWM524245 DMQ524245 DCU524245 CSY524245 CJC524245 BZG524245 BPK524245 BFO524245 AVS524245 ALW524245 ACA524245 SE524245 II524245 WUU458709 WKY458709 WBC458709 VRG458709 VHK458709 UXO458709 UNS458709 UDW458709 TUA458709 TKE458709 TAI458709 SQM458709 SGQ458709 RWU458709 RMY458709 RDC458709 QTG458709 QJK458709 PZO458709 PPS458709 PFW458709 OWA458709 OME458709 OCI458709 NSM458709 NIQ458709 MYU458709 MOY458709 MFC458709 LVG458709 LLK458709 LBO458709 KRS458709 KHW458709 JYA458709 JOE458709 JEI458709 IUM458709 IKQ458709 IAU458709 HQY458709 HHC458709 GXG458709 GNK458709 GDO458709 FTS458709 FJW458709 FAA458709 EQE458709 EGI458709 DWM458709 DMQ458709 DCU458709 CSY458709 CJC458709 BZG458709 BPK458709 BFO458709 AVS458709 ALW458709 ACA458709 SE458709 II458709 WUU393173 WKY393173 WBC393173 VRG393173 VHK393173 UXO393173 UNS393173 UDW393173 TUA393173 TKE393173 TAI393173 SQM393173 SGQ393173 RWU393173 RMY393173 RDC393173 QTG393173 QJK393173 PZO393173 PPS393173 PFW393173 OWA393173 OME393173 OCI393173 NSM393173 NIQ393173 MYU393173 MOY393173 MFC393173 LVG393173 LLK393173 LBO393173 KRS393173 KHW393173 JYA393173 JOE393173 JEI393173 IUM393173 IKQ393173 IAU393173 HQY393173 HHC393173 GXG393173 GNK393173 GDO393173 FTS393173 FJW393173 FAA393173 EQE393173 EGI393173 DWM393173 DMQ393173 DCU393173 CSY393173 CJC393173 BZG393173 BPK393173 BFO393173 AVS393173 ALW393173 ACA393173 SE393173 II393173 WUU327637 WKY327637 WBC327637 VRG327637 VHK327637 UXO327637 UNS327637 UDW327637 TUA327637 TKE327637 TAI327637 SQM327637 SGQ327637 RWU327637 RMY327637 RDC327637 QTG327637 QJK327637 PZO327637 PPS327637 PFW327637 OWA327637 OME327637 OCI327637 NSM327637 NIQ327637 MYU327637 MOY327637 MFC327637 LVG327637 LLK327637 LBO327637 KRS327637 KHW327637 JYA327637 JOE327637 JEI327637 IUM327637 IKQ327637 IAU327637 HQY327637 HHC327637 GXG327637 GNK327637 GDO327637 FTS327637 FJW327637 FAA327637 EQE327637 EGI327637 DWM327637 DMQ327637 DCU327637 CSY327637 CJC327637 BZG327637 BPK327637 BFO327637 AVS327637 ALW327637 ACA327637 SE327637 II327637 WUU262101 WKY262101 WBC262101 VRG262101 VHK262101 UXO262101 UNS262101 UDW262101 TUA262101 TKE262101 TAI262101 SQM262101 SGQ262101 RWU262101 RMY262101 RDC262101 QTG262101 QJK262101 PZO262101 PPS262101 PFW262101 OWA262101 OME262101 OCI262101 NSM262101 NIQ262101 MYU262101 MOY262101 MFC262101 LVG262101 LLK262101 LBO262101 KRS262101 KHW262101 JYA262101 JOE262101 JEI262101 IUM262101 IKQ262101 IAU262101 HQY262101 HHC262101 GXG262101 GNK262101 GDO262101 FTS262101 FJW262101 FAA262101 EQE262101 EGI262101 DWM262101 DMQ262101 DCU262101 CSY262101 CJC262101 BZG262101 BPK262101 BFO262101 AVS262101 ALW262101 ACA262101 SE262101 II262101 WUU196565 WKY196565 WBC196565 VRG196565 VHK196565 UXO196565 UNS196565 UDW196565 TUA196565 TKE196565 TAI196565 SQM196565 SGQ196565 RWU196565 RMY196565 RDC196565 QTG196565 QJK196565 PZO196565 PPS196565 PFW196565 OWA196565 OME196565 OCI196565 NSM196565 NIQ196565 MYU196565 MOY196565 MFC196565 LVG196565 LLK196565 LBO196565 KRS196565 KHW196565 JYA196565 JOE196565 JEI196565 IUM196565 IKQ196565 IAU196565 HQY196565 HHC196565 GXG196565 GNK196565 GDO196565 FTS196565 FJW196565 FAA196565 EQE196565 EGI196565 DWM196565 DMQ196565 DCU196565 CSY196565 CJC196565 BZG196565 BPK196565 BFO196565 AVS196565 ALW196565 ACA196565 SE196565 II196565 WUU131029 WKY131029 WBC131029 VRG131029 VHK131029 UXO131029 UNS131029 UDW131029 TUA131029 TKE131029 TAI131029 SQM131029 SGQ131029 RWU131029 RMY131029 RDC131029 QTG131029 QJK131029 PZO131029 PPS131029 PFW131029 OWA131029 OME131029 OCI131029 NSM131029 NIQ131029 MYU131029 MOY131029 MFC131029 LVG131029 LLK131029 LBO131029 KRS131029 KHW131029 JYA131029 JOE131029 JEI131029 IUM131029 IKQ131029 IAU131029 HQY131029 HHC131029 GXG131029 GNK131029 GDO131029 FTS131029 FJW131029 FAA131029 EQE131029 EGI131029 DWM131029 DMQ131029 DCU131029 CSY131029 CJC131029 BZG131029 BPK131029 BFO131029 AVS131029 ALW131029 ACA131029 SE131029 II131029 WUU65493 WKY65493 WBC65493 VRG65493 VHK65493 UXO65493 UNS65493 UDW65493 TUA65493 TKE65493 TAI65493 SQM65493 SGQ65493 RWU65493 RMY65493 RDC65493 QTG65493 QJK65493 PZO65493 PPS65493 PFW65493 OWA65493 OME65493 OCI65493 NSM65493 NIQ65493 MYU65493 MOY65493 MFC65493 LVG65493 LLK65493 LBO65493 KRS65493 KHW65493 JYA65493 JOE65493 JEI65493 IUM65493 IKQ65493 IAU65493 HQY65493 HHC65493 GXG65493 GNK65493 GDO65493 FTS65493 FJW65493 FAA65493 EQE65493 EGI65493 DWM65493 DMQ65493 DCU65493 CSY65493 CJC65493 BZG65493 BPK65493 BFO65493 AVS65493 ALW65493 ACA65493 SE65493 II65493 F131026 F196562 F262098 F327634 F393170 F458706 F524242 F589778 F655314 F720850 F786386 F851922 F917458 F982994 F65490" xr:uid="{00000000-0002-0000-0700-000003000000}">
      <formula1>curve_makers</formula1>
    </dataValidation>
    <dataValidation type="list" allowBlank="1" showInputMessage="1" showErrorMessage="1" sqref="WUT983015 WUT26:WUT28 WKX26:WKX28 WBB26:WBB28 VRF26:VRF28 VHJ26:VHJ28 UXN26:UXN28 UNR26:UNR28 UDV26:UDV28 TTZ26:TTZ28 TKD26:TKD28 TAH26:TAH28 SQL26:SQL28 SGP26:SGP28 RWT26:RWT28 RMX26:RMX28 RDB26:RDB28 QTF26:QTF28 QJJ26:QJJ28 PZN26:PZN28 PPR26:PPR28 PFV26:PFV28 OVZ26:OVZ28 OMD26:OMD28 OCH26:OCH28 NSL26:NSL28 NIP26:NIP28 MYT26:MYT28 MOX26:MOX28 MFB26:MFB28 LVF26:LVF28 LLJ26:LLJ28 LBN26:LBN28 KRR26:KRR28 KHV26:KHV28 JXZ26:JXZ28 JOD26:JOD28 JEH26:JEH28 IUL26:IUL28 IKP26:IKP28 IAT26:IAT28 HQX26:HQX28 HHB26:HHB28 GXF26:GXF28 GNJ26:GNJ28 GDN26:GDN28 FTR26:FTR28 FJV26:FJV28 EZZ26:EZZ28 EQD26:EQD28 EGH26:EGH28 DWL26:DWL28 DMP26:DMP28 DCT26:DCT28 CSX26:CSX28 CJB26:CJB28 BZF26:BZF28 BPJ26:BPJ28 BFN26:BFN28 AVR26:AVR28 ALV26:ALV28 ABZ26:ABZ28 SD26:SD28 IH26:IH28 WUT24 WKX24 WBB24 VRF24 VHJ24 UXN24 UNR24 UDV24 TTZ24 TKD24 TAH24 SQL24 SGP24 RWT24 RMX24 RDB24 QTF24 QJJ24 PZN24 PPR24 PFV24 OVZ24 OMD24 OCH24 NSL24 NIP24 MYT24 MOX24 MFB24 LVF24 LLJ24 LBN24 KRR24 KHV24 JXZ24 JOD24 JEH24 IUL24 IKP24 IAT24 HQX24 HHB24 GXF24 GNJ24 GDN24 FTR24 FJV24 EZZ24 EQD24 EGH24 DWL24 DMP24 DCT24 CSX24 CJB24 BZF24 BPJ24 BFN24 AVR24 ALV24 ABZ24 SD24 IH24 WUW26:WUW28 WLA26:WLA28 WBE26:WBE28 VRI26:VRI28 VHM26:VHM28 UXQ26:UXQ28 UNU26:UNU28 UDY26:UDY28 TUC26:TUC28 TKG26:TKG28 TAK26:TAK28 SQO26:SQO28 SGS26:SGS28 RWW26:RWW28 RNA26:RNA28 RDE26:RDE28 QTI26:QTI28 QJM26:QJM28 PZQ26:PZQ28 PPU26:PPU28 PFY26:PFY28 OWC26:OWC28 OMG26:OMG28 OCK26:OCK28 NSO26:NSO28 NIS26:NIS28 MYW26:MYW28 MPA26:MPA28 MFE26:MFE28 LVI26:LVI28 LLM26:LLM28 LBQ26:LBQ28 KRU26:KRU28 KHY26:KHY28 JYC26:JYC28 JOG26:JOG28 JEK26:JEK28 IUO26:IUO28 IKS26:IKS28 IAW26:IAW28 HRA26:HRA28 HHE26:HHE28 GXI26:GXI28 GNM26:GNM28 GDQ26:GDQ28 FTU26:FTU28 FJY26:FJY28 FAC26:FAC28 EQG26:EQG28 EGK26:EGK28 DWO26:DWO28 DMS26:DMS28 DCW26:DCW28 CTA26:CTA28 CJE26:CJE28 BZI26:BZI28 BPM26:BPM28 BFQ26:BFQ28 AVU26:AVU28 ALY26:ALY28 ACC26:ACC28 SG26:SG28 IK26:IK28 IK24 WUW24 WLA24 WBE24 VRI24 VHM24 UXQ24 UNU24 UDY24 TUC24 TKG24 TAK24 SQO24 SGS24 RWW24 RNA24 RDE24 QTI24 QJM24 PZQ24 PPU24 PFY24 OWC24 OMG24 OCK24 NSO24 NIS24 MYW24 MPA24 MFE24 LVI24 LLM24 LBQ24 KRU24 KHY24 JYC24 JOG24 JEK24 IUO24 IKS24 IAW24 HRA24 HHE24 GXI24 GNM24 GDQ24 FTU24 FJY24 FAC24 EQG24 EGK24 DWO24 DMS24 DCW24 CTA24 CJE24 BZI24 BPM24 BFQ24 AVU24 ALY24 ACC24 SG24 WKX983015 WBB983015 VRF983015 VHJ983015 UXN983015 UNR983015 UDV983015 TTZ983015 TKD983015 TAH983015 SQL983015 SGP983015 RWT983015 RMX983015 RDB983015 QTF983015 QJJ983015 PZN983015 PPR983015 PFV983015 OVZ983015 OMD983015 OCH983015 NSL983015 NIP983015 MYT983015 MOX983015 MFB983015 LVF983015 LLJ983015 LBN983015 KRR983015 KHV983015 JXZ983015 JOD983015 JEH983015 IUL983015 IKP983015 IAT983015 HQX983015 HHB983015 GXF983015 GNJ983015 GDN983015 FTR983015 FJV983015 EZZ983015 EQD983015 EGH983015 DWL983015 DMP983015 DCT983015 CSX983015 CJB983015 BZF983015 BPJ983015 BFN983015 AVR983015 ALV983015 ABZ983015 SD983015 IH983015 WUT917479 WKX917479 WBB917479 VRF917479 VHJ917479 UXN917479 UNR917479 UDV917479 TTZ917479 TKD917479 TAH917479 SQL917479 SGP917479 RWT917479 RMX917479 RDB917479 QTF917479 QJJ917479 PZN917479 PPR917479 PFV917479 OVZ917479 OMD917479 OCH917479 NSL917479 NIP917479 MYT917479 MOX917479 MFB917479 LVF917479 LLJ917479 LBN917479 KRR917479 KHV917479 JXZ917479 JOD917479 JEH917479 IUL917479 IKP917479 IAT917479 HQX917479 HHB917479 GXF917479 GNJ917479 GDN917479 FTR917479 FJV917479 EZZ917479 EQD917479 EGH917479 DWL917479 DMP917479 DCT917479 CSX917479 CJB917479 BZF917479 BPJ917479 BFN917479 AVR917479 ALV917479 ABZ917479 SD917479 IH917479 WUT851943 WKX851943 WBB851943 VRF851943 VHJ851943 UXN851943 UNR851943 UDV851943 TTZ851943 TKD851943 TAH851943 SQL851943 SGP851943 RWT851943 RMX851943 RDB851943 QTF851943 QJJ851943 PZN851943 PPR851943 PFV851943 OVZ851943 OMD851943 OCH851943 NSL851943 NIP851943 MYT851943 MOX851943 MFB851943 LVF851943 LLJ851943 LBN851943 KRR851943 KHV851943 JXZ851943 JOD851943 JEH851943 IUL851943 IKP851943 IAT851943 HQX851943 HHB851943 GXF851943 GNJ851943 GDN851943 FTR851943 FJV851943 EZZ851943 EQD851943 EGH851943 DWL851943 DMP851943 DCT851943 CSX851943 CJB851943 BZF851943 BPJ851943 BFN851943 AVR851943 ALV851943 ABZ851943 SD851943 IH851943 WUT786407 WKX786407 WBB786407 VRF786407 VHJ786407 UXN786407 UNR786407 UDV786407 TTZ786407 TKD786407 TAH786407 SQL786407 SGP786407 RWT786407 RMX786407 RDB786407 QTF786407 QJJ786407 PZN786407 PPR786407 PFV786407 OVZ786407 OMD786407 OCH786407 NSL786407 NIP786407 MYT786407 MOX786407 MFB786407 LVF786407 LLJ786407 LBN786407 KRR786407 KHV786407 JXZ786407 JOD786407 JEH786407 IUL786407 IKP786407 IAT786407 HQX786407 HHB786407 GXF786407 GNJ786407 GDN786407 FTR786407 FJV786407 EZZ786407 EQD786407 EGH786407 DWL786407 DMP786407 DCT786407 CSX786407 CJB786407 BZF786407 BPJ786407 BFN786407 AVR786407 ALV786407 ABZ786407 SD786407 IH786407 WUT720871 WKX720871 WBB720871 VRF720871 VHJ720871 UXN720871 UNR720871 UDV720871 TTZ720871 TKD720871 TAH720871 SQL720871 SGP720871 RWT720871 RMX720871 RDB720871 QTF720871 QJJ720871 PZN720871 PPR720871 PFV720871 OVZ720871 OMD720871 OCH720871 NSL720871 NIP720871 MYT720871 MOX720871 MFB720871 LVF720871 LLJ720871 LBN720871 KRR720871 KHV720871 JXZ720871 JOD720871 JEH720871 IUL720871 IKP720871 IAT720871 HQX720871 HHB720871 GXF720871 GNJ720871 GDN720871 FTR720871 FJV720871 EZZ720871 EQD720871 EGH720871 DWL720871 DMP720871 DCT720871 CSX720871 CJB720871 BZF720871 BPJ720871 BFN720871 AVR720871 ALV720871 ABZ720871 SD720871 IH720871 WUT655335 WKX655335 WBB655335 VRF655335 VHJ655335 UXN655335 UNR655335 UDV655335 TTZ655335 TKD655335 TAH655335 SQL655335 SGP655335 RWT655335 RMX655335 RDB655335 QTF655335 QJJ655335 PZN655335 PPR655335 PFV655335 OVZ655335 OMD655335 OCH655335 NSL655335 NIP655335 MYT655335 MOX655335 MFB655335 LVF655335 LLJ655335 LBN655335 KRR655335 KHV655335 JXZ655335 JOD655335 JEH655335 IUL655335 IKP655335 IAT655335 HQX655335 HHB655335 GXF655335 GNJ655335 GDN655335 FTR655335 FJV655335 EZZ655335 EQD655335 EGH655335 DWL655335 DMP655335 DCT655335 CSX655335 CJB655335 BZF655335 BPJ655335 BFN655335 AVR655335 ALV655335 ABZ655335 SD655335 IH655335 WUT589799 WKX589799 WBB589799 VRF589799 VHJ589799 UXN589799 UNR589799 UDV589799 TTZ589799 TKD589799 TAH589799 SQL589799 SGP589799 RWT589799 RMX589799 RDB589799 QTF589799 QJJ589799 PZN589799 PPR589799 PFV589799 OVZ589799 OMD589799 OCH589799 NSL589799 NIP589799 MYT589799 MOX589799 MFB589799 LVF589799 LLJ589799 LBN589799 KRR589799 KHV589799 JXZ589799 JOD589799 JEH589799 IUL589799 IKP589799 IAT589799 HQX589799 HHB589799 GXF589799 GNJ589799 GDN589799 FTR589799 FJV589799 EZZ589799 EQD589799 EGH589799 DWL589799 DMP589799 DCT589799 CSX589799 CJB589799 BZF589799 BPJ589799 BFN589799 AVR589799 ALV589799 ABZ589799 SD589799 IH589799 WUT524263 WKX524263 WBB524263 VRF524263 VHJ524263 UXN524263 UNR524263 UDV524263 TTZ524263 TKD524263 TAH524263 SQL524263 SGP524263 RWT524263 RMX524263 RDB524263 QTF524263 QJJ524263 PZN524263 PPR524263 PFV524263 OVZ524263 OMD524263 OCH524263 NSL524263 NIP524263 MYT524263 MOX524263 MFB524263 LVF524263 LLJ524263 LBN524263 KRR524263 KHV524263 JXZ524263 JOD524263 JEH524263 IUL524263 IKP524263 IAT524263 HQX524263 HHB524263 GXF524263 GNJ524263 GDN524263 FTR524263 FJV524263 EZZ524263 EQD524263 EGH524263 DWL524263 DMP524263 DCT524263 CSX524263 CJB524263 BZF524263 BPJ524263 BFN524263 AVR524263 ALV524263 ABZ524263 SD524263 IH524263 WUT458727 WKX458727 WBB458727 VRF458727 VHJ458727 UXN458727 UNR458727 UDV458727 TTZ458727 TKD458727 TAH458727 SQL458727 SGP458727 RWT458727 RMX458727 RDB458727 QTF458727 QJJ458727 PZN458727 PPR458727 PFV458727 OVZ458727 OMD458727 OCH458727 NSL458727 NIP458727 MYT458727 MOX458727 MFB458727 LVF458727 LLJ458727 LBN458727 KRR458727 KHV458727 JXZ458727 JOD458727 JEH458727 IUL458727 IKP458727 IAT458727 HQX458727 HHB458727 GXF458727 GNJ458727 GDN458727 FTR458727 FJV458727 EZZ458727 EQD458727 EGH458727 DWL458727 DMP458727 DCT458727 CSX458727 CJB458727 BZF458727 BPJ458727 BFN458727 AVR458727 ALV458727 ABZ458727 SD458727 IH458727 WUT393191 WKX393191 WBB393191 VRF393191 VHJ393191 UXN393191 UNR393191 UDV393191 TTZ393191 TKD393191 TAH393191 SQL393191 SGP393191 RWT393191 RMX393191 RDB393191 QTF393191 QJJ393191 PZN393191 PPR393191 PFV393191 OVZ393191 OMD393191 OCH393191 NSL393191 NIP393191 MYT393191 MOX393191 MFB393191 LVF393191 LLJ393191 LBN393191 KRR393191 KHV393191 JXZ393191 JOD393191 JEH393191 IUL393191 IKP393191 IAT393191 HQX393191 HHB393191 GXF393191 GNJ393191 GDN393191 FTR393191 FJV393191 EZZ393191 EQD393191 EGH393191 DWL393191 DMP393191 DCT393191 CSX393191 CJB393191 BZF393191 BPJ393191 BFN393191 AVR393191 ALV393191 ABZ393191 SD393191 IH393191 WUT327655 WKX327655 WBB327655 VRF327655 VHJ327655 UXN327655 UNR327655 UDV327655 TTZ327655 TKD327655 TAH327655 SQL327655 SGP327655 RWT327655 RMX327655 RDB327655 QTF327655 QJJ327655 PZN327655 PPR327655 PFV327655 OVZ327655 OMD327655 OCH327655 NSL327655 NIP327655 MYT327655 MOX327655 MFB327655 LVF327655 LLJ327655 LBN327655 KRR327655 KHV327655 JXZ327655 JOD327655 JEH327655 IUL327655 IKP327655 IAT327655 HQX327655 HHB327655 GXF327655 GNJ327655 GDN327655 FTR327655 FJV327655 EZZ327655 EQD327655 EGH327655 DWL327655 DMP327655 DCT327655 CSX327655 CJB327655 BZF327655 BPJ327655 BFN327655 AVR327655 ALV327655 ABZ327655 SD327655 IH327655 WUT262119 WKX262119 WBB262119 VRF262119 VHJ262119 UXN262119 UNR262119 UDV262119 TTZ262119 TKD262119 TAH262119 SQL262119 SGP262119 RWT262119 RMX262119 RDB262119 QTF262119 QJJ262119 PZN262119 PPR262119 PFV262119 OVZ262119 OMD262119 OCH262119 NSL262119 NIP262119 MYT262119 MOX262119 MFB262119 LVF262119 LLJ262119 LBN262119 KRR262119 KHV262119 JXZ262119 JOD262119 JEH262119 IUL262119 IKP262119 IAT262119 HQX262119 HHB262119 GXF262119 GNJ262119 GDN262119 FTR262119 FJV262119 EZZ262119 EQD262119 EGH262119 DWL262119 DMP262119 DCT262119 CSX262119 CJB262119 BZF262119 BPJ262119 BFN262119 AVR262119 ALV262119 ABZ262119 SD262119 IH262119 WUT196583 WKX196583 WBB196583 VRF196583 VHJ196583 UXN196583 UNR196583 UDV196583 TTZ196583 TKD196583 TAH196583 SQL196583 SGP196583 RWT196583 RMX196583 RDB196583 QTF196583 QJJ196583 PZN196583 PPR196583 PFV196583 OVZ196583 OMD196583 OCH196583 NSL196583 NIP196583 MYT196583 MOX196583 MFB196583 LVF196583 LLJ196583 LBN196583 KRR196583 KHV196583 JXZ196583 JOD196583 JEH196583 IUL196583 IKP196583 IAT196583 HQX196583 HHB196583 GXF196583 GNJ196583 GDN196583 FTR196583 FJV196583 EZZ196583 EQD196583 EGH196583 DWL196583 DMP196583 DCT196583 CSX196583 CJB196583 BZF196583 BPJ196583 BFN196583 AVR196583 ALV196583 ABZ196583 SD196583 IH196583 WUT131047 WKX131047 WBB131047 VRF131047 VHJ131047 UXN131047 UNR131047 UDV131047 TTZ131047 TKD131047 TAH131047 SQL131047 SGP131047 RWT131047 RMX131047 RDB131047 QTF131047 QJJ131047 PZN131047 PPR131047 PFV131047 OVZ131047 OMD131047 OCH131047 NSL131047 NIP131047 MYT131047 MOX131047 MFB131047 LVF131047 LLJ131047 LBN131047 KRR131047 KHV131047 JXZ131047 JOD131047 JEH131047 IUL131047 IKP131047 IAT131047 HQX131047 HHB131047 GXF131047 GNJ131047 GDN131047 FTR131047 FJV131047 EZZ131047 EQD131047 EGH131047 DWL131047 DMP131047 DCT131047 CSX131047 CJB131047 BZF131047 BPJ131047 BFN131047 AVR131047 ALV131047 ABZ131047 SD131047 IH131047 WUT65511 WKX65511 WBB65511 VRF65511 VHJ65511 UXN65511 UNR65511 UDV65511 TTZ65511 TKD65511 TAH65511 SQL65511 SGP65511 RWT65511 RMX65511 RDB65511 QTF65511 QJJ65511 PZN65511 PPR65511 PFV65511 OVZ65511 OMD65511 OCH65511 NSL65511 NIP65511 MYT65511 MOX65511 MFB65511 LVF65511 LLJ65511 LBN65511 KRR65511 KHV65511 JXZ65511 JOD65511 JEH65511 IUL65511 IKP65511 IAT65511 HQX65511 HHB65511 GXF65511 GNJ65511 GDN65511 FTR65511 FJV65511 EZZ65511 EQD65511 EGH65511 DWL65511 DMP65511 DCT65511 CSX65511 CJB65511 BZF65511 BPJ65511 BFN65511 AVR65511 ALV65511 ABZ65511 SD65511 IH65511 WUT983013 WKX983013 WBB983013 VRF983013 VHJ983013 UXN983013 UNR983013 UDV983013 TTZ983013 TKD983013 TAH983013 SQL983013 SGP983013 RWT983013 RMX983013 RDB983013 QTF983013 QJJ983013 PZN983013 PPR983013 PFV983013 OVZ983013 OMD983013 OCH983013 NSL983013 NIP983013 MYT983013 MOX983013 MFB983013 LVF983013 LLJ983013 LBN983013 KRR983013 KHV983013 JXZ983013 JOD983013 JEH983013 IUL983013 IKP983013 IAT983013 HQX983013 HHB983013 GXF983013 GNJ983013 GDN983013 FTR983013 FJV983013 EZZ983013 EQD983013 EGH983013 DWL983013 DMP983013 DCT983013 CSX983013 CJB983013 BZF983013 BPJ983013 BFN983013 AVR983013 ALV983013 ABZ983013 SD983013 IH983013 WUT917477 WKX917477 WBB917477 VRF917477 VHJ917477 UXN917477 UNR917477 UDV917477 TTZ917477 TKD917477 TAH917477 SQL917477 SGP917477 RWT917477 RMX917477 RDB917477 QTF917477 QJJ917477 PZN917477 PPR917477 PFV917477 OVZ917477 OMD917477 OCH917477 NSL917477 NIP917477 MYT917477 MOX917477 MFB917477 LVF917477 LLJ917477 LBN917477 KRR917477 KHV917477 JXZ917477 JOD917477 JEH917477 IUL917477 IKP917477 IAT917477 HQX917477 HHB917477 GXF917477 GNJ917477 GDN917477 FTR917477 FJV917477 EZZ917477 EQD917477 EGH917477 DWL917477 DMP917477 DCT917477 CSX917477 CJB917477 BZF917477 BPJ917477 BFN917477 AVR917477 ALV917477 ABZ917477 SD917477 IH917477 WUT851941 WKX851941 WBB851941 VRF851941 VHJ851941 UXN851941 UNR851941 UDV851941 TTZ851941 TKD851941 TAH851941 SQL851941 SGP851941 RWT851941 RMX851941 RDB851941 QTF851941 QJJ851941 PZN851941 PPR851941 PFV851941 OVZ851941 OMD851941 OCH851941 NSL851941 NIP851941 MYT851941 MOX851941 MFB851941 LVF851941 LLJ851941 LBN851941 KRR851941 KHV851941 JXZ851941 JOD851941 JEH851941 IUL851941 IKP851941 IAT851941 HQX851941 HHB851941 GXF851941 GNJ851941 GDN851941 FTR851941 FJV851941 EZZ851941 EQD851941 EGH851941 DWL851941 DMP851941 DCT851941 CSX851941 CJB851941 BZF851941 BPJ851941 BFN851941 AVR851941 ALV851941 ABZ851941 SD851941 IH851941 WUT786405 WKX786405 WBB786405 VRF786405 VHJ786405 UXN786405 UNR786405 UDV786405 TTZ786405 TKD786405 TAH786405 SQL786405 SGP786405 RWT786405 RMX786405 RDB786405 QTF786405 QJJ786405 PZN786405 PPR786405 PFV786405 OVZ786405 OMD786405 OCH786405 NSL786405 NIP786405 MYT786405 MOX786405 MFB786405 LVF786405 LLJ786405 LBN786405 KRR786405 KHV786405 JXZ786405 JOD786405 JEH786405 IUL786405 IKP786405 IAT786405 HQX786405 HHB786405 GXF786405 GNJ786405 GDN786405 FTR786405 FJV786405 EZZ786405 EQD786405 EGH786405 DWL786405 DMP786405 DCT786405 CSX786405 CJB786405 BZF786405 BPJ786405 BFN786405 AVR786405 ALV786405 ABZ786405 SD786405 IH786405 WUT720869 WKX720869 WBB720869 VRF720869 VHJ720869 UXN720869 UNR720869 UDV720869 TTZ720869 TKD720869 TAH720869 SQL720869 SGP720869 RWT720869 RMX720869 RDB720869 QTF720869 QJJ720869 PZN720869 PPR720869 PFV720869 OVZ720869 OMD720869 OCH720869 NSL720869 NIP720869 MYT720869 MOX720869 MFB720869 LVF720869 LLJ720869 LBN720869 KRR720869 KHV720869 JXZ720869 JOD720869 JEH720869 IUL720869 IKP720869 IAT720869 HQX720869 HHB720869 GXF720869 GNJ720869 GDN720869 FTR720869 FJV720869 EZZ720869 EQD720869 EGH720869 DWL720869 DMP720869 DCT720869 CSX720869 CJB720869 BZF720869 BPJ720869 BFN720869 AVR720869 ALV720869 ABZ720869 SD720869 IH720869 WUT655333 WKX655333 WBB655333 VRF655333 VHJ655333 UXN655333 UNR655333 UDV655333 TTZ655333 TKD655333 TAH655333 SQL655333 SGP655333 RWT655333 RMX655333 RDB655333 QTF655333 QJJ655333 PZN655333 PPR655333 PFV655333 OVZ655333 OMD655333 OCH655333 NSL655333 NIP655333 MYT655333 MOX655333 MFB655333 LVF655333 LLJ655333 LBN655333 KRR655333 KHV655333 JXZ655333 JOD655333 JEH655333 IUL655333 IKP655333 IAT655333 HQX655333 HHB655333 GXF655333 GNJ655333 GDN655333 FTR655333 FJV655333 EZZ655333 EQD655333 EGH655333 DWL655333 DMP655333 DCT655333 CSX655333 CJB655333 BZF655333 BPJ655333 BFN655333 AVR655333 ALV655333 ABZ655333 SD655333 IH655333 WUT589797 WKX589797 WBB589797 VRF589797 VHJ589797 UXN589797 UNR589797 UDV589797 TTZ589797 TKD589797 TAH589797 SQL589797 SGP589797 RWT589797 RMX589797 RDB589797 QTF589797 QJJ589797 PZN589797 PPR589797 PFV589797 OVZ589797 OMD589797 OCH589797 NSL589797 NIP589797 MYT589797 MOX589797 MFB589797 LVF589797 LLJ589797 LBN589797 KRR589797 KHV589797 JXZ589797 JOD589797 JEH589797 IUL589797 IKP589797 IAT589797 HQX589797 HHB589797 GXF589797 GNJ589797 GDN589797 FTR589797 FJV589797 EZZ589797 EQD589797 EGH589797 DWL589797 DMP589797 DCT589797 CSX589797 CJB589797 BZF589797 BPJ589797 BFN589797 AVR589797 ALV589797 ABZ589797 SD589797 IH589797 WUT524261 WKX524261 WBB524261 VRF524261 VHJ524261 UXN524261 UNR524261 UDV524261 TTZ524261 TKD524261 TAH524261 SQL524261 SGP524261 RWT524261 RMX524261 RDB524261 QTF524261 QJJ524261 PZN524261 PPR524261 PFV524261 OVZ524261 OMD524261 OCH524261 NSL524261 NIP524261 MYT524261 MOX524261 MFB524261 LVF524261 LLJ524261 LBN524261 KRR524261 KHV524261 JXZ524261 JOD524261 JEH524261 IUL524261 IKP524261 IAT524261 HQX524261 HHB524261 GXF524261 GNJ524261 GDN524261 FTR524261 FJV524261 EZZ524261 EQD524261 EGH524261 DWL524261 DMP524261 DCT524261 CSX524261 CJB524261 BZF524261 BPJ524261 BFN524261 AVR524261 ALV524261 ABZ524261 SD524261 IH524261 WUT458725 WKX458725 WBB458725 VRF458725 VHJ458725 UXN458725 UNR458725 UDV458725 TTZ458725 TKD458725 TAH458725 SQL458725 SGP458725 RWT458725 RMX458725 RDB458725 QTF458725 QJJ458725 PZN458725 PPR458725 PFV458725 OVZ458725 OMD458725 OCH458725 NSL458725 NIP458725 MYT458725 MOX458725 MFB458725 LVF458725 LLJ458725 LBN458725 KRR458725 KHV458725 JXZ458725 JOD458725 JEH458725 IUL458725 IKP458725 IAT458725 HQX458725 HHB458725 GXF458725 GNJ458725 GDN458725 FTR458725 FJV458725 EZZ458725 EQD458725 EGH458725 DWL458725 DMP458725 DCT458725 CSX458725 CJB458725 BZF458725 BPJ458725 BFN458725 AVR458725 ALV458725 ABZ458725 SD458725 IH458725 WUT393189 WKX393189 WBB393189 VRF393189 VHJ393189 UXN393189 UNR393189 UDV393189 TTZ393189 TKD393189 TAH393189 SQL393189 SGP393189 RWT393189 RMX393189 RDB393189 QTF393189 QJJ393189 PZN393189 PPR393189 PFV393189 OVZ393189 OMD393189 OCH393189 NSL393189 NIP393189 MYT393189 MOX393189 MFB393189 LVF393189 LLJ393189 LBN393189 KRR393189 KHV393189 JXZ393189 JOD393189 JEH393189 IUL393189 IKP393189 IAT393189 HQX393189 HHB393189 GXF393189 GNJ393189 GDN393189 FTR393189 FJV393189 EZZ393189 EQD393189 EGH393189 DWL393189 DMP393189 DCT393189 CSX393189 CJB393189 BZF393189 BPJ393189 BFN393189 AVR393189 ALV393189 ABZ393189 SD393189 IH393189 WUT327653 WKX327653 WBB327653 VRF327653 VHJ327653 UXN327653 UNR327653 UDV327653 TTZ327653 TKD327653 TAH327653 SQL327653 SGP327653 RWT327653 RMX327653 RDB327653 QTF327653 QJJ327653 PZN327653 PPR327653 PFV327653 OVZ327653 OMD327653 OCH327653 NSL327653 NIP327653 MYT327653 MOX327653 MFB327653 LVF327653 LLJ327653 LBN327653 KRR327653 KHV327653 JXZ327653 JOD327653 JEH327653 IUL327653 IKP327653 IAT327653 HQX327653 HHB327653 GXF327653 GNJ327653 GDN327653 FTR327653 FJV327653 EZZ327653 EQD327653 EGH327653 DWL327653 DMP327653 DCT327653 CSX327653 CJB327653 BZF327653 BPJ327653 BFN327653 AVR327653 ALV327653 ABZ327653 SD327653 IH327653 WUT262117 WKX262117 WBB262117 VRF262117 VHJ262117 UXN262117 UNR262117 UDV262117 TTZ262117 TKD262117 TAH262117 SQL262117 SGP262117 RWT262117 RMX262117 RDB262117 QTF262117 QJJ262117 PZN262117 PPR262117 PFV262117 OVZ262117 OMD262117 OCH262117 NSL262117 NIP262117 MYT262117 MOX262117 MFB262117 LVF262117 LLJ262117 LBN262117 KRR262117 KHV262117 JXZ262117 JOD262117 JEH262117 IUL262117 IKP262117 IAT262117 HQX262117 HHB262117 GXF262117 GNJ262117 GDN262117 FTR262117 FJV262117 EZZ262117 EQD262117 EGH262117 DWL262117 DMP262117 DCT262117 CSX262117 CJB262117 BZF262117 BPJ262117 BFN262117 AVR262117 ALV262117 ABZ262117 SD262117 IH262117 WUT196581 WKX196581 WBB196581 VRF196581 VHJ196581 UXN196581 UNR196581 UDV196581 TTZ196581 TKD196581 TAH196581 SQL196581 SGP196581 RWT196581 RMX196581 RDB196581 QTF196581 QJJ196581 PZN196581 PPR196581 PFV196581 OVZ196581 OMD196581 OCH196581 NSL196581 NIP196581 MYT196581 MOX196581 MFB196581 LVF196581 LLJ196581 LBN196581 KRR196581 KHV196581 JXZ196581 JOD196581 JEH196581 IUL196581 IKP196581 IAT196581 HQX196581 HHB196581 GXF196581 GNJ196581 GDN196581 FTR196581 FJV196581 EZZ196581 EQD196581 EGH196581 DWL196581 DMP196581 DCT196581 CSX196581 CJB196581 BZF196581 BPJ196581 BFN196581 AVR196581 ALV196581 ABZ196581 SD196581 IH196581 WUT131045 WKX131045 WBB131045 VRF131045 VHJ131045 UXN131045 UNR131045 UDV131045 TTZ131045 TKD131045 TAH131045 SQL131045 SGP131045 RWT131045 RMX131045 RDB131045 QTF131045 QJJ131045 PZN131045 PPR131045 PFV131045 OVZ131045 OMD131045 OCH131045 NSL131045 NIP131045 MYT131045 MOX131045 MFB131045 LVF131045 LLJ131045 LBN131045 KRR131045 KHV131045 JXZ131045 JOD131045 JEH131045 IUL131045 IKP131045 IAT131045 HQX131045 HHB131045 GXF131045 GNJ131045 GDN131045 FTR131045 FJV131045 EZZ131045 EQD131045 EGH131045 DWL131045 DMP131045 DCT131045 CSX131045 CJB131045 BZF131045 BPJ131045 BFN131045 AVR131045 ALV131045 ABZ131045 SD131045 IH131045 WUT65509 WKX65509 WBB65509 VRF65509 VHJ65509 UXN65509 UNR65509 UDV65509 TTZ65509 TKD65509 TAH65509 SQL65509 SGP65509 RWT65509 RMX65509 RDB65509 QTF65509 QJJ65509 PZN65509 PPR65509 PFV65509 OVZ65509 OMD65509 OCH65509 NSL65509 NIP65509 MYT65509 MOX65509 MFB65509 LVF65509 LLJ65509 LBN65509 KRR65509 KHV65509 JXZ65509 JOD65509 JEH65509 IUL65509 IKP65509 IAT65509 HQX65509 HHB65509 GXF65509 GNJ65509 GDN65509 FTR65509 FJV65509 EZZ65509 EQD65509 EGH65509 DWL65509 DMP65509 DCT65509 CSX65509 CJB65509 BZF65509 BPJ65509 BFN65509 AVR65509 ALV65509 ABZ65509 SD65509 IH65509 WUW983015 WLA983015 WBE983015 VRI983015 VHM983015 UXQ983015 UNU983015 UDY983015 TUC983015 TKG983015 TAK983015 SQO983015 SGS983015 RWW983015 RNA983015 RDE983015 QTI983015 QJM983015 PZQ983015 PPU983015 PFY983015 OWC983015 OMG983015 OCK983015 NSO983015 NIS983015 MYW983015 MPA983015 MFE983015 LVI983015 LLM983015 LBQ983015 KRU983015 KHY983015 JYC983015 JOG983015 JEK983015 IUO983015 IKS983015 IAW983015 HRA983015 HHE983015 GXI983015 GNM983015 GDQ983015 FTU983015 FJY983015 FAC983015 EQG983015 EGK983015 DWO983015 DMS983015 DCW983015 CTA983015 CJE983015 BZI983015 BPM983015 BFQ983015 AVU983015 ALY983015 ACC983015 SG983015 IK983015 WUW917479 WLA917479 WBE917479 VRI917479 VHM917479 UXQ917479 UNU917479 UDY917479 TUC917479 TKG917479 TAK917479 SQO917479 SGS917479 RWW917479 RNA917479 RDE917479 QTI917479 QJM917479 PZQ917479 PPU917479 PFY917479 OWC917479 OMG917479 OCK917479 NSO917479 NIS917479 MYW917479 MPA917479 MFE917479 LVI917479 LLM917479 LBQ917479 KRU917479 KHY917479 JYC917479 JOG917479 JEK917479 IUO917479 IKS917479 IAW917479 HRA917479 HHE917479 GXI917479 GNM917479 GDQ917479 FTU917479 FJY917479 FAC917479 EQG917479 EGK917479 DWO917479 DMS917479 DCW917479 CTA917479 CJE917479 BZI917479 BPM917479 BFQ917479 AVU917479 ALY917479 ACC917479 SG917479 IK917479 WUW851943 WLA851943 WBE851943 VRI851943 VHM851943 UXQ851943 UNU851943 UDY851943 TUC851943 TKG851943 TAK851943 SQO851943 SGS851943 RWW851943 RNA851943 RDE851943 QTI851943 QJM851943 PZQ851943 PPU851943 PFY851943 OWC851943 OMG851943 OCK851943 NSO851943 NIS851943 MYW851943 MPA851943 MFE851943 LVI851943 LLM851943 LBQ851943 KRU851943 KHY851943 JYC851943 JOG851943 JEK851943 IUO851943 IKS851943 IAW851943 HRA851943 HHE851943 GXI851943 GNM851943 GDQ851943 FTU851943 FJY851943 FAC851943 EQG851943 EGK851943 DWO851943 DMS851943 DCW851943 CTA851943 CJE851943 BZI851943 BPM851943 BFQ851943 AVU851943 ALY851943 ACC851943 SG851943 IK851943 WUW786407 WLA786407 WBE786407 VRI786407 VHM786407 UXQ786407 UNU786407 UDY786407 TUC786407 TKG786407 TAK786407 SQO786407 SGS786407 RWW786407 RNA786407 RDE786407 QTI786407 QJM786407 PZQ786407 PPU786407 PFY786407 OWC786407 OMG786407 OCK786407 NSO786407 NIS786407 MYW786407 MPA786407 MFE786407 LVI786407 LLM786407 LBQ786407 KRU786407 KHY786407 JYC786407 JOG786407 JEK786407 IUO786407 IKS786407 IAW786407 HRA786407 HHE786407 GXI786407 GNM786407 GDQ786407 FTU786407 FJY786407 FAC786407 EQG786407 EGK786407 DWO786407 DMS786407 DCW786407 CTA786407 CJE786407 BZI786407 BPM786407 BFQ786407 AVU786407 ALY786407 ACC786407 SG786407 IK786407 WUW720871 WLA720871 WBE720871 VRI720871 VHM720871 UXQ720871 UNU720871 UDY720871 TUC720871 TKG720871 TAK720871 SQO720871 SGS720871 RWW720871 RNA720871 RDE720871 QTI720871 QJM720871 PZQ720871 PPU720871 PFY720871 OWC720871 OMG720871 OCK720871 NSO720871 NIS720871 MYW720871 MPA720871 MFE720871 LVI720871 LLM720871 LBQ720871 KRU720871 KHY720871 JYC720871 JOG720871 JEK720871 IUO720871 IKS720871 IAW720871 HRA720871 HHE720871 GXI720871 GNM720871 GDQ720871 FTU720871 FJY720871 FAC720871 EQG720871 EGK720871 DWO720871 DMS720871 DCW720871 CTA720871 CJE720871 BZI720871 BPM720871 BFQ720871 AVU720871 ALY720871 ACC720871 SG720871 IK720871 WUW655335 WLA655335 WBE655335 VRI655335 VHM655335 UXQ655335 UNU655335 UDY655335 TUC655335 TKG655335 TAK655335 SQO655335 SGS655335 RWW655335 RNA655335 RDE655335 QTI655335 QJM655335 PZQ655335 PPU655335 PFY655335 OWC655335 OMG655335 OCK655335 NSO655335 NIS655335 MYW655335 MPA655335 MFE655335 LVI655335 LLM655335 LBQ655335 KRU655335 KHY655335 JYC655335 JOG655335 JEK655335 IUO655335 IKS655335 IAW655335 HRA655335 HHE655335 GXI655335 GNM655335 GDQ655335 FTU655335 FJY655335 FAC655335 EQG655335 EGK655335 DWO655335 DMS655335 DCW655335 CTA655335 CJE655335 BZI655335 BPM655335 BFQ655335 AVU655335 ALY655335 ACC655335 SG655335 IK655335 WUW589799 WLA589799 WBE589799 VRI589799 VHM589799 UXQ589799 UNU589799 UDY589799 TUC589799 TKG589799 TAK589799 SQO589799 SGS589799 RWW589799 RNA589799 RDE589799 QTI589799 QJM589799 PZQ589799 PPU589799 PFY589799 OWC589799 OMG589799 OCK589799 NSO589799 NIS589799 MYW589799 MPA589799 MFE589799 LVI589799 LLM589799 LBQ589799 KRU589799 KHY589799 JYC589799 JOG589799 JEK589799 IUO589799 IKS589799 IAW589799 HRA589799 HHE589799 GXI589799 GNM589799 GDQ589799 FTU589799 FJY589799 FAC589799 EQG589799 EGK589799 DWO589799 DMS589799 DCW589799 CTA589799 CJE589799 BZI589799 BPM589799 BFQ589799 AVU589799 ALY589799 ACC589799 SG589799 IK589799 WUW524263 WLA524263 WBE524263 VRI524263 VHM524263 UXQ524263 UNU524263 UDY524263 TUC524263 TKG524263 TAK524263 SQO524263 SGS524263 RWW524263 RNA524263 RDE524263 QTI524263 QJM524263 PZQ524263 PPU524263 PFY524263 OWC524263 OMG524263 OCK524263 NSO524263 NIS524263 MYW524263 MPA524263 MFE524263 LVI524263 LLM524263 LBQ524263 KRU524263 KHY524263 JYC524263 JOG524263 JEK524263 IUO524263 IKS524263 IAW524263 HRA524263 HHE524263 GXI524263 GNM524263 GDQ524263 FTU524263 FJY524263 FAC524263 EQG524263 EGK524263 DWO524263 DMS524263 DCW524263 CTA524263 CJE524263 BZI524263 BPM524263 BFQ524263 AVU524263 ALY524263 ACC524263 SG524263 IK524263 WUW458727 WLA458727 WBE458727 VRI458727 VHM458727 UXQ458727 UNU458727 UDY458727 TUC458727 TKG458727 TAK458727 SQO458727 SGS458727 RWW458727 RNA458727 RDE458727 QTI458727 QJM458727 PZQ458727 PPU458727 PFY458727 OWC458727 OMG458727 OCK458727 NSO458727 NIS458727 MYW458727 MPA458727 MFE458727 LVI458727 LLM458727 LBQ458727 KRU458727 KHY458727 JYC458727 JOG458727 JEK458727 IUO458727 IKS458727 IAW458727 HRA458727 HHE458727 GXI458727 GNM458727 GDQ458727 FTU458727 FJY458727 FAC458727 EQG458727 EGK458727 DWO458727 DMS458727 DCW458727 CTA458727 CJE458727 BZI458727 BPM458727 BFQ458727 AVU458727 ALY458727 ACC458727 SG458727 IK458727 WUW393191 WLA393191 WBE393191 VRI393191 VHM393191 UXQ393191 UNU393191 UDY393191 TUC393191 TKG393191 TAK393191 SQO393191 SGS393191 RWW393191 RNA393191 RDE393191 QTI393191 QJM393191 PZQ393191 PPU393191 PFY393191 OWC393191 OMG393191 OCK393191 NSO393191 NIS393191 MYW393191 MPA393191 MFE393191 LVI393191 LLM393191 LBQ393191 KRU393191 KHY393191 JYC393191 JOG393191 JEK393191 IUO393191 IKS393191 IAW393191 HRA393191 HHE393191 GXI393191 GNM393191 GDQ393191 FTU393191 FJY393191 FAC393191 EQG393191 EGK393191 DWO393191 DMS393191 DCW393191 CTA393191 CJE393191 BZI393191 BPM393191 BFQ393191 AVU393191 ALY393191 ACC393191 SG393191 IK393191 WUW327655 WLA327655 WBE327655 VRI327655 VHM327655 UXQ327655 UNU327655 UDY327655 TUC327655 TKG327655 TAK327655 SQO327655 SGS327655 RWW327655 RNA327655 RDE327655 QTI327655 QJM327655 PZQ327655 PPU327655 PFY327655 OWC327655 OMG327655 OCK327655 NSO327655 NIS327655 MYW327655 MPA327655 MFE327655 LVI327655 LLM327655 LBQ327655 KRU327655 KHY327655 JYC327655 JOG327655 JEK327655 IUO327655 IKS327655 IAW327655 HRA327655 HHE327655 GXI327655 GNM327655 GDQ327655 FTU327655 FJY327655 FAC327655 EQG327655 EGK327655 DWO327655 DMS327655 DCW327655 CTA327655 CJE327655 BZI327655 BPM327655 BFQ327655 AVU327655 ALY327655 ACC327655 SG327655 IK327655 WUW262119 WLA262119 WBE262119 VRI262119 VHM262119 UXQ262119 UNU262119 UDY262119 TUC262119 TKG262119 TAK262119 SQO262119 SGS262119 RWW262119 RNA262119 RDE262119 QTI262119 QJM262119 PZQ262119 PPU262119 PFY262119 OWC262119 OMG262119 OCK262119 NSO262119 NIS262119 MYW262119 MPA262119 MFE262119 LVI262119 LLM262119 LBQ262119 KRU262119 KHY262119 JYC262119 JOG262119 JEK262119 IUO262119 IKS262119 IAW262119 HRA262119 HHE262119 GXI262119 GNM262119 GDQ262119 FTU262119 FJY262119 FAC262119 EQG262119 EGK262119 DWO262119 DMS262119 DCW262119 CTA262119 CJE262119 BZI262119 BPM262119 BFQ262119 AVU262119 ALY262119 ACC262119 SG262119 IK262119 WUW196583 WLA196583 WBE196583 VRI196583 VHM196583 UXQ196583 UNU196583 UDY196583 TUC196583 TKG196583 TAK196583 SQO196583 SGS196583 RWW196583 RNA196583 RDE196583 QTI196583 QJM196583 PZQ196583 PPU196583 PFY196583 OWC196583 OMG196583 OCK196583 NSO196583 NIS196583 MYW196583 MPA196583 MFE196583 LVI196583 LLM196583 LBQ196583 KRU196583 KHY196583 JYC196583 JOG196583 JEK196583 IUO196583 IKS196583 IAW196583 HRA196583 HHE196583 GXI196583 GNM196583 GDQ196583 FTU196583 FJY196583 FAC196583 EQG196583 EGK196583 DWO196583 DMS196583 DCW196583 CTA196583 CJE196583 BZI196583 BPM196583 BFQ196583 AVU196583 ALY196583 ACC196583 SG196583 IK196583 WUW131047 WLA131047 WBE131047 VRI131047 VHM131047 UXQ131047 UNU131047 UDY131047 TUC131047 TKG131047 TAK131047 SQO131047 SGS131047 RWW131047 RNA131047 RDE131047 QTI131047 QJM131047 PZQ131047 PPU131047 PFY131047 OWC131047 OMG131047 OCK131047 NSO131047 NIS131047 MYW131047 MPA131047 MFE131047 LVI131047 LLM131047 LBQ131047 KRU131047 KHY131047 JYC131047 JOG131047 JEK131047 IUO131047 IKS131047 IAW131047 HRA131047 HHE131047 GXI131047 GNM131047 GDQ131047 FTU131047 FJY131047 FAC131047 EQG131047 EGK131047 DWO131047 DMS131047 DCW131047 CTA131047 CJE131047 BZI131047 BPM131047 BFQ131047 AVU131047 ALY131047 ACC131047 SG131047 IK131047 WUW65511 WLA65511 WBE65511 VRI65511 VHM65511 UXQ65511 UNU65511 UDY65511 TUC65511 TKG65511 TAK65511 SQO65511 SGS65511 RWW65511 RNA65511 RDE65511 QTI65511 QJM65511 PZQ65511 PPU65511 PFY65511 OWC65511 OMG65511 OCK65511 NSO65511 NIS65511 MYW65511 MPA65511 MFE65511 LVI65511 LLM65511 LBQ65511 KRU65511 KHY65511 JYC65511 JOG65511 JEK65511 IUO65511 IKS65511 IAW65511 HRA65511 HHE65511 GXI65511 GNM65511 GDQ65511 FTU65511 FJY65511 FAC65511 EQG65511 EGK65511 DWO65511 DMS65511 DCW65511 CTA65511 CJE65511 BZI65511 BPM65511 BFQ65511 AVU65511 ALY65511 ACC65511 SG65511 IK65511 WUW983013 WLA983013 WBE983013 VRI983013 VHM983013 UXQ983013 UNU983013 UDY983013 TUC983013 TKG983013 TAK983013 SQO983013 SGS983013 RWW983013 RNA983013 RDE983013 QTI983013 QJM983013 PZQ983013 PPU983013 PFY983013 OWC983013 OMG983013 OCK983013 NSO983013 NIS983013 MYW983013 MPA983013 MFE983013 LVI983013 LLM983013 LBQ983013 KRU983013 KHY983013 JYC983013 JOG983013 JEK983013 IUO983013 IKS983013 IAW983013 HRA983013 HHE983013 GXI983013 GNM983013 GDQ983013 FTU983013 FJY983013 FAC983013 EQG983013 EGK983013 DWO983013 DMS983013 DCW983013 CTA983013 CJE983013 BZI983013 BPM983013 BFQ983013 AVU983013 ALY983013 ACC983013 SG983013 IK983013 WUW917477 WLA917477 WBE917477 VRI917477 VHM917477 UXQ917477 UNU917477 UDY917477 TUC917477 TKG917477 TAK917477 SQO917477 SGS917477 RWW917477 RNA917477 RDE917477 QTI917477 QJM917477 PZQ917477 PPU917477 PFY917477 OWC917477 OMG917477 OCK917477 NSO917477 NIS917477 MYW917477 MPA917477 MFE917477 LVI917477 LLM917477 LBQ917477 KRU917477 KHY917477 JYC917477 JOG917477 JEK917477 IUO917477 IKS917477 IAW917477 HRA917477 HHE917477 GXI917477 GNM917477 GDQ917477 FTU917477 FJY917477 FAC917477 EQG917477 EGK917477 DWO917477 DMS917477 DCW917477 CTA917477 CJE917477 BZI917477 BPM917477 BFQ917477 AVU917477 ALY917477 ACC917477 SG917477 IK917477 WUW851941 WLA851941 WBE851941 VRI851941 VHM851941 UXQ851941 UNU851941 UDY851941 TUC851941 TKG851941 TAK851941 SQO851941 SGS851941 RWW851941 RNA851941 RDE851941 QTI851941 QJM851941 PZQ851941 PPU851941 PFY851941 OWC851941 OMG851941 OCK851941 NSO851941 NIS851941 MYW851941 MPA851941 MFE851941 LVI851941 LLM851941 LBQ851941 KRU851941 KHY851941 JYC851941 JOG851941 JEK851941 IUO851941 IKS851941 IAW851941 HRA851941 HHE851941 GXI851941 GNM851941 GDQ851941 FTU851941 FJY851941 FAC851941 EQG851941 EGK851941 DWO851941 DMS851941 DCW851941 CTA851941 CJE851941 BZI851941 BPM851941 BFQ851941 AVU851941 ALY851941 ACC851941 SG851941 IK851941 WUW786405 WLA786405 WBE786405 VRI786405 VHM786405 UXQ786405 UNU786405 UDY786405 TUC786405 TKG786405 TAK786405 SQO786405 SGS786405 RWW786405 RNA786405 RDE786405 QTI786405 QJM786405 PZQ786405 PPU786405 PFY786405 OWC786405 OMG786405 OCK786405 NSO786405 NIS786405 MYW786405 MPA786405 MFE786405 LVI786405 LLM786405 LBQ786405 KRU786405 KHY786405 JYC786405 JOG786405 JEK786405 IUO786405 IKS786405 IAW786405 HRA786405 HHE786405 GXI786405 GNM786405 GDQ786405 FTU786405 FJY786405 FAC786405 EQG786405 EGK786405 DWO786405 DMS786405 DCW786405 CTA786405 CJE786405 BZI786405 BPM786405 BFQ786405 AVU786405 ALY786405 ACC786405 SG786405 IK786405 WUW720869 WLA720869 WBE720869 VRI720869 VHM720869 UXQ720869 UNU720869 UDY720869 TUC720869 TKG720869 TAK720869 SQO720869 SGS720869 RWW720869 RNA720869 RDE720869 QTI720869 QJM720869 PZQ720869 PPU720869 PFY720869 OWC720869 OMG720869 OCK720869 NSO720869 NIS720869 MYW720869 MPA720869 MFE720869 LVI720869 LLM720869 LBQ720869 KRU720869 KHY720869 JYC720869 JOG720869 JEK720869 IUO720869 IKS720869 IAW720869 HRA720869 HHE720869 GXI720869 GNM720869 GDQ720869 FTU720869 FJY720869 FAC720869 EQG720869 EGK720869 DWO720869 DMS720869 DCW720869 CTA720869 CJE720869 BZI720869 BPM720869 BFQ720869 AVU720869 ALY720869 ACC720869 SG720869 IK720869 WUW655333 WLA655333 WBE655333 VRI655333 VHM655333 UXQ655333 UNU655333 UDY655333 TUC655333 TKG655333 TAK655333 SQO655333 SGS655333 RWW655333 RNA655333 RDE655333 QTI655333 QJM655333 PZQ655333 PPU655333 PFY655333 OWC655333 OMG655333 OCK655333 NSO655333 NIS655333 MYW655333 MPA655333 MFE655333 LVI655333 LLM655333 LBQ655333 KRU655333 KHY655333 JYC655333 JOG655333 JEK655333 IUO655333 IKS655333 IAW655333 HRA655333 HHE655333 GXI655333 GNM655333 GDQ655333 FTU655333 FJY655333 FAC655333 EQG655333 EGK655333 DWO655333 DMS655333 DCW655333 CTA655333 CJE655333 BZI655333 BPM655333 BFQ655333 AVU655333 ALY655333 ACC655333 SG655333 IK655333 WUW589797 WLA589797 WBE589797 VRI589797 VHM589797 UXQ589797 UNU589797 UDY589797 TUC589797 TKG589797 TAK589797 SQO589797 SGS589797 RWW589797 RNA589797 RDE589797 QTI589797 QJM589797 PZQ589797 PPU589797 PFY589797 OWC589797 OMG589797 OCK589797 NSO589797 NIS589797 MYW589797 MPA589797 MFE589797 LVI589797 LLM589797 LBQ589797 KRU589797 KHY589797 JYC589797 JOG589797 JEK589797 IUO589797 IKS589797 IAW589797 HRA589797 HHE589797 GXI589797 GNM589797 GDQ589797 FTU589797 FJY589797 FAC589797 EQG589797 EGK589797 DWO589797 DMS589797 DCW589797 CTA589797 CJE589797 BZI589797 BPM589797 BFQ589797 AVU589797 ALY589797 ACC589797 SG589797 IK589797 WUW524261 WLA524261 WBE524261 VRI524261 VHM524261 UXQ524261 UNU524261 UDY524261 TUC524261 TKG524261 TAK524261 SQO524261 SGS524261 RWW524261 RNA524261 RDE524261 QTI524261 QJM524261 PZQ524261 PPU524261 PFY524261 OWC524261 OMG524261 OCK524261 NSO524261 NIS524261 MYW524261 MPA524261 MFE524261 LVI524261 LLM524261 LBQ524261 KRU524261 KHY524261 JYC524261 JOG524261 JEK524261 IUO524261 IKS524261 IAW524261 HRA524261 HHE524261 GXI524261 GNM524261 GDQ524261 FTU524261 FJY524261 FAC524261 EQG524261 EGK524261 DWO524261 DMS524261 DCW524261 CTA524261 CJE524261 BZI524261 BPM524261 BFQ524261 AVU524261 ALY524261 ACC524261 SG524261 IK524261 WUW458725 WLA458725 WBE458725 VRI458725 VHM458725 UXQ458725 UNU458725 UDY458725 TUC458725 TKG458725 TAK458725 SQO458725 SGS458725 RWW458725 RNA458725 RDE458725 QTI458725 QJM458725 PZQ458725 PPU458725 PFY458725 OWC458725 OMG458725 OCK458725 NSO458725 NIS458725 MYW458725 MPA458725 MFE458725 LVI458725 LLM458725 LBQ458725 KRU458725 KHY458725 JYC458725 JOG458725 JEK458725 IUO458725 IKS458725 IAW458725 HRA458725 HHE458725 GXI458725 GNM458725 GDQ458725 FTU458725 FJY458725 FAC458725 EQG458725 EGK458725 DWO458725 DMS458725 DCW458725 CTA458725 CJE458725 BZI458725 BPM458725 BFQ458725 AVU458725 ALY458725 ACC458725 SG458725 IK458725 WUW393189 WLA393189 WBE393189 VRI393189 VHM393189 UXQ393189 UNU393189 UDY393189 TUC393189 TKG393189 TAK393189 SQO393189 SGS393189 RWW393189 RNA393189 RDE393189 QTI393189 QJM393189 PZQ393189 PPU393189 PFY393189 OWC393189 OMG393189 OCK393189 NSO393189 NIS393189 MYW393189 MPA393189 MFE393189 LVI393189 LLM393189 LBQ393189 KRU393189 KHY393189 JYC393189 JOG393189 JEK393189 IUO393189 IKS393189 IAW393189 HRA393189 HHE393189 GXI393189 GNM393189 GDQ393189 FTU393189 FJY393189 FAC393189 EQG393189 EGK393189 DWO393189 DMS393189 DCW393189 CTA393189 CJE393189 BZI393189 BPM393189 BFQ393189 AVU393189 ALY393189 ACC393189 SG393189 IK393189 WUW327653 WLA327653 WBE327653 VRI327653 VHM327653 UXQ327653 UNU327653 UDY327653 TUC327653 TKG327653 TAK327653 SQO327653 SGS327653 RWW327653 RNA327653 RDE327653 QTI327653 QJM327653 PZQ327653 PPU327653 PFY327653 OWC327653 OMG327653 OCK327653 NSO327653 NIS327653 MYW327653 MPA327653 MFE327653 LVI327653 LLM327653 LBQ327653 KRU327653 KHY327653 JYC327653 JOG327653 JEK327653 IUO327653 IKS327653 IAW327653 HRA327653 HHE327653 GXI327653 GNM327653 GDQ327653 FTU327653 FJY327653 FAC327653 EQG327653 EGK327653 DWO327653 DMS327653 DCW327653 CTA327653 CJE327653 BZI327653 BPM327653 BFQ327653 AVU327653 ALY327653 ACC327653 SG327653 IK327653 WUW262117 WLA262117 WBE262117 VRI262117 VHM262117 UXQ262117 UNU262117 UDY262117 TUC262117 TKG262117 TAK262117 SQO262117 SGS262117 RWW262117 RNA262117 RDE262117 QTI262117 QJM262117 PZQ262117 PPU262117 PFY262117 OWC262117 OMG262117 OCK262117 NSO262117 NIS262117 MYW262117 MPA262117 MFE262117 LVI262117 LLM262117 LBQ262117 KRU262117 KHY262117 JYC262117 JOG262117 JEK262117 IUO262117 IKS262117 IAW262117 HRA262117 HHE262117 GXI262117 GNM262117 GDQ262117 FTU262117 FJY262117 FAC262117 EQG262117 EGK262117 DWO262117 DMS262117 DCW262117 CTA262117 CJE262117 BZI262117 BPM262117 BFQ262117 AVU262117 ALY262117 ACC262117 SG262117 IK262117 WUW196581 WLA196581 WBE196581 VRI196581 VHM196581 UXQ196581 UNU196581 UDY196581 TUC196581 TKG196581 TAK196581 SQO196581 SGS196581 RWW196581 RNA196581 RDE196581 QTI196581 QJM196581 PZQ196581 PPU196581 PFY196581 OWC196581 OMG196581 OCK196581 NSO196581 NIS196581 MYW196581 MPA196581 MFE196581 LVI196581 LLM196581 LBQ196581 KRU196581 KHY196581 JYC196581 JOG196581 JEK196581 IUO196581 IKS196581 IAW196581 HRA196581 HHE196581 GXI196581 GNM196581 GDQ196581 FTU196581 FJY196581 FAC196581 EQG196581 EGK196581 DWO196581 DMS196581 DCW196581 CTA196581 CJE196581 BZI196581 BPM196581 BFQ196581 AVU196581 ALY196581 ACC196581 SG196581 IK196581 WUW131045 WLA131045 WBE131045 VRI131045 VHM131045 UXQ131045 UNU131045 UDY131045 TUC131045 TKG131045 TAK131045 SQO131045 SGS131045 RWW131045 RNA131045 RDE131045 QTI131045 QJM131045 PZQ131045 PPU131045 PFY131045 OWC131045 OMG131045 OCK131045 NSO131045 NIS131045 MYW131045 MPA131045 MFE131045 LVI131045 LLM131045 LBQ131045 KRU131045 KHY131045 JYC131045 JOG131045 JEK131045 IUO131045 IKS131045 IAW131045 HRA131045 HHE131045 GXI131045 GNM131045 GDQ131045 FTU131045 FJY131045 FAC131045 EQG131045 EGK131045 DWO131045 DMS131045 DCW131045 CTA131045 CJE131045 BZI131045 BPM131045 BFQ131045 AVU131045 ALY131045 ACC131045 SG131045 IK131045 WUW65509 WLA65509 WBE65509 VRI65509 VHM65509 UXQ65509 UNU65509 UDY65509 TUC65509 TKG65509 TAK65509 SQO65509 SGS65509 RWW65509 RNA65509 RDE65509 QTI65509 QJM65509 PZQ65509 PPU65509 PFY65509 OWC65509 OMG65509 OCK65509 NSO65509 NIS65509 MYW65509 MPA65509 MFE65509 LVI65509 LLM65509 LBQ65509 KRU65509 KHY65509 JYC65509 JOG65509 JEK65509 IUO65509 IKS65509 IAW65509 HRA65509 HHE65509 GXI65509 GNM65509 GDQ65509 FTU65509 FJY65509 FAC65509 EQG65509 EGK65509 DWO65509 DMS65509 DCW65509 CTA65509 CJE65509 BZI65509 BPM65509 BFQ65509 AVU65509 ALY65509 ACC65509 SG65509 IK65509 H131042 H196578 H262114 H327650 H393186 H458722 H524258 H589794 H655330 H720866 H786402 H851938 H917474 H983010 H65508 H131044 H196580 H262116 H327652 H393188 H458724 H524260 H589796 H655332 H720868 H786404 H851940 H917476 H983012 E65506 E131042 E196578 E262114 E327650 E393186 E458722 E524258 E589794 E655330 E720866 E786402 E851938 E917474 E983010 E65508 E131044 E196580 E262116 E327652 E393188 E458724 E524260 E589796 E655332 E720868 E786404 E851940 E917476 E983012 H22 E24:E25 E22 H24:H25 H65506" xr:uid="{00000000-0002-0000-0700-000004000000}">
      <formula1>BusDayConvValues</formula1>
    </dataValidation>
    <dataValidation type="list" allowBlank="1" showInputMessage="1" showErrorMessage="1" sqref="WUT983014 WUT25 WKX25 WBB25 VRF25 VHJ25 UXN25 UNR25 UDV25 TTZ25 TKD25 TAH25 SQL25 SGP25 RWT25 RMX25 RDB25 QTF25 QJJ25 PZN25 PPR25 PFV25 OVZ25 OMD25 OCH25 NSL25 NIP25 MYT25 MOX25 MFB25 LVF25 LLJ25 LBN25 KRR25 KHV25 JXZ25 JOD25 JEH25 IUL25 IKP25 IAT25 HQX25 HHB25 GXF25 GNJ25 GDN25 FTR25 FJV25 EZZ25 EQD25 EGH25 DWL25 DMP25 DCT25 CSX25 CJB25 BZF25 BPJ25 BFN25 AVR25 ALV25 ABZ25 SD25 IH25 WUT23 WKX23 WBB23 VRF23 VHJ23 UXN23 UNR23 UDV23 TTZ23 TKD23 TAH23 SQL23 SGP23 RWT23 RMX23 RDB23 QTF23 QJJ23 PZN23 PPR23 PFV23 OVZ23 OMD23 OCH23 NSL23 NIP23 MYT23 MOX23 MFB23 LVF23 LLJ23 LBN23 KRR23 KHV23 JXZ23 JOD23 JEH23 IUL23 IKP23 IAT23 HQX23 HHB23 GXF23 GNJ23 GDN23 FTR23 FJV23 EZZ23 EQD23 EGH23 DWL23 DMP23 DCT23 CSX23 CJB23 BZF23 BPJ23 BFN23 AVR23 ALV23 ABZ23 SD23 IH23 WUW25 WLA25 WBE25 VRI25 VHM25 UXQ25 UNU25 UDY25 TUC25 TKG25 TAK25 SQO25 SGS25 RWW25 RNA25 RDE25 QTI25 QJM25 PZQ25 PPU25 PFY25 OWC25 OMG25 OCK25 NSO25 NIS25 MYW25 MPA25 MFE25 LVI25 LLM25 LBQ25 KRU25 KHY25 JYC25 JOG25 JEK25 IUO25 IKS25 IAW25 HRA25 HHE25 GXI25 GNM25 GDQ25 FTU25 FJY25 FAC25 EQG25 EGK25 DWO25 DMS25 DCW25 CTA25 CJE25 BZI25 BPM25 BFQ25 AVU25 ALY25 ACC25 SG25 IK25 WUW23 WLA23 WBE23 VRI23 VHM23 UXQ23 UNU23 UDY23 TUC23 TKG23 TAK23 SQO23 SGS23 RWW23 RNA23 RDE23 QTI23 QJM23 PZQ23 PPU23 PFY23 OWC23 OMG23 OCK23 NSO23 NIS23 MYW23 MPA23 MFE23 LVI23 LLM23 LBQ23 KRU23 KHY23 JYC23 JOG23 JEK23 IUO23 IKS23 IAW23 HRA23 HHE23 GXI23 GNM23 GDQ23 FTU23 FJY23 FAC23 EQG23 EGK23 DWO23 DMS23 DCW23 CTA23 CJE23 BZI23 BPM23 BFQ23 AVU23 ALY23 ACC23 SG23 IK23 WKX983014 WBB983014 VRF983014 VHJ983014 UXN983014 UNR983014 UDV983014 TTZ983014 TKD983014 TAH983014 SQL983014 SGP983014 RWT983014 RMX983014 RDB983014 QTF983014 QJJ983014 PZN983014 PPR983014 PFV983014 OVZ983014 OMD983014 OCH983014 NSL983014 NIP983014 MYT983014 MOX983014 MFB983014 LVF983014 LLJ983014 LBN983014 KRR983014 KHV983014 JXZ983014 JOD983014 JEH983014 IUL983014 IKP983014 IAT983014 HQX983014 HHB983014 GXF983014 GNJ983014 GDN983014 FTR983014 FJV983014 EZZ983014 EQD983014 EGH983014 DWL983014 DMP983014 DCT983014 CSX983014 CJB983014 BZF983014 BPJ983014 BFN983014 AVR983014 ALV983014 ABZ983014 SD983014 IH983014 WUT917478 WKX917478 WBB917478 VRF917478 VHJ917478 UXN917478 UNR917478 UDV917478 TTZ917478 TKD917478 TAH917478 SQL917478 SGP917478 RWT917478 RMX917478 RDB917478 QTF917478 QJJ917478 PZN917478 PPR917478 PFV917478 OVZ917478 OMD917478 OCH917478 NSL917478 NIP917478 MYT917478 MOX917478 MFB917478 LVF917478 LLJ917478 LBN917478 KRR917478 KHV917478 JXZ917478 JOD917478 JEH917478 IUL917478 IKP917478 IAT917478 HQX917478 HHB917478 GXF917478 GNJ917478 GDN917478 FTR917478 FJV917478 EZZ917478 EQD917478 EGH917478 DWL917478 DMP917478 DCT917478 CSX917478 CJB917478 BZF917478 BPJ917478 BFN917478 AVR917478 ALV917478 ABZ917478 SD917478 IH917478 WUT851942 WKX851942 WBB851942 VRF851942 VHJ851942 UXN851942 UNR851942 UDV851942 TTZ851942 TKD851942 TAH851942 SQL851942 SGP851942 RWT851942 RMX851942 RDB851942 QTF851942 QJJ851942 PZN851942 PPR851942 PFV851942 OVZ851942 OMD851942 OCH851942 NSL851942 NIP851942 MYT851942 MOX851942 MFB851942 LVF851942 LLJ851942 LBN851942 KRR851942 KHV851942 JXZ851942 JOD851942 JEH851942 IUL851942 IKP851942 IAT851942 HQX851942 HHB851942 GXF851942 GNJ851942 GDN851942 FTR851942 FJV851942 EZZ851942 EQD851942 EGH851942 DWL851942 DMP851942 DCT851942 CSX851942 CJB851942 BZF851942 BPJ851942 BFN851942 AVR851942 ALV851942 ABZ851942 SD851942 IH851942 WUT786406 WKX786406 WBB786406 VRF786406 VHJ786406 UXN786406 UNR786406 UDV786406 TTZ786406 TKD786406 TAH786406 SQL786406 SGP786406 RWT786406 RMX786406 RDB786406 QTF786406 QJJ786406 PZN786406 PPR786406 PFV786406 OVZ786406 OMD786406 OCH786406 NSL786406 NIP786406 MYT786406 MOX786406 MFB786406 LVF786406 LLJ786406 LBN786406 KRR786406 KHV786406 JXZ786406 JOD786406 JEH786406 IUL786406 IKP786406 IAT786406 HQX786406 HHB786406 GXF786406 GNJ786406 GDN786406 FTR786406 FJV786406 EZZ786406 EQD786406 EGH786406 DWL786406 DMP786406 DCT786406 CSX786406 CJB786406 BZF786406 BPJ786406 BFN786406 AVR786406 ALV786406 ABZ786406 SD786406 IH786406 WUT720870 WKX720870 WBB720870 VRF720870 VHJ720870 UXN720870 UNR720870 UDV720870 TTZ720870 TKD720870 TAH720870 SQL720870 SGP720870 RWT720870 RMX720870 RDB720870 QTF720870 QJJ720870 PZN720870 PPR720870 PFV720870 OVZ720870 OMD720870 OCH720870 NSL720870 NIP720870 MYT720870 MOX720870 MFB720870 LVF720870 LLJ720870 LBN720870 KRR720870 KHV720870 JXZ720870 JOD720870 JEH720870 IUL720870 IKP720870 IAT720870 HQX720870 HHB720870 GXF720870 GNJ720870 GDN720870 FTR720870 FJV720870 EZZ720870 EQD720870 EGH720870 DWL720870 DMP720870 DCT720870 CSX720870 CJB720870 BZF720870 BPJ720870 BFN720870 AVR720870 ALV720870 ABZ720870 SD720870 IH720870 WUT655334 WKX655334 WBB655334 VRF655334 VHJ655334 UXN655334 UNR655334 UDV655334 TTZ655334 TKD655334 TAH655334 SQL655334 SGP655334 RWT655334 RMX655334 RDB655334 QTF655334 QJJ655334 PZN655334 PPR655334 PFV655334 OVZ655334 OMD655334 OCH655334 NSL655334 NIP655334 MYT655334 MOX655334 MFB655334 LVF655334 LLJ655334 LBN655334 KRR655334 KHV655334 JXZ655334 JOD655334 JEH655334 IUL655334 IKP655334 IAT655334 HQX655334 HHB655334 GXF655334 GNJ655334 GDN655334 FTR655334 FJV655334 EZZ655334 EQD655334 EGH655334 DWL655334 DMP655334 DCT655334 CSX655334 CJB655334 BZF655334 BPJ655334 BFN655334 AVR655334 ALV655334 ABZ655334 SD655334 IH655334 WUT589798 WKX589798 WBB589798 VRF589798 VHJ589798 UXN589798 UNR589798 UDV589798 TTZ589798 TKD589798 TAH589798 SQL589798 SGP589798 RWT589798 RMX589798 RDB589798 QTF589798 QJJ589798 PZN589798 PPR589798 PFV589798 OVZ589798 OMD589798 OCH589798 NSL589798 NIP589798 MYT589798 MOX589798 MFB589798 LVF589798 LLJ589798 LBN589798 KRR589798 KHV589798 JXZ589798 JOD589798 JEH589798 IUL589798 IKP589798 IAT589798 HQX589798 HHB589798 GXF589798 GNJ589798 GDN589798 FTR589798 FJV589798 EZZ589798 EQD589798 EGH589798 DWL589798 DMP589798 DCT589798 CSX589798 CJB589798 BZF589798 BPJ589798 BFN589798 AVR589798 ALV589798 ABZ589798 SD589798 IH589798 WUT524262 WKX524262 WBB524262 VRF524262 VHJ524262 UXN524262 UNR524262 UDV524262 TTZ524262 TKD524262 TAH524262 SQL524262 SGP524262 RWT524262 RMX524262 RDB524262 QTF524262 QJJ524262 PZN524262 PPR524262 PFV524262 OVZ524262 OMD524262 OCH524262 NSL524262 NIP524262 MYT524262 MOX524262 MFB524262 LVF524262 LLJ524262 LBN524262 KRR524262 KHV524262 JXZ524262 JOD524262 JEH524262 IUL524262 IKP524262 IAT524262 HQX524262 HHB524262 GXF524262 GNJ524262 GDN524262 FTR524262 FJV524262 EZZ524262 EQD524262 EGH524262 DWL524262 DMP524262 DCT524262 CSX524262 CJB524262 BZF524262 BPJ524262 BFN524262 AVR524262 ALV524262 ABZ524262 SD524262 IH524262 WUT458726 WKX458726 WBB458726 VRF458726 VHJ458726 UXN458726 UNR458726 UDV458726 TTZ458726 TKD458726 TAH458726 SQL458726 SGP458726 RWT458726 RMX458726 RDB458726 QTF458726 QJJ458726 PZN458726 PPR458726 PFV458726 OVZ458726 OMD458726 OCH458726 NSL458726 NIP458726 MYT458726 MOX458726 MFB458726 LVF458726 LLJ458726 LBN458726 KRR458726 KHV458726 JXZ458726 JOD458726 JEH458726 IUL458726 IKP458726 IAT458726 HQX458726 HHB458726 GXF458726 GNJ458726 GDN458726 FTR458726 FJV458726 EZZ458726 EQD458726 EGH458726 DWL458726 DMP458726 DCT458726 CSX458726 CJB458726 BZF458726 BPJ458726 BFN458726 AVR458726 ALV458726 ABZ458726 SD458726 IH458726 WUT393190 WKX393190 WBB393190 VRF393190 VHJ393190 UXN393190 UNR393190 UDV393190 TTZ393190 TKD393190 TAH393190 SQL393190 SGP393190 RWT393190 RMX393190 RDB393190 QTF393190 QJJ393190 PZN393190 PPR393190 PFV393190 OVZ393190 OMD393190 OCH393190 NSL393190 NIP393190 MYT393190 MOX393190 MFB393190 LVF393190 LLJ393190 LBN393190 KRR393190 KHV393190 JXZ393190 JOD393190 JEH393190 IUL393190 IKP393190 IAT393190 HQX393190 HHB393190 GXF393190 GNJ393190 GDN393190 FTR393190 FJV393190 EZZ393190 EQD393190 EGH393190 DWL393190 DMP393190 DCT393190 CSX393190 CJB393190 BZF393190 BPJ393190 BFN393190 AVR393190 ALV393190 ABZ393190 SD393190 IH393190 WUT327654 WKX327654 WBB327654 VRF327654 VHJ327654 UXN327654 UNR327654 UDV327654 TTZ327654 TKD327654 TAH327654 SQL327654 SGP327654 RWT327654 RMX327654 RDB327654 QTF327654 QJJ327654 PZN327654 PPR327654 PFV327654 OVZ327654 OMD327654 OCH327654 NSL327654 NIP327654 MYT327654 MOX327654 MFB327654 LVF327654 LLJ327654 LBN327654 KRR327654 KHV327654 JXZ327654 JOD327654 JEH327654 IUL327654 IKP327654 IAT327654 HQX327654 HHB327654 GXF327654 GNJ327654 GDN327654 FTR327654 FJV327654 EZZ327654 EQD327654 EGH327654 DWL327654 DMP327654 DCT327654 CSX327654 CJB327654 BZF327654 BPJ327654 BFN327654 AVR327654 ALV327654 ABZ327654 SD327654 IH327654 WUT262118 WKX262118 WBB262118 VRF262118 VHJ262118 UXN262118 UNR262118 UDV262118 TTZ262118 TKD262118 TAH262118 SQL262118 SGP262118 RWT262118 RMX262118 RDB262118 QTF262118 QJJ262118 PZN262118 PPR262118 PFV262118 OVZ262118 OMD262118 OCH262118 NSL262118 NIP262118 MYT262118 MOX262118 MFB262118 LVF262118 LLJ262118 LBN262118 KRR262118 KHV262118 JXZ262118 JOD262118 JEH262118 IUL262118 IKP262118 IAT262118 HQX262118 HHB262118 GXF262118 GNJ262118 GDN262118 FTR262118 FJV262118 EZZ262118 EQD262118 EGH262118 DWL262118 DMP262118 DCT262118 CSX262118 CJB262118 BZF262118 BPJ262118 BFN262118 AVR262118 ALV262118 ABZ262118 SD262118 IH262118 WUT196582 WKX196582 WBB196582 VRF196582 VHJ196582 UXN196582 UNR196582 UDV196582 TTZ196582 TKD196582 TAH196582 SQL196582 SGP196582 RWT196582 RMX196582 RDB196582 QTF196582 QJJ196582 PZN196582 PPR196582 PFV196582 OVZ196582 OMD196582 OCH196582 NSL196582 NIP196582 MYT196582 MOX196582 MFB196582 LVF196582 LLJ196582 LBN196582 KRR196582 KHV196582 JXZ196582 JOD196582 JEH196582 IUL196582 IKP196582 IAT196582 HQX196582 HHB196582 GXF196582 GNJ196582 GDN196582 FTR196582 FJV196582 EZZ196582 EQD196582 EGH196582 DWL196582 DMP196582 DCT196582 CSX196582 CJB196582 BZF196582 BPJ196582 BFN196582 AVR196582 ALV196582 ABZ196582 SD196582 IH196582 WUT131046 WKX131046 WBB131046 VRF131046 VHJ131046 UXN131046 UNR131046 UDV131046 TTZ131046 TKD131046 TAH131046 SQL131046 SGP131046 RWT131046 RMX131046 RDB131046 QTF131046 QJJ131046 PZN131046 PPR131046 PFV131046 OVZ131046 OMD131046 OCH131046 NSL131046 NIP131046 MYT131046 MOX131046 MFB131046 LVF131046 LLJ131046 LBN131046 KRR131046 KHV131046 JXZ131046 JOD131046 JEH131046 IUL131046 IKP131046 IAT131046 HQX131046 HHB131046 GXF131046 GNJ131046 GDN131046 FTR131046 FJV131046 EZZ131046 EQD131046 EGH131046 DWL131046 DMP131046 DCT131046 CSX131046 CJB131046 BZF131046 BPJ131046 BFN131046 AVR131046 ALV131046 ABZ131046 SD131046 IH131046 WUT65510 WKX65510 WBB65510 VRF65510 VHJ65510 UXN65510 UNR65510 UDV65510 TTZ65510 TKD65510 TAH65510 SQL65510 SGP65510 RWT65510 RMX65510 RDB65510 QTF65510 QJJ65510 PZN65510 PPR65510 PFV65510 OVZ65510 OMD65510 OCH65510 NSL65510 NIP65510 MYT65510 MOX65510 MFB65510 LVF65510 LLJ65510 LBN65510 KRR65510 KHV65510 JXZ65510 JOD65510 JEH65510 IUL65510 IKP65510 IAT65510 HQX65510 HHB65510 GXF65510 GNJ65510 GDN65510 FTR65510 FJV65510 EZZ65510 EQD65510 EGH65510 DWL65510 DMP65510 DCT65510 CSX65510 CJB65510 BZF65510 BPJ65510 BFN65510 AVR65510 ALV65510 ABZ65510 SD65510 IH65510 WUT983012 WKX983012 WBB983012 VRF983012 VHJ983012 UXN983012 UNR983012 UDV983012 TTZ983012 TKD983012 TAH983012 SQL983012 SGP983012 RWT983012 RMX983012 RDB983012 QTF983012 QJJ983012 PZN983012 PPR983012 PFV983012 OVZ983012 OMD983012 OCH983012 NSL983012 NIP983012 MYT983012 MOX983012 MFB983012 LVF983012 LLJ983012 LBN983012 KRR983012 KHV983012 JXZ983012 JOD983012 JEH983012 IUL983012 IKP983012 IAT983012 HQX983012 HHB983012 GXF983012 GNJ983012 GDN983012 FTR983012 FJV983012 EZZ983012 EQD983012 EGH983012 DWL983012 DMP983012 DCT983012 CSX983012 CJB983012 BZF983012 BPJ983012 BFN983012 AVR983012 ALV983012 ABZ983012 SD983012 IH983012 WUT917476 WKX917476 WBB917476 VRF917476 VHJ917476 UXN917476 UNR917476 UDV917476 TTZ917476 TKD917476 TAH917476 SQL917476 SGP917476 RWT917476 RMX917476 RDB917476 QTF917476 QJJ917476 PZN917476 PPR917476 PFV917476 OVZ917476 OMD917476 OCH917476 NSL917476 NIP917476 MYT917476 MOX917476 MFB917476 LVF917476 LLJ917476 LBN917476 KRR917476 KHV917476 JXZ917476 JOD917476 JEH917476 IUL917476 IKP917476 IAT917476 HQX917476 HHB917476 GXF917476 GNJ917476 GDN917476 FTR917476 FJV917476 EZZ917476 EQD917476 EGH917476 DWL917476 DMP917476 DCT917476 CSX917476 CJB917476 BZF917476 BPJ917476 BFN917476 AVR917476 ALV917476 ABZ917476 SD917476 IH917476 WUT851940 WKX851940 WBB851940 VRF851940 VHJ851940 UXN851940 UNR851940 UDV851940 TTZ851940 TKD851940 TAH851940 SQL851940 SGP851940 RWT851940 RMX851940 RDB851940 QTF851940 QJJ851940 PZN851940 PPR851940 PFV851940 OVZ851940 OMD851940 OCH851940 NSL851940 NIP851940 MYT851940 MOX851940 MFB851940 LVF851940 LLJ851940 LBN851940 KRR851940 KHV851940 JXZ851940 JOD851940 JEH851940 IUL851940 IKP851940 IAT851940 HQX851940 HHB851940 GXF851940 GNJ851940 GDN851940 FTR851940 FJV851940 EZZ851940 EQD851940 EGH851940 DWL851940 DMP851940 DCT851940 CSX851940 CJB851940 BZF851940 BPJ851940 BFN851940 AVR851940 ALV851940 ABZ851940 SD851940 IH851940 WUT786404 WKX786404 WBB786404 VRF786404 VHJ786404 UXN786404 UNR786404 UDV786404 TTZ786404 TKD786404 TAH786404 SQL786404 SGP786404 RWT786404 RMX786404 RDB786404 QTF786404 QJJ786404 PZN786404 PPR786404 PFV786404 OVZ786404 OMD786404 OCH786404 NSL786404 NIP786404 MYT786404 MOX786404 MFB786404 LVF786404 LLJ786404 LBN786404 KRR786404 KHV786404 JXZ786404 JOD786404 JEH786404 IUL786404 IKP786404 IAT786404 HQX786404 HHB786404 GXF786404 GNJ786404 GDN786404 FTR786404 FJV786404 EZZ786404 EQD786404 EGH786404 DWL786404 DMP786404 DCT786404 CSX786404 CJB786404 BZF786404 BPJ786404 BFN786404 AVR786404 ALV786404 ABZ786404 SD786404 IH786404 WUT720868 WKX720868 WBB720868 VRF720868 VHJ720868 UXN720868 UNR720868 UDV720868 TTZ720868 TKD720868 TAH720868 SQL720868 SGP720868 RWT720868 RMX720868 RDB720868 QTF720868 QJJ720868 PZN720868 PPR720868 PFV720868 OVZ720868 OMD720868 OCH720868 NSL720868 NIP720868 MYT720868 MOX720868 MFB720868 LVF720868 LLJ720868 LBN720868 KRR720868 KHV720868 JXZ720868 JOD720868 JEH720868 IUL720868 IKP720868 IAT720868 HQX720868 HHB720868 GXF720868 GNJ720868 GDN720868 FTR720868 FJV720868 EZZ720868 EQD720868 EGH720868 DWL720868 DMP720868 DCT720868 CSX720868 CJB720868 BZF720868 BPJ720868 BFN720868 AVR720868 ALV720868 ABZ720868 SD720868 IH720868 WUT655332 WKX655332 WBB655332 VRF655332 VHJ655332 UXN655332 UNR655332 UDV655332 TTZ655332 TKD655332 TAH655332 SQL655332 SGP655332 RWT655332 RMX655332 RDB655332 QTF655332 QJJ655332 PZN655332 PPR655332 PFV655332 OVZ655332 OMD655332 OCH655332 NSL655332 NIP655332 MYT655332 MOX655332 MFB655332 LVF655332 LLJ655332 LBN655332 KRR655332 KHV655332 JXZ655332 JOD655332 JEH655332 IUL655332 IKP655332 IAT655332 HQX655332 HHB655332 GXF655332 GNJ655332 GDN655332 FTR655332 FJV655332 EZZ655332 EQD655332 EGH655332 DWL655332 DMP655332 DCT655332 CSX655332 CJB655332 BZF655332 BPJ655332 BFN655332 AVR655332 ALV655332 ABZ655332 SD655332 IH655332 WUT589796 WKX589796 WBB589796 VRF589796 VHJ589796 UXN589796 UNR589796 UDV589796 TTZ589796 TKD589796 TAH589796 SQL589796 SGP589796 RWT589796 RMX589796 RDB589796 QTF589796 QJJ589796 PZN589796 PPR589796 PFV589796 OVZ589796 OMD589796 OCH589796 NSL589796 NIP589796 MYT589796 MOX589796 MFB589796 LVF589796 LLJ589796 LBN589796 KRR589796 KHV589796 JXZ589796 JOD589796 JEH589796 IUL589796 IKP589796 IAT589796 HQX589796 HHB589796 GXF589796 GNJ589796 GDN589796 FTR589796 FJV589796 EZZ589796 EQD589796 EGH589796 DWL589796 DMP589796 DCT589796 CSX589796 CJB589796 BZF589796 BPJ589796 BFN589796 AVR589796 ALV589796 ABZ589796 SD589796 IH589796 WUT524260 WKX524260 WBB524260 VRF524260 VHJ524260 UXN524260 UNR524260 UDV524260 TTZ524260 TKD524260 TAH524260 SQL524260 SGP524260 RWT524260 RMX524260 RDB524260 QTF524260 QJJ524260 PZN524260 PPR524260 PFV524260 OVZ524260 OMD524260 OCH524260 NSL524260 NIP524260 MYT524260 MOX524260 MFB524260 LVF524260 LLJ524260 LBN524260 KRR524260 KHV524260 JXZ524260 JOD524260 JEH524260 IUL524260 IKP524260 IAT524260 HQX524260 HHB524260 GXF524260 GNJ524260 GDN524260 FTR524260 FJV524260 EZZ524260 EQD524260 EGH524260 DWL524260 DMP524260 DCT524260 CSX524260 CJB524260 BZF524260 BPJ524260 BFN524260 AVR524260 ALV524260 ABZ524260 SD524260 IH524260 WUT458724 WKX458724 WBB458724 VRF458724 VHJ458724 UXN458724 UNR458724 UDV458724 TTZ458724 TKD458724 TAH458724 SQL458724 SGP458724 RWT458724 RMX458724 RDB458724 QTF458724 QJJ458724 PZN458724 PPR458724 PFV458724 OVZ458724 OMD458724 OCH458724 NSL458724 NIP458724 MYT458724 MOX458724 MFB458724 LVF458724 LLJ458724 LBN458724 KRR458724 KHV458724 JXZ458724 JOD458724 JEH458724 IUL458724 IKP458724 IAT458724 HQX458724 HHB458724 GXF458724 GNJ458724 GDN458724 FTR458724 FJV458724 EZZ458724 EQD458724 EGH458724 DWL458724 DMP458724 DCT458724 CSX458724 CJB458724 BZF458724 BPJ458724 BFN458724 AVR458724 ALV458724 ABZ458724 SD458724 IH458724 WUT393188 WKX393188 WBB393188 VRF393188 VHJ393188 UXN393188 UNR393188 UDV393188 TTZ393188 TKD393188 TAH393188 SQL393188 SGP393188 RWT393188 RMX393188 RDB393188 QTF393188 QJJ393188 PZN393188 PPR393188 PFV393188 OVZ393188 OMD393188 OCH393188 NSL393188 NIP393188 MYT393188 MOX393188 MFB393188 LVF393188 LLJ393188 LBN393188 KRR393188 KHV393188 JXZ393188 JOD393188 JEH393188 IUL393188 IKP393188 IAT393188 HQX393188 HHB393188 GXF393188 GNJ393188 GDN393188 FTR393188 FJV393188 EZZ393188 EQD393188 EGH393188 DWL393188 DMP393188 DCT393188 CSX393188 CJB393188 BZF393188 BPJ393188 BFN393188 AVR393188 ALV393188 ABZ393188 SD393188 IH393188 WUT327652 WKX327652 WBB327652 VRF327652 VHJ327652 UXN327652 UNR327652 UDV327652 TTZ327652 TKD327652 TAH327652 SQL327652 SGP327652 RWT327652 RMX327652 RDB327652 QTF327652 QJJ327652 PZN327652 PPR327652 PFV327652 OVZ327652 OMD327652 OCH327652 NSL327652 NIP327652 MYT327652 MOX327652 MFB327652 LVF327652 LLJ327652 LBN327652 KRR327652 KHV327652 JXZ327652 JOD327652 JEH327652 IUL327652 IKP327652 IAT327652 HQX327652 HHB327652 GXF327652 GNJ327652 GDN327652 FTR327652 FJV327652 EZZ327652 EQD327652 EGH327652 DWL327652 DMP327652 DCT327652 CSX327652 CJB327652 BZF327652 BPJ327652 BFN327652 AVR327652 ALV327652 ABZ327652 SD327652 IH327652 WUT262116 WKX262116 WBB262116 VRF262116 VHJ262116 UXN262116 UNR262116 UDV262116 TTZ262116 TKD262116 TAH262116 SQL262116 SGP262116 RWT262116 RMX262116 RDB262116 QTF262116 QJJ262116 PZN262116 PPR262116 PFV262116 OVZ262116 OMD262116 OCH262116 NSL262116 NIP262116 MYT262116 MOX262116 MFB262116 LVF262116 LLJ262116 LBN262116 KRR262116 KHV262116 JXZ262116 JOD262116 JEH262116 IUL262116 IKP262116 IAT262116 HQX262116 HHB262116 GXF262116 GNJ262116 GDN262116 FTR262116 FJV262116 EZZ262116 EQD262116 EGH262116 DWL262116 DMP262116 DCT262116 CSX262116 CJB262116 BZF262116 BPJ262116 BFN262116 AVR262116 ALV262116 ABZ262116 SD262116 IH262116 WUT196580 WKX196580 WBB196580 VRF196580 VHJ196580 UXN196580 UNR196580 UDV196580 TTZ196580 TKD196580 TAH196580 SQL196580 SGP196580 RWT196580 RMX196580 RDB196580 QTF196580 QJJ196580 PZN196580 PPR196580 PFV196580 OVZ196580 OMD196580 OCH196580 NSL196580 NIP196580 MYT196580 MOX196580 MFB196580 LVF196580 LLJ196580 LBN196580 KRR196580 KHV196580 JXZ196580 JOD196580 JEH196580 IUL196580 IKP196580 IAT196580 HQX196580 HHB196580 GXF196580 GNJ196580 GDN196580 FTR196580 FJV196580 EZZ196580 EQD196580 EGH196580 DWL196580 DMP196580 DCT196580 CSX196580 CJB196580 BZF196580 BPJ196580 BFN196580 AVR196580 ALV196580 ABZ196580 SD196580 IH196580 WUT131044 WKX131044 WBB131044 VRF131044 VHJ131044 UXN131044 UNR131044 UDV131044 TTZ131044 TKD131044 TAH131044 SQL131044 SGP131044 RWT131044 RMX131044 RDB131044 QTF131044 QJJ131044 PZN131044 PPR131044 PFV131044 OVZ131044 OMD131044 OCH131044 NSL131044 NIP131044 MYT131044 MOX131044 MFB131044 LVF131044 LLJ131044 LBN131044 KRR131044 KHV131044 JXZ131044 JOD131044 JEH131044 IUL131044 IKP131044 IAT131044 HQX131044 HHB131044 GXF131044 GNJ131044 GDN131044 FTR131044 FJV131044 EZZ131044 EQD131044 EGH131044 DWL131044 DMP131044 DCT131044 CSX131044 CJB131044 BZF131044 BPJ131044 BFN131044 AVR131044 ALV131044 ABZ131044 SD131044 IH131044 WUT65508 WKX65508 WBB65508 VRF65508 VHJ65508 UXN65508 UNR65508 UDV65508 TTZ65508 TKD65508 TAH65508 SQL65508 SGP65508 RWT65508 RMX65508 RDB65508 QTF65508 QJJ65508 PZN65508 PPR65508 PFV65508 OVZ65508 OMD65508 OCH65508 NSL65508 NIP65508 MYT65508 MOX65508 MFB65508 LVF65508 LLJ65508 LBN65508 KRR65508 KHV65508 JXZ65508 JOD65508 JEH65508 IUL65508 IKP65508 IAT65508 HQX65508 HHB65508 GXF65508 GNJ65508 GDN65508 FTR65508 FJV65508 EZZ65508 EQD65508 EGH65508 DWL65508 DMP65508 DCT65508 CSX65508 CJB65508 BZF65508 BPJ65508 BFN65508 AVR65508 ALV65508 ABZ65508 SD65508 IH65508 WUW983014 WLA983014 WBE983014 VRI983014 VHM983014 UXQ983014 UNU983014 UDY983014 TUC983014 TKG983014 TAK983014 SQO983014 SGS983014 RWW983014 RNA983014 RDE983014 QTI983014 QJM983014 PZQ983014 PPU983014 PFY983014 OWC983014 OMG983014 OCK983014 NSO983014 NIS983014 MYW983014 MPA983014 MFE983014 LVI983014 LLM983014 LBQ983014 KRU983014 KHY983014 JYC983014 JOG983014 JEK983014 IUO983014 IKS983014 IAW983014 HRA983014 HHE983014 GXI983014 GNM983014 GDQ983014 FTU983014 FJY983014 FAC983014 EQG983014 EGK983014 DWO983014 DMS983014 DCW983014 CTA983014 CJE983014 BZI983014 BPM983014 BFQ983014 AVU983014 ALY983014 ACC983014 SG983014 IK983014 WUW917478 WLA917478 WBE917478 VRI917478 VHM917478 UXQ917478 UNU917478 UDY917478 TUC917478 TKG917478 TAK917478 SQO917478 SGS917478 RWW917478 RNA917478 RDE917478 QTI917478 QJM917478 PZQ917478 PPU917478 PFY917478 OWC917478 OMG917478 OCK917478 NSO917478 NIS917478 MYW917478 MPA917478 MFE917478 LVI917478 LLM917478 LBQ917478 KRU917478 KHY917478 JYC917478 JOG917478 JEK917478 IUO917478 IKS917478 IAW917478 HRA917478 HHE917478 GXI917478 GNM917478 GDQ917478 FTU917478 FJY917478 FAC917478 EQG917478 EGK917478 DWO917478 DMS917478 DCW917478 CTA917478 CJE917478 BZI917478 BPM917478 BFQ917478 AVU917478 ALY917478 ACC917478 SG917478 IK917478 WUW851942 WLA851942 WBE851942 VRI851942 VHM851942 UXQ851942 UNU851942 UDY851942 TUC851942 TKG851942 TAK851942 SQO851942 SGS851942 RWW851942 RNA851942 RDE851942 QTI851942 QJM851942 PZQ851942 PPU851942 PFY851942 OWC851942 OMG851942 OCK851942 NSO851942 NIS851942 MYW851942 MPA851942 MFE851942 LVI851942 LLM851942 LBQ851942 KRU851942 KHY851942 JYC851942 JOG851942 JEK851942 IUO851942 IKS851942 IAW851942 HRA851942 HHE851942 GXI851942 GNM851942 GDQ851942 FTU851942 FJY851942 FAC851942 EQG851942 EGK851942 DWO851942 DMS851942 DCW851942 CTA851942 CJE851942 BZI851942 BPM851942 BFQ851942 AVU851942 ALY851942 ACC851942 SG851942 IK851942 WUW786406 WLA786406 WBE786406 VRI786406 VHM786406 UXQ786406 UNU786406 UDY786406 TUC786406 TKG786406 TAK786406 SQO786406 SGS786406 RWW786406 RNA786406 RDE786406 QTI786406 QJM786406 PZQ786406 PPU786406 PFY786406 OWC786406 OMG786406 OCK786406 NSO786406 NIS786406 MYW786406 MPA786406 MFE786406 LVI786406 LLM786406 LBQ786406 KRU786406 KHY786406 JYC786406 JOG786406 JEK786406 IUO786406 IKS786406 IAW786406 HRA786406 HHE786406 GXI786406 GNM786406 GDQ786406 FTU786406 FJY786406 FAC786406 EQG786406 EGK786406 DWO786406 DMS786406 DCW786406 CTA786406 CJE786406 BZI786406 BPM786406 BFQ786406 AVU786406 ALY786406 ACC786406 SG786406 IK786406 WUW720870 WLA720870 WBE720870 VRI720870 VHM720870 UXQ720870 UNU720870 UDY720870 TUC720870 TKG720870 TAK720870 SQO720870 SGS720870 RWW720870 RNA720870 RDE720870 QTI720870 QJM720870 PZQ720870 PPU720870 PFY720870 OWC720870 OMG720870 OCK720870 NSO720870 NIS720870 MYW720870 MPA720870 MFE720870 LVI720870 LLM720870 LBQ720870 KRU720870 KHY720870 JYC720870 JOG720870 JEK720870 IUO720870 IKS720870 IAW720870 HRA720870 HHE720870 GXI720870 GNM720870 GDQ720870 FTU720870 FJY720870 FAC720870 EQG720870 EGK720870 DWO720870 DMS720870 DCW720870 CTA720870 CJE720870 BZI720870 BPM720870 BFQ720870 AVU720870 ALY720870 ACC720870 SG720870 IK720870 WUW655334 WLA655334 WBE655334 VRI655334 VHM655334 UXQ655334 UNU655334 UDY655334 TUC655334 TKG655334 TAK655334 SQO655334 SGS655334 RWW655334 RNA655334 RDE655334 QTI655334 QJM655334 PZQ655334 PPU655334 PFY655334 OWC655334 OMG655334 OCK655334 NSO655334 NIS655334 MYW655334 MPA655334 MFE655334 LVI655334 LLM655334 LBQ655334 KRU655334 KHY655334 JYC655334 JOG655334 JEK655334 IUO655334 IKS655334 IAW655334 HRA655334 HHE655334 GXI655334 GNM655334 GDQ655334 FTU655334 FJY655334 FAC655334 EQG655334 EGK655334 DWO655334 DMS655334 DCW655334 CTA655334 CJE655334 BZI655334 BPM655334 BFQ655334 AVU655334 ALY655334 ACC655334 SG655334 IK655334 WUW589798 WLA589798 WBE589798 VRI589798 VHM589798 UXQ589798 UNU589798 UDY589798 TUC589798 TKG589798 TAK589798 SQO589798 SGS589798 RWW589798 RNA589798 RDE589798 QTI589798 QJM589798 PZQ589798 PPU589798 PFY589798 OWC589798 OMG589798 OCK589798 NSO589798 NIS589798 MYW589798 MPA589798 MFE589798 LVI589798 LLM589798 LBQ589798 KRU589798 KHY589798 JYC589798 JOG589798 JEK589798 IUO589798 IKS589798 IAW589798 HRA589798 HHE589798 GXI589798 GNM589798 GDQ589798 FTU589798 FJY589798 FAC589798 EQG589798 EGK589798 DWO589798 DMS589798 DCW589798 CTA589798 CJE589798 BZI589798 BPM589798 BFQ589798 AVU589798 ALY589798 ACC589798 SG589798 IK589798 WUW524262 WLA524262 WBE524262 VRI524262 VHM524262 UXQ524262 UNU524262 UDY524262 TUC524262 TKG524262 TAK524262 SQO524262 SGS524262 RWW524262 RNA524262 RDE524262 QTI524262 QJM524262 PZQ524262 PPU524262 PFY524262 OWC524262 OMG524262 OCK524262 NSO524262 NIS524262 MYW524262 MPA524262 MFE524262 LVI524262 LLM524262 LBQ524262 KRU524262 KHY524262 JYC524262 JOG524262 JEK524262 IUO524262 IKS524262 IAW524262 HRA524262 HHE524262 GXI524262 GNM524262 GDQ524262 FTU524262 FJY524262 FAC524262 EQG524262 EGK524262 DWO524262 DMS524262 DCW524262 CTA524262 CJE524262 BZI524262 BPM524262 BFQ524262 AVU524262 ALY524262 ACC524262 SG524262 IK524262 WUW458726 WLA458726 WBE458726 VRI458726 VHM458726 UXQ458726 UNU458726 UDY458726 TUC458726 TKG458726 TAK458726 SQO458726 SGS458726 RWW458726 RNA458726 RDE458726 QTI458726 QJM458726 PZQ458726 PPU458726 PFY458726 OWC458726 OMG458726 OCK458726 NSO458726 NIS458726 MYW458726 MPA458726 MFE458726 LVI458726 LLM458726 LBQ458726 KRU458726 KHY458726 JYC458726 JOG458726 JEK458726 IUO458726 IKS458726 IAW458726 HRA458726 HHE458726 GXI458726 GNM458726 GDQ458726 FTU458726 FJY458726 FAC458726 EQG458726 EGK458726 DWO458726 DMS458726 DCW458726 CTA458726 CJE458726 BZI458726 BPM458726 BFQ458726 AVU458726 ALY458726 ACC458726 SG458726 IK458726 WUW393190 WLA393190 WBE393190 VRI393190 VHM393190 UXQ393190 UNU393190 UDY393190 TUC393190 TKG393190 TAK393190 SQO393190 SGS393190 RWW393190 RNA393190 RDE393190 QTI393190 QJM393190 PZQ393190 PPU393190 PFY393190 OWC393190 OMG393190 OCK393190 NSO393190 NIS393190 MYW393190 MPA393190 MFE393190 LVI393190 LLM393190 LBQ393190 KRU393190 KHY393190 JYC393190 JOG393190 JEK393190 IUO393190 IKS393190 IAW393190 HRA393190 HHE393190 GXI393190 GNM393190 GDQ393190 FTU393190 FJY393190 FAC393190 EQG393190 EGK393190 DWO393190 DMS393190 DCW393190 CTA393190 CJE393190 BZI393190 BPM393190 BFQ393190 AVU393190 ALY393190 ACC393190 SG393190 IK393190 WUW327654 WLA327654 WBE327654 VRI327654 VHM327654 UXQ327654 UNU327654 UDY327654 TUC327654 TKG327654 TAK327654 SQO327654 SGS327654 RWW327654 RNA327654 RDE327654 QTI327654 QJM327654 PZQ327654 PPU327654 PFY327654 OWC327654 OMG327654 OCK327654 NSO327654 NIS327654 MYW327654 MPA327654 MFE327654 LVI327654 LLM327654 LBQ327654 KRU327654 KHY327654 JYC327654 JOG327654 JEK327654 IUO327654 IKS327654 IAW327654 HRA327654 HHE327654 GXI327654 GNM327654 GDQ327654 FTU327654 FJY327654 FAC327654 EQG327654 EGK327654 DWO327654 DMS327654 DCW327654 CTA327654 CJE327654 BZI327654 BPM327654 BFQ327654 AVU327654 ALY327654 ACC327654 SG327654 IK327654 WUW262118 WLA262118 WBE262118 VRI262118 VHM262118 UXQ262118 UNU262118 UDY262118 TUC262118 TKG262118 TAK262118 SQO262118 SGS262118 RWW262118 RNA262118 RDE262118 QTI262118 QJM262118 PZQ262118 PPU262118 PFY262118 OWC262118 OMG262118 OCK262118 NSO262118 NIS262118 MYW262118 MPA262118 MFE262118 LVI262118 LLM262118 LBQ262118 KRU262118 KHY262118 JYC262118 JOG262118 JEK262118 IUO262118 IKS262118 IAW262118 HRA262118 HHE262118 GXI262118 GNM262118 GDQ262118 FTU262118 FJY262118 FAC262118 EQG262118 EGK262118 DWO262118 DMS262118 DCW262118 CTA262118 CJE262118 BZI262118 BPM262118 BFQ262118 AVU262118 ALY262118 ACC262118 SG262118 IK262118 WUW196582 WLA196582 WBE196582 VRI196582 VHM196582 UXQ196582 UNU196582 UDY196582 TUC196582 TKG196582 TAK196582 SQO196582 SGS196582 RWW196582 RNA196582 RDE196582 QTI196582 QJM196582 PZQ196582 PPU196582 PFY196582 OWC196582 OMG196582 OCK196582 NSO196582 NIS196582 MYW196582 MPA196582 MFE196582 LVI196582 LLM196582 LBQ196582 KRU196582 KHY196582 JYC196582 JOG196582 JEK196582 IUO196582 IKS196582 IAW196582 HRA196582 HHE196582 GXI196582 GNM196582 GDQ196582 FTU196582 FJY196582 FAC196582 EQG196582 EGK196582 DWO196582 DMS196582 DCW196582 CTA196582 CJE196582 BZI196582 BPM196582 BFQ196582 AVU196582 ALY196582 ACC196582 SG196582 IK196582 WUW131046 WLA131046 WBE131046 VRI131046 VHM131046 UXQ131046 UNU131046 UDY131046 TUC131046 TKG131046 TAK131046 SQO131046 SGS131046 RWW131046 RNA131046 RDE131046 QTI131046 QJM131046 PZQ131046 PPU131046 PFY131046 OWC131046 OMG131046 OCK131046 NSO131046 NIS131046 MYW131046 MPA131046 MFE131046 LVI131046 LLM131046 LBQ131046 KRU131046 KHY131046 JYC131046 JOG131046 JEK131046 IUO131046 IKS131046 IAW131046 HRA131046 HHE131046 GXI131046 GNM131046 GDQ131046 FTU131046 FJY131046 FAC131046 EQG131046 EGK131046 DWO131046 DMS131046 DCW131046 CTA131046 CJE131046 BZI131046 BPM131046 BFQ131046 AVU131046 ALY131046 ACC131046 SG131046 IK131046 WUW65510 WLA65510 WBE65510 VRI65510 VHM65510 UXQ65510 UNU65510 UDY65510 TUC65510 TKG65510 TAK65510 SQO65510 SGS65510 RWW65510 RNA65510 RDE65510 QTI65510 QJM65510 PZQ65510 PPU65510 PFY65510 OWC65510 OMG65510 OCK65510 NSO65510 NIS65510 MYW65510 MPA65510 MFE65510 LVI65510 LLM65510 LBQ65510 KRU65510 KHY65510 JYC65510 JOG65510 JEK65510 IUO65510 IKS65510 IAW65510 HRA65510 HHE65510 GXI65510 GNM65510 GDQ65510 FTU65510 FJY65510 FAC65510 EQG65510 EGK65510 DWO65510 DMS65510 DCW65510 CTA65510 CJE65510 BZI65510 BPM65510 BFQ65510 AVU65510 ALY65510 ACC65510 SG65510 IK65510 WUW983012 WLA983012 WBE983012 VRI983012 VHM983012 UXQ983012 UNU983012 UDY983012 TUC983012 TKG983012 TAK983012 SQO983012 SGS983012 RWW983012 RNA983012 RDE983012 QTI983012 QJM983012 PZQ983012 PPU983012 PFY983012 OWC983012 OMG983012 OCK983012 NSO983012 NIS983012 MYW983012 MPA983012 MFE983012 LVI983012 LLM983012 LBQ983012 KRU983012 KHY983012 JYC983012 JOG983012 JEK983012 IUO983012 IKS983012 IAW983012 HRA983012 HHE983012 GXI983012 GNM983012 GDQ983012 FTU983012 FJY983012 FAC983012 EQG983012 EGK983012 DWO983012 DMS983012 DCW983012 CTA983012 CJE983012 BZI983012 BPM983012 BFQ983012 AVU983012 ALY983012 ACC983012 SG983012 IK983012 WUW917476 WLA917476 WBE917476 VRI917476 VHM917476 UXQ917476 UNU917476 UDY917476 TUC917476 TKG917476 TAK917476 SQO917476 SGS917476 RWW917476 RNA917476 RDE917476 QTI917476 QJM917476 PZQ917476 PPU917476 PFY917476 OWC917476 OMG917476 OCK917476 NSO917476 NIS917476 MYW917476 MPA917476 MFE917476 LVI917476 LLM917476 LBQ917476 KRU917476 KHY917476 JYC917476 JOG917476 JEK917476 IUO917476 IKS917476 IAW917476 HRA917476 HHE917476 GXI917476 GNM917476 GDQ917476 FTU917476 FJY917476 FAC917476 EQG917476 EGK917476 DWO917476 DMS917476 DCW917476 CTA917476 CJE917476 BZI917476 BPM917476 BFQ917476 AVU917476 ALY917476 ACC917476 SG917476 IK917476 WUW851940 WLA851940 WBE851940 VRI851940 VHM851940 UXQ851940 UNU851940 UDY851940 TUC851940 TKG851940 TAK851940 SQO851940 SGS851940 RWW851940 RNA851940 RDE851940 QTI851940 QJM851940 PZQ851940 PPU851940 PFY851940 OWC851940 OMG851940 OCK851940 NSO851940 NIS851940 MYW851940 MPA851940 MFE851940 LVI851940 LLM851940 LBQ851940 KRU851940 KHY851940 JYC851940 JOG851940 JEK851940 IUO851940 IKS851940 IAW851940 HRA851940 HHE851940 GXI851940 GNM851940 GDQ851940 FTU851940 FJY851940 FAC851940 EQG851940 EGK851940 DWO851940 DMS851940 DCW851940 CTA851940 CJE851940 BZI851940 BPM851940 BFQ851940 AVU851940 ALY851940 ACC851940 SG851940 IK851940 WUW786404 WLA786404 WBE786404 VRI786404 VHM786404 UXQ786404 UNU786404 UDY786404 TUC786404 TKG786404 TAK786404 SQO786404 SGS786404 RWW786404 RNA786404 RDE786404 QTI786404 QJM786404 PZQ786404 PPU786404 PFY786404 OWC786404 OMG786404 OCK786404 NSO786404 NIS786404 MYW786404 MPA786404 MFE786404 LVI786404 LLM786404 LBQ786404 KRU786404 KHY786404 JYC786404 JOG786404 JEK786404 IUO786404 IKS786404 IAW786404 HRA786404 HHE786404 GXI786404 GNM786404 GDQ786404 FTU786404 FJY786404 FAC786404 EQG786404 EGK786404 DWO786404 DMS786404 DCW786404 CTA786404 CJE786404 BZI786404 BPM786404 BFQ786404 AVU786404 ALY786404 ACC786404 SG786404 IK786404 WUW720868 WLA720868 WBE720868 VRI720868 VHM720868 UXQ720868 UNU720868 UDY720868 TUC720868 TKG720868 TAK720868 SQO720868 SGS720868 RWW720868 RNA720868 RDE720868 QTI720868 QJM720868 PZQ720868 PPU720868 PFY720868 OWC720868 OMG720868 OCK720868 NSO720868 NIS720868 MYW720868 MPA720868 MFE720868 LVI720868 LLM720868 LBQ720868 KRU720868 KHY720868 JYC720868 JOG720868 JEK720868 IUO720868 IKS720868 IAW720868 HRA720868 HHE720868 GXI720868 GNM720868 GDQ720868 FTU720868 FJY720868 FAC720868 EQG720868 EGK720868 DWO720868 DMS720868 DCW720868 CTA720868 CJE720868 BZI720868 BPM720868 BFQ720868 AVU720868 ALY720868 ACC720868 SG720868 IK720868 WUW655332 WLA655332 WBE655332 VRI655332 VHM655332 UXQ655332 UNU655332 UDY655332 TUC655332 TKG655332 TAK655332 SQO655332 SGS655332 RWW655332 RNA655332 RDE655332 QTI655332 QJM655332 PZQ655332 PPU655332 PFY655332 OWC655332 OMG655332 OCK655332 NSO655332 NIS655332 MYW655332 MPA655332 MFE655332 LVI655332 LLM655332 LBQ655332 KRU655332 KHY655332 JYC655332 JOG655332 JEK655332 IUO655332 IKS655332 IAW655332 HRA655332 HHE655332 GXI655332 GNM655332 GDQ655332 FTU655332 FJY655332 FAC655332 EQG655332 EGK655332 DWO655332 DMS655332 DCW655332 CTA655332 CJE655332 BZI655332 BPM655332 BFQ655332 AVU655332 ALY655332 ACC655332 SG655332 IK655332 WUW589796 WLA589796 WBE589796 VRI589796 VHM589796 UXQ589796 UNU589796 UDY589796 TUC589796 TKG589796 TAK589796 SQO589796 SGS589796 RWW589796 RNA589796 RDE589796 QTI589796 QJM589796 PZQ589796 PPU589796 PFY589796 OWC589796 OMG589796 OCK589796 NSO589796 NIS589796 MYW589796 MPA589796 MFE589796 LVI589796 LLM589796 LBQ589796 KRU589796 KHY589796 JYC589796 JOG589796 JEK589796 IUO589796 IKS589796 IAW589796 HRA589796 HHE589796 GXI589796 GNM589796 GDQ589796 FTU589796 FJY589796 FAC589796 EQG589796 EGK589796 DWO589796 DMS589796 DCW589796 CTA589796 CJE589796 BZI589796 BPM589796 BFQ589796 AVU589796 ALY589796 ACC589796 SG589796 IK589796 WUW524260 WLA524260 WBE524260 VRI524260 VHM524260 UXQ524260 UNU524260 UDY524260 TUC524260 TKG524260 TAK524260 SQO524260 SGS524260 RWW524260 RNA524260 RDE524260 QTI524260 QJM524260 PZQ524260 PPU524260 PFY524260 OWC524260 OMG524260 OCK524260 NSO524260 NIS524260 MYW524260 MPA524260 MFE524260 LVI524260 LLM524260 LBQ524260 KRU524260 KHY524260 JYC524260 JOG524260 JEK524260 IUO524260 IKS524260 IAW524260 HRA524260 HHE524260 GXI524260 GNM524260 GDQ524260 FTU524260 FJY524260 FAC524260 EQG524260 EGK524260 DWO524260 DMS524260 DCW524260 CTA524260 CJE524260 BZI524260 BPM524260 BFQ524260 AVU524260 ALY524260 ACC524260 SG524260 IK524260 WUW458724 WLA458724 WBE458724 VRI458724 VHM458724 UXQ458724 UNU458724 UDY458724 TUC458724 TKG458724 TAK458724 SQO458724 SGS458724 RWW458724 RNA458724 RDE458724 QTI458724 QJM458724 PZQ458724 PPU458724 PFY458724 OWC458724 OMG458724 OCK458724 NSO458724 NIS458724 MYW458724 MPA458724 MFE458724 LVI458724 LLM458724 LBQ458724 KRU458724 KHY458724 JYC458724 JOG458724 JEK458724 IUO458724 IKS458724 IAW458724 HRA458724 HHE458724 GXI458724 GNM458724 GDQ458724 FTU458724 FJY458724 FAC458724 EQG458724 EGK458724 DWO458724 DMS458724 DCW458724 CTA458724 CJE458724 BZI458724 BPM458724 BFQ458724 AVU458724 ALY458724 ACC458724 SG458724 IK458724 WUW393188 WLA393188 WBE393188 VRI393188 VHM393188 UXQ393188 UNU393188 UDY393188 TUC393188 TKG393188 TAK393188 SQO393188 SGS393188 RWW393188 RNA393188 RDE393188 QTI393188 QJM393188 PZQ393188 PPU393188 PFY393188 OWC393188 OMG393188 OCK393188 NSO393188 NIS393188 MYW393188 MPA393188 MFE393188 LVI393188 LLM393188 LBQ393188 KRU393188 KHY393188 JYC393188 JOG393188 JEK393188 IUO393188 IKS393188 IAW393188 HRA393188 HHE393188 GXI393188 GNM393188 GDQ393188 FTU393188 FJY393188 FAC393188 EQG393188 EGK393188 DWO393188 DMS393188 DCW393188 CTA393188 CJE393188 BZI393188 BPM393188 BFQ393188 AVU393188 ALY393188 ACC393188 SG393188 IK393188 WUW327652 WLA327652 WBE327652 VRI327652 VHM327652 UXQ327652 UNU327652 UDY327652 TUC327652 TKG327652 TAK327652 SQO327652 SGS327652 RWW327652 RNA327652 RDE327652 QTI327652 QJM327652 PZQ327652 PPU327652 PFY327652 OWC327652 OMG327652 OCK327652 NSO327652 NIS327652 MYW327652 MPA327652 MFE327652 LVI327652 LLM327652 LBQ327652 KRU327652 KHY327652 JYC327652 JOG327652 JEK327652 IUO327652 IKS327652 IAW327652 HRA327652 HHE327652 GXI327652 GNM327652 GDQ327652 FTU327652 FJY327652 FAC327652 EQG327652 EGK327652 DWO327652 DMS327652 DCW327652 CTA327652 CJE327652 BZI327652 BPM327652 BFQ327652 AVU327652 ALY327652 ACC327652 SG327652 IK327652 WUW262116 WLA262116 WBE262116 VRI262116 VHM262116 UXQ262116 UNU262116 UDY262116 TUC262116 TKG262116 TAK262116 SQO262116 SGS262116 RWW262116 RNA262116 RDE262116 QTI262116 QJM262116 PZQ262116 PPU262116 PFY262116 OWC262116 OMG262116 OCK262116 NSO262116 NIS262116 MYW262116 MPA262116 MFE262116 LVI262116 LLM262116 LBQ262116 KRU262116 KHY262116 JYC262116 JOG262116 JEK262116 IUO262116 IKS262116 IAW262116 HRA262116 HHE262116 GXI262116 GNM262116 GDQ262116 FTU262116 FJY262116 FAC262116 EQG262116 EGK262116 DWO262116 DMS262116 DCW262116 CTA262116 CJE262116 BZI262116 BPM262116 BFQ262116 AVU262116 ALY262116 ACC262116 SG262116 IK262116 WUW196580 WLA196580 WBE196580 VRI196580 VHM196580 UXQ196580 UNU196580 UDY196580 TUC196580 TKG196580 TAK196580 SQO196580 SGS196580 RWW196580 RNA196580 RDE196580 QTI196580 QJM196580 PZQ196580 PPU196580 PFY196580 OWC196580 OMG196580 OCK196580 NSO196580 NIS196580 MYW196580 MPA196580 MFE196580 LVI196580 LLM196580 LBQ196580 KRU196580 KHY196580 JYC196580 JOG196580 JEK196580 IUO196580 IKS196580 IAW196580 HRA196580 HHE196580 GXI196580 GNM196580 GDQ196580 FTU196580 FJY196580 FAC196580 EQG196580 EGK196580 DWO196580 DMS196580 DCW196580 CTA196580 CJE196580 BZI196580 BPM196580 BFQ196580 AVU196580 ALY196580 ACC196580 SG196580 IK196580 WUW131044 WLA131044 WBE131044 VRI131044 VHM131044 UXQ131044 UNU131044 UDY131044 TUC131044 TKG131044 TAK131044 SQO131044 SGS131044 RWW131044 RNA131044 RDE131044 QTI131044 QJM131044 PZQ131044 PPU131044 PFY131044 OWC131044 OMG131044 OCK131044 NSO131044 NIS131044 MYW131044 MPA131044 MFE131044 LVI131044 LLM131044 LBQ131044 KRU131044 KHY131044 JYC131044 JOG131044 JEK131044 IUO131044 IKS131044 IAW131044 HRA131044 HHE131044 GXI131044 GNM131044 GDQ131044 FTU131044 FJY131044 FAC131044 EQG131044 EGK131044 DWO131044 DMS131044 DCW131044 CTA131044 CJE131044 BZI131044 BPM131044 BFQ131044 AVU131044 ALY131044 ACC131044 SG131044 IK131044 WUW65508 WLA65508 WBE65508 VRI65508 VHM65508 UXQ65508 UNU65508 UDY65508 TUC65508 TKG65508 TAK65508 SQO65508 SGS65508 RWW65508 RNA65508 RDE65508 QTI65508 QJM65508 PZQ65508 PPU65508 PFY65508 OWC65508 OMG65508 OCK65508 NSO65508 NIS65508 MYW65508 MPA65508 MFE65508 LVI65508 LLM65508 LBQ65508 KRU65508 KHY65508 JYC65508 JOG65508 JEK65508 IUO65508 IKS65508 IAW65508 HRA65508 HHE65508 GXI65508 GNM65508 GDQ65508 FTU65508 FJY65508 FAC65508 EQG65508 EGK65508 DWO65508 DMS65508 DCW65508 CTA65508 CJE65508 BZI65508 BPM65508 BFQ65508 AVU65508 ALY65508 ACC65508 SG65508 IK65508 H131041 H196577 H262113 H327649 H393185 H458721 H524257 H589793 H655329 H720865 H786401 H851937 H917473 H983009 H65507 H131043 H196579 H262115 H327651 H393187 H458723 H524259 H589795 H655331 H720867 H786403 H851939 H917475 H983011 E65505 E131041 E196577 E262113 E327649 E393185 E458721 E524257 E589793 E655329 E720865 E786401 E851937 E917473 E983009 E65507 E131043 E196579 E262115 E327651 E393187 E458723 E524259 E589795 E655331 E720867 E786403 E851939 E917475 E983011 H21 E23 E21 H23 H65505" xr:uid="{00000000-0002-0000-0700-000005000000}">
      <formula1>Calendars</formula1>
    </dataValidation>
    <dataValidation type="list" allowBlank="1" showInputMessage="1" showErrorMessage="1" sqref="WUT983011 WUT22 WKX22 WBB22 VRF22 VHJ22 UXN22 UNR22 UDV22 TTZ22 TKD22 TAH22 SQL22 SGP22 RWT22 RMX22 RDB22 QTF22 QJJ22 PZN22 PPR22 PFV22 OVZ22 OMD22 OCH22 NSL22 NIP22 MYT22 MOX22 MFB22 LVF22 LLJ22 LBN22 KRR22 KHV22 JXZ22 JOD22 JEH22 IUL22 IKP22 IAT22 HQX22 HHB22 GXF22 GNJ22 GDN22 FTR22 FJV22 EZZ22 EQD22 EGH22 DWL22 DMP22 DCT22 CSX22 CJB22 BZF22 BPJ22 BFN22 AVR22 ALV22 ABZ22 SD22 IH22 WUW22 WLA22 WBE22 VRI22 VHM22 UXQ22 UNU22 UDY22 TUC22 TKG22 TAK22 SQO22 SGS22 RWW22 RNA22 RDE22 QTI22 QJM22 PZQ22 PPU22 PFY22 OWC22 OMG22 OCK22 NSO22 NIS22 MYW22 MPA22 MFE22 LVI22 LLM22 LBQ22 KRU22 KHY22 JYC22 JOG22 JEK22 IUO22 IKS22 IAW22 HRA22 HHE22 GXI22 GNM22 GDQ22 FTU22 FJY22 FAC22 EQG22 EGK22 DWO22 DMS22 DCW22 CTA22 CJE22 BZI22 BPM22 BFQ22 AVU22 ALY22 ACC22 SG22 IK22 WKX983011 WBB983011 VRF983011 VHJ983011 UXN983011 UNR983011 UDV983011 TTZ983011 TKD983011 TAH983011 SQL983011 SGP983011 RWT983011 RMX983011 RDB983011 QTF983011 QJJ983011 PZN983011 PPR983011 PFV983011 OVZ983011 OMD983011 OCH983011 NSL983011 NIP983011 MYT983011 MOX983011 MFB983011 LVF983011 LLJ983011 LBN983011 KRR983011 KHV983011 JXZ983011 JOD983011 JEH983011 IUL983011 IKP983011 IAT983011 HQX983011 HHB983011 GXF983011 GNJ983011 GDN983011 FTR983011 FJV983011 EZZ983011 EQD983011 EGH983011 DWL983011 DMP983011 DCT983011 CSX983011 CJB983011 BZF983011 BPJ983011 BFN983011 AVR983011 ALV983011 ABZ983011 SD983011 IH983011 WUT917475 WKX917475 WBB917475 VRF917475 VHJ917475 UXN917475 UNR917475 UDV917475 TTZ917475 TKD917475 TAH917475 SQL917475 SGP917475 RWT917475 RMX917475 RDB917475 QTF917475 QJJ917475 PZN917475 PPR917475 PFV917475 OVZ917475 OMD917475 OCH917475 NSL917475 NIP917475 MYT917475 MOX917475 MFB917475 LVF917475 LLJ917475 LBN917475 KRR917475 KHV917475 JXZ917475 JOD917475 JEH917475 IUL917475 IKP917475 IAT917475 HQX917475 HHB917475 GXF917475 GNJ917475 GDN917475 FTR917475 FJV917475 EZZ917475 EQD917475 EGH917475 DWL917475 DMP917475 DCT917475 CSX917475 CJB917475 BZF917475 BPJ917475 BFN917475 AVR917475 ALV917475 ABZ917475 SD917475 IH917475 WUT851939 WKX851939 WBB851939 VRF851939 VHJ851939 UXN851939 UNR851939 UDV851939 TTZ851939 TKD851939 TAH851939 SQL851939 SGP851939 RWT851939 RMX851939 RDB851939 QTF851939 QJJ851939 PZN851939 PPR851939 PFV851939 OVZ851939 OMD851939 OCH851939 NSL851939 NIP851939 MYT851939 MOX851939 MFB851939 LVF851939 LLJ851939 LBN851939 KRR851939 KHV851939 JXZ851939 JOD851939 JEH851939 IUL851939 IKP851939 IAT851939 HQX851939 HHB851939 GXF851939 GNJ851939 GDN851939 FTR851939 FJV851939 EZZ851939 EQD851939 EGH851939 DWL851939 DMP851939 DCT851939 CSX851939 CJB851939 BZF851939 BPJ851939 BFN851939 AVR851939 ALV851939 ABZ851939 SD851939 IH851939 WUT786403 WKX786403 WBB786403 VRF786403 VHJ786403 UXN786403 UNR786403 UDV786403 TTZ786403 TKD786403 TAH786403 SQL786403 SGP786403 RWT786403 RMX786403 RDB786403 QTF786403 QJJ786403 PZN786403 PPR786403 PFV786403 OVZ786403 OMD786403 OCH786403 NSL786403 NIP786403 MYT786403 MOX786403 MFB786403 LVF786403 LLJ786403 LBN786403 KRR786403 KHV786403 JXZ786403 JOD786403 JEH786403 IUL786403 IKP786403 IAT786403 HQX786403 HHB786403 GXF786403 GNJ786403 GDN786403 FTR786403 FJV786403 EZZ786403 EQD786403 EGH786403 DWL786403 DMP786403 DCT786403 CSX786403 CJB786403 BZF786403 BPJ786403 BFN786403 AVR786403 ALV786403 ABZ786403 SD786403 IH786403 WUT720867 WKX720867 WBB720867 VRF720867 VHJ720867 UXN720867 UNR720867 UDV720867 TTZ720867 TKD720867 TAH720867 SQL720867 SGP720867 RWT720867 RMX720867 RDB720867 QTF720867 QJJ720867 PZN720867 PPR720867 PFV720867 OVZ720867 OMD720867 OCH720867 NSL720867 NIP720867 MYT720867 MOX720867 MFB720867 LVF720867 LLJ720867 LBN720867 KRR720867 KHV720867 JXZ720867 JOD720867 JEH720867 IUL720867 IKP720867 IAT720867 HQX720867 HHB720867 GXF720867 GNJ720867 GDN720867 FTR720867 FJV720867 EZZ720867 EQD720867 EGH720867 DWL720867 DMP720867 DCT720867 CSX720867 CJB720867 BZF720867 BPJ720867 BFN720867 AVR720867 ALV720867 ABZ720867 SD720867 IH720867 WUT655331 WKX655331 WBB655331 VRF655331 VHJ655331 UXN655331 UNR655331 UDV655331 TTZ655331 TKD655331 TAH655331 SQL655331 SGP655331 RWT655331 RMX655331 RDB655331 QTF655331 QJJ655331 PZN655331 PPR655331 PFV655331 OVZ655331 OMD655331 OCH655331 NSL655331 NIP655331 MYT655331 MOX655331 MFB655331 LVF655331 LLJ655331 LBN655331 KRR655331 KHV655331 JXZ655331 JOD655331 JEH655331 IUL655331 IKP655331 IAT655331 HQX655331 HHB655331 GXF655331 GNJ655331 GDN655331 FTR655331 FJV655331 EZZ655331 EQD655331 EGH655331 DWL655331 DMP655331 DCT655331 CSX655331 CJB655331 BZF655331 BPJ655331 BFN655331 AVR655331 ALV655331 ABZ655331 SD655331 IH655331 WUT589795 WKX589795 WBB589795 VRF589795 VHJ589795 UXN589795 UNR589795 UDV589795 TTZ589795 TKD589795 TAH589795 SQL589795 SGP589795 RWT589795 RMX589795 RDB589795 QTF589795 QJJ589795 PZN589795 PPR589795 PFV589795 OVZ589795 OMD589795 OCH589795 NSL589795 NIP589795 MYT589795 MOX589795 MFB589795 LVF589795 LLJ589795 LBN589795 KRR589795 KHV589795 JXZ589795 JOD589795 JEH589795 IUL589795 IKP589795 IAT589795 HQX589795 HHB589795 GXF589795 GNJ589795 GDN589795 FTR589795 FJV589795 EZZ589795 EQD589795 EGH589795 DWL589795 DMP589795 DCT589795 CSX589795 CJB589795 BZF589795 BPJ589795 BFN589795 AVR589795 ALV589795 ABZ589795 SD589795 IH589795 WUT524259 WKX524259 WBB524259 VRF524259 VHJ524259 UXN524259 UNR524259 UDV524259 TTZ524259 TKD524259 TAH524259 SQL524259 SGP524259 RWT524259 RMX524259 RDB524259 QTF524259 QJJ524259 PZN524259 PPR524259 PFV524259 OVZ524259 OMD524259 OCH524259 NSL524259 NIP524259 MYT524259 MOX524259 MFB524259 LVF524259 LLJ524259 LBN524259 KRR524259 KHV524259 JXZ524259 JOD524259 JEH524259 IUL524259 IKP524259 IAT524259 HQX524259 HHB524259 GXF524259 GNJ524259 GDN524259 FTR524259 FJV524259 EZZ524259 EQD524259 EGH524259 DWL524259 DMP524259 DCT524259 CSX524259 CJB524259 BZF524259 BPJ524259 BFN524259 AVR524259 ALV524259 ABZ524259 SD524259 IH524259 WUT458723 WKX458723 WBB458723 VRF458723 VHJ458723 UXN458723 UNR458723 UDV458723 TTZ458723 TKD458723 TAH458723 SQL458723 SGP458723 RWT458723 RMX458723 RDB458723 QTF458723 QJJ458723 PZN458723 PPR458723 PFV458723 OVZ458723 OMD458723 OCH458723 NSL458723 NIP458723 MYT458723 MOX458723 MFB458723 LVF458723 LLJ458723 LBN458723 KRR458723 KHV458723 JXZ458723 JOD458723 JEH458723 IUL458723 IKP458723 IAT458723 HQX458723 HHB458723 GXF458723 GNJ458723 GDN458723 FTR458723 FJV458723 EZZ458723 EQD458723 EGH458723 DWL458723 DMP458723 DCT458723 CSX458723 CJB458723 BZF458723 BPJ458723 BFN458723 AVR458723 ALV458723 ABZ458723 SD458723 IH458723 WUT393187 WKX393187 WBB393187 VRF393187 VHJ393187 UXN393187 UNR393187 UDV393187 TTZ393187 TKD393187 TAH393187 SQL393187 SGP393187 RWT393187 RMX393187 RDB393187 QTF393187 QJJ393187 PZN393187 PPR393187 PFV393187 OVZ393187 OMD393187 OCH393187 NSL393187 NIP393187 MYT393187 MOX393187 MFB393187 LVF393187 LLJ393187 LBN393187 KRR393187 KHV393187 JXZ393187 JOD393187 JEH393187 IUL393187 IKP393187 IAT393187 HQX393187 HHB393187 GXF393187 GNJ393187 GDN393187 FTR393187 FJV393187 EZZ393187 EQD393187 EGH393187 DWL393187 DMP393187 DCT393187 CSX393187 CJB393187 BZF393187 BPJ393187 BFN393187 AVR393187 ALV393187 ABZ393187 SD393187 IH393187 WUT327651 WKX327651 WBB327651 VRF327651 VHJ327651 UXN327651 UNR327651 UDV327651 TTZ327651 TKD327651 TAH327651 SQL327651 SGP327651 RWT327651 RMX327651 RDB327651 QTF327651 QJJ327651 PZN327651 PPR327651 PFV327651 OVZ327651 OMD327651 OCH327651 NSL327651 NIP327651 MYT327651 MOX327651 MFB327651 LVF327651 LLJ327651 LBN327651 KRR327651 KHV327651 JXZ327651 JOD327651 JEH327651 IUL327651 IKP327651 IAT327651 HQX327651 HHB327651 GXF327651 GNJ327651 GDN327651 FTR327651 FJV327651 EZZ327651 EQD327651 EGH327651 DWL327651 DMP327651 DCT327651 CSX327651 CJB327651 BZF327651 BPJ327651 BFN327651 AVR327651 ALV327651 ABZ327651 SD327651 IH327651 WUT262115 WKX262115 WBB262115 VRF262115 VHJ262115 UXN262115 UNR262115 UDV262115 TTZ262115 TKD262115 TAH262115 SQL262115 SGP262115 RWT262115 RMX262115 RDB262115 QTF262115 QJJ262115 PZN262115 PPR262115 PFV262115 OVZ262115 OMD262115 OCH262115 NSL262115 NIP262115 MYT262115 MOX262115 MFB262115 LVF262115 LLJ262115 LBN262115 KRR262115 KHV262115 JXZ262115 JOD262115 JEH262115 IUL262115 IKP262115 IAT262115 HQX262115 HHB262115 GXF262115 GNJ262115 GDN262115 FTR262115 FJV262115 EZZ262115 EQD262115 EGH262115 DWL262115 DMP262115 DCT262115 CSX262115 CJB262115 BZF262115 BPJ262115 BFN262115 AVR262115 ALV262115 ABZ262115 SD262115 IH262115 WUT196579 WKX196579 WBB196579 VRF196579 VHJ196579 UXN196579 UNR196579 UDV196579 TTZ196579 TKD196579 TAH196579 SQL196579 SGP196579 RWT196579 RMX196579 RDB196579 QTF196579 QJJ196579 PZN196579 PPR196579 PFV196579 OVZ196579 OMD196579 OCH196579 NSL196579 NIP196579 MYT196579 MOX196579 MFB196579 LVF196579 LLJ196579 LBN196579 KRR196579 KHV196579 JXZ196579 JOD196579 JEH196579 IUL196579 IKP196579 IAT196579 HQX196579 HHB196579 GXF196579 GNJ196579 GDN196579 FTR196579 FJV196579 EZZ196579 EQD196579 EGH196579 DWL196579 DMP196579 DCT196579 CSX196579 CJB196579 BZF196579 BPJ196579 BFN196579 AVR196579 ALV196579 ABZ196579 SD196579 IH196579 WUT131043 WKX131043 WBB131043 VRF131043 VHJ131043 UXN131043 UNR131043 UDV131043 TTZ131043 TKD131043 TAH131043 SQL131043 SGP131043 RWT131043 RMX131043 RDB131043 QTF131043 QJJ131043 PZN131043 PPR131043 PFV131043 OVZ131043 OMD131043 OCH131043 NSL131043 NIP131043 MYT131043 MOX131043 MFB131043 LVF131043 LLJ131043 LBN131043 KRR131043 KHV131043 JXZ131043 JOD131043 JEH131043 IUL131043 IKP131043 IAT131043 HQX131043 HHB131043 GXF131043 GNJ131043 GDN131043 FTR131043 FJV131043 EZZ131043 EQD131043 EGH131043 DWL131043 DMP131043 DCT131043 CSX131043 CJB131043 BZF131043 BPJ131043 BFN131043 AVR131043 ALV131043 ABZ131043 SD131043 IH131043 WUT65507 WKX65507 WBB65507 VRF65507 VHJ65507 UXN65507 UNR65507 UDV65507 TTZ65507 TKD65507 TAH65507 SQL65507 SGP65507 RWT65507 RMX65507 RDB65507 QTF65507 QJJ65507 PZN65507 PPR65507 PFV65507 OVZ65507 OMD65507 OCH65507 NSL65507 NIP65507 MYT65507 MOX65507 MFB65507 LVF65507 LLJ65507 LBN65507 KRR65507 KHV65507 JXZ65507 JOD65507 JEH65507 IUL65507 IKP65507 IAT65507 HQX65507 HHB65507 GXF65507 GNJ65507 GDN65507 FTR65507 FJV65507 EZZ65507 EQD65507 EGH65507 DWL65507 DMP65507 DCT65507 CSX65507 CJB65507 BZF65507 BPJ65507 BFN65507 AVR65507 ALV65507 ABZ65507 SD65507 IH65507 WUW983011 WLA983011 WBE983011 VRI983011 VHM983011 UXQ983011 UNU983011 UDY983011 TUC983011 TKG983011 TAK983011 SQO983011 SGS983011 RWW983011 RNA983011 RDE983011 QTI983011 QJM983011 PZQ983011 PPU983011 PFY983011 OWC983011 OMG983011 OCK983011 NSO983011 NIS983011 MYW983011 MPA983011 MFE983011 LVI983011 LLM983011 LBQ983011 KRU983011 KHY983011 JYC983011 JOG983011 JEK983011 IUO983011 IKS983011 IAW983011 HRA983011 HHE983011 GXI983011 GNM983011 GDQ983011 FTU983011 FJY983011 FAC983011 EQG983011 EGK983011 DWO983011 DMS983011 DCW983011 CTA983011 CJE983011 BZI983011 BPM983011 BFQ983011 AVU983011 ALY983011 ACC983011 SG983011 IK983011 WUW917475 WLA917475 WBE917475 VRI917475 VHM917475 UXQ917475 UNU917475 UDY917475 TUC917475 TKG917475 TAK917475 SQO917475 SGS917475 RWW917475 RNA917475 RDE917475 QTI917475 QJM917475 PZQ917475 PPU917475 PFY917475 OWC917475 OMG917475 OCK917475 NSO917475 NIS917475 MYW917475 MPA917475 MFE917475 LVI917475 LLM917475 LBQ917475 KRU917475 KHY917475 JYC917475 JOG917475 JEK917475 IUO917475 IKS917475 IAW917475 HRA917475 HHE917475 GXI917475 GNM917475 GDQ917475 FTU917475 FJY917475 FAC917475 EQG917475 EGK917475 DWO917475 DMS917475 DCW917475 CTA917475 CJE917475 BZI917475 BPM917475 BFQ917475 AVU917475 ALY917475 ACC917475 SG917475 IK917475 WUW851939 WLA851939 WBE851939 VRI851939 VHM851939 UXQ851939 UNU851939 UDY851939 TUC851939 TKG851939 TAK851939 SQO851939 SGS851939 RWW851939 RNA851939 RDE851939 QTI851939 QJM851939 PZQ851939 PPU851939 PFY851939 OWC851939 OMG851939 OCK851939 NSO851939 NIS851939 MYW851939 MPA851939 MFE851939 LVI851939 LLM851939 LBQ851939 KRU851939 KHY851939 JYC851939 JOG851939 JEK851939 IUO851939 IKS851939 IAW851939 HRA851939 HHE851939 GXI851939 GNM851939 GDQ851939 FTU851939 FJY851939 FAC851939 EQG851939 EGK851939 DWO851939 DMS851939 DCW851939 CTA851939 CJE851939 BZI851939 BPM851939 BFQ851939 AVU851939 ALY851939 ACC851939 SG851939 IK851939 WUW786403 WLA786403 WBE786403 VRI786403 VHM786403 UXQ786403 UNU786403 UDY786403 TUC786403 TKG786403 TAK786403 SQO786403 SGS786403 RWW786403 RNA786403 RDE786403 QTI786403 QJM786403 PZQ786403 PPU786403 PFY786403 OWC786403 OMG786403 OCK786403 NSO786403 NIS786403 MYW786403 MPA786403 MFE786403 LVI786403 LLM786403 LBQ786403 KRU786403 KHY786403 JYC786403 JOG786403 JEK786403 IUO786403 IKS786403 IAW786403 HRA786403 HHE786403 GXI786403 GNM786403 GDQ786403 FTU786403 FJY786403 FAC786403 EQG786403 EGK786403 DWO786403 DMS786403 DCW786403 CTA786403 CJE786403 BZI786403 BPM786403 BFQ786403 AVU786403 ALY786403 ACC786403 SG786403 IK786403 WUW720867 WLA720867 WBE720867 VRI720867 VHM720867 UXQ720867 UNU720867 UDY720867 TUC720867 TKG720867 TAK720867 SQO720867 SGS720867 RWW720867 RNA720867 RDE720867 QTI720867 QJM720867 PZQ720867 PPU720867 PFY720867 OWC720867 OMG720867 OCK720867 NSO720867 NIS720867 MYW720867 MPA720867 MFE720867 LVI720867 LLM720867 LBQ720867 KRU720867 KHY720867 JYC720867 JOG720867 JEK720867 IUO720867 IKS720867 IAW720867 HRA720867 HHE720867 GXI720867 GNM720867 GDQ720867 FTU720867 FJY720867 FAC720867 EQG720867 EGK720867 DWO720867 DMS720867 DCW720867 CTA720867 CJE720867 BZI720867 BPM720867 BFQ720867 AVU720867 ALY720867 ACC720867 SG720867 IK720867 WUW655331 WLA655331 WBE655331 VRI655331 VHM655331 UXQ655331 UNU655331 UDY655331 TUC655331 TKG655331 TAK655331 SQO655331 SGS655331 RWW655331 RNA655331 RDE655331 QTI655331 QJM655331 PZQ655331 PPU655331 PFY655331 OWC655331 OMG655331 OCK655331 NSO655331 NIS655331 MYW655331 MPA655331 MFE655331 LVI655331 LLM655331 LBQ655331 KRU655331 KHY655331 JYC655331 JOG655331 JEK655331 IUO655331 IKS655331 IAW655331 HRA655331 HHE655331 GXI655331 GNM655331 GDQ655331 FTU655331 FJY655331 FAC655331 EQG655331 EGK655331 DWO655331 DMS655331 DCW655331 CTA655331 CJE655331 BZI655331 BPM655331 BFQ655331 AVU655331 ALY655331 ACC655331 SG655331 IK655331 WUW589795 WLA589795 WBE589795 VRI589795 VHM589795 UXQ589795 UNU589795 UDY589795 TUC589795 TKG589795 TAK589795 SQO589795 SGS589795 RWW589795 RNA589795 RDE589795 QTI589795 QJM589795 PZQ589795 PPU589795 PFY589795 OWC589795 OMG589795 OCK589795 NSO589795 NIS589795 MYW589795 MPA589795 MFE589795 LVI589795 LLM589795 LBQ589795 KRU589795 KHY589795 JYC589795 JOG589795 JEK589795 IUO589795 IKS589795 IAW589795 HRA589795 HHE589795 GXI589795 GNM589795 GDQ589795 FTU589795 FJY589795 FAC589795 EQG589795 EGK589795 DWO589795 DMS589795 DCW589795 CTA589795 CJE589795 BZI589795 BPM589795 BFQ589795 AVU589795 ALY589795 ACC589795 SG589795 IK589795 WUW524259 WLA524259 WBE524259 VRI524259 VHM524259 UXQ524259 UNU524259 UDY524259 TUC524259 TKG524259 TAK524259 SQO524259 SGS524259 RWW524259 RNA524259 RDE524259 QTI524259 QJM524259 PZQ524259 PPU524259 PFY524259 OWC524259 OMG524259 OCK524259 NSO524259 NIS524259 MYW524259 MPA524259 MFE524259 LVI524259 LLM524259 LBQ524259 KRU524259 KHY524259 JYC524259 JOG524259 JEK524259 IUO524259 IKS524259 IAW524259 HRA524259 HHE524259 GXI524259 GNM524259 GDQ524259 FTU524259 FJY524259 FAC524259 EQG524259 EGK524259 DWO524259 DMS524259 DCW524259 CTA524259 CJE524259 BZI524259 BPM524259 BFQ524259 AVU524259 ALY524259 ACC524259 SG524259 IK524259 WUW458723 WLA458723 WBE458723 VRI458723 VHM458723 UXQ458723 UNU458723 UDY458723 TUC458723 TKG458723 TAK458723 SQO458723 SGS458723 RWW458723 RNA458723 RDE458723 QTI458723 QJM458723 PZQ458723 PPU458723 PFY458723 OWC458723 OMG458723 OCK458723 NSO458723 NIS458723 MYW458723 MPA458723 MFE458723 LVI458723 LLM458723 LBQ458723 KRU458723 KHY458723 JYC458723 JOG458723 JEK458723 IUO458723 IKS458723 IAW458723 HRA458723 HHE458723 GXI458723 GNM458723 GDQ458723 FTU458723 FJY458723 FAC458723 EQG458723 EGK458723 DWO458723 DMS458723 DCW458723 CTA458723 CJE458723 BZI458723 BPM458723 BFQ458723 AVU458723 ALY458723 ACC458723 SG458723 IK458723 WUW393187 WLA393187 WBE393187 VRI393187 VHM393187 UXQ393187 UNU393187 UDY393187 TUC393187 TKG393187 TAK393187 SQO393187 SGS393187 RWW393187 RNA393187 RDE393187 QTI393187 QJM393187 PZQ393187 PPU393187 PFY393187 OWC393187 OMG393187 OCK393187 NSO393187 NIS393187 MYW393187 MPA393187 MFE393187 LVI393187 LLM393187 LBQ393187 KRU393187 KHY393187 JYC393187 JOG393187 JEK393187 IUO393187 IKS393187 IAW393187 HRA393187 HHE393187 GXI393187 GNM393187 GDQ393187 FTU393187 FJY393187 FAC393187 EQG393187 EGK393187 DWO393187 DMS393187 DCW393187 CTA393187 CJE393187 BZI393187 BPM393187 BFQ393187 AVU393187 ALY393187 ACC393187 SG393187 IK393187 WUW327651 WLA327651 WBE327651 VRI327651 VHM327651 UXQ327651 UNU327651 UDY327651 TUC327651 TKG327651 TAK327651 SQO327651 SGS327651 RWW327651 RNA327651 RDE327651 QTI327651 QJM327651 PZQ327651 PPU327651 PFY327651 OWC327651 OMG327651 OCK327651 NSO327651 NIS327651 MYW327651 MPA327651 MFE327651 LVI327651 LLM327651 LBQ327651 KRU327651 KHY327651 JYC327651 JOG327651 JEK327651 IUO327651 IKS327651 IAW327651 HRA327651 HHE327651 GXI327651 GNM327651 GDQ327651 FTU327651 FJY327651 FAC327651 EQG327651 EGK327651 DWO327651 DMS327651 DCW327651 CTA327651 CJE327651 BZI327651 BPM327651 BFQ327651 AVU327651 ALY327651 ACC327651 SG327651 IK327651 WUW262115 WLA262115 WBE262115 VRI262115 VHM262115 UXQ262115 UNU262115 UDY262115 TUC262115 TKG262115 TAK262115 SQO262115 SGS262115 RWW262115 RNA262115 RDE262115 QTI262115 QJM262115 PZQ262115 PPU262115 PFY262115 OWC262115 OMG262115 OCK262115 NSO262115 NIS262115 MYW262115 MPA262115 MFE262115 LVI262115 LLM262115 LBQ262115 KRU262115 KHY262115 JYC262115 JOG262115 JEK262115 IUO262115 IKS262115 IAW262115 HRA262115 HHE262115 GXI262115 GNM262115 GDQ262115 FTU262115 FJY262115 FAC262115 EQG262115 EGK262115 DWO262115 DMS262115 DCW262115 CTA262115 CJE262115 BZI262115 BPM262115 BFQ262115 AVU262115 ALY262115 ACC262115 SG262115 IK262115 WUW196579 WLA196579 WBE196579 VRI196579 VHM196579 UXQ196579 UNU196579 UDY196579 TUC196579 TKG196579 TAK196579 SQO196579 SGS196579 RWW196579 RNA196579 RDE196579 QTI196579 QJM196579 PZQ196579 PPU196579 PFY196579 OWC196579 OMG196579 OCK196579 NSO196579 NIS196579 MYW196579 MPA196579 MFE196579 LVI196579 LLM196579 LBQ196579 KRU196579 KHY196579 JYC196579 JOG196579 JEK196579 IUO196579 IKS196579 IAW196579 HRA196579 HHE196579 GXI196579 GNM196579 GDQ196579 FTU196579 FJY196579 FAC196579 EQG196579 EGK196579 DWO196579 DMS196579 DCW196579 CTA196579 CJE196579 BZI196579 BPM196579 BFQ196579 AVU196579 ALY196579 ACC196579 SG196579 IK196579 WUW131043 WLA131043 WBE131043 VRI131043 VHM131043 UXQ131043 UNU131043 UDY131043 TUC131043 TKG131043 TAK131043 SQO131043 SGS131043 RWW131043 RNA131043 RDE131043 QTI131043 QJM131043 PZQ131043 PPU131043 PFY131043 OWC131043 OMG131043 OCK131043 NSO131043 NIS131043 MYW131043 MPA131043 MFE131043 LVI131043 LLM131043 LBQ131043 KRU131043 KHY131043 JYC131043 JOG131043 JEK131043 IUO131043 IKS131043 IAW131043 HRA131043 HHE131043 GXI131043 GNM131043 GDQ131043 FTU131043 FJY131043 FAC131043 EQG131043 EGK131043 DWO131043 DMS131043 DCW131043 CTA131043 CJE131043 BZI131043 BPM131043 BFQ131043 AVU131043 ALY131043 ACC131043 SG131043 IK131043 WUW65507 WLA65507 WBE65507 VRI65507 VHM65507 UXQ65507 UNU65507 UDY65507 TUC65507 TKG65507 TAK65507 SQO65507 SGS65507 RWW65507 RNA65507 RDE65507 QTI65507 QJM65507 PZQ65507 PPU65507 PFY65507 OWC65507 OMG65507 OCK65507 NSO65507 NIS65507 MYW65507 MPA65507 MFE65507 LVI65507 LLM65507 LBQ65507 KRU65507 KHY65507 JYC65507 JOG65507 JEK65507 IUO65507 IKS65507 IAW65507 HRA65507 HHE65507 GXI65507 GNM65507 GDQ65507 FTU65507 FJY65507 FAC65507 EQG65507 EGK65507 DWO65507 DMS65507 DCW65507 CTA65507 CJE65507 BZI65507 BPM65507 BFQ65507 AVU65507 ALY65507 ACC65507 SG65507 IK65507 H131040 H196576 H262112 H327648 H393184 H458720 H524256 H589792 H655328 H720864 H786400 H851936 H917472 H983008 E65504 E131040 E196576 E262112 E327648 E393184 E458720 E524256 E589792 E655328 E720864 E786400 E851936 E917472 E983008 E20 H20 H65504" xr:uid="{00000000-0002-0000-0700-000006000000}">
      <formula1>DayCountConventions</formula1>
    </dataValidation>
    <dataValidation type="list" allowBlank="1" showInputMessage="1" showErrorMessage="1" sqref="WUT983006 WUT17 WKX17 WBB17 VRF17 VHJ17 UXN17 UNR17 UDV17 TTZ17 TKD17 TAH17 SQL17 SGP17 RWT17 RMX17 RDB17 QTF17 QJJ17 PZN17 PPR17 PFV17 OVZ17 OMD17 OCH17 NSL17 NIP17 MYT17 MOX17 MFB17 LVF17 LLJ17 LBN17 KRR17 KHV17 JXZ17 JOD17 JEH17 IUL17 IKP17 IAT17 HQX17 HHB17 GXF17 GNJ17 GDN17 FTR17 FJV17 EZZ17 EQD17 EGH17 DWL17 DMP17 DCT17 CSX17 CJB17 BZF17 BPJ17 BFN17 AVR17 ALV17 ABZ17 SD17 IH17 WUW17 WLA17 WBE17 VRI17 VHM17 UXQ17 UNU17 UDY17 TUC17 TKG17 TAK17 SQO17 SGS17 RWW17 RNA17 RDE17 QTI17 QJM17 PZQ17 PPU17 PFY17 OWC17 OMG17 OCK17 NSO17 NIS17 MYW17 MPA17 MFE17 LVI17 LLM17 LBQ17 KRU17 KHY17 JYC17 JOG17 JEK17 IUO17 IKS17 IAW17 HRA17 HHE17 GXI17 GNM17 GDQ17 FTU17 FJY17 FAC17 EQG17 EGK17 DWO17 DMS17 DCW17 CTA17 CJE17 BZI17 BPM17 BFQ17 AVU17 ALY17 ACC17 SG17 IK17 WKX983006 WBB983006 VRF983006 VHJ983006 UXN983006 UNR983006 UDV983006 TTZ983006 TKD983006 TAH983006 SQL983006 SGP983006 RWT983006 RMX983006 RDB983006 QTF983006 QJJ983006 PZN983006 PPR983006 PFV983006 OVZ983006 OMD983006 OCH983006 NSL983006 NIP983006 MYT983006 MOX983006 MFB983006 LVF983006 LLJ983006 LBN983006 KRR983006 KHV983006 JXZ983006 JOD983006 JEH983006 IUL983006 IKP983006 IAT983006 HQX983006 HHB983006 GXF983006 GNJ983006 GDN983006 FTR983006 FJV983006 EZZ983006 EQD983006 EGH983006 DWL983006 DMP983006 DCT983006 CSX983006 CJB983006 BZF983006 BPJ983006 BFN983006 AVR983006 ALV983006 ABZ983006 SD983006 IH983006 WUT917470 WKX917470 WBB917470 VRF917470 VHJ917470 UXN917470 UNR917470 UDV917470 TTZ917470 TKD917470 TAH917470 SQL917470 SGP917470 RWT917470 RMX917470 RDB917470 QTF917470 QJJ917470 PZN917470 PPR917470 PFV917470 OVZ917470 OMD917470 OCH917470 NSL917470 NIP917470 MYT917470 MOX917470 MFB917470 LVF917470 LLJ917470 LBN917470 KRR917470 KHV917470 JXZ917470 JOD917470 JEH917470 IUL917470 IKP917470 IAT917470 HQX917470 HHB917470 GXF917470 GNJ917470 GDN917470 FTR917470 FJV917470 EZZ917470 EQD917470 EGH917470 DWL917470 DMP917470 DCT917470 CSX917470 CJB917470 BZF917470 BPJ917470 BFN917470 AVR917470 ALV917470 ABZ917470 SD917470 IH917470 WUT851934 WKX851934 WBB851934 VRF851934 VHJ851934 UXN851934 UNR851934 UDV851934 TTZ851934 TKD851934 TAH851934 SQL851934 SGP851934 RWT851934 RMX851934 RDB851934 QTF851934 QJJ851934 PZN851934 PPR851934 PFV851934 OVZ851934 OMD851934 OCH851934 NSL851934 NIP851934 MYT851934 MOX851934 MFB851934 LVF851934 LLJ851934 LBN851934 KRR851934 KHV851934 JXZ851934 JOD851934 JEH851934 IUL851934 IKP851934 IAT851934 HQX851934 HHB851934 GXF851934 GNJ851934 GDN851934 FTR851934 FJV851934 EZZ851934 EQD851934 EGH851934 DWL851934 DMP851934 DCT851934 CSX851934 CJB851934 BZF851934 BPJ851934 BFN851934 AVR851934 ALV851934 ABZ851934 SD851934 IH851934 WUT786398 WKX786398 WBB786398 VRF786398 VHJ786398 UXN786398 UNR786398 UDV786398 TTZ786398 TKD786398 TAH786398 SQL786398 SGP786398 RWT786398 RMX786398 RDB786398 QTF786398 QJJ786398 PZN786398 PPR786398 PFV786398 OVZ786398 OMD786398 OCH786398 NSL786398 NIP786398 MYT786398 MOX786398 MFB786398 LVF786398 LLJ786398 LBN786398 KRR786398 KHV786398 JXZ786398 JOD786398 JEH786398 IUL786398 IKP786398 IAT786398 HQX786398 HHB786398 GXF786398 GNJ786398 GDN786398 FTR786398 FJV786398 EZZ786398 EQD786398 EGH786398 DWL786398 DMP786398 DCT786398 CSX786398 CJB786398 BZF786398 BPJ786398 BFN786398 AVR786398 ALV786398 ABZ786398 SD786398 IH786398 WUT720862 WKX720862 WBB720862 VRF720862 VHJ720862 UXN720862 UNR720862 UDV720862 TTZ720862 TKD720862 TAH720862 SQL720862 SGP720862 RWT720862 RMX720862 RDB720862 QTF720862 QJJ720862 PZN720862 PPR720862 PFV720862 OVZ720862 OMD720862 OCH720862 NSL720862 NIP720862 MYT720862 MOX720862 MFB720862 LVF720862 LLJ720862 LBN720862 KRR720862 KHV720862 JXZ720862 JOD720862 JEH720862 IUL720862 IKP720862 IAT720862 HQX720862 HHB720862 GXF720862 GNJ720862 GDN720862 FTR720862 FJV720862 EZZ720862 EQD720862 EGH720862 DWL720862 DMP720862 DCT720862 CSX720862 CJB720862 BZF720862 BPJ720862 BFN720862 AVR720862 ALV720862 ABZ720862 SD720862 IH720862 WUT655326 WKX655326 WBB655326 VRF655326 VHJ655326 UXN655326 UNR655326 UDV655326 TTZ655326 TKD655326 TAH655326 SQL655326 SGP655326 RWT655326 RMX655326 RDB655326 QTF655326 QJJ655326 PZN655326 PPR655326 PFV655326 OVZ655326 OMD655326 OCH655326 NSL655326 NIP655326 MYT655326 MOX655326 MFB655326 LVF655326 LLJ655326 LBN655326 KRR655326 KHV655326 JXZ655326 JOD655326 JEH655326 IUL655326 IKP655326 IAT655326 HQX655326 HHB655326 GXF655326 GNJ655326 GDN655326 FTR655326 FJV655326 EZZ655326 EQD655326 EGH655326 DWL655326 DMP655326 DCT655326 CSX655326 CJB655326 BZF655326 BPJ655326 BFN655326 AVR655326 ALV655326 ABZ655326 SD655326 IH655326 WUT589790 WKX589790 WBB589790 VRF589790 VHJ589790 UXN589790 UNR589790 UDV589790 TTZ589790 TKD589790 TAH589790 SQL589790 SGP589790 RWT589790 RMX589790 RDB589790 QTF589790 QJJ589790 PZN589790 PPR589790 PFV589790 OVZ589790 OMD589790 OCH589790 NSL589790 NIP589790 MYT589790 MOX589790 MFB589790 LVF589790 LLJ589790 LBN589790 KRR589790 KHV589790 JXZ589790 JOD589790 JEH589790 IUL589790 IKP589790 IAT589790 HQX589790 HHB589790 GXF589790 GNJ589790 GDN589790 FTR589790 FJV589790 EZZ589790 EQD589790 EGH589790 DWL589790 DMP589790 DCT589790 CSX589790 CJB589790 BZF589790 BPJ589790 BFN589790 AVR589790 ALV589790 ABZ589790 SD589790 IH589790 WUT524254 WKX524254 WBB524254 VRF524254 VHJ524254 UXN524254 UNR524254 UDV524254 TTZ524254 TKD524254 TAH524254 SQL524254 SGP524254 RWT524254 RMX524254 RDB524254 QTF524254 QJJ524254 PZN524254 PPR524254 PFV524254 OVZ524254 OMD524254 OCH524254 NSL524254 NIP524254 MYT524254 MOX524254 MFB524254 LVF524254 LLJ524254 LBN524254 KRR524254 KHV524254 JXZ524254 JOD524254 JEH524254 IUL524254 IKP524254 IAT524254 HQX524254 HHB524254 GXF524254 GNJ524254 GDN524254 FTR524254 FJV524254 EZZ524254 EQD524254 EGH524254 DWL524254 DMP524254 DCT524254 CSX524254 CJB524254 BZF524254 BPJ524254 BFN524254 AVR524254 ALV524254 ABZ524254 SD524254 IH524254 WUT458718 WKX458718 WBB458718 VRF458718 VHJ458718 UXN458718 UNR458718 UDV458718 TTZ458718 TKD458718 TAH458718 SQL458718 SGP458718 RWT458718 RMX458718 RDB458718 QTF458718 QJJ458718 PZN458718 PPR458718 PFV458718 OVZ458718 OMD458718 OCH458718 NSL458718 NIP458718 MYT458718 MOX458718 MFB458718 LVF458718 LLJ458718 LBN458718 KRR458718 KHV458718 JXZ458718 JOD458718 JEH458718 IUL458718 IKP458718 IAT458718 HQX458718 HHB458718 GXF458718 GNJ458718 GDN458718 FTR458718 FJV458718 EZZ458718 EQD458718 EGH458718 DWL458718 DMP458718 DCT458718 CSX458718 CJB458718 BZF458718 BPJ458718 BFN458718 AVR458718 ALV458718 ABZ458718 SD458718 IH458718 WUT393182 WKX393182 WBB393182 VRF393182 VHJ393182 UXN393182 UNR393182 UDV393182 TTZ393182 TKD393182 TAH393182 SQL393182 SGP393182 RWT393182 RMX393182 RDB393182 QTF393182 QJJ393182 PZN393182 PPR393182 PFV393182 OVZ393182 OMD393182 OCH393182 NSL393182 NIP393182 MYT393182 MOX393182 MFB393182 LVF393182 LLJ393182 LBN393182 KRR393182 KHV393182 JXZ393182 JOD393182 JEH393182 IUL393182 IKP393182 IAT393182 HQX393182 HHB393182 GXF393182 GNJ393182 GDN393182 FTR393182 FJV393182 EZZ393182 EQD393182 EGH393182 DWL393182 DMP393182 DCT393182 CSX393182 CJB393182 BZF393182 BPJ393182 BFN393182 AVR393182 ALV393182 ABZ393182 SD393182 IH393182 WUT327646 WKX327646 WBB327646 VRF327646 VHJ327646 UXN327646 UNR327646 UDV327646 TTZ327646 TKD327646 TAH327646 SQL327646 SGP327646 RWT327646 RMX327646 RDB327646 QTF327646 QJJ327646 PZN327646 PPR327646 PFV327646 OVZ327646 OMD327646 OCH327646 NSL327646 NIP327646 MYT327646 MOX327646 MFB327646 LVF327646 LLJ327646 LBN327646 KRR327646 KHV327646 JXZ327646 JOD327646 JEH327646 IUL327646 IKP327646 IAT327646 HQX327646 HHB327646 GXF327646 GNJ327646 GDN327646 FTR327646 FJV327646 EZZ327646 EQD327646 EGH327646 DWL327646 DMP327646 DCT327646 CSX327646 CJB327646 BZF327646 BPJ327646 BFN327646 AVR327646 ALV327646 ABZ327646 SD327646 IH327646 WUT262110 WKX262110 WBB262110 VRF262110 VHJ262110 UXN262110 UNR262110 UDV262110 TTZ262110 TKD262110 TAH262110 SQL262110 SGP262110 RWT262110 RMX262110 RDB262110 QTF262110 QJJ262110 PZN262110 PPR262110 PFV262110 OVZ262110 OMD262110 OCH262110 NSL262110 NIP262110 MYT262110 MOX262110 MFB262110 LVF262110 LLJ262110 LBN262110 KRR262110 KHV262110 JXZ262110 JOD262110 JEH262110 IUL262110 IKP262110 IAT262110 HQX262110 HHB262110 GXF262110 GNJ262110 GDN262110 FTR262110 FJV262110 EZZ262110 EQD262110 EGH262110 DWL262110 DMP262110 DCT262110 CSX262110 CJB262110 BZF262110 BPJ262110 BFN262110 AVR262110 ALV262110 ABZ262110 SD262110 IH262110 WUT196574 WKX196574 WBB196574 VRF196574 VHJ196574 UXN196574 UNR196574 UDV196574 TTZ196574 TKD196574 TAH196574 SQL196574 SGP196574 RWT196574 RMX196574 RDB196574 QTF196574 QJJ196574 PZN196574 PPR196574 PFV196574 OVZ196574 OMD196574 OCH196574 NSL196574 NIP196574 MYT196574 MOX196574 MFB196574 LVF196574 LLJ196574 LBN196574 KRR196574 KHV196574 JXZ196574 JOD196574 JEH196574 IUL196574 IKP196574 IAT196574 HQX196574 HHB196574 GXF196574 GNJ196574 GDN196574 FTR196574 FJV196574 EZZ196574 EQD196574 EGH196574 DWL196574 DMP196574 DCT196574 CSX196574 CJB196574 BZF196574 BPJ196574 BFN196574 AVR196574 ALV196574 ABZ196574 SD196574 IH196574 WUT131038 WKX131038 WBB131038 VRF131038 VHJ131038 UXN131038 UNR131038 UDV131038 TTZ131038 TKD131038 TAH131038 SQL131038 SGP131038 RWT131038 RMX131038 RDB131038 QTF131038 QJJ131038 PZN131038 PPR131038 PFV131038 OVZ131038 OMD131038 OCH131038 NSL131038 NIP131038 MYT131038 MOX131038 MFB131038 LVF131038 LLJ131038 LBN131038 KRR131038 KHV131038 JXZ131038 JOD131038 JEH131038 IUL131038 IKP131038 IAT131038 HQX131038 HHB131038 GXF131038 GNJ131038 GDN131038 FTR131038 FJV131038 EZZ131038 EQD131038 EGH131038 DWL131038 DMP131038 DCT131038 CSX131038 CJB131038 BZF131038 BPJ131038 BFN131038 AVR131038 ALV131038 ABZ131038 SD131038 IH131038 WUT65502 WKX65502 WBB65502 VRF65502 VHJ65502 UXN65502 UNR65502 UDV65502 TTZ65502 TKD65502 TAH65502 SQL65502 SGP65502 RWT65502 RMX65502 RDB65502 QTF65502 QJJ65502 PZN65502 PPR65502 PFV65502 OVZ65502 OMD65502 OCH65502 NSL65502 NIP65502 MYT65502 MOX65502 MFB65502 LVF65502 LLJ65502 LBN65502 KRR65502 KHV65502 JXZ65502 JOD65502 JEH65502 IUL65502 IKP65502 IAT65502 HQX65502 HHB65502 GXF65502 GNJ65502 GDN65502 FTR65502 FJV65502 EZZ65502 EQD65502 EGH65502 DWL65502 DMP65502 DCT65502 CSX65502 CJB65502 BZF65502 BPJ65502 BFN65502 AVR65502 ALV65502 ABZ65502 SD65502 IH65502 WUW983006 WLA983006 WBE983006 VRI983006 VHM983006 UXQ983006 UNU983006 UDY983006 TUC983006 TKG983006 TAK983006 SQO983006 SGS983006 RWW983006 RNA983006 RDE983006 QTI983006 QJM983006 PZQ983006 PPU983006 PFY983006 OWC983006 OMG983006 OCK983006 NSO983006 NIS983006 MYW983006 MPA983006 MFE983006 LVI983006 LLM983006 LBQ983006 KRU983006 KHY983006 JYC983006 JOG983006 JEK983006 IUO983006 IKS983006 IAW983006 HRA983006 HHE983006 GXI983006 GNM983006 GDQ983006 FTU983006 FJY983006 FAC983006 EQG983006 EGK983006 DWO983006 DMS983006 DCW983006 CTA983006 CJE983006 BZI983006 BPM983006 BFQ983006 AVU983006 ALY983006 ACC983006 SG983006 IK983006 WUW917470 WLA917470 WBE917470 VRI917470 VHM917470 UXQ917470 UNU917470 UDY917470 TUC917470 TKG917470 TAK917470 SQO917470 SGS917470 RWW917470 RNA917470 RDE917470 QTI917470 QJM917470 PZQ917470 PPU917470 PFY917470 OWC917470 OMG917470 OCK917470 NSO917470 NIS917470 MYW917470 MPA917470 MFE917470 LVI917470 LLM917470 LBQ917470 KRU917470 KHY917470 JYC917470 JOG917470 JEK917470 IUO917470 IKS917470 IAW917470 HRA917470 HHE917470 GXI917470 GNM917470 GDQ917470 FTU917470 FJY917470 FAC917470 EQG917470 EGK917470 DWO917470 DMS917470 DCW917470 CTA917470 CJE917470 BZI917470 BPM917470 BFQ917470 AVU917470 ALY917470 ACC917470 SG917470 IK917470 WUW851934 WLA851934 WBE851934 VRI851934 VHM851934 UXQ851934 UNU851934 UDY851934 TUC851934 TKG851934 TAK851934 SQO851934 SGS851934 RWW851934 RNA851934 RDE851934 QTI851934 QJM851934 PZQ851934 PPU851934 PFY851934 OWC851934 OMG851934 OCK851934 NSO851934 NIS851934 MYW851934 MPA851934 MFE851934 LVI851934 LLM851934 LBQ851934 KRU851934 KHY851934 JYC851934 JOG851934 JEK851934 IUO851934 IKS851934 IAW851934 HRA851934 HHE851934 GXI851934 GNM851934 GDQ851934 FTU851934 FJY851934 FAC851934 EQG851934 EGK851934 DWO851934 DMS851934 DCW851934 CTA851934 CJE851934 BZI851934 BPM851934 BFQ851934 AVU851934 ALY851934 ACC851934 SG851934 IK851934 WUW786398 WLA786398 WBE786398 VRI786398 VHM786398 UXQ786398 UNU786398 UDY786398 TUC786398 TKG786398 TAK786398 SQO786398 SGS786398 RWW786398 RNA786398 RDE786398 QTI786398 QJM786398 PZQ786398 PPU786398 PFY786398 OWC786398 OMG786398 OCK786398 NSO786398 NIS786398 MYW786398 MPA786398 MFE786398 LVI786398 LLM786398 LBQ786398 KRU786398 KHY786398 JYC786398 JOG786398 JEK786398 IUO786398 IKS786398 IAW786398 HRA786398 HHE786398 GXI786398 GNM786398 GDQ786398 FTU786398 FJY786398 FAC786398 EQG786398 EGK786398 DWO786398 DMS786398 DCW786398 CTA786398 CJE786398 BZI786398 BPM786398 BFQ786398 AVU786398 ALY786398 ACC786398 SG786398 IK786398 WUW720862 WLA720862 WBE720862 VRI720862 VHM720862 UXQ720862 UNU720862 UDY720862 TUC720862 TKG720862 TAK720862 SQO720862 SGS720862 RWW720862 RNA720862 RDE720862 QTI720862 QJM720862 PZQ720862 PPU720862 PFY720862 OWC720862 OMG720862 OCK720862 NSO720862 NIS720862 MYW720862 MPA720862 MFE720862 LVI720862 LLM720862 LBQ720862 KRU720862 KHY720862 JYC720862 JOG720862 JEK720862 IUO720862 IKS720862 IAW720862 HRA720862 HHE720862 GXI720862 GNM720862 GDQ720862 FTU720862 FJY720862 FAC720862 EQG720862 EGK720862 DWO720862 DMS720862 DCW720862 CTA720862 CJE720862 BZI720862 BPM720862 BFQ720862 AVU720862 ALY720862 ACC720862 SG720862 IK720862 WUW655326 WLA655326 WBE655326 VRI655326 VHM655326 UXQ655326 UNU655326 UDY655326 TUC655326 TKG655326 TAK655326 SQO655326 SGS655326 RWW655326 RNA655326 RDE655326 QTI655326 QJM655326 PZQ655326 PPU655326 PFY655326 OWC655326 OMG655326 OCK655326 NSO655326 NIS655326 MYW655326 MPA655326 MFE655326 LVI655326 LLM655326 LBQ655326 KRU655326 KHY655326 JYC655326 JOG655326 JEK655326 IUO655326 IKS655326 IAW655326 HRA655326 HHE655326 GXI655326 GNM655326 GDQ655326 FTU655326 FJY655326 FAC655326 EQG655326 EGK655326 DWO655326 DMS655326 DCW655326 CTA655326 CJE655326 BZI655326 BPM655326 BFQ655326 AVU655326 ALY655326 ACC655326 SG655326 IK655326 WUW589790 WLA589790 WBE589790 VRI589790 VHM589790 UXQ589790 UNU589790 UDY589790 TUC589790 TKG589790 TAK589790 SQO589790 SGS589790 RWW589790 RNA589790 RDE589790 QTI589790 QJM589790 PZQ589790 PPU589790 PFY589790 OWC589790 OMG589790 OCK589790 NSO589790 NIS589790 MYW589790 MPA589790 MFE589790 LVI589790 LLM589790 LBQ589790 KRU589790 KHY589790 JYC589790 JOG589790 JEK589790 IUO589790 IKS589790 IAW589790 HRA589790 HHE589790 GXI589790 GNM589790 GDQ589790 FTU589790 FJY589790 FAC589790 EQG589790 EGK589790 DWO589790 DMS589790 DCW589790 CTA589790 CJE589790 BZI589790 BPM589790 BFQ589790 AVU589790 ALY589790 ACC589790 SG589790 IK589790 WUW524254 WLA524254 WBE524254 VRI524254 VHM524254 UXQ524254 UNU524254 UDY524254 TUC524254 TKG524254 TAK524254 SQO524254 SGS524254 RWW524254 RNA524254 RDE524254 QTI524254 QJM524254 PZQ524254 PPU524254 PFY524254 OWC524254 OMG524254 OCK524254 NSO524254 NIS524254 MYW524254 MPA524254 MFE524254 LVI524254 LLM524254 LBQ524254 KRU524254 KHY524254 JYC524254 JOG524254 JEK524254 IUO524254 IKS524254 IAW524254 HRA524254 HHE524254 GXI524254 GNM524254 GDQ524254 FTU524254 FJY524254 FAC524254 EQG524254 EGK524254 DWO524254 DMS524254 DCW524254 CTA524254 CJE524254 BZI524254 BPM524254 BFQ524254 AVU524254 ALY524254 ACC524254 SG524254 IK524254 WUW458718 WLA458718 WBE458718 VRI458718 VHM458718 UXQ458718 UNU458718 UDY458718 TUC458718 TKG458718 TAK458718 SQO458718 SGS458718 RWW458718 RNA458718 RDE458718 QTI458718 QJM458718 PZQ458718 PPU458718 PFY458718 OWC458718 OMG458718 OCK458718 NSO458718 NIS458718 MYW458718 MPA458718 MFE458718 LVI458718 LLM458718 LBQ458718 KRU458718 KHY458718 JYC458718 JOG458718 JEK458718 IUO458718 IKS458718 IAW458718 HRA458718 HHE458718 GXI458718 GNM458718 GDQ458718 FTU458718 FJY458718 FAC458718 EQG458718 EGK458718 DWO458718 DMS458718 DCW458718 CTA458718 CJE458718 BZI458718 BPM458718 BFQ458718 AVU458718 ALY458718 ACC458718 SG458718 IK458718 WUW393182 WLA393182 WBE393182 VRI393182 VHM393182 UXQ393182 UNU393182 UDY393182 TUC393182 TKG393182 TAK393182 SQO393182 SGS393182 RWW393182 RNA393182 RDE393182 QTI393182 QJM393182 PZQ393182 PPU393182 PFY393182 OWC393182 OMG393182 OCK393182 NSO393182 NIS393182 MYW393182 MPA393182 MFE393182 LVI393182 LLM393182 LBQ393182 KRU393182 KHY393182 JYC393182 JOG393182 JEK393182 IUO393182 IKS393182 IAW393182 HRA393182 HHE393182 GXI393182 GNM393182 GDQ393182 FTU393182 FJY393182 FAC393182 EQG393182 EGK393182 DWO393182 DMS393182 DCW393182 CTA393182 CJE393182 BZI393182 BPM393182 BFQ393182 AVU393182 ALY393182 ACC393182 SG393182 IK393182 WUW327646 WLA327646 WBE327646 VRI327646 VHM327646 UXQ327646 UNU327646 UDY327646 TUC327646 TKG327646 TAK327646 SQO327646 SGS327646 RWW327646 RNA327646 RDE327646 QTI327646 QJM327646 PZQ327646 PPU327646 PFY327646 OWC327646 OMG327646 OCK327646 NSO327646 NIS327646 MYW327646 MPA327646 MFE327646 LVI327646 LLM327646 LBQ327646 KRU327646 KHY327646 JYC327646 JOG327646 JEK327646 IUO327646 IKS327646 IAW327646 HRA327646 HHE327646 GXI327646 GNM327646 GDQ327646 FTU327646 FJY327646 FAC327646 EQG327646 EGK327646 DWO327646 DMS327646 DCW327646 CTA327646 CJE327646 BZI327646 BPM327646 BFQ327646 AVU327646 ALY327646 ACC327646 SG327646 IK327646 WUW262110 WLA262110 WBE262110 VRI262110 VHM262110 UXQ262110 UNU262110 UDY262110 TUC262110 TKG262110 TAK262110 SQO262110 SGS262110 RWW262110 RNA262110 RDE262110 QTI262110 QJM262110 PZQ262110 PPU262110 PFY262110 OWC262110 OMG262110 OCK262110 NSO262110 NIS262110 MYW262110 MPA262110 MFE262110 LVI262110 LLM262110 LBQ262110 KRU262110 KHY262110 JYC262110 JOG262110 JEK262110 IUO262110 IKS262110 IAW262110 HRA262110 HHE262110 GXI262110 GNM262110 GDQ262110 FTU262110 FJY262110 FAC262110 EQG262110 EGK262110 DWO262110 DMS262110 DCW262110 CTA262110 CJE262110 BZI262110 BPM262110 BFQ262110 AVU262110 ALY262110 ACC262110 SG262110 IK262110 WUW196574 WLA196574 WBE196574 VRI196574 VHM196574 UXQ196574 UNU196574 UDY196574 TUC196574 TKG196574 TAK196574 SQO196574 SGS196574 RWW196574 RNA196574 RDE196574 QTI196574 QJM196574 PZQ196574 PPU196574 PFY196574 OWC196574 OMG196574 OCK196574 NSO196574 NIS196574 MYW196574 MPA196574 MFE196574 LVI196574 LLM196574 LBQ196574 KRU196574 KHY196574 JYC196574 JOG196574 JEK196574 IUO196574 IKS196574 IAW196574 HRA196574 HHE196574 GXI196574 GNM196574 GDQ196574 FTU196574 FJY196574 FAC196574 EQG196574 EGK196574 DWO196574 DMS196574 DCW196574 CTA196574 CJE196574 BZI196574 BPM196574 BFQ196574 AVU196574 ALY196574 ACC196574 SG196574 IK196574 WUW131038 WLA131038 WBE131038 VRI131038 VHM131038 UXQ131038 UNU131038 UDY131038 TUC131038 TKG131038 TAK131038 SQO131038 SGS131038 RWW131038 RNA131038 RDE131038 QTI131038 QJM131038 PZQ131038 PPU131038 PFY131038 OWC131038 OMG131038 OCK131038 NSO131038 NIS131038 MYW131038 MPA131038 MFE131038 LVI131038 LLM131038 LBQ131038 KRU131038 KHY131038 JYC131038 JOG131038 JEK131038 IUO131038 IKS131038 IAW131038 HRA131038 HHE131038 GXI131038 GNM131038 GDQ131038 FTU131038 FJY131038 FAC131038 EQG131038 EGK131038 DWO131038 DMS131038 DCW131038 CTA131038 CJE131038 BZI131038 BPM131038 BFQ131038 AVU131038 ALY131038 ACC131038 SG131038 IK131038 WUW65502 WLA65502 WBE65502 VRI65502 VHM65502 UXQ65502 UNU65502 UDY65502 TUC65502 TKG65502 TAK65502 SQO65502 SGS65502 RWW65502 RNA65502 RDE65502 QTI65502 QJM65502 PZQ65502 PPU65502 PFY65502 OWC65502 OMG65502 OCK65502 NSO65502 NIS65502 MYW65502 MPA65502 MFE65502 LVI65502 LLM65502 LBQ65502 KRU65502 KHY65502 JYC65502 JOG65502 JEK65502 IUO65502 IKS65502 IAW65502 HRA65502 HHE65502 GXI65502 GNM65502 GDQ65502 FTU65502 FJY65502 FAC65502 EQG65502 EGK65502 DWO65502 DMS65502 DCW65502 CTA65502 CJE65502 BZI65502 BPM65502 BFQ65502 AVU65502 ALY65502 ACC65502 SG65502 IK65502 H131035 H196571 H262107 H327643 H393179 H458715 H524251 H589787 H655323 H720859 H786395 H851931 H917467 H983003 E65499 E131035 E196571 E262107 E327643 E393179 E458715 E524251 E589787 E655323 E720859 E786395 E851931 E917467 E983003 H65499" xr:uid="{00000000-0002-0000-0700-000007000000}">
      <formula1>LegType</formula1>
    </dataValidation>
    <dataValidation type="list" allowBlank="1" showInputMessage="1" showErrorMessage="1" sqref="WUT983002 WUT11 WKX11 WBB11 VRF11 VHJ11 UXN11 UNR11 UDV11 TTZ11 TKD11 TAH11 SQL11 SGP11 RWT11 RMX11 RDB11 QTF11 QJJ11 PZN11 PPR11 PFV11 OVZ11 OMD11 OCH11 NSL11 NIP11 MYT11 MOX11 MFB11 LVF11 LLJ11 LBN11 KRR11 KHV11 JXZ11 JOD11 JEH11 IUL11 IKP11 IAT11 HQX11 HHB11 GXF11 GNJ11 GDN11 FTR11 FJV11 EZZ11 EQD11 EGH11 DWL11 DMP11 DCT11 CSX11 CJB11 BZF11 BPJ11 BFN11 AVR11 ALV11 ABZ11 SD11 IH11 WUW11 WLA11 WBE11 VRI11 VHM11 UXQ11 UNU11 UDY11 TUC11 TKG11 TAK11 SQO11 SGS11 RWW11 RNA11 RDE11 QTI11 QJM11 PZQ11 PPU11 PFY11 OWC11 OMG11 OCK11 NSO11 NIS11 MYW11 MPA11 MFE11 LVI11 LLM11 LBQ11 KRU11 KHY11 JYC11 JOG11 JEK11 IUO11 IKS11 IAW11 HRA11 HHE11 GXI11 GNM11 GDQ11 FTU11 FJY11 FAC11 EQG11 EGK11 DWO11 DMS11 DCW11 CTA11 CJE11 BZI11 BPM11 BFQ11 AVU11 ALY11 ACC11 SG11 IK11 WKX983002 WBB983002 VRF983002 VHJ983002 UXN983002 UNR983002 UDV983002 TTZ983002 TKD983002 TAH983002 SQL983002 SGP983002 RWT983002 RMX983002 RDB983002 QTF983002 QJJ983002 PZN983002 PPR983002 PFV983002 OVZ983002 OMD983002 OCH983002 NSL983002 NIP983002 MYT983002 MOX983002 MFB983002 LVF983002 LLJ983002 LBN983002 KRR983002 KHV983002 JXZ983002 JOD983002 JEH983002 IUL983002 IKP983002 IAT983002 HQX983002 HHB983002 GXF983002 GNJ983002 GDN983002 FTR983002 FJV983002 EZZ983002 EQD983002 EGH983002 DWL983002 DMP983002 DCT983002 CSX983002 CJB983002 BZF983002 BPJ983002 BFN983002 AVR983002 ALV983002 ABZ983002 SD983002 IH983002 WUT917466 WKX917466 WBB917466 VRF917466 VHJ917466 UXN917466 UNR917466 UDV917466 TTZ917466 TKD917466 TAH917466 SQL917466 SGP917466 RWT917466 RMX917466 RDB917466 QTF917466 QJJ917466 PZN917466 PPR917466 PFV917466 OVZ917466 OMD917466 OCH917466 NSL917466 NIP917466 MYT917466 MOX917466 MFB917466 LVF917466 LLJ917466 LBN917466 KRR917466 KHV917466 JXZ917466 JOD917466 JEH917466 IUL917466 IKP917466 IAT917466 HQX917466 HHB917466 GXF917466 GNJ917466 GDN917466 FTR917466 FJV917466 EZZ917466 EQD917466 EGH917466 DWL917466 DMP917466 DCT917466 CSX917466 CJB917466 BZF917466 BPJ917466 BFN917466 AVR917466 ALV917466 ABZ917466 SD917466 IH917466 WUT851930 WKX851930 WBB851930 VRF851930 VHJ851930 UXN851930 UNR851930 UDV851930 TTZ851930 TKD851930 TAH851930 SQL851930 SGP851930 RWT851930 RMX851930 RDB851930 QTF851930 QJJ851930 PZN851930 PPR851930 PFV851930 OVZ851930 OMD851930 OCH851930 NSL851930 NIP851930 MYT851930 MOX851930 MFB851930 LVF851930 LLJ851930 LBN851930 KRR851930 KHV851930 JXZ851930 JOD851930 JEH851930 IUL851930 IKP851930 IAT851930 HQX851930 HHB851930 GXF851930 GNJ851930 GDN851930 FTR851930 FJV851930 EZZ851930 EQD851930 EGH851930 DWL851930 DMP851930 DCT851930 CSX851930 CJB851930 BZF851930 BPJ851930 BFN851930 AVR851930 ALV851930 ABZ851930 SD851930 IH851930 WUT786394 WKX786394 WBB786394 VRF786394 VHJ786394 UXN786394 UNR786394 UDV786394 TTZ786394 TKD786394 TAH786394 SQL786394 SGP786394 RWT786394 RMX786394 RDB786394 QTF786394 QJJ786394 PZN786394 PPR786394 PFV786394 OVZ786394 OMD786394 OCH786394 NSL786394 NIP786394 MYT786394 MOX786394 MFB786394 LVF786394 LLJ786394 LBN786394 KRR786394 KHV786394 JXZ786394 JOD786394 JEH786394 IUL786394 IKP786394 IAT786394 HQX786394 HHB786394 GXF786394 GNJ786394 GDN786394 FTR786394 FJV786394 EZZ786394 EQD786394 EGH786394 DWL786394 DMP786394 DCT786394 CSX786394 CJB786394 BZF786394 BPJ786394 BFN786394 AVR786394 ALV786394 ABZ786394 SD786394 IH786394 WUT720858 WKX720858 WBB720858 VRF720858 VHJ720858 UXN720858 UNR720858 UDV720858 TTZ720858 TKD720858 TAH720858 SQL720858 SGP720858 RWT720858 RMX720858 RDB720858 QTF720858 QJJ720858 PZN720858 PPR720858 PFV720858 OVZ720858 OMD720858 OCH720858 NSL720858 NIP720858 MYT720858 MOX720858 MFB720858 LVF720858 LLJ720858 LBN720858 KRR720858 KHV720858 JXZ720858 JOD720858 JEH720858 IUL720858 IKP720858 IAT720858 HQX720858 HHB720858 GXF720858 GNJ720858 GDN720858 FTR720858 FJV720858 EZZ720858 EQD720858 EGH720858 DWL720858 DMP720858 DCT720858 CSX720858 CJB720858 BZF720858 BPJ720858 BFN720858 AVR720858 ALV720858 ABZ720858 SD720858 IH720858 WUT655322 WKX655322 WBB655322 VRF655322 VHJ655322 UXN655322 UNR655322 UDV655322 TTZ655322 TKD655322 TAH655322 SQL655322 SGP655322 RWT655322 RMX655322 RDB655322 QTF655322 QJJ655322 PZN655322 PPR655322 PFV655322 OVZ655322 OMD655322 OCH655322 NSL655322 NIP655322 MYT655322 MOX655322 MFB655322 LVF655322 LLJ655322 LBN655322 KRR655322 KHV655322 JXZ655322 JOD655322 JEH655322 IUL655322 IKP655322 IAT655322 HQX655322 HHB655322 GXF655322 GNJ655322 GDN655322 FTR655322 FJV655322 EZZ655322 EQD655322 EGH655322 DWL655322 DMP655322 DCT655322 CSX655322 CJB655322 BZF655322 BPJ655322 BFN655322 AVR655322 ALV655322 ABZ655322 SD655322 IH655322 WUT589786 WKX589786 WBB589786 VRF589786 VHJ589786 UXN589786 UNR589786 UDV589786 TTZ589786 TKD589786 TAH589786 SQL589786 SGP589786 RWT589786 RMX589786 RDB589786 QTF589786 QJJ589786 PZN589786 PPR589786 PFV589786 OVZ589786 OMD589786 OCH589786 NSL589786 NIP589786 MYT589786 MOX589786 MFB589786 LVF589786 LLJ589786 LBN589786 KRR589786 KHV589786 JXZ589786 JOD589786 JEH589786 IUL589786 IKP589786 IAT589786 HQX589786 HHB589786 GXF589786 GNJ589786 GDN589786 FTR589786 FJV589786 EZZ589786 EQD589786 EGH589786 DWL589786 DMP589786 DCT589786 CSX589786 CJB589786 BZF589786 BPJ589786 BFN589786 AVR589786 ALV589786 ABZ589786 SD589786 IH589786 WUT524250 WKX524250 WBB524250 VRF524250 VHJ524250 UXN524250 UNR524250 UDV524250 TTZ524250 TKD524250 TAH524250 SQL524250 SGP524250 RWT524250 RMX524250 RDB524250 QTF524250 QJJ524250 PZN524250 PPR524250 PFV524250 OVZ524250 OMD524250 OCH524250 NSL524250 NIP524250 MYT524250 MOX524250 MFB524250 LVF524250 LLJ524250 LBN524250 KRR524250 KHV524250 JXZ524250 JOD524250 JEH524250 IUL524250 IKP524250 IAT524250 HQX524250 HHB524250 GXF524250 GNJ524250 GDN524250 FTR524250 FJV524250 EZZ524250 EQD524250 EGH524250 DWL524250 DMP524250 DCT524250 CSX524250 CJB524250 BZF524250 BPJ524250 BFN524250 AVR524250 ALV524250 ABZ524250 SD524250 IH524250 WUT458714 WKX458714 WBB458714 VRF458714 VHJ458714 UXN458714 UNR458714 UDV458714 TTZ458714 TKD458714 TAH458714 SQL458714 SGP458714 RWT458714 RMX458714 RDB458714 QTF458714 QJJ458714 PZN458714 PPR458714 PFV458714 OVZ458714 OMD458714 OCH458714 NSL458714 NIP458714 MYT458714 MOX458714 MFB458714 LVF458714 LLJ458714 LBN458714 KRR458714 KHV458714 JXZ458714 JOD458714 JEH458714 IUL458714 IKP458714 IAT458714 HQX458714 HHB458714 GXF458714 GNJ458714 GDN458714 FTR458714 FJV458714 EZZ458714 EQD458714 EGH458714 DWL458714 DMP458714 DCT458714 CSX458714 CJB458714 BZF458714 BPJ458714 BFN458714 AVR458714 ALV458714 ABZ458714 SD458714 IH458714 WUT393178 WKX393178 WBB393178 VRF393178 VHJ393178 UXN393178 UNR393178 UDV393178 TTZ393178 TKD393178 TAH393178 SQL393178 SGP393178 RWT393178 RMX393178 RDB393178 QTF393178 QJJ393178 PZN393178 PPR393178 PFV393178 OVZ393178 OMD393178 OCH393178 NSL393178 NIP393178 MYT393178 MOX393178 MFB393178 LVF393178 LLJ393178 LBN393178 KRR393178 KHV393178 JXZ393178 JOD393178 JEH393178 IUL393178 IKP393178 IAT393178 HQX393178 HHB393178 GXF393178 GNJ393178 GDN393178 FTR393178 FJV393178 EZZ393178 EQD393178 EGH393178 DWL393178 DMP393178 DCT393178 CSX393178 CJB393178 BZF393178 BPJ393178 BFN393178 AVR393178 ALV393178 ABZ393178 SD393178 IH393178 WUT327642 WKX327642 WBB327642 VRF327642 VHJ327642 UXN327642 UNR327642 UDV327642 TTZ327642 TKD327642 TAH327642 SQL327642 SGP327642 RWT327642 RMX327642 RDB327642 QTF327642 QJJ327642 PZN327642 PPR327642 PFV327642 OVZ327642 OMD327642 OCH327642 NSL327642 NIP327642 MYT327642 MOX327642 MFB327642 LVF327642 LLJ327642 LBN327642 KRR327642 KHV327642 JXZ327642 JOD327642 JEH327642 IUL327642 IKP327642 IAT327642 HQX327642 HHB327642 GXF327642 GNJ327642 GDN327642 FTR327642 FJV327642 EZZ327642 EQD327642 EGH327642 DWL327642 DMP327642 DCT327642 CSX327642 CJB327642 BZF327642 BPJ327642 BFN327642 AVR327642 ALV327642 ABZ327642 SD327642 IH327642 WUT262106 WKX262106 WBB262106 VRF262106 VHJ262106 UXN262106 UNR262106 UDV262106 TTZ262106 TKD262106 TAH262106 SQL262106 SGP262106 RWT262106 RMX262106 RDB262106 QTF262106 QJJ262106 PZN262106 PPR262106 PFV262106 OVZ262106 OMD262106 OCH262106 NSL262106 NIP262106 MYT262106 MOX262106 MFB262106 LVF262106 LLJ262106 LBN262106 KRR262106 KHV262106 JXZ262106 JOD262106 JEH262106 IUL262106 IKP262106 IAT262106 HQX262106 HHB262106 GXF262106 GNJ262106 GDN262106 FTR262106 FJV262106 EZZ262106 EQD262106 EGH262106 DWL262106 DMP262106 DCT262106 CSX262106 CJB262106 BZF262106 BPJ262106 BFN262106 AVR262106 ALV262106 ABZ262106 SD262106 IH262106 WUT196570 WKX196570 WBB196570 VRF196570 VHJ196570 UXN196570 UNR196570 UDV196570 TTZ196570 TKD196570 TAH196570 SQL196570 SGP196570 RWT196570 RMX196570 RDB196570 QTF196570 QJJ196570 PZN196570 PPR196570 PFV196570 OVZ196570 OMD196570 OCH196570 NSL196570 NIP196570 MYT196570 MOX196570 MFB196570 LVF196570 LLJ196570 LBN196570 KRR196570 KHV196570 JXZ196570 JOD196570 JEH196570 IUL196570 IKP196570 IAT196570 HQX196570 HHB196570 GXF196570 GNJ196570 GDN196570 FTR196570 FJV196570 EZZ196570 EQD196570 EGH196570 DWL196570 DMP196570 DCT196570 CSX196570 CJB196570 BZF196570 BPJ196570 BFN196570 AVR196570 ALV196570 ABZ196570 SD196570 IH196570 WUT131034 WKX131034 WBB131034 VRF131034 VHJ131034 UXN131034 UNR131034 UDV131034 TTZ131034 TKD131034 TAH131034 SQL131034 SGP131034 RWT131034 RMX131034 RDB131034 QTF131034 QJJ131034 PZN131034 PPR131034 PFV131034 OVZ131034 OMD131034 OCH131034 NSL131034 NIP131034 MYT131034 MOX131034 MFB131034 LVF131034 LLJ131034 LBN131034 KRR131034 KHV131034 JXZ131034 JOD131034 JEH131034 IUL131034 IKP131034 IAT131034 HQX131034 HHB131034 GXF131034 GNJ131034 GDN131034 FTR131034 FJV131034 EZZ131034 EQD131034 EGH131034 DWL131034 DMP131034 DCT131034 CSX131034 CJB131034 BZF131034 BPJ131034 BFN131034 AVR131034 ALV131034 ABZ131034 SD131034 IH131034 WUT65498 WKX65498 WBB65498 VRF65498 VHJ65498 UXN65498 UNR65498 UDV65498 TTZ65498 TKD65498 TAH65498 SQL65498 SGP65498 RWT65498 RMX65498 RDB65498 QTF65498 QJJ65498 PZN65498 PPR65498 PFV65498 OVZ65498 OMD65498 OCH65498 NSL65498 NIP65498 MYT65498 MOX65498 MFB65498 LVF65498 LLJ65498 LBN65498 KRR65498 KHV65498 JXZ65498 JOD65498 JEH65498 IUL65498 IKP65498 IAT65498 HQX65498 HHB65498 GXF65498 GNJ65498 GDN65498 FTR65498 FJV65498 EZZ65498 EQD65498 EGH65498 DWL65498 DMP65498 DCT65498 CSX65498 CJB65498 BZF65498 BPJ65498 BFN65498 AVR65498 ALV65498 ABZ65498 SD65498 IH65498 WUW983002 WLA983002 WBE983002 VRI983002 VHM983002 UXQ983002 UNU983002 UDY983002 TUC983002 TKG983002 TAK983002 SQO983002 SGS983002 RWW983002 RNA983002 RDE983002 QTI983002 QJM983002 PZQ983002 PPU983002 PFY983002 OWC983002 OMG983002 OCK983002 NSO983002 NIS983002 MYW983002 MPA983002 MFE983002 LVI983002 LLM983002 LBQ983002 KRU983002 KHY983002 JYC983002 JOG983002 JEK983002 IUO983002 IKS983002 IAW983002 HRA983002 HHE983002 GXI983002 GNM983002 GDQ983002 FTU983002 FJY983002 FAC983002 EQG983002 EGK983002 DWO983002 DMS983002 DCW983002 CTA983002 CJE983002 BZI983002 BPM983002 BFQ983002 AVU983002 ALY983002 ACC983002 SG983002 IK983002 WUW917466 WLA917466 WBE917466 VRI917466 VHM917466 UXQ917466 UNU917466 UDY917466 TUC917466 TKG917466 TAK917466 SQO917466 SGS917466 RWW917466 RNA917466 RDE917466 QTI917466 QJM917466 PZQ917466 PPU917466 PFY917466 OWC917466 OMG917466 OCK917466 NSO917466 NIS917466 MYW917466 MPA917466 MFE917466 LVI917466 LLM917466 LBQ917466 KRU917466 KHY917466 JYC917466 JOG917466 JEK917466 IUO917466 IKS917466 IAW917466 HRA917466 HHE917466 GXI917466 GNM917466 GDQ917466 FTU917466 FJY917466 FAC917466 EQG917466 EGK917466 DWO917466 DMS917466 DCW917466 CTA917466 CJE917466 BZI917466 BPM917466 BFQ917466 AVU917466 ALY917466 ACC917466 SG917466 IK917466 WUW851930 WLA851930 WBE851930 VRI851930 VHM851930 UXQ851930 UNU851930 UDY851930 TUC851930 TKG851930 TAK851930 SQO851930 SGS851930 RWW851930 RNA851930 RDE851930 QTI851930 QJM851930 PZQ851930 PPU851930 PFY851930 OWC851930 OMG851930 OCK851930 NSO851930 NIS851930 MYW851930 MPA851930 MFE851930 LVI851930 LLM851930 LBQ851930 KRU851930 KHY851930 JYC851930 JOG851930 JEK851930 IUO851930 IKS851930 IAW851930 HRA851930 HHE851930 GXI851930 GNM851930 GDQ851930 FTU851930 FJY851930 FAC851930 EQG851930 EGK851930 DWO851930 DMS851930 DCW851930 CTA851930 CJE851930 BZI851930 BPM851930 BFQ851930 AVU851930 ALY851930 ACC851930 SG851930 IK851930 WUW786394 WLA786394 WBE786394 VRI786394 VHM786394 UXQ786394 UNU786394 UDY786394 TUC786394 TKG786394 TAK786394 SQO786394 SGS786394 RWW786394 RNA786394 RDE786394 QTI786394 QJM786394 PZQ786394 PPU786394 PFY786394 OWC786394 OMG786394 OCK786394 NSO786394 NIS786394 MYW786394 MPA786394 MFE786394 LVI786394 LLM786394 LBQ786394 KRU786394 KHY786394 JYC786394 JOG786394 JEK786394 IUO786394 IKS786394 IAW786394 HRA786394 HHE786394 GXI786394 GNM786394 GDQ786394 FTU786394 FJY786394 FAC786394 EQG786394 EGK786394 DWO786394 DMS786394 DCW786394 CTA786394 CJE786394 BZI786394 BPM786394 BFQ786394 AVU786394 ALY786394 ACC786394 SG786394 IK786394 WUW720858 WLA720858 WBE720858 VRI720858 VHM720858 UXQ720858 UNU720858 UDY720858 TUC720858 TKG720858 TAK720858 SQO720858 SGS720858 RWW720858 RNA720858 RDE720858 QTI720858 QJM720858 PZQ720858 PPU720858 PFY720858 OWC720858 OMG720858 OCK720858 NSO720858 NIS720858 MYW720858 MPA720858 MFE720858 LVI720858 LLM720858 LBQ720858 KRU720858 KHY720858 JYC720858 JOG720858 JEK720858 IUO720858 IKS720858 IAW720858 HRA720858 HHE720858 GXI720858 GNM720858 GDQ720858 FTU720858 FJY720858 FAC720858 EQG720858 EGK720858 DWO720858 DMS720858 DCW720858 CTA720858 CJE720858 BZI720858 BPM720858 BFQ720858 AVU720858 ALY720858 ACC720858 SG720858 IK720858 WUW655322 WLA655322 WBE655322 VRI655322 VHM655322 UXQ655322 UNU655322 UDY655322 TUC655322 TKG655322 TAK655322 SQO655322 SGS655322 RWW655322 RNA655322 RDE655322 QTI655322 QJM655322 PZQ655322 PPU655322 PFY655322 OWC655322 OMG655322 OCK655322 NSO655322 NIS655322 MYW655322 MPA655322 MFE655322 LVI655322 LLM655322 LBQ655322 KRU655322 KHY655322 JYC655322 JOG655322 JEK655322 IUO655322 IKS655322 IAW655322 HRA655322 HHE655322 GXI655322 GNM655322 GDQ655322 FTU655322 FJY655322 FAC655322 EQG655322 EGK655322 DWO655322 DMS655322 DCW655322 CTA655322 CJE655322 BZI655322 BPM655322 BFQ655322 AVU655322 ALY655322 ACC655322 SG655322 IK655322 WUW589786 WLA589786 WBE589786 VRI589786 VHM589786 UXQ589786 UNU589786 UDY589786 TUC589786 TKG589786 TAK589786 SQO589786 SGS589786 RWW589786 RNA589786 RDE589786 QTI589786 QJM589786 PZQ589786 PPU589786 PFY589786 OWC589786 OMG589786 OCK589786 NSO589786 NIS589786 MYW589786 MPA589786 MFE589786 LVI589786 LLM589786 LBQ589786 KRU589786 KHY589786 JYC589786 JOG589786 JEK589786 IUO589786 IKS589786 IAW589786 HRA589786 HHE589786 GXI589786 GNM589786 GDQ589786 FTU589786 FJY589786 FAC589786 EQG589786 EGK589786 DWO589786 DMS589786 DCW589786 CTA589786 CJE589786 BZI589786 BPM589786 BFQ589786 AVU589786 ALY589786 ACC589786 SG589786 IK589786 WUW524250 WLA524250 WBE524250 VRI524250 VHM524250 UXQ524250 UNU524250 UDY524250 TUC524250 TKG524250 TAK524250 SQO524250 SGS524250 RWW524250 RNA524250 RDE524250 QTI524250 QJM524250 PZQ524250 PPU524250 PFY524250 OWC524250 OMG524250 OCK524250 NSO524250 NIS524250 MYW524250 MPA524250 MFE524250 LVI524250 LLM524250 LBQ524250 KRU524250 KHY524250 JYC524250 JOG524250 JEK524250 IUO524250 IKS524250 IAW524250 HRA524250 HHE524250 GXI524250 GNM524250 GDQ524250 FTU524250 FJY524250 FAC524250 EQG524250 EGK524250 DWO524250 DMS524250 DCW524250 CTA524250 CJE524250 BZI524250 BPM524250 BFQ524250 AVU524250 ALY524250 ACC524250 SG524250 IK524250 WUW458714 WLA458714 WBE458714 VRI458714 VHM458714 UXQ458714 UNU458714 UDY458714 TUC458714 TKG458714 TAK458714 SQO458714 SGS458714 RWW458714 RNA458714 RDE458714 QTI458714 QJM458714 PZQ458714 PPU458714 PFY458714 OWC458714 OMG458714 OCK458714 NSO458714 NIS458714 MYW458714 MPA458714 MFE458714 LVI458714 LLM458714 LBQ458714 KRU458714 KHY458714 JYC458714 JOG458714 JEK458714 IUO458714 IKS458714 IAW458714 HRA458714 HHE458714 GXI458714 GNM458714 GDQ458714 FTU458714 FJY458714 FAC458714 EQG458714 EGK458714 DWO458714 DMS458714 DCW458714 CTA458714 CJE458714 BZI458714 BPM458714 BFQ458714 AVU458714 ALY458714 ACC458714 SG458714 IK458714 WUW393178 WLA393178 WBE393178 VRI393178 VHM393178 UXQ393178 UNU393178 UDY393178 TUC393178 TKG393178 TAK393178 SQO393178 SGS393178 RWW393178 RNA393178 RDE393178 QTI393178 QJM393178 PZQ393178 PPU393178 PFY393178 OWC393178 OMG393178 OCK393178 NSO393178 NIS393178 MYW393178 MPA393178 MFE393178 LVI393178 LLM393178 LBQ393178 KRU393178 KHY393178 JYC393178 JOG393178 JEK393178 IUO393178 IKS393178 IAW393178 HRA393178 HHE393178 GXI393178 GNM393178 GDQ393178 FTU393178 FJY393178 FAC393178 EQG393178 EGK393178 DWO393178 DMS393178 DCW393178 CTA393178 CJE393178 BZI393178 BPM393178 BFQ393178 AVU393178 ALY393178 ACC393178 SG393178 IK393178 WUW327642 WLA327642 WBE327642 VRI327642 VHM327642 UXQ327642 UNU327642 UDY327642 TUC327642 TKG327642 TAK327642 SQO327642 SGS327642 RWW327642 RNA327642 RDE327642 QTI327642 QJM327642 PZQ327642 PPU327642 PFY327642 OWC327642 OMG327642 OCK327642 NSO327642 NIS327642 MYW327642 MPA327642 MFE327642 LVI327642 LLM327642 LBQ327642 KRU327642 KHY327642 JYC327642 JOG327642 JEK327642 IUO327642 IKS327642 IAW327642 HRA327642 HHE327642 GXI327642 GNM327642 GDQ327642 FTU327642 FJY327642 FAC327642 EQG327642 EGK327642 DWO327642 DMS327642 DCW327642 CTA327642 CJE327642 BZI327642 BPM327642 BFQ327642 AVU327642 ALY327642 ACC327642 SG327642 IK327642 WUW262106 WLA262106 WBE262106 VRI262106 VHM262106 UXQ262106 UNU262106 UDY262106 TUC262106 TKG262106 TAK262106 SQO262106 SGS262106 RWW262106 RNA262106 RDE262106 QTI262106 QJM262106 PZQ262106 PPU262106 PFY262106 OWC262106 OMG262106 OCK262106 NSO262106 NIS262106 MYW262106 MPA262106 MFE262106 LVI262106 LLM262106 LBQ262106 KRU262106 KHY262106 JYC262106 JOG262106 JEK262106 IUO262106 IKS262106 IAW262106 HRA262106 HHE262106 GXI262106 GNM262106 GDQ262106 FTU262106 FJY262106 FAC262106 EQG262106 EGK262106 DWO262106 DMS262106 DCW262106 CTA262106 CJE262106 BZI262106 BPM262106 BFQ262106 AVU262106 ALY262106 ACC262106 SG262106 IK262106 WUW196570 WLA196570 WBE196570 VRI196570 VHM196570 UXQ196570 UNU196570 UDY196570 TUC196570 TKG196570 TAK196570 SQO196570 SGS196570 RWW196570 RNA196570 RDE196570 QTI196570 QJM196570 PZQ196570 PPU196570 PFY196570 OWC196570 OMG196570 OCK196570 NSO196570 NIS196570 MYW196570 MPA196570 MFE196570 LVI196570 LLM196570 LBQ196570 KRU196570 KHY196570 JYC196570 JOG196570 JEK196570 IUO196570 IKS196570 IAW196570 HRA196570 HHE196570 GXI196570 GNM196570 GDQ196570 FTU196570 FJY196570 FAC196570 EQG196570 EGK196570 DWO196570 DMS196570 DCW196570 CTA196570 CJE196570 BZI196570 BPM196570 BFQ196570 AVU196570 ALY196570 ACC196570 SG196570 IK196570 WUW131034 WLA131034 WBE131034 VRI131034 VHM131034 UXQ131034 UNU131034 UDY131034 TUC131034 TKG131034 TAK131034 SQO131034 SGS131034 RWW131034 RNA131034 RDE131034 QTI131034 QJM131034 PZQ131034 PPU131034 PFY131034 OWC131034 OMG131034 OCK131034 NSO131034 NIS131034 MYW131034 MPA131034 MFE131034 LVI131034 LLM131034 LBQ131034 KRU131034 KHY131034 JYC131034 JOG131034 JEK131034 IUO131034 IKS131034 IAW131034 HRA131034 HHE131034 GXI131034 GNM131034 GDQ131034 FTU131034 FJY131034 FAC131034 EQG131034 EGK131034 DWO131034 DMS131034 DCW131034 CTA131034 CJE131034 BZI131034 BPM131034 BFQ131034 AVU131034 ALY131034 ACC131034 SG131034 IK131034 WUW65498 WLA65498 WBE65498 VRI65498 VHM65498 UXQ65498 UNU65498 UDY65498 TUC65498 TKG65498 TAK65498 SQO65498 SGS65498 RWW65498 RNA65498 RDE65498 QTI65498 QJM65498 PZQ65498 PPU65498 PFY65498 OWC65498 OMG65498 OCK65498 NSO65498 NIS65498 MYW65498 MPA65498 MFE65498 LVI65498 LLM65498 LBQ65498 KRU65498 KHY65498 JYC65498 JOG65498 JEK65498 IUO65498 IKS65498 IAW65498 HRA65498 HHE65498 GXI65498 GNM65498 GDQ65498 FTU65498 FJY65498 FAC65498 EQG65498 EGK65498 DWO65498 DMS65498 DCW65498 CTA65498 CJE65498 BZI65498 BPM65498 BFQ65498 AVU65498 ALY65498 ACC65498 SG65498 IK65498 H131031 H196567 H262103 H327639 H393175 H458711 H524247 H589783 H655319 H720855 H786391 H851927 H917463 H982999 E65495 E131031 E196567 E262103 E327639 E393175 E458711 E524247 E589783 E655319 E720855 E786391 E851927 E917463 E982999 H11 E11 H65495" xr:uid="{00000000-0002-0000-0700-000008000000}">
      <formula1>SwapType</formula1>
    </dataValidation>
    <dataValidation type="list" allowBlank="1" showInputMessage="1" showErrorMessage="1" sqref="WUT983004 WUT15 WKX15 WBB15 VRF15 VHJ15 UXN15 UNR15 UDV15 TTZ15 TKD15 TAH15 SQL15 SGP15 RWT15 RMX15 RDB15 QTF15 QJJ15 PZN15 PPR15 PFV15 OVZ15 OMD15 OCH15 NSL15 NIP15 MYT15 MOX15 MFB15 LVF15 LLJ15 LBN15 KRR15 KHV15 JXZ15 JOD15 JEH15 IUL15 IKP15 IAT15 HQX15 HHB15 GXF15 GNJ15 GDN15 FTR15 FJV15 EZZ15 EQD15 EGH15 DWL15 DMP15 DCT15 CSX15 CJB15 BZF15 BPJ15 BFN15 AVR15 ALV15 ABZ15 SD15 IH15 WUW15 WLA15 WBE15 VRI15 VHM15 UXQ15 UNU15 UDY15 TUC15 TKG15 TAK15 SQO15 SGS15 RWW15 RNA15 RDE15 QTI15 QJM15 PZQ15 PPU15 PFY15 OWC15 OMG15 OCK15 NSO15 NIS15 MYW15 MPA15 MFE15 LVI15 LLM15 LBQ15 KRU15 KHY15 JYC15 JOG15 JEK15 IUO15 IKS15 IAW15 HRA15 HHE15 GXI15 GNM15 GDQ15 FTU15 FJY15 FAC15 EQG15 EGK15 DWO15 DMS15 DCW15 CTA15 CJE15 BZI15 BPM15 BFQ15 AVU15 ALY15 ACC15 SG15 IK15 WKX983004 WBB983004 VRF983004 VHJ983004 UXN983004 UNR983004 UDV983004 TTZ983004 TKD983004 TAH983004 SQL983004 SGP983004 RWT983004 RMX983004 RDB983004 QTF983004 QJJ983004 PZN983004 PPR983004 PFV983004 OVZ983004 OMD983004 OCH983004 NSL983004 NIP983004 MYT983004 MOX983004 MFB983004 LVF983004 LLJ983004 LBN983004 KRR983004 KHV983004 JXZ983004 JOD983004 JEH983004 IUL983004 IKP983004 IAT983004 HQX983004 HHB983004 GXF983004 GNJ983004 GDN983004 FTR983004 FJV983004 EZZ983004 EQD983004 EGH983004 DWL983004 DMP983004 DCT983004 CSX983004 CJB983004 BZF983004 BPJ983004 BFN983004 AVR983004 ALV983004 ABZ983004 SD983004 IH983004 WUT917468 WKX917468 WBB917468 VRF917468 VHJ917468 UXN917468 UNR917468 UDV917468 TTZ917468 TKD917468 TAH917468 SQL917468 SGP917468 RWT917468 RMX917468 RDB917468 QTF917468 QJJ917468 PZN917468 PPR917468 PFV917468 OVZ917468 OMD917468 OCH917468 NSL917468 NIP917468 MYT917468 MOX917468 MFB917468 LVF917468 LLJ917468 LBN917468 KRR917468 KHV917468 JXZ917468 JOD917468 JEH917468 IUL917468 IKP917468 IAT917468 HQX917468 HHB917468 GXF917468 GNJ917468 GDN917468 FTR917468 FJV917468 EZZ917468 EQD917468 EGH917468 DWL917468 DMP917468 DCT917468 CSX917468 CJB917468 BZF917468 BPJ917468 BFN917468 AVR917468 ALV917468 ABZ917468 SD917468 IH917468 WUT851932 WKX851932 WBB851932 VRF851932 VHJ851932 UXN851932 UNR851932 UDV851932 TTZ851932 TKD851932 TAH851932 SQL851932 SGP851932 RWT851932 RMX851932 RDB851932 QTF851932 QJJ851932 PZN851932 PPR851932 PFV851932 OVZ851932 OMD851932 OCH851932 NSL851932 NIP851932 MYT851932 MOX851932 MFB851932 LVF851932 LLJ851932 LBN851932 KRR851932 KHV851932 JXZ851932 JOD851932 JEH851932 IUL851932 IKP851932 IAT851932 HQX851932 HHB851932 GXF851932 GNJ851932 GDN851932 FTR851932 FJV851932 EZZ851932 EQD851932 EGH851932 DWL851932 DMP851932 DCT851932 CSX851932 CJB851932 BZF851932 BPJ851932 BFN851932 AVR851932 ALV851932 ABZ851932 SD851932 IH851932 WUT786396 WKX786396 WBB786396 VRF786396 VHJ786396 UXN786396 UNR786396 UDV786396 TTZ786396 TKD786396 TAH786396 SQL786396 SGP786396 RWT786396 RMX786396 RDB786396 QTF786396 QJJ786396 PZN786396 PPR786396 PFV786396 OVZ786396 OMD786396 OCH786396 NSL786396 NIP786396 MYT786396 MOX786396 MFB786396 LVF786396 LLJ786396 LBN786396 KRR786396 KHV786396 JXZ786396 JOD786396 JEH786396 IUL786396 IKP786396 IAT786396 HQX786396 HHB786396 GXF786396 GNJ786396 GDN786396 FTR786396 FJV786396 EZZ786396 EQD786396 EGH786396 DWL786396 DMP786396 DCT786396 CSX786396 CJB786396 BZF786396 BPJ786396 BFN786396 AVR786396 ALV786396 ABZ786396 SD786396 IH786396 WUT720860 WKX720860 WBB720860 VRF720860 VHJ720860 UXN720860 UNR720860 UDV720860 TTZ720860 TKD720860 TAH720860 SQL720860 SGP720860 RWT720860 RMX720860 RDB720860 QTF720860 QJJ720860 PZN720860 PPR720860 PFV720860 OVZ720860 OMD720860 OCH720860 NSL720860 NIP720860 MYT720860 MOX720860 MFB720860 LVF720860 LLJ720860 LBN720860 KRR720860 KHV720860 JXZ720860 JOD720860 JEH720860 IUL720860 IKP720860 IAT720860 HQX720860 HHB720860 GXF720860 GNJ720860 GDN720860 FTR720860 FJV720860 EZZ720860 EQD720860 EGH720860 DWL720860 DMP720860 DCT720860 CSX720860 CJB720860 BZF720860 BPJ720860 BFN720860 AVR720860 ALV720860 ABZ720860 SD720860 IH720860 WUT655324 WKX655324 WBB655324 VRF655324 VHJ655324 UXN655324 UNR655324 UDV655324 TTZ655324 TKD655324 TAH655324 SQL655324 SGP655324 RWT655324 RMX655324 RDB655324 QTF655324 QJJ655324 PZN655324 PPR655324 PFV655324 OVZ655324 OMD655324 OCH655324 NSL655324 NIP655324 MYT655324 MOX655324 MFB655324 LVF655324 LLJ655324 LBN655324 KRR655324 KHV655324 JXZ655324 JOD655324 JEH655324 IUL655324 IKP655324 IAT655324 HQX655324 HHB655324 GXF655324 GNJ655324 GDN655324 FTR655324 FJV655324 EZZ655324 EQD655324 EGH655324 DWL655324 DMP655324 DCT655324 CSX655324 CJB655324 BZF655324 BPJ655324 BFN655324 AVR655324 ALV655324 ABZ655324 SD655324 IH655324 WUT589788 WKX589788 WBB589788 VRF589788 VHJ589788 UXN589788 UNR589788 UDV589788 TTZ589788 TKD589788 TAH589788 SQL589788 SGP589788 RWT589788 RMX589788 RDB589788 QTF589788 QJJ589788 PZN589788 PPR589788 PFV589788 OVZ589788 OMD589788 OCH589788 NSL589788 NIP589788 MYT589788 MOX589788 MFB589788 LVF589788 LLJ589788 LBN589788 KRR589788 KHV589788 JXZ589788 JOD589788 JEH589788 IUL589788 IKP589788 IAT589788 HQX589788 HHB589788 GXF589788 GNJ589788 GDN589788 FTR589788 FJV589788 EZZ589788 EQD589788 EGH589788 DWL589788 DMP589788 DCT589788 CSX589788 CJB589788 BZF589788 BPJ589788 BFN589788 AVR589788 ALV589788 ABZ589788 SD589788 IH589788 WUT524252 WKX524252 WBB524252 VRF524252 VHJ524252 UXN524252 UNR524252 UDV524252 TTZ524252 TKD524252 TAH524252 SQL524252 SGP524252 RWT524252 RMX524252 RDB524252 QTF524252 QJJ524252 PZN524252 PPR524252 PFV524252 OVZ524252 OMD524252 OCH524252 NSL524252 NIP524252 MYT524252 MOX524252 MFB524252 LVF524252 LLJ524252 LBN524252 KRR524252 KHV524252 JXZ524252 JOD524252 JEH524252 IUL524252 IKP524252 IAT524252 HQX524252 HHB524252 GXF524252 GNJ524252 GDN524252 FTR524252 FJV524252 EZZ524252 EQD524252 EGH524252 DWL524252 DMP524252 DCT524252 CSX524252 CJB524252 BZF524252 BPJ524252 BFN524252 AVR524252 ALV524252 ABZ524252 SD524252 IH524252 WUT458716 WKX458716 WBB458716 VRF458716 VHJ458716 UXN458716 UNR458716 UDV458716 TTZ458716 TKD458716 TAH458716 SQL458716 SGP458716 RWT458716 RMX458716 RDB458716 QTF458716 QJJ458716 PZN458716 PPR458716 PFV458716 OVZ458716 OMD458716 OCH458716 NSL458716 NIP458716 MYT458716 MOX458716 MFB458716 LVF458716 LLJ458716 LBN458716 KRR458716 KHV458716 JXZ458716 JOD458716 JEH458716 IUL458716 IKP458716 IAT458716 HQX458716 HHB458716 GXF458716 GNJ458716 GDN458716 FTR458716 FJV458716 EZZ458716 EQD458716 EGH458716 DWL458716 DMP458716 DCT458716 CSX458716 CJB458716 BZF458716 BPJ458716 BFN458716 AVR458716 ALV458716 ABZ458716 SD458716 IH458716 WUT393180 WKX393180 WBB393180 VRF393180 VHJ393180 UXN393180 UNR393180 UDV393180 TTZ393180 TKD393180 TAH393180 SQL393180 SGP393180 RWT393180 RMX393180 RDB393180 QTF393180 QJJ393180 PZN393180 PPR393180 PFV393180 OVZ393180 OMD393180 OCH393180 NSL393180 NIP393180 MYT393180 MOX393180 MFB393180 LVF393180 LLJ393180 LBN393180 KRR393180 KHV393180 JXZ393180 JOD393180 JEH393180 IUL393180 IKP393180 IAT393180 HQX393180 HHB393180 GXF393180 GNJ393180 GDN393180 FTR393180 FJV393180 EZZ393180 EQD393180 EGH393180 DWL393180 DMP393180 DCT393180 CSX393180 CJB393180 BZF393180 BPJ393180 BFN393180 AVR393180 ALV393180 ABZ393180 SD393180 IH393180 WUT327644 WKX327644 WBB327644 VRF327644 VHJ327644 UXN327644 UNR327644 UDV327644 TTZ327644 TKD327644 TAH327644 SQL327644 SGP327644 RWT327644 RMX327644 RDB327644 QTF327644 QJJ327644 PZN327644 PPR327644 PFV327644 OVZ327644 OMD327644 OCH327644 NSL327644 NIP327644 MYT327644 MOX327644 MFB327644 LVF327644 LLJ327644 LBN327644 KRR327644 KHV327644 JXZ327644 JOD327644 JEH327644 IUL327644 IKP327644 IAT327644 HQX327644 HHB327644 GXF327644 GNJ327644 GDN327644 FTR327644 FJV327644 EZZ327644 EQD327644 EGH327644 DWL327644 DMP327644 DCT327644 CSX327644 CJB327644 BZF327644 BPJ327644 BFN327644 AVR327644 ALV327644 ABZ327644 SD327644 IH327644 WUT262108 WKX262108 WBB262108 VRF262108 VHJ262108 UXN262108 UNR262108 UDV262108 TTZ262108 TKD262108 TAH262108 SQL262108 SGP262108 RWT262108 RMX262108 RDB262108 QTF262108 QJJ262108 PZN262108 PPR262108 PFV262108 OVZ262108 OMD262108 OCH262108 NSL262108 NIP262108 MYT262108 MOX262108 MFB262108 LVF262108 LLJ262108 LBN262108 KRR262108 KHV262108 JXZ262108 JOD262108 JEH262108 IUL262108 IKP262108 IAT262108 HQX262108 HHB262108 GXF262108 GNJ262108 GDN262108 FTR262108 FJV262108 EZZ262108 EQD262108 EGH262108 DWL262108 DMP262108 DCT262108 CSX262108 CJB262108 BZF262108 BPJ262108 BFN262108 AVR262108 ALV262108 ABZ262108 SD262108 IH262108 WUT196572 WKX196572 WBB196572 VRF196572 VHJ196572 UXN196572 UNR196572 UDV196572 TTZ196572 TKD196572 TAH196572 SQL196572 SGP196572 RWT196572 RMX196572 RDB196572 QTF196572 QJJ196572 PZN196572 PPR196572 PFV196572 OVZ196572 OMD196572 OCH196572 NSL196572 NIP196572 MYT196572 MOX196572 MFB196572 LVF196572 LLJ196572 LBN196572 KRR196572 KHV196572 JXZ196572 JOD196572 JEH196572 IUL196572 IKP196572 IAT196572 HQX196572 HHB196572 GXF196572 GNJ196572 GDN196572 FTR196572 FJV196572 EZZ196572 EQD196572 EGH196572 DWL196572 DMP196572 DCT196572 CSX196572 CJB196572 BZF196572 BPJ196572 BFN196572 AVR196572 ALV196572 ABZ196572 SD196572 IH196572 WUT131036 WKX131036 WBB131036 VRF131036 VHJ131036 UXN131036 UNR131036 UDV131036 TTZ131036 TKD131036 TAH131036 SQL131036 SGP131036 RWT131036 RMX131036 RDB131036 QTF131036 QJJ131036 PZN131036 PPR131036 PFV131036 OVZ131036 OMD131036 OCH131036 NSL131036 NIP131036 MYT131036 MOX131036 MFB131036 LVF131036 LLJ131036 LBN131036 KRR131036 KHV131036 JXZ131036 JOD131036 JEH131036 IUL131036 IKP131036 IAT131036 HQX131036 HHB131036 GXF131036 GNJ131036 GDN131036 FTR131036 FJV131036 EZZ131036 EQD131036 EGH131036 DWL131036 DMP131036 DCT131036 CSX131036 CJB131036 BZF131036 BPJ131036 BFN131036 AVR131036 ALV131036 ABZ131036 SD131036 IH131036 WUT65500 WKX65500 WBB65500 VRF65500 VHJ65500 UXN65500 UNR65500 UDV65500 TTZ65500 TKD65500 TAH65500 SQL65500 SGP65500 RWT65500 RMX65500 RDB65500 QTF65500 QJJ65500 PZN65500 PPR65500 PFV65500 OVZ65500 OMD65500 OCH65500 NSL65500 NIP65500 MYT65500 MOX65500 MFB65500 LVF65500 LLJ65500 LBN65500 KRR65500 KHV65500 JXZ65500 JOD65500 JEH65500 IUL65500 IKP65500 IAT65500 HQX65500 HHB65500 GXF65500 GNJ65500 GDN65500 FTR65500 FJV65500 EZZ65500 EQD65500 EGH65500 DWL65500 DMP65500 DCT65500 CSX65500 CJB65500 BZF65500 BPJ65500 BFN65500 AVR65500 ALV65500 ABZ65500 SD65500 IH65500 WUW983004 WLA983004 WBE983004 VRI983004 VHM983004 UXQ983004 UNU983004 UDY983004 TUC983004 TKG983004 TAK983004 SQO983004 SGS983004 RWW983004 RNA983004 RDE983004 QTI983004 QJM983004 PZQ983004 PPU983004 PFY983004 OWC983004 OMG983004 OCK983004 NSO983004 NIS983004 MYW983004 MPA983004 MFE983004 LVI983004 LLM983004 LBQ983004 KRU983004 KHY983004 JYC983004 JOG983004 JEK983004 IUO983004 IKS983004 IAW983004 HRA983004 HHE983004 GXI983004 GNM983004 GDQ983004 FTU983004 FJY983004 FAC983004 EQG983004 EGK983004 DWO983004 DMS983004 DCW983004 CTA983004 CJE983004 BZI983004 BPM983004 BFQ983004 AVU983004 ALY983004 ACC983004 SG983004 IK983004 WUW917468 WLA917468 WBE917468 VRI917468 VHM917468 UXQ917468 UNU917468 UDY917468 TUC917468 TKG917468 TAK917468 SQO917468 SGS917468 RWW917468 RNA917468 RDE917468 QTI917468 QJM917468 PZQ917468 PPU917468 PFY917468 OWC917468 OMG917468 OCK917468 NSO917468 NIS917468 MYW917468 MPA917468 MFE917468 LVI917468 LLM917468 LBQ917468 KRU917468 KHY917468 JYC917468 JOG917468 JEK917468 IUO917468 IKS917468 IAW917468 HRA917468 HHE917468 GXI917468 GNM917468 GDQ917468 FTU917468 FJY917468 FAC917468 EQG917468 EGK917468 DWO917468 DMS917468 DCW917468 CTA917468 CJE917468 BZI917468 BPM917468 BFQ917468 AVU917468 ALY917468 ACC917468 SG917468 IK917468 WUW851932 WLA851932 WBE851932 VRI851932 VHM851932 UXQ851932 UNU851932 UDY851932 TUC851932 TKG851932 TAK851932 SQO851932 SGS851932 RWW851932 RNA851932 RDE851932 QTI851932 QJM851932 PZQ851932 PPU851932 PFY851932 OWC851932 OMG851932 OCK851932 NSO851932 NIS851932 MYW851932 MPA851932 MFE851932 LVI851932 LLM851932 LBQ851932 KRU851932 KHY851932 JYC851932 JOG851932 JEK851932 IUO851932 IKS851932 IAW851932 HRA851932 HHE851932 GXI851932 GNM851932 GDQ851932 FTU851932 FJY851932 FAC851932 EQG851932 EGK851932 DWO851932 DMS851932 DCW851932 CTA851932 CJE851932 BZI851932 BPM851932 BFQ851932 AVU851932 ALY851932 ACC851932 SG851932 IK851932 WUW786396 WLA786396 WBE786396 VRI786396 VHM786396 UXQ786396 UNU786396 UDY786396 TUC786396 TKG786396 TAK786396 SQO786396 SGS786396 RWW786396 RNA786396 RDE786396 QTI786396 QJM786396 PZQ786396 PPU786396 PFY786396 OWC786396 OMG786396 OCK786396 NSO786396 NIS786396 MYW786396 MPA786396 MFE786396 LVI786396 LLM786396 LBQ786396 KRU786396 KHY786396 JYC786396 JOG786396 JEK786396 IUO786396 IKS786396 IAW786396 HRA786396 HHE786396 GXI786396 GNM786396 GDQ786396 FTU786396 FJY786396 FAC786396 EQG786396 EGK786396 DWO786396 DMS786396 DCW786396 CTA786396 CJE786396 BZI786396 BPM786396 BFQ786396 AVU786396 ALY786396 ACC786396 SG786396 IK786396 WUW720860 WLA720860 WBE720860 VRI720860 VHM720860 UXQ720860 UNU720860 UDY720860 TUC720860 TKG720860 TAK720860 SQO720860 SGS720860 RWW720860 RNA720860 RDE720860 QTI720860 QJM720860 PZQ720860 PPU720860 PFY720860 OWC720860 OMG720860 OCK720860 NSO720860 NIS720860 MYW720860 MPA720860 MFE720860 LVI720860 LLM720860 LBQ720860 KRU720860 KHY720860 JYC720860 JOG720860 JEK720860 IUO720860 IKS720860 IAW720860 HRA720860 HHE720860 GXI720860 GNM720860 GDQ720860 FTU720860 FJY720860 FAC720860 EQG720860 EGK720860 DWO720860 DMS720860 DCW720860 CTA720860 CJE720860 BZI720860 BPM720860 BFQ720860 AVU720860 ALY720860 ACC720860 SG720860 IK720860 WUW655324 WLA655324 WBE655324 VRI655324 VHM655324 UXQ655324 UNU655324 UDY655324 TUC655324 TKG655324 TAK655324 SQO655324 SGS655324 RWW655324 RNA655324 RDE655324 QTI655324 QJM655324 PZQ655324 PPU655324 PFY655324 OWC655324 OMG655324 OCK655324 NSO655324 NIS655324 MYW655324 MPA655324 MFE655324 LVI655324 LLM655324 LBQ655324 KRU655324 KHY655324 JYC655324 JOG655324 JEK655324 IUO655324 IKS655324 IAW655324 HRA655324 HHE655324 GXI655324 GNM655324 GDQ655324 FTU655324 FJY655324 FAC655324 EQG655324 EGK655324 DWO655324 DMS655324 DCW655324 CTA655324 CJE655324 BZI655324 BPM655324 BFQ655324 AVU655324 ALY655324 ACC655324 SG655324 IK655324 WUW589788 WLA589788 WBE589788 VRI589788 VHM589788 UXQ589788 UNU589788 UDY589788 TUC589788 TKG589788 TAK589788 SQO589788 SGS589788 RWW589788 RNA589788 RDE589788 QTI589788 QJM589788 PZQ589788 PPU589788 PFY589788 OWC589788 OMG589788 OCK589788 NSO589788 NIS589788 MYW589788 MPA589788 MFE589788 LVI589788 LLM589788 LBQ589788 KRU589788 KHY589788 JYC589788 JOG589788 JEK589788 IUO589788 IKS589788 IAW589788 HRA589788 HHE589788 GXI589788 GNM589788 GDQ589788 FTU589788 FJY589788 FAC589788 EQG589788 EGK589788 DWO589788 DMS589788 DCW589788 CTA589788 CJE589788 BZI589788 BPM589788 BFQ589788 AVU589788 ALY589788 ACC589788 SG589788 IK589788 WUW524252 WLA524252 WBE524252 VRI524252 VHM524252 UXQ524252 UNU524252 UDY524252 TUC524252 TKG524252 TAK524252 SQO524252 SGS524252 RWW524252 RNA524252 RDE524252 QTI524252 QJM524252 PZQ524252 PPU524252 PFY524252 OWC524252 OMG524252 OCK524252 NSO524252 NIS524252 MYW524252 MPA524252 MFE524252 LVI524252 LLM524252 LBQ524252 KRU524252 KHY524252 JYC524252 JOG524252 JEK524252 IUO524252 IKS524252 IAW524252 HRA524252 HHE524252 GXI524252 GNM524252 GDQ524252 FTU524252 FJY524252 FAC524252 EQG524252 EGK524252 DWO524252 DMS524252 DCW524252 CTA524252 CJE524252 BZI524252 BPM524252 BFQ524252 AVU524252 ALY524252 ACC524252 SG524252 IK524252 WUW458716 WLA458716 WBE458716 VRI458716 VHM458716 UXQ458716 UNU458716 UDY458716 TUC458716 TKG458716 TAK458716 SQO458716 SGS458716 RWW458716 RNA458716 RDE458716 QTI458716 QJM458716 PZQ458716 PPU458716 PFY458716 OWC458716 OMG458716 OCK458716 NSO458716 NIS458716 MYW458716 MPA458716 MFE458716 LVI458716 LLM458716 LBQ458716 KRU458716 KHY458716 JYC458716 JOG458716 JEK458716 IUO458716 IKS458716 IAW458716 HRA458716 HHE458716 GXI458716 GNM458716 GDQ458716 FTU458716 FJY458716 FAC458716 EQG458716 EGK458716 DWO458716 DMS458716 DCW458716 CTA458716 CJE458716 BZI458716 BPM458716 BFQ458716 AVU458716 ALY458716 ACC458716 SG458716 IK458716 WUW393180 WLA393180 WBE393180 VRI393180 VHM393180 UXQ393180 UNU393180 UDY393180 TUC393180 TKG393180 TAK393180 SQO393180 SGS393180 RWW393180 RNA393180 RDE393180 QTI393180 QJM393180 PZQ393180 PPU393180 PFY393180 OWC393180 OMG393180 OCK393180 NSO393180 NIS393180 MYW393180 MPA393180 MFE393180 LVI393180 LLM393180 LBQ393180 KRU393180 KHY393180 JYC393180 JOG393180 JEK393180 IUO393180 IKS393180 IAW393180 HRA393180 HHE393180 GXI393180 GNM393180 GDQ393180 FTU393180 FJY393180 FAC393180 EQG393180 EGK393180 DWO393180 DMS393180 DCW393180 CTA393180 CJE393180 BZI393180 BPM393180 BFQ393180 AVU393180 ALY393180 ACC393180 SG393180 IK393180 WUW327644 WLA327644 WBE327644 VRI327644 VHM327644 UXQ327644 UNU327644 UDY327644 TUC327644 TKG327644 TAK327644 SQO327644 SGS327644 RWW327644 RNA327644 RDE327644 QTI327644 QJM327644 PZQ327644 PPU327644 PFY327644 OWC327644 OMG327644 OCK327644 NSO327644 NIS327644 MYW327644 MPA327644 MFE327644 LVI327644 LLM327644 LBQ327644 KRU327644 KHY327644 JYC327644 JOG327644 JEK327644 IUO327644 IKS327644 IAW327644 HRA327644 HHE327644 GXI327644 GNM327644 GDQ327644 FTU327644 FJY327644 FAC327644 EQG327644 EGK327644 DWO327644 DMS327644 DCW327644 CTA327644 CJE327644 BZI327644 BPM327644 BFQ327644 AVU327644 ALY327644 ACC327644 SG327644 IK327644 WUW262108 WLA262108 WBE262108 VRI262108 VHM262108 UXQ262108 UNU262108 UDY262108 TUC262108 TKG262108 TAK262108 SQO262108 SGS262108 RWW262108 RNA262108 RDE262108 QTI262108 QJM262108 PZQ262108 PPU262108 PFY262108 OWC262108 OMG262108 OCK262108 NSO262108 NIS262108 MYW262108 MPA262108 MFE262108 LVI262108 LLM262108 LBQ262108 KRU262108 KHY262108 JYC262108 JOG262108 JEK262108 IUO262108 IKS262108 IAW262108 HRA262108 HHE262108 GXI262108 GNM262108 GDQ262108 FTU262108 FJY262108 FAC262108 EQG262108 EGK262108 DWO262108 DMS262108 DCW262108 CTA262108 CJE262108 BZI262108 BPM262108 BFQ262108 AVU262108 ALY262108 ACC262108 SG262108 IK262108 WUW196572 WLA196572 WBE196572 VRI196572 VHM196572 UXQ196572 UNU196572 UDY196572 TUC196572 TKG196572 TAK196572 SQO196572 SGS196572 RWW196572 RNA196572 RDE196572 QTI196572 QJM196572 PZQ196572 PPU196572 PFY196572 OWC196572 OMG196572 OCK196572 NSO196572 NIS196572 MYW196572 MPA196572 MFE196572 LVI196572 LLM196572 LBQ196572 KRU196572 KHY196572 JYC196572 JOG196572 JEK196572 IUO196572 IKS196572 IAW196572 HRA196572 HHE196572 GXI196572 GNM196572 GDQ196572 FTU196572 FJY196572 FAC196572 EQG196572 EGK196572 DWO196572 DMS196572 DCW196572 CTA196572 CJE196572 BZI196572 BPM196572 BFQ196572 AVU196572 ALY196572 ACC196572 SG196572 IK196572 WUW131036 WLA131036 WBE131036 VRI131036 VHM131036 UXQ131036 UNU131036 UDY131036 TUC131036 TKG131036 TAK131036 SQO131036 SGS131036 RWW131036 RNA131036 RDE131036 QTI131036 QJM131036 PZQ131036 PPU131036 PFY131036 OWC131036 OMG131036 OCK131036 NSO131036 NIS131036 MYW131036 MPA131036 MFE131036 LVI131036 LLM131036 LBQ131036 KRU131036 KHY131036 JYC131036 JOG131036 JEK131036 IUO131036 IKS131036 IAW131036 HRA131036 HHE131036 GXI131036 GNM131036 GDQ131036 FTU131036 FJY131036 FAC131036 EQG131036 EGK131036 DWO131036 DMS131036 DCW131036 CTA131036 CJE131036 BZI131036 BPM131036 BFQ131036 AVU131036 ALY131036 ACC131036 SG131036 IK131036 WUW65500 WLA65500 WBE65500 VRI65500 VHM65500 UXQ65500 UNU65500 UDY65500 TUC65500 TKG65500 TAK65500 SQO65500 SGS65500 RWW65500 RNA65500 RDE65500 QTI65500 QJM65500 PZQ65500 PPU65500 PFY65500 OWC65500 OMG65500 OCK65500 NSO65500 NIS65500 MYW65500 MPA65500 MFE65500 LVI65500 LLM65500 LBQ65500 KRU65500 KHY65500 JYC65500 JOG65500 JEK65500 IUO65500 IKS65500 IAW65500 HRA65500 HHE65500 GXI65500 GNM65500 GDQ65500 FTU65500 FJY65500 FAC65500 EQG65500 EGK65500 DWO65500 DMS65500 DCW65500 CTA65500 CJE65500 BZI65500 BPM65500 BFQ65500 AVU65500 ALY65500 ACC65500 SG65500 IK65500 H131033 H196569 H262105 H327641 H393177 H458713 H524249 H589785 H655321 H720857 H786393 H851929 H917465 H983001 E65497 E131033 E196569 E262105 E327641 E393177 E458713 E524249 E589785 E655321 E720857 E786393 E851929 E917465 E983001 H65497" xr:uid="{00000000-0002-0000-0700-000009000000}">
      <formula1>FinalStub</formula1>
    </dataValidation>
    <dataValidation type="list" allowBlank="1" showInputMessage="1" showErrorMessage="1" sqref="WUT983003 WUT12:WUT14 WKX12:WKX14 WBB12:WBB14 VRF12:VRF14 VHJ12:VHJ14 UXN12:UXN14 UNR12:UNR14 UDV12:UDV14 TTZ12:TTZ14 TKD12:TKD14 TAH12:TAH14 SQL12:SQL14 SGP12:SGP14 RWT12:RWT14 RMX12:RMX14 RDB12:RDB14 QTF12:QTF14 QJJ12:QJJ14 PZN12:PZN14 PPR12:PPR14 PFV12:PFV14 OVZ12:OVZ14 OMD12:OMD14 OCH12:OCH14 NSL12:NSL14 NIP12:NIP14 MYT12:MYT14 MOX12:MOX14 MFB12:MFB14 LVF12:LVF14 LLJ12:LLJ14 LBN12:LBN14 KRR12:KRR14 KHV12:KHV14 JXZ12:JXZ14 JOD12:JOD14 JEH12:JEH14 IUL12:IUL14 IKP12:IKP14 IAT12:IAT14 HQX12:HQX14 HHB12:HHB14 GXF12:GXF14 GNJ12:GNJ14 GDN12:GDN14 FTR12:FTR14 FJV12:FJV14 EZZ12:EZZ14 EQD12:EQD14 EGH12:EGH14 DWL12:DWL14 DMP12:DMP14 DCT12:DCT14 CSX12:CSX14 CJB12:CJB14 BZF12:BZF14 BPJ12:BPJ14 BFN12:BFN14 AVR12:AVR14 ALV12:ALV14 ABZ12:ABZ14 SD12:SD14 IH12:IH14 WUW12:WUW14 WLA12:WLA14 WBE12:WBE14 VRI12:VRI14 VHM12:VHM14 UXQ12:UXQ14 UNU12:UNU14 UDY12:UDY14 TUC12:TUC14 TKG12:TKG14 TAK12:TAK14 SQO12:SQO14 SGS12:SGS14 RWW12:RWW14 RNA12:RNA14 RDE12:RDE14 QTI12:QTI14 QJM12:QJM14 PZQ12:PZQ14 PPU12:PPU14 PFY12:PFY14 OWC12:OWC14 OMG12:OMG14 OCK12:OCK14 NSO12:NSO14 NIS12:NIS14 MYW12:MYW14 MPA12:MPA14 MFE12:MFE14 LVI12:LVI14 LLM12:LLM14 LBQ12:LBQ14 KRU12:KRU14 KHY12:KHY14 JYC12:JYC14 JOG12:JOG14 JEK12:JEK14 IUO12:IUO14 IKS12:IKS14 IAW12:IAW14 HRA12:HRA14 HHE12:HHE14 GXI12:GXI14 GNM12:GNM14 GDQ12:GDQ14 FTU12:FTU14 FJY12:FJY14 FAC12:FAC14 EQG12:EQG14 EGK12:EGK14 DWO12:DWO14 DMS12:DMS14 DCW12:DCW14 CTA12:CTA14 CJE12:CJE14 BZI12:BZI14 BPM12:BPM14 BFQ12:BFQ14 AVU12:AVU14 ALY12:ALY14 ACC12:ACC14 SG12:SG14 IK12:IK14 WKX983003 WBB983003 VRF983003 VHJ983003 UXN983003 UNR983003 UDV983003 TTZ983003 TKD983003 TAH983003 SQL983003 SGP983003 RWT983003 RMX983003 RDB983003 QTF983003 QJJ983003 PZN983003 PPR983003 PFV983003 OVZ983003 OMD983003 OCH983003 NSL983003 NIP983003 MYT983003 MOX983003 MFB983003 LVF983003 LLJ983003 LBN983003 KRR983003 KHV983003 JXZ983003 JOD983003 JEH983003 IUL983003 IKP983003 IAT983003 HQX983003 HHB983003 GXF983003 GNJ983003 GDN983003 FTR983003 FJV983003 EZZ983003 EQD983003 EGH983003 DWL983003 DMP983003 DCT983003 CSX983003 CJB983003 BZF983003 BPJ983003 BFN983003 AVR983003 ALV983003 ABZ983003 SD983003 IH983003 WUT917467 WKX917467 WBB917467 VRF917467 VHJ917467 UXN917467 UNR917467 UDV917467 TTZ917467 TKD917467 TAH917467 SQL917467 SGP917467 RWT917467 RMX917467 RDB917467 QTF917467 QJJ917467 PZN917467 PPR917467 PFV917467 OVZ917467 OMD917467 OCH917467 NSL917467 NIP917467 MYT917467 MOX917467 MFB917467 LVF917467 LLJ917467 LBN917467 KRR917467 KHV917467 JXZ917467 JOD917467 JEH917467 IUL917467 IKP917467 IAT917467 HQX917467 HHB917467 GXF917467 GNJ917467 GDN917467 FTR917467 FJV917467 EZZ917467 EQD917467 EGH917467 DWL917467 DMP917467 DCT917467 CSX917467 CJB917467 BZF917467 BPJ917467 BFN917467 AVR917467 ALV917467 ABZ917467 SD917467 IH917467 WUT851931 WKX851931 WBB851931 VRF851931 VHJ851931 UXN851931 UNR851931 UDV851931 TTZ851931 TKD851931 TAH851931 SQL851931 SGP851931 RWT851931 RMX851931 RDB851931 QTF851931 QJJ851931 PZN851931 PPR851931 PFV851931 OVZ851931 OMD851931 OCH851931 NSL851931 NIP851931 MYT851931 MOX851931 MFB851931 LVF851931 LLJ851931 LBN851931 KRR851931 KHV851931 JXZ851931 JOD851931 JEH851931 IUL851931 IKP851931 IAT851931 HQX851931 HHB851931 GXF851931 GNJ851931 GDN851931 FTR851931 FJV851931 EZZ851931 EQD851931 EGH851931 DWL851931 DMP851931 DCT851931 CSX851931 CJB851931 BZF851931 BPJ851931 BFN851931 AVR851931 ALV851931 ABZ851931 SD851931 IH851931 WUT786395 WKX786395 WBB786395 VRF786395 VHJ786395 UXN786395 UNR786395 UDV786395 TTZ786395 TKD786395 TAH786395 SQL786395 SGP786395 RWT786395 RMX786395 RDB786395 QTF786395 QJJ786395 PZN786395 PPR786395 PFV786395 OVZ786395 OMD786395 OCH786395 NSL786395 NIP786395 MYT786395 MOX786395 MFB786395 LVF786395 LLJ786395 LBN786395 KRR786395 KHV786395 JXZ786395 JOD786395 JEH786395 IUL786395 IKP786395 IAT786395 HQX786395 HHB786395 GXF786395 GNJ786395 GDN786395 FTR786395 FJV786395 EZZ786395 EQD786395 EGH786395 DWL786395 DMP786395 DCT786395 CSX786395 CJB786395 BZF786395 BPJ786395 BFN786395 AVR786395 ALV786395 ABZ786395 SD786395 IH786395 WUT720859 WKX720859 WBB720859 VRF720859 VHJ720859 UXN720859 UNR720859 UDV720859 TTZ720859 TKD720859 TAH720859 SQL720859 SGP720859 RWT720859 RMX720859 RDB720859 QTF720859 QJJ720859 PZN720859 PPR720859 PFV720859 OVZ720859 OMD720859 OCH720859 NSL720859 NIP720859 MYT720859 MOX720859 MFB720859 LVF720859 LLJ720859 LBN720859 KRR720859 KHV720859 JXZ720859 JOD720859 JEH720859 IUL720859 IKP720859 IAT720859 HQX720859 HHB720859 GXF720859 GNJ720859 GDN720859 FTR720859 FJV720859 EZZ720859 EQD720859 EGH720859 DWL720859 DMP720859 DCT720859 CSX720859 CJB720859 BZF720859 BPJ720859 BFN720859 AVR720859 ALV720859 ABZ720859 SD720859 IH720859 WUT655323 WKX655323 WBB655323 VRF655323 VHJ655323 UXN655323 UNR655323 UDV655323 TTZ655323 TKD655323 TAH655323 SQL655323 SGP655323 RWT655323 RMX655323 RDB655323 QTF655323 QJJ655323 PZN655323 PPR655323 PFV655323 OVZ655323 OMD655323 OCH655323 NSL655323 NIP655323 MYT655323 MOX655323 MFB655323 LVF655323 LLJ655323 LBN655323 KRR655323 KHV655323 JXZ655323 JOD655323 JEH655323 IUL655323 IKP655323 IAT655323 HQX655323 HHB655323 GXF655323 GNJ655323 GDN655323 FTR655323 FJV655323 EZZ655323 EQD655323 EGH655323 DWL655323 DMP655323 DCT655323 CSX655323 CJB655323 BZF655323 BPJ655323 BFN655323 AVR655323 ALV655323 ABZ655323 SD655323 IH655323 WUT589787 WKX589787 WBB589787 VRF589787 VHJ589787 UXN589787 UNR589787 UDV589787 TTZ589787 TKD589787 TAH589787 SQL589787 SGP589787 RWT589787 RMX589787 RDB589787 QTF589787 QJJ589787 PZN589787 PPR589787 PFV589787 OVZ589787 OMD589787 OCH589787 NSL589787 NIP589787 MYT589787 MOX589787 MFB589787 LVF589787 LLJ589787 LBN589787 KRR589787 KHV589787 JXZ589787 JOD589787 JEH589787 IUL589787 IKP589787 IAT589787 HQX589787 HHB589787 GXF589787 GNJ589787 GDN589787 FTR589787 FJV589787 EZZ589787 EQD589787 EGH589787 DWL589787 DMP589787 DCT589787 CSX589787 CJB589787 BZF589787 BPJ589787 BFN589787 AVR589787 ALV589787 ABZ589787 SD589787 IH589787 WUT524251 WKX524251 WBB524251 VRF524251 VHJ524251 UXN524251 UNR524251 UDV524251 TTZ524251 TKD524251 TAH524251 SQL524251 SGP524251 RWT524251 RMX524251 RDB524251 QTF524251 QJJ524251 PZN524251 PPR524251 PFV524251 OVZ524251 OMD524251 OCH524251 NSL524251 NIP524251 MYT524251 MOX524251 MFB524251 LVF524251 LLJ524251 LBN524251 KRR524251 KHV524251 JXZ524251 JOD524251 JEH524251 IUL524251 IKP524251 IAT524251 HQX524251 HHB524251 GXF524251 GNJ524251 GDN524251 FTR524251 FJV524251 EZZ524251 EQD524251 EGH524251 DWL524251 DMP524251 DCT524251 CSX524251 CJB524251 BZF524251 BPJ524251 BFN524251 AVR524251 ALV524251 ABZ524251 SD524251 IH524251 WUT458715 WKX458715 WBB458715 VRF458715 VHJ458715 UXN458715 UNR458715 UDV458715 TTZ458715 TKD458715 TAH458715 SQL458715 SGP458715 RWT458715 RMX458715 RDB458715 QTF458715 QJJ458715 PZN458715 PPR458715 PFV458715 OVZ458715 OMD458715 OCH458715 NSL458715 NIP458715 MYT458715 MOX458715 MFB458715 LVF458715 LLJ458715 LBN458715 KRR458715 KHV458715 JXZ458715 JOD458715 JEH458715 IUL458715 IKP458715 IAT458715 HQX458715 HHB458715 GXF458715 GNJ458715 GDN458715 FTR458715 FJV458715 EZZ458715 EQD458715 EGH458715 DWL458715 DMP458715 DCT458715 CSX458715 CJB458715 BZF458715 BPJ458715 BFN458715 AVR458715 ALV458715 ABZ458715 SD458715 IH458715 WUT393179 WKX393179 WBB393179 VRF393179 VHJ393179 UXN393179 UNR393179 UDV393179 TTZ393179 TKD393179 TAH393179 SQL393179 SGP393179 RWT393179 RMX393179 RDB393179 QTF393179 QJJ393179 PZN393179 PPR393179 PFV393179 OVZ393179 OMD393179 OCH393179 NSL393179 NIP393179 MYT393179 MOX393179 MFB393179 LVF393179 LLJ393179 LBN393179 KRR393179 KHV393179 JXZ393179 JOD393179 JEH393179 IUL393179 IKP393179 IAT393179 HQX393179 HHB393179 GXF393179 GNJ393179 GDN393179 FTR393179 FJV393179 EZZ393179 EQD393179 EGH393179 DWL393179 DMP393179 DCT393179 CSX393179 CJB393179 BZF393179 BPJ393179 BFN393179 AVR393179 ALV393179 ABZ393179 SD393179 IH393179 WUT327643 WKX327643 WBB327643 VRF327643 VHJ327643 UXN327643 UNR327643 UDV327643 TTZ327643 TKD327643 TAH327643 SQL327643 SGP327643 RWT327643 RMX327643 RDB327643 QTF327643 QJJ327643 PZN327643 PPR327643 PFV327643 OVZ327643 OMD327643 OCH327643 NSL327643 NIP327643 MYT327643 MOX327643 MFB327643 LVF327643 LLJ327643 LBN327643 KRR327643 KHV327643 JXZ327643 JOD327643 JEH327643 IUL327643 IKP327643 IAT327643 HQX327643 HHB327643 GXF327643 GNJ327643 GDN327643 FTR327643 FJV327643 EZZ327643 EQD327643 EGH327643 DWL327643 DMP327643 DCT327643 CSX327643 CJB327643 BZF327643 BPJ327643 BFN327643 AVR327643 ALV327643 ABZ327643 SD327643 IH327643 WUT262107 WKX262107 WBB262107 VRF262107 VHJ262107 UXN262107 UNR262107 UDV262107 TTZ262107 TKD262107 TAH262107 SQL262107 SGP262107 RWT262107 RMX262107 RDB262107 QTF262107 QJJ262107 PZN262107 PPR262107 PFV262107 OVZ262107 OMD262107 OCH262107 NSL262107 NIP262107 MYT262107 MOX262107 MFB262107 LVF262107 LLJ262107 LBN262107 KRR262107 KHV262107 JXZ262107 JOD262107 JEH262107 IUL262107 IKP262107 IAT262107 HQX262107 HHB262107 GXF262107 GNJ262107 GDN262107 FTR262107 FJV262107 EZZ262107 EQD262107 EGH262107 DWL262107 DMP262107 DCT262107 CSX262107 CJB262107 BZF262107 BPJ262107 BFN262107 AVR262107 ALV262107 ABZ262107 SD262107 IH262107 WUT196571 WKX196571 WBB196571 VRF196571 VHJ196571 UXN196571 UNR196571 UDV196571 TTZ196571 TKD196571 TAH196571 SQL196571 SGP196571 RWT196571 RMX196571 RDB196571 QTF196571 QJJ196571 PZN196571 PPR196571 PFV196571 OVZ196571 OMD196571 OCH196571 NSL196571 NIP196571 MYT196571 MOX196571 MFB196571 LVF196571 LLJ196571 LBN196571 KRR196571 KHV196571 JXZ196571 JOD196571 JEH196571 IUL196571 IKP196571 IAT196571 HQX196571 HHB196571 GXF196571 GNJ196571 GDN196571 FTR196571 FJV196571 EZZ196571 EQD196571 EGH196571 DWL196571 DMP196571 DCT196571 CSX196571 CJB196571 BZF196571 BPJ196571 BFN196571 AVR196571 ALV196571 ABZ196571 SD196571 IH196571 WUT131035 WKX131035 WBB131035 VRF131035 VHJ131035 UXN131035 UNR131035 UDV131035 TTZ131035 TKD131035 TAH131035 SQL131035 SGP131035 RWT131035 RMX131035 RDB131035 QTF131035 QJJ131035 PZN131035 PPR131035 PFV131035 OVZ131035 OMD131035 OCH131035 NSL131035 NIP131035 MYT131035 MOX131035 MFB131035 LVF131035 LLJ131035 LBN131035 KRR131035 KHV131035 JXZ131035 JOD131035 JEH131035 IUL131035 IKP131035 IAT131035 HQX131035 HHB131035 GXF131035 GNJ131035 GDN131035 FTR131035 FJV131035 EZZ131035 EQD131035 EGH131035 DWL131035 DMP131035 DCT131035 CSX131035 CJB131035 BZF131035 BPJ131035 BFN131035 AVR131035 ALV131035 ABZ131035 SD131035 IH131035 WUT65499 WKX65499 WBB65499 VRF65499 VHJ65499 UXN65499 UNR65499 UDV65499 TTZ65499 TKD65499 TAH65499 SQL65499 SGP65499 RWT65499 RMX65499 RDB65499 QTF65499 QJJ65499 PZN65499 PPR65499 PFV65499 OVZ65499 OMD65499 OCH65499 NSL65499 NIP65499 MYT65499 MOX65499 MFB65499 LVF65499 LLJ65499 LBN65499 KRR65499 KHV65499 JXZ65499 JOD65499 JEH65499 IUL65499 IKP65499 IAT65499 HQX65499 HHB65499 GXF65499 GNJ65499 GDN65499 FTR65499 FJV65499 EZZ65499 EQD65499 EGH65499 DWL65499 DMP65499 DCT65499 CSX65499 CJB65499 BZF65499 BPJ65499 BFN65499 AVR65499 ALV65499 ABZ65499 SD65499 IH65499 WUW983003 WLA983003 WBE983003 VRI983003 VHM983003 UXQ983003 UNU983003 UDY983003 TUC983003 TKG983003 TAK983003 SQO983003 SGS983003 RWW983003 RNA983003 RDE983003 QTI983003 QJM983003 PZQ983003 PPU983003 PFY983003 OWC983003 OMG983003 OCK983003 NSO983003 NIS983003 MYW983003 MPA983003 MFE983003 LVI983003 LLM983003 LBQ983003 KRU983003 KHY983003 JYC983003 JOG983003 JEK983003 IUO983003 IKS983003 IAW983003 HRA983003 HHE983003 GXI983003 GNM983003 GDQ983003 FTU983003 FJY983003 FAC983003 EQG983003 EGK983003 DWO983003 DMS983003 DCW983003 CTA983003 CJE983003 BZI983003 BPM983003 BFQ983003 AVU983003 ALY983003 ACC983003 SG983003 IK983003 WUW917467 WLA917467 WBE917467 VRI917467 VHM917467 UXQ917467 UNU917467 UDY917467 TUC917467 TKG917467 TAK917467 SQO917467 SGS917467 RWW917467 RNA917467 RDE917467 QTI917467 QJM917467 PZQ917467 PPU917467 PFY917467 OWC917467 OMG917467 OCK917467 NSO917467 NIS917467 MYW917467 MPA917467 MFE917467 LVI917467 LLM917467 LBQ917467 KRU917467 KHY917467 JYC917467 JOG917467 JEK917467 IUO917467 IKS917467 IAW917467 HRA917467 HHE917467 GXI917467 GNM917467 GDQ917467 FTU917467 FJY917467 FAC917467 EQG917467 EGK917467 DWO917467 DMS917467 DCW917467 CTA917467 CJE917467 BZI917467 BPM917467 BFQ917467 AVU917467 ALY917467 ACC917467 SG917467 IK917467 WUW851931 WLA851931 WBE851931 VRI851931 VHM851931 UXQ851931 UNU851931 UDY851931 TUC851931 TKG851931 TAK851931 SQO851931 SGS851931 RWW851931 RNA851931 RDE851931 QTI851931 QJM851931 PZQ851931 PPU851931 PFY851931 OWC851931 OMG851931 OCK851931 NSO851931 NIS851931 MYW851931 MPA851931 MFE851931 LVI851931 LLM851931 LBQ851931 KRU851931 KHY851931 JYC851931 JOG851931 JEK851931 IUO851931 IKS851931 IAW851931 HRA851931 HHE851931 GXI851931 GNM851931 GDQ851931 FTU851931 FJY851931 FAC851931 EQG851931 EGK851931 DWO851931 DMS851931 DCW851931 CTA851931 CJE851931 BZI851931 BPM851931 BFQ851931 AVU851931 ALY851931 ACC851931 SG851931 IK851931 WUW786395 WLA786395 WBE786395 VRI786395 VHM786395 UXQ786395 UNU786395 UDY786395 TUC786395 TKG786395 TAK786395 SQO786395 SGS786395 RWW786395 RNA786395 RDE786395 QTI786395 QJM786395 PZQ786395 PPU786395 PFY786395 OWC786395 OMG786395 OCK786395 NSO786395 NIS786395 MYW786395 MPA786395 MFE786395 LVI786395 LLM786395 LBQ786395 KRU786395 KHY786395 JYC786395 JOG786395 JEK786395 IUO786395 IKS786395 IAW786395 HRA786395 HHE786395 GXI786395 GNM786395 GDQ786395 FTU786395 FJY786395 FAC786395 EQG786395 EGK786395 DWO786395 DMS786395 DCW786395 CTA786395 CJE786395 BZI786395 BPM786395 BFQ786395 AVU786395 ALY786395 ACC786395 SG786395 IK786395 WUW720859 WLA720859 WBE720859 VRI720859 VHM720859 UXQ720859 UNU720859 UDY720859 TUC720859 TKG720859 TAK720859 SQO720859 SGS720859 RWW720859 RNA720859 RDE720859 QTI720859 QJM720859 PZQ720859 PPU720859 PFY720859 OWC720859 OMG720859 OCK720859 NSO720859 NIS720859 MYW720859 MPA720859 MFE720859 LVI720859 LLM720859 LBQ720859 KRU720859 KHY720859 JYC720859 JOG720859 JEK720859 IUO720859 IKS720859 IAW720859 HRA720859 HHE720859 GXI720859 GNM720859 GDQ720859 FTU720859 FJY720859 FAC720859 EQG720859 EGK720859 DWO720859 DMS720859 DCW720859 CTA720859 CJE720859 BZI720859 BPM720859 BFQ720859 AVU720859 ALY720859 ACC720859 SG720859 IK720859 WUW655323 WLA655323 WBE655323 VRI655323 VHM655323 UXQ655323 UNU655323 UDY655323 TUC655323 TKG655323 TAK655323 SQO655323 SGS655323 RWW655323 RNA655323 RDE655323 QTI655323 QJM655323 PZQ655323 PPU655323 PFY655323 OWC655323 OMG655323 OCK655323 NSO655323 NIS655323 MYW655323 MPA655323 MFE655323 LVI655323 LLM655323 LBQ655323 KRU655323 KHY655323 JYC655323 JOG655323 JEK655323 IUO655323 IKS655323 IAW655323 HRA655323 HHE655323 GXI655323 GNM655323 GDQ655323 FTU655323 FJY655323 FAC655323 EQG655323 EGK655323 DWO655323 DMS655323 DCW655323 CTA655323 CJE655323 BZI655323 BPM655323 BFQ655323 AVU655323 ALY655323 ACC655323 SG655323 IK655323 WUW589787 WLA589787 WBE589787 VRI589787 VHM589787 UXQ589787 UNU589787 UDY589787 TUC589787 TKG589787 TAK589787 SQO589787 SGS589787 RWW589787 RNA589787 RDE589787 QTI589787 QJM589787 PZQ589787 PPU589787 PFY589787 OWC589787 OMG589787 OCK589787 NSO589787 NIS589787 MYW589787 MPA589787 MFE589787 LVI589787 LLM589787 LBQ589787 KRU589787 KHY589787 JYC589787 JOG589787 JEK589787 IUO589787 IKS589787 IAW589787 HRA589787 HHE589787 GXI589787 GNM589787 GDQ589787 FTU589787 FJY589787 FAC589787 EQG589787 EGK589787 DWO589787 DMS589787 DCW589787 CTA589787 CJE589787 BZI589787 BPM589787 BFQ589787 AVU589787 ALY589787 ACC589787 SG589787 IK589787 WUW524251 WLA524251 WBE524251 VRI524251 VHM524251 UXQ524251 UNU524251 UDY524251 TUC524251 TKG524251 TAK524251 SQO524251 SGS524251 RWW524251 RNA524251 RDE524251 QTI524251 QJM524251 PZQ524251 PPU524251 PFY524251 OWC524251 OMG524251 OCK524251 NSO524251 NIS524251 MYW524251 MPA524251 MFE524251 LVI524251 LLM524251 LBQ524251 KRU524251 KHY524251 JYC524251 JOG524251 JEK524251 IUO524251 IKS524251 IAW524251 HRA524251 HHE524251 GXI524251 GNM524251 GDQ524251 FTU524251 FJY524251 FAC524251 EQG524251 EGK524251 DWO524251 DMS524251 DCW524251 CTA524251 CJE524251 BZI524251 BPM524251 BFQ524251 AVU524251 ALY524251 ACC524251 SG524251 IK524251 WUW458715 WLA458715 WBE458715 VRI458715 VHM458715 UXQ458715 UNU458715 UDY458715 TUC458715 TKG458715 TAK458715 SQO458715 SGS458715 RWW458715 RNA458715 RDE458715 QTI458715 QJM458715 PZQ458715 PPU458715 PFY458715 OWC458715 OMG458715 OCK458715 NSO458715 NIS458715 MYW458715 MPA458715 MFE458715 LVI458715 LLM458715 LBQ458715 KRU458715 KHY458715 JYC458715 JOG458715 JEK458715 IUO458715 IKS458715 IAW458715 HRA458715 HHE458715 GXI458715 GNM458715 GDQ458715 FTU458715 FJY458715 FAC458715 EQG458715 EGK458715 DWO458715 DMS458715 DCW458715 CTA458715 CJE458715 BZI458715 BPM458715 BFQ458715 AVU458715 ALY458715 ACC458715 SG458715 IK458715 WUW393179 WLA393179 WBE393179 VRI393179 VHM393179 UXQ393179 UNU393179 UDY393179 TUC393179 TKG393179 TAK393179 SQO393179 SGS393179 RWW393179 RNA393179 RDE393179 QTI393179 QJM393179 PZQ393179 PPU393179 PFY393179 OWC393179 OMG393179 OCK393179 NSO393179 NIS393179 MYW393179 MPA393179 MFE393179 LVI393179 LLM393179 LBQ393179 KRU393179 KHY393179 JYC393179 JOG393179 JEK393179 IUO393179 IKS393179 IAW393179 HRA393179 HHE393179 GXI393179 GNM393179 GDQ393179 FTU393179 FJY393179 FAC393179 EQG393179 EGK393179 DWO393179 DMS393179 DCW393179 CTA393179 CJE393179 BZI393179 BPM393179 BFQ393179 AVU393179 ALY393179 ACC393179 SG393179 IK393179 WUW327643 WLA327643 WBE327643 VRI327643 VHM327643 UXQ327643 UNU327643 UDY327643 TUC327643 TKG327643 TAK327643 SQO327643 SGS327643 RWW327643 RNA327643 RDE327643 QTI327643 QJM327643 PZQ327643 PPU327643 PFY327643 OWC327643 OMG327643 OCK327643 NSO327643 NIS327643 MYW327643 MPA327643 MFE327643 LVI327643 LLM327643 LBQ327643 KRU327643 KHY327643 JYC327643 JOG327643 JEK327643 IUO327643 IKS327643 IAW327643 HRA327643 HHE327643 GXI327643 GNM327643 GDQ327643 FTU327643 FJY327643 FAC327643 EQG327643 EGK327643 DWO327643 DMS327643 DCW327643 CTA327643 CJE327643 BZI327643 BPM327643 BFQ327643 AVU327643 ALY327643 ACC327643 SG327643 IK327643 WUW262107 WLA262107 WBE262107 VRI262107 VHM262107 UXQ262107 UNU262107 UDY262107 TUC262107 TKG262107 TAK262107 SQO262107 SGS262107 RWW262107 RNA262107 RDE262107 QTI262107 QJM262107 PZQ262107 PPU262107 PFY262107 OWC262107 OMG262107 OCK262107 NSO262107 NIS262107 MYW262107 MPA262107 MFE262107 LVI262107 LLM262107 LBQ262107 KRU262107 KHY262107 JYC262107 JOG262107 JEK262107 IUO262107 IKS262107 IAW262107 HRA262107 HHE262107 GXI262107 GNM262107 GDQ262107 FTU262107 FJY262107 FAC262107 EQG262107 EGK262107 DWO262107 DMS262107 DCW262107 CTA262107 CJE262107 BZI262107 BPM262107 BFQ262107 AVU262107 ALY262107 ACC262107 SG262107 IK262107 WUW196571 WLA196571 WBE196571 VRI196571 VHM196571 UXQ196571 UNU196571 UDY196571 TUC196571 TKG196571 TAK196571 SQO196571 SGS196571 RWW196571 RNA196571 RDE196571 QTI196571 QJM196571 PZQ196571 PPU196571 PFY196571 OWC196571 OMG196571 OCK196571 NSO196571 NIS196571 MYW196571 MPA196571 MFE196571 LVI196571 LLM196571 LBQ196571 KRU196571 KHY196571 JYC196571 JOG196571 JEK196571 IUO196571 IKS196571 IAW196571 HRA196571 HHE196571 GXI196571 GNM196571 GDQ196571 FTU196571 FJY196571 FAC196571 EQG196571 EGK196571 DWO196571 DMS196571 DCW196571 CTA196571 CJE196571 BZI196571 BPM196571 BFQ196571 AVU196571 ALY196571 ACC196571 SG196571 IK196571 WUW131035 WLA131035 WBE131035 VRI131035 VHM131035 UXQ131035 UNU131035 UDY131035 TUC131035 TKG131035 TAK131035 SQO131035 SGS131035 RWW131035 RNA131035 RDE131035 QTI131035 QJM131035 PZQ131035 PPU131035 PFY131035 OWC131035 OMG131035 OCK131035 NSO131035 NIS131035 MYW131035 MPA131035 MFE131035 LVI131035 LLM131035 LBQ131035 KRU131035 KHY131035 JYC131035 JOG131035 JEK131035 IUO131035 IKS131035 IAW131035 HRA131035 HHE131035 GXI131035 GNM131035 GDQ131035 FTU131035 FJY131035 FAC131035 EQG131035 EGK131035 DWO131035 DMS131035 DCW131035 CTA131035 CJE131035 BZI131035 BPM131035 BFQ131035 AVU131035 ALY131035 ACC131035 SG131035 IK131035 WUW65499 WLA65499 WBE65499 VRI65499 VHM65499 UXQ65499 UNU65499 UDY65499 TUC65499 TKG65499 TAK65499 SQO65499 SGS65499 RWW65499 RNA65499 RDE65499 QTI65499 QJM65499 PZQ65499 PPU65499 PFY65499 OWC65499 OMG65499 OCK65499 NSO65499 NIS65499 MYW65499 MPA65499 MFE65499 LVI65499 LLM65499 LBQ65499 KRU65499 KHY65499 JYC65499 JOG65499 JEK65499 IUO65499 IKS65499 IAW65499 HRA65499 HHE65499 GXI65499 GNM65499 GDQ65499 FTU65499 FJY65499 FAC65499 EQG65499 EGK65499 DWO65499 DMS65499 DCW65499 CTA65499 CJE65499 BZI65499 BPM65499 BFQ65499 AVU65499 ALY65499 ACC65499 SG65499 IK65499 H131032 H196568 H262104 H327640 H393176 H458712 H524248 H589784 H655320 H720856 H786392 H851928 H917464 H983000 E65496 E131032 E196568 E262104 E327640 E393176 E458712 E524248 E589784 E655320 E720856 E786392 E851928 E917464 E983000 H12:H13 E12:E13 H65496" xr:uid="{00000000-0002-0000-0700-00000A000000}">
      <formula1>StubPeriods</formula1>
    </dataValidation>
    <dataValidation type="list" allowBlank="1" showInputMessage="1" showErrorMessage="1" sqref="E26 H26:H27" xr:uid="{00000000-0002-0000-0700-00000B000000}">
      <formula1>CurveList</formula1>
    </dataValidation>
    <dataValidation type="list" allowBlank="1" showInputMessage="1" showErrorMessage="1" sqref="H15 E15" xr:uid="{00000000-0002-0000-0700-00000C000000}">
      <formula1>Type</formula1>
    </dataValidation>
  </dataValidations>
  <pageMargins left="0.75" right="0.75" top="1" bottom="1" header="0.5" footer="0.5"/>
  <pageSetup scale="18" orientation="landscape" r:id="rId1"/>
  <headerFooter alignWithMargins="0"/>
  <picture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4"/>
  <dimension ref="A4:O73"/>
  <sheetViews>
    <sheetView workbookViewId="0">
      <selection activeCell="O32" sqref="O32"/>
    </sheetView>
  </sheetViews>
  <sheetFormatPr defaultRowHeight="12.75"/>
  <cols>
    <col min="1" max="1" width="5.42578125" customWidth="1"/>
    <col min="2" max="2" width="12.85546875" customWidth="1"/>
    <col min="3" max="4" width="11.28515625" customWidth="1"/>
    <col min="5" max="5" width="12.5703125" bestFit="1" customWidth="1"/>
    <col min="6" max="6" width="15.7109375" customWidth="1"/>
    <col min="7" max="7" width="5.5703125" bestFit="1" customWidth="1"/>
    <col min="8" max="8" width="17" customWidth="1"/>
    <col min="9" max="9" width="16.5703125" customWidth="1"/>
    <col min="12" max="12" width="3.5703125" customWidth="1"/>
    <col min="13" max="13" width="12.5703125" bestFit="1" customWidth="1"/>
    <col min="14" max="15" width="14.28515625" bestFit="1" customWidth="1"/>
  </cols>
  <sheetData>
    <row r="4" spans="1:15">
      <c r="D4" s="98"/>
    </row>
    <row r="7" spans="1:15" ht="13.5" thickBot="1"/>
    <row r="8" spans="1:15" ht="13.5" thickBot="1">
      <c r="A8" s="209" t="s">
        <v>84</v>
      </c>
      <c r="B8" s="210"/>
      <c r="C8" s="210"/>
      <c r="D8" s="210"/>
      <c r="E8" s="210"/>
      <c r="F8" s="210"/>
      <c r="G8" s="210"/>
      <c r="H8" s="210"/>
      <c r="I8" s="210"/>
      <c r="J8" s="210"/>
      <c r="K8" s="211"/>
    </row>
    <row r="9" spans="1:15" ht="14.25" customHeight="1" thickBot="1">
      <c r="A9" s="99" t="s">
        <v>85</v>
      </c>
      <c r="B9" s="200" t="s">
        <v>180</v>
      </c>
      <c r="C9" s="99" t="s">
        <v>87</v>
      </c>
      <c r="D9" s="99" t="s">
        <v>88</v>
      </c>
      <c r="E9" s="100" t="s">
        <v>86</v>
      </c>
      <c r="F9" s="99" t="s">
        <v>79</v>
      </c>
      <c r="G9" s="99" t="s">
        <v>115</v>
      </c>
      <c r="H9" s="99" t="s">
        <v>81</v>
      </c>
      <c r="I9" s="99" t="s">
        <v>82</v>
      </c>
      <c r="J9" s="99" t="s">
        <v>83</v>
      </c>
      <c r="K9" s="99"/>
      <c r="M9" s="100" t="s">
        <v>86</v>
      </c>
      <c r="N9" s="201" t="s">
        <v>37</v>
      </c>
      <c r="O9" s="99" t="s">
        <v>79</v>
      </c>
    </row>
    <row r="10" spans="1:15">
      <c r="A10" s="101">
        <v>1</v>
      </c>
      <c r="B10" s="102">
        <f>C10</f>
        <v>39762</v>
      </c>
      <c r="C10" s="100">
        <v>39762</v>
      </c>
      <c r="D10" s="100">
        <v>39813</v>
      </c>
      <c r="E10" s="102">
        <v>39813</v>
      </c>
      <c r="F10" s="104">
        <v>100000000</v>
      </c>
      <c r="G10" s="140" t="s">
        <v>34</v>
      </c>
      <c r="H10" s="105">
        <v>6.5500000000000003E-2</v>
      </c>
      <c r="I10" s="106">
        <v>0</v>
      </c>
      <c r="J10" s="106">
        <v>0</v>
      </c>
      <c r="K10" s="100" t="e">
        <v>#N/A</v>
      </c>
      <c r="M10" s="102">
        <v>39813</v>
      </c>
      <c r="N10" s="202" t="s">
        <v>38</v>
      </c>
      <c r="O10" s="104">
        <v>100000000</v>
      </c>
    </row>
    <row r="11" spans="1:15">
      <c r="A11" s="107">
        <v>2</v>
      </c>
      <c r="B11" s="108">
        <f>C11</f>
        <v>39813</v>
      </c>
      <c r="C11" s="109">
        <v>39813</v>
      </c>
      <c r="D11" s="109">
        <v>39903</v>
      </c>
      <c r="E11" s="108">
        <v>39903</v>
      </c>
      <c r="F11" s="111">
        <f>F10-5000000</f>
        <v>95000000</v>
      </c>
      <c r="G11" s="141" t="s">
        <v>34</v>
      </c>
      <c r="H11" s="112">
        <v>6.5500000000000003E-2</v>
      </c>
      <c r="I11" s="113">
        <v>0</v>
      </c>
      <c r="J11" s="113">
        <v>0</v>
      </c>
      <c r="K11" s="109" t="e">
        <v>#N/A</v>
      </c>
      <c r="M11" s="108">
        <v>39903</v>
      </c>
      <c r="N11" s="203" t="s">
        <v>38</v>
      </c>
      <c r="O11" s="111">
        <v>5000000</v>
      </c>
    </row>
    <row r="12" spans="1:15">
      <c r="A12" s="107">
        <v>3</v>
      </c>
      <c r="B12" s="108">
        <f t="shared" ref="B12:B26" si="0">C12</f>
        <v>39903</v>
      </c>
      <c r="C12" s="109">
        <v>39903</v>
      </c>
      <c r="D12" s="109">
        <v>39994</v>
      </c>
      <c r="E12" s="108">
        <v>39994</v>
      </c>
      <c r="F12" s="111">
        <f t="shared" ref="F12:F26" si="1">F11-5000000</f>
        <v>90000000</v>
      </c>
      <c r="G12" s="141" t="s">
        <v>34</v>
      </c>
      <c r="H12" s="112">
        <v>6.5500000000000003E-2</v>
      </c>
      <c r="I12" s="113">
        <v>0</v>
      </c>
      <c r="J12" s="113">
        <v>0</v>
      </c>
      <c r="K12" s="109" t="e">
        <v>#N/A</v>
      </c>
      <c r="M12" s="108">
        <v>39994</v>
      </c>
      <c r="N12" s="203" t="s">
        <v>38</v>
      </c>
      <c r="O12" s="111">
        <v>5000000</v>
      </c>
    </row>
    <row r="13" spans="1:15">
      <c r="A13" s="107">
        <v>4</v>
      </c>
      <c r="B13" s="108">
        <f t="shared" si="0"/>
        <v>39994</v>
      </c>
      <c r="C13" s="109">
        <v>39994</v>
      </c>
      <c r="D13" s="109">
        <v>40086</v>
      </c>
      <c r="E13" s="108">
        <v>40086</v>
      </c>
      <c r="F13" s="111">
        <f t="shared" si="1"/>
        <v>85000000</v>
      </c>
      <c r="G13" s="141" t="s">
        <v>34</v>
      </c>
      <c r="H13" s="114">
        <v>6.5500000000000003E-2</v>
      </c>
      <c r="I13" s="113">
        <v>0</v>
      </c>
      <c r="J13" s="113">
        <v>0</v>
      </c>
      <c r="K13" s="109" t="e">
        <v>#N/A</v>
      </c>
      <c r="M13" s="108">
        <v>40086</v>
      </c>
      <c r="N13" s="203" t="s">
        <v>38</v>
      </c>
      <c r="O13" s="111">
        <v>5000000</v>
      </c>
    </row>
    <row r="14" spans="1:15">
      <c r="A14" s="107">
        <v>5</v>
      </c>
      <c r="B14" s="108">
        <f t="shared" si="0"/>
        <v>40086</v>
      </c>
      <c r="C14" s="109">
        <v>40086</v>
      </c>
      <c r="D14" s="109">
        <v>40178</v>
      </c>
      <c r="E14" s="108">
        <v>40178</v>
      </c>
      <c r="F14" s="111">
        <f t="shared" si="1"/>
        <v>80000000</v>
      </c>
      <c r="G14" s="141" t="s">
        <v>34</v>
      </c>
      <c r="H14" s="114">
        <v>6.5500000000000003E-2</v>
      </c>
      <c r="I14" s="113">
        <v>0</v>
      </c>
      <c r="J14" s="113">
        <v>0</v>
      </c>
      <c r="K14" s="109" t="e">
        <v>#N/A</v>
      </c>
      <c r="M14" s="108">
        <v>40178</v>
      </c>
      <c r="N14" s="203" t="s">
        <v>38</v>
      </c>
      <c r="O14" s="111">
        <v>5000000</v>
      </c>
    </row>
    <row r="15" spans="1:15">
      <c r="A15" s="107">
        <v>6</v>
      </c>
      <c r="B15" s="108">
        <f t="shared" si="0"/>
        <v>40178</v>
      </c>
      <c r="C15" s="109">
        <v>40178</v>
      </c>
      <c r="D15" s="109">
        <v>40268</v>
      </c>
      <c r="E15" s="108">
        <v>40268</v>
      </c>
      <c r="F15" s="111">
        <f t="shared" si="1"/>
        <v>75000000</v>
      </c>
      <c r="G15" s="141" t="s">
        <v>34</v>
      </c>
      <c r="H15" s="114">
        <v>6.5500000000000003E-2</v>
      </c>
      <c r="I15" s="113">
        <v>0</v>
      </c>
      <c r="J15" s="113">
        <v>0</v>
      </c>
      <c r="K15" s="109" t="e">
        <v>#N/A</v>
      </c>
      <c r="M15" s="108">
        <v>40268</v>
      </c>
      <c r="N15" s="203" t="s">
        <v>38</v>
      </c>
      <c r="O15" s="111">
        <v>5000000</v>
      </c>
    </row>
    <row r="16" spans="1:15">
      <c r="A16" s="107">
        <v>7</v>
      </c>
      <c r="B16" s="108">
        <f t="shared" si="0"/>
        <v>40268</v>
      </c>
      <c r="C16" s="109">
        <v>40268</v>
      </c>
      <c r="D16" s="109">
        <v>40359</v>
      </c>
      <c r="E16" s="108">
        <v>40359</v>
      </c>
      <c r="F16" s="111">
        <f t="shared" si="1"/>
        <v>70000000</v>
      </c>
      <c r="G16" s="141" t="s">
        <v>34</v>
      </c>
      <c r="H16" s="114">
        <v>6.5500000000000003E-2</v>
      </c>
      <c r="I16" s="113">
        <v>0</v>
      </c>
      <c r="J16" s="113">
        <v>0</v>
      </c>
      <c r="K16" s="109" t="e">
        <v>#N/A</v>
      </c>
      <c r="M16" s="108">
        <v>40359</v>
      </c>
      <c r="N16" s="203" t="s">
        <v>38</v>
      </c>
      <c r="O16" s="111">
        <v>5000000</v>
      </c>
    </row>
    <row r="17" spans="1:15">
      <c r="A17" s="107">
        <v>8</v>
      </c>
      <c r="B17" s="108">
        <f t="shared" si="0"/>
        <v>40359</v>
      </c>
      <c r="C17" s="109">
        <v>40359</v>
      </c>
      <c r="D17" s="109">
        <v>40451</v>
      </c>
      <c r="E17" s="108">
        <v>40451</v>
      </c>
      <c r="F17" s="111">
        <f t="shared" si="1"/>
        <v>65000000</v>
      </c>
      <c r="G17" s="141" t="s">
        <v>34</v>
      </c>
      <c r="H17" s="114">
        <v>6.5500000000000003E-2</v>
      </c>
      <c r="I17" s="113">
        <v>0</v>
      </c>
      <c r="J17" s="113">
        <v>0</v>
      </c>
      <c r="K17" s="109" t="e">
        <v>#N/A</v>
      </c>
      <c r="M17" s="108">
        <v>40451</v>
      </c>
      <c r="N17" s="203" t="s">
        <v>38</v>
      </c>
      <c r="O17" s="111">
        <v>5000000</v>
      </c>
    </row>
    <row r="18" spans="1:15">
      <c r="A18" s="107">
        <v>9</v>
      </c>
      <c r="B18" s="108">
        <f t="shared" si="0"/>
        <v>40451</v>
      </c>
      <c r="C18" s="109">
        <v>40451</v>
      </c>
      <c r="D18" s="109">
        <v>40543</v>
      </c>
      <c r="E18" s="108">
        <v>40543</v>
      </c>
      <c r="F18" s="111">
        <f t="shared" si="1"/>
        <v>60000000</v>
      </c>
      <c r="G18" s="141" t="s">
        <v>34</v>
      </c>
      <c r="H18" s="114">
        <v>6.5500000000000003E-2</v>
      </c>
      <c r="I18" s="113">
        <v>0</v>
      </c>
      <c r="J18" s="113">
        <v>0</v>
      </c>
      <c r="K18" s="109" t="e">
        <v>#N/A</v>
      </c>
      <c r="M18" s="108">
        <v>40543</v>
      </c>
      <c r="N18" s="203" t="s">
        <v>38</v>
      </c>
      <c r="O18" s="111">
        <v>5000000</v>
      </c>
    </row>
    <row r="19" spans="1:15">
      <c r="A19" s="107">
        <v>10</v>
      </c>
      <c r="B19" s="108">
        <f t="shared" si="0"/>
        <v>40543</v>
      </c>
      <c r="C19" s="109">
        <v>40543</v>
      </c>
      <c r="D19" s="109">
        <v>40633</v>
      </c>
      <c r="E19" s="108">
        <v>40633</v>
      </c>
      <c r="F19" s="111">
        <f t="shared" si="1"/>
        <v>55000000</v>
      </c>
      <c r="G19" s="141" t="s">
        <v>34</v>
      </c>
      <c r="H19" s="114">
        <v>6.5500000000000003E-2</v>
      </c>
      <c r="I19" s="113">
        <v>0</v>
      </c>
      <c r="J19" s="113">
        <v>0</v>
      </c>
      <c r="K19" s="109" t="e">
        <v>#N/A</v>
      </c>
      <c r="M19" s="108">
        <v>40633</v>
      </c>
      <c r="N19" s="203" t="s">
        <v>38</v>
      </c>
      <c r="O19" s="111">
        <v>5000000</v>
      </c>
    </row>
    <row r="20" spans="1:15">
      <c r="A20" s="107">
        <v>11</v>
      </c>
      <c r="B20" s="108">
        <f t="shared" si="0"/>
        <v>40633</v>
      </c>
      <c r="C20" s="109">
        <v>40633</v>
      </c>
      <c r="D20" s="109">
        <v>40724</v>
      </c>
      <c r="E20" s="108">
        <v>40724</v>
      </c>
      <c r="F20" s="111">
        <f t="shared" si="1"/>
        <v>50000000</v>
      </c>
      <c r="G20" s="141" t="s">
        <v>34</v>
      </c>
      <c r="H20" s="114">
        <v>6.5500000000000003E-2</v>
      </c>
      <c r="I20" s="113">
        <v>0</v>
      </c>
      <c r="J20" s="113">
        <v>0</v>
      </c>
      <c r="K20" s="115" t="e">
        <v>#N/A</v>
      </c>
      <c r="M20" s="108">
        <v>40724</v>
      </c>
      <c r="N20" s="203" t="s">
        <v>38</v>
      </c>
      <c r="O20" s="111">
        <v>5000000</v>
      </c>
    </row>
    <row r="21" spans="1:15">
      <c r="A21" s="107">
        <v>12</v>
      </c>
      <c r="B21" s="108">
        <f t="shared" si="0"/>
        <v>40724</v>
      </c>
      <c r="C21" s="109">
        <v>40724</v>
      </c>
      <c r="D21" s="109">
        <v>40816</v>
      </c>
      <c r="E21" s="108">
        <v>40816</v>
      </c>
      <c r="F21" s="111">
        <f t="shared" si="1"/>
        <v>45000000</v>
      </c>
      <c r="G21" s="141" t="s">
        <v>34</v>
      </c>
      <c r="H21" s="114">
        <v>6.5500000000000003E-2</v>
      </c>
      <c r="I21" s="113">
        <v>0</v>
      </c>
      <c r="J21" s="113">
        <v>0</v>
      </c>
      <c r="K21" s="109" t="e">
        <v>#N/A</v>
      </c>
      <c r="M21" s="108">
        <v>40816</v>
      </c>
      <c r="N21" s="203" t="s">
        <v>38</v>
      </c>
      <c r="O21" s="111">
        <v>5000000</v>
      </c>
    </row>
    <row r="22" spans="1:15">
      <c r="A22" s="107">
        <v>13</v>
      </c>
      <c r="B22" s="108">
        <f t="shared" si="0"/>
        <v>40816</v>
      </c>
      <c r="C22" s="109">
        <v>40816</v>
      </c>
      <c r="D22" s="109">
        <v>40908</v>
      </c>
      <c r="E22" s="108">
        <v>40911</v>
      </c>
      <c r="F22" s="111">
        <f t="shared" si="1"/>
        <v>40000000</v>
      </c>
      <c r="G22" s="141" t="s">
        <v>34</v>
      </c>
      <c r="H22" s="114">
        <v>6.5500000000000003E-2</v>
      </c>
      <c r="I22" s="113">
        <v>0</v>
      </c>
      <c r="J22" s="113">
        <v>0</v>
      </c>
      <c r="K22" s="109" t="e">
        <v>#N/A</v>
      </c>
      <c r="M22" s="108">
        <v>40911</v>
      </c>
      <c r="N22" s="203" t="s">
        <v>38</v>
      </c>
      <c r="O22" s="111">
        <v>5000000</v>
      </c>
    </row>
    <row r="23" spans="1:15">
      <c r="A23" s="107">
        <v>14</v>
      </c>
      <c r="B23" s="108">
        <f t="shared" si="0"/>
        <v>40908</v>
      </c>
      <c r="C23" s="109">
        <v>40908</v>
      </c>
      <c r="D23" s="109">
        <v>40999</v>
      </c>
      <c r="E23" s="108">
        <v>41001</v>
      </c>
      <c r="F23" s="111">
        <f t="shared" si="1"/>
        <v>35000000</v>
      </c>
      <c r="G23" s="141" t="s">
        <v>34</v>
      </c>
      <c r="H23" s="114">
        <v>6.5500000000000003E-2</v>
      </c>
      <c r="I23" s="113">
        <v>0</v>
      </c>
      <c r="J23" s="113">
        <v>0</v>
      </c>
      <c r="K23" s="109" t="e">
        <v>#N/A</v>
      </c>
      <c r="M23" s="108">
        <v>41001</v>
      </c>
      <c r="N23" s="203" t="s">
        <v>38</v>
      </c>
      <c r="O23" s="111">
        <v>5000000</v>
      </c>
    </row>
    <row r="24" spans="1:15">
      <c r="A24" s="107">
        <v>15</v>
      </c>
      <c r="B24" s="108">
        <f t="shared" si="0"/>
        <v>40999</v>
      </c>
      <c r="C24" s="109">
        <v>40999</v>
      </c>
      <c r="D24" s="109">
        <v>41090</v>
      </c>
      <c r="E24" s="108">
        <v>41092</v>
      </c>
      <c r="F24" s="111">
        <f t="shared" si="1"/>
        <v>30000000</v>
      </c>
      <c r="G24" s="141" t="s">
        <v>34</v>
      </c>
      <c r="H24" s="114">
        <v>6.5500000000000003E-2</v>
      </c>
      <c r="I24" s="113">
        <v>0</v>
      </c>
      <c r="J24" s="113">
        <v>0</v>
      </c>
      <c r="K24" s="109" t="e">
        <v>#N/A</v>
      </c>
      <c r="M24" s="108">
        <v>41092</v>
      </c>
      <c r="N24" s="203" t="s">
        <v>38</v>
      </c>
      <c r="O24" s="111">
        <v>5000000</v>
      </c>
    </row>
    <row r="25" spans="1:15">
      <c r="A25" s="107">
        <v>16</v>
      </c>
      <c r="B25" s="108">
        <f t="shared" si="0"/>
        <v>41090</v>
      </c>
      <c r="C25" s="109">
        <v>41090</v>
      </c>
      <c r="D25" s="109">
        <v>41182</v>
      </c>
      <c r="E25" s="108">
        <v>41183</v>
      </c>
      <c r="F25" s="111">
        <f t="shared" si="1"/>
        <v>25000000</v>
      </c>
      <c r="G25" s="141" t="s">
        <v>34</v>
      </c>
      <c r="H25" s="114">
        <v>6.5500000000000003E-2</v>
      </c>
      <c r="I25" s="113">
        <v>0</v>
      </c>
      <c r="J25" s="113">
        <v>0</v>
      </c>
      <c r="K25" s="109" t="e">
        <v>#N/A</v>
      </c>
      <c r="M25" s="108">
        <v>41183</v>
      </c>
      <c r="N25" s="203" t="s">
        <v>38</v>
      </c>
      <c r="O25" s="111">
        <v>5000000</v>
      </c>
    </row>
    <row r="26" spans="1:15">
      <c r="A26" s="107">
        <v>17</v>
      </c>
      <c r="B26" s="108">
        <f t="shared" si="0"/>
        <v>41182</v>
      </c>
      <c r="C26" s="109">
        <v>41182</v>
      </c>
      <c r="D26" s="109">
        <v>41225</v>
      </c>
      <c r="E26" s="108">
        <v>41225</v>
      </c>
      <c r="F26" s="111">
        <f t="shared" si="1"/>
        <v>20000000</v>
      </c>
      <c r="G26" s="141" t="s">
        <v>34</v>
      </c>
      <c r="H26" s="114">
        <v>6.5500000000000003E-2</v>
      </c>
      <c r="I26" s="113">
        <v>0</v>
      </c>
      <c r="J26" s="113">
        <v>0</v>
      </c>
      <c r="K26" s="109" t="e">
        <v>#N/A</v>
      </c>
      <c r="M26" s="108">
        <v>41225</v>
      </c>
      <c r="N26" s="203" t="s">
        <v>38</v>
      </c>
      <c r="O26" s="111">
        <v>25000000</v>
      </c>
    </row>
    <row r="27" spans="1:15">
      <c r="A27" s="107" t="e">
        <v>#N/A</v>
      </c>
      <c r="B27" s="108" t="e">
        <v>#N/A</v>
      </c>
      <c r="C27" s="109" t="e">
        <v>#N/A</v>
      </c>
      <c r="D27" s="109" t="e">
        <v>#N/A</v>
      </c>
      <c r="E27" s="107" t="e">
        <v>#N/A</v>
      </c>
      <c r="F27" s="111" t="e">
        <v>#N/A</v>
      </c>
      <c r="G27" s="141"/>
      <c r="H27" s="114" t="e">
        <v>#N/A</v>
      </c>
      <c r="I27" s="113" t="e">
        <v>#N/A</v>
      </c>
      <c r="J27" s="109" t="e">
        <v>#N/A</v>
      </c>
      <c r="K27" s="109" t="e">
        <v>#N/A</v>
      </c>
    </row>
    <row r="28" spans="1:15">
      <c r="A28" s="107" t="e">
        <v>#N/A</v>
      </c>
      <c r="B28" s="108" t="e">
        <v>#N/A</v>
      </c>
      <c r="C28" s="109" t="e">
        <v>#N/A</v>
      </c>
      <c r="D28" s="109" t="e">
        <v>#N/A</v>
      </c>
      <c r="E28" s="107" t="e">
        <v>#N/A</v>
      </c>
      <c r="F28" s="111" t="e">
        <v>#N/A</v>
      </c>
      <c r="G28" s="141"/>
      <c r="H28" s="114" t="e">
        <v>#N/A</v>
      </c>
      <c r="I28" s="113" t="e">
        <v>#N/A</v>
      </c>
      <c r="J28" s="109" t="e">
        <v>#N/A</v>
      </c>
      <c r="K28" s="109" t="e">
        <v>#N/A</v>
      </c>
    </row>
    <row r="29" spans="1:15">
      <c r="A29" s="107" t="e">
        <v>#N/A</v>
      </c>
      <c r="B29" s="108" t="e">
        <v>#N/A</v>
      </c>
      <c r="C29" s="109" t="e">
        <v>#N/A</v>
      </c>
      <c r="D29" s="109" t="e">
        <v>#N/A</v>
      </c>
      <c r="E29" s="107" t="e">
        <v>#N/A</v>
      </c>
      <c r="F29" s="111" t="e">
        <v>#N/A</v>
      </c>
      <c r="G29" s="141"/>
      <c r="H29" s="114" t="e">
        <v>#N/A</v>
      </c>
      <c r="I29" s="113" t="e">
        <v>#N/A</v>
      </c>
      <c r="J29" s="109" t="e">
        <v>#N/A</v>
      </c>
      <c r="K29" s="109" t="e">
        <v>#N/A</v>
      </c>
    </row>
    <row r="30" spans="1:15">
      <c r="A30" s="107" t="e">
        <v>#N/A</v>
      </c>
      <c r="B30" s="108" t="e">
        <v>#N/A</v>
      </c>
      <c r="C30" s="109" t="e">
        <v>#N/A</v>
      </c>
      <c r="D30" s="109" t="e">
        <v>#N/A</v>
      </c>
      <c r="E30" s="107" t="e">
        <v>#N/A</v>
      </c>
      <c r="F30" s="111" t="e">
        <v>#N/A</v>
      </c>
      <c r="G30" s="141"/>
      <c r="H30" s="114" t="e">
        <v>#N/A</v>
      </c>
      <c r="I30" s="113" t="e">
        <v>#N/A</v>
      </c>
      <c r="J30" s="109" t="e">
        <v>#N/A</v>
      </c>
      <c r="K30" s="109" t="e">
        <v>#N/A</v>
      </c>
    </row>
    <row r="31" spans="1:15">
      <c r="A31" s="107" t="e">
        <v>#N/A</v>
      </c>
      <c r="B31" s="108" t="e">
        <v>#N/A</v>
      </c>
      <c r="C31" s="109" t="e">
        <v>#N/A</v>
      </c>
      <c r="D31" s="109" t="e">
        <v>#N/A</v>
      </c>
      <c r="E31" s="107" t="e">
        <v>#N/A</v>
      </c>
      <c r="F31" s="111" t="e">
        <v>#N/A</v>
      </c>
      <c r="G31" s="141"/>
      <c r="H31" s="114" t="e">
        <v>#N/A</v>
      </c>
      <c r="I31" s="113" t="e">
        <v>#N/A</v>
      </c>
      <c r="J31" s="109" t="e">
        <v>#N/A</v>
      </c>
      <c r="K31" s="109" t="e">
        <v>#N/A</v>
      </c>
    </row>
    <row r="32" spans="1:15">
      <c r="A32" s="107" t="e">
        <v>#N/A</v>
      </c>
      <c r="B32" s="108" t="e">
        <v>#N/A</v>
      </c>
      <c r="C32" s="109" t="e">
        <v>#N/A</v>
      </c>
      <c r="D32" s="109" t="e">
        <v>#N/A</v>
      </c>
      <c r="E32" s="107" t="e">
        <v>#N/A</v>
      </c>
      <c r="F32" s="111" t="e">
        <v>#N/A</v>
      </c>
      <c r="G32" s="141"/>
      <c r="H32" s="114" t="e">
        <v>#N/A</v>
      </c>
      <c r="I32" s="113" t="e">
        <v>#N/A</v>
      </c>
      <c r="J32" s="115" t="e">
        <v>#N/A</v>
      </c>
      <c r="K32" s="115" t="e">
        <v>#N/A</v>
      </c>
    </row>
    <row r="33" spans="1:15">
      <c r="A33" s="107" t="e">
        <v>#N/A</v>
      </c>
      <c r="B33" s="108" t="e">
        <v>#N/A</v>
      </c>
      <c r="C33" s="109" t="e">
        <v>#N/A</v>
      </c>
      <c r="D33" s="109" t="e">
        <v>#N/A</v>
      </c>
      <c r="E33" s="107" t="e">
        <v>#N/A</v>
      </c>
      <c r="F33" s="111" t="e">
        <v>#N/A</v>
      </c>
      <c r="G33" s="141"/>
      <c r="H33" s="114" t="e">
        <v>#N/A</v>
      </c>
      <c r="I33" s="113" t="e">
        <v>#N/A</v>
      </c>
      <c r="J33" s="109" t="e">
        <v>#N/A</v>
      </c>
      <c r="K33" s="109" t="e">
        <v>#N/A</v>
      </c>
    </row>
    <row r="34" spans="1:15">
      <c r="A34" s="107" t="e">
        <v>#N/A</v>
      </c>
      <c r="B34" s="108" t="e">
        <v>#N/A</v>
      </c>
      <c r="C34" s="109" t="e">
        <v>#N/A</v>
      </c>
      <c r="D34" s="109" t="e">
        <v>#N/A</v>
      </c>
      <c r="E34" s="107" t="e">
        <v>#N/A</v>
      </c>
      <c r="F34" s="111" t="e">
        <v>#N/A</v>
      </c>
      <c r="G34" s="141"/>
      <c r="H34" s="114" t="e">
        <v>#N/A</v>
      </c>
      <c r="I34" s="113" t="e">
        <v>#N/A</v>
      </c>
      <c r="J34" s="109" t="e">
        <v>#N/A</v>
      </c>
      <c r="K34" s="109" t="e">
        <v>#N/A</v>
      </c>
    </row>
    <row r="35" spans="1:15">
      <c r="A35" s="107" t="e">
        <v>#N/A</v>
      </c>
      <c r="B35" s="108" t="e">
        <v>#N/A</v>
      </c>
      <c r="C35" s="109" t="e">
        <v>#N/A</v>
      </c>
      <c r="D35" s="109" t="e">
        <v>#N/A</v>
      </c>
      <c r="E35" s="107" t="e">
        <v>#N/A</v>
      </c>
      <c r="F35" s="111" t="e">
        <v>#N/A</v>
      </c>
      <c r="G35" s="141"/>
      <c r="H35" s="114" t="e">
        <v>#N/A</v>
      </c>
      <c r="I35" s="113" t="e">
        <v>#N/A</v>
      </c>
      <c r="J35" s="109" t="e">
        <v>#N/A</v>
      </c>
      <c r="K35" s="109" t="e">
        <v>#N/A</v>
      </c>
    </row>
    <row r="36" spans="1:15" ht="13.5" thickBot="1">
      <c r="A36" s="107" t="e">
        <v>#N/A</v>
      </c>
      <c r="B36" s="108" t="e">
        <v>#N/A</v>
      </c>
      <c r="C36" s="109" t="e">
        <v>#N/A</v>
      </c>
      <c r="D36" s="109" t="e">
        <v>#N/A</v>
      </c>
      <c r="E36" s="107" t="e">
        <v>#N/A</v>
      </c>
      <c r="F36" s="111" t="e">
        <v>#N/A</v>
      </c>
      <c r="G36" s="141"/>
      <c r="H36" s="114" t="e">
        <v>#N/A</v>
      </c>
      <c r="I36" s="113" t="e">
        <v>#N/A</v>
      </c>
      <c r="J36" s="109" t="e">
        <v>#N/A</v>
      </c>
      <c r="K36" s="109" t="e">
        <v>#N/A</v>
      </c>
    </row>
    <row r="37" spans="1:15" ht="13.5" thickBot="1">
      <c r="A37" s="107" t="e">
        <v>#N/A</v>
      </c>
      <c r="B37" s="108" t="e">
        <v>#N/A</v>
      </c>
      <c r="C37" s="109" t="e">
        <v>#N/A</v>
      </c>
      <c r="D37" s="109" t="e">
        <v>#N/A</v>
      </c>
      <c r="E37" s="107" t="e">
        <v>#N/A</v>
      </c>
      <c r="F37" s="111" t="e">
        <v>#N/A</v>
      </c>
      <c r="G37" s="141"/>
      <c r="H37" s="114" t="e">
        <v>#N/A</v>
      </c>
      <c r="I37" s="113" t="e">
        <v>#N/A</v>
      </c>
      <c r="J37" s="109" t="e">
        <v>#N/A</v>
      </c>
      <c r="K37" s="109" t="e">
        <v>#N/A</v>
      </c>
      <c r="M37" s="100" t="s">
        <v>86</v>
      </c>
      <c r="N37" s="99" t="s">
        <v>89</v>
      </c>
      <c r="O37" s="100" t="s">
        <v>37</v>
      </c>
    </row>
    <row r="38" spans="1:15">
      <c r="A38" s="107" t="e">
        <v>#N/A</v>
      </c>
      <c r="B38" s="108" t="e">
        <v>#N/A</v>
      </c>
      <c r="C38" s="109" t="e">
        <v>#N/A</v>
      </c>
      <c r="D38" s="109" t="e">
        <v>#N/A</v>
      </c>
      <c r="E38" s="107" t="e">
        <v>#N/A</v>
      </c>
      <c r="F38" s="111" t="e">
        <v>#N/A</v>
      </c>
      <c r="G38" s="141"/>
      <c r="H38" s="114" t="e">
        <v>#N/A</v>
      </c>
      <c r="I38" s="113" t="e">
        <v>#N/A</v>
      </c>
      <c r="J38" s="109" t="e">
        <v>#N/A</v>
      </c>
      <c r="K38" s="109" t="e">
        <v>#N/A</v>
      </c>
      <c r="M38" s="102">
        <v>39813</v>
      </c>
      <c r="N38" s="103">
        <v>834879.40925365023</v>
      </c>
      <c r="O38" s="102" t="s">
        <v>38</v>
      </c>
    </row>
    <row r="39" spans="1:15" ht="13.5" thickBot="1">
      <c r="A39" s="116" t="e">
        <v>#N/A</v>
      </c>
      <c r="B39" s="117" t="e">
        <v>#N/A</v>
      </c>
      <c r="C39" s="118" t="e">
        <v>#N/A</v>
      </c>
      <c r="D39" s="118" t="e">
        <v>#N/A</v>
      </c>
      <c r="E39" s="116" t="e">
        <v>#N/A</v>
      </c>
      <c r="F39" s="119" t="e">
        <v>#N/A</v>
      </c>
      <c r="G39" s="142"/>
      <c r="H39" s="120" t="e">
        <v>#N/A</v>
      </c>
      <c r="I39" s="121" t="e">
        <v>#N/A</v>
      </c>
      <c r="J39" s="118" t="e">
        <v>#N/A</v>
      </c>
      <c r="K39" s="118" t="e">
        <v>#N/A</v>
      </c>
      <c r="M39" s="108">
        <v>39903</v>
      </c>
      <c r="N39" s="110">
        <v>1450077.0864532478</v>
      </c>
      <c r="O39" s="108" t="s">
        <v>38</v>
      </c>
    </row>
    <row r="41" spans="1:15" ht="13.5" thickBot="1"/>
    <row r="42" spans="1:15" ht="13.5" thickBot="1">
      <c r="A42" s="209" t="s">
        <v>91</v>
      </c>
      <c r="B42" s="210"/>
      <c r="C42" s="210"/>
      <c r="D42" s="210"/>
      <c r="E42" s="210"/>
      <c r="F42" s="210"/>
      <c r="G42" s="210"/>
      <c r="H42" s="210"/>
      <c r="I42" s="210"/>
      <c r="J42" s="210"/>
      <c r="K42" s="211"/>
    </row>
    <row r="43" spans="1:15" ht="13.5" thickBot="1">
      <c r="A43" s="99" t="s">
        <v>85</v>
      </c>
      <c r="B43" s="100" t="s">
        <v>86</v>
      </c>
      <c r="C43" s="99" t="s">
        <v>87</v>
      </c>
      <c r="D43" s="99" t="s">
        <v>88</v>
      </c>
      <c r="E43" s="100" t="s">
        <v>86</v>
      </c>
      <c r="F43" s="99" t="s">
        <v>90</v>
      </c>
      <c r="G43" s="99" t="s">
        <v>115</v>
      </c>
      <c r="H43" s="99" t="s">
        <v>81</v>
      </c>
      <c r="I43" s="99" t="s">
        <v>82</v>
      </c>
      <c r="J43" s="99" t="s">
        <v>83</v>
      </c>
      <c r="K43" s="99"/>
      <c r="M43" s="100" t="s">
        <v>86</v>
      </c>
      <c r="N43" s="201" t="s">
        <v>37</v>
      </c>
      <c r="O43" s="99" t="s">
        <v>79</v>
      </c>
    </row>
    <row r="44" spans="1:15">
      <c r="A44" s="101">
        <v>1</v>
      </c>
      <c r="B44" s="102">
        <f>C44-2</f>
        <v>39760</v>
      </c>
      <c r="C44" s="100">
        <v>39762</v>
      </c>
      <c r="D44" s="100">
        <v>39813</v>
      </c>
      <c r="E44" s="102">
        <v>39813</v>
      </c>
      <c r="F44" s="104">
        <v>100000000</v>
      </c>
      <c r="G44" s="104" t="s">
        <v>122</v>
      </c>
      <c r="H44" s="122">
        <v>6.5175992605134597E-2</v>
      </c>
      <c r="I44" s="106">
        <v>4.0000000000000002E-4</v>
      </c>
      <c r="J44" s="106">
        <v>0</v>
      </c>
      <c r="K44" s="100" t="e">
        <v>#N/A</v>
      </c>
      <c r="M44" s="102">
        <v>39813</v>
      </c>
      <c r="N44" s="202" t="s">
        <v>38</v>
      </c>
      <c r="O44" s="104">
        <v>100000000</v>
      </c>
    </row>
    <row r="45" spans="1:15">
      <c r="A45" s="107">
        <v>2</v>
      </c>
      <c r="B45" s="108">
        <f>C45-2</f>
        <v>39811</v>
      </c>
      <c r="C45" s="109">
        <v>39813</v>
      </c>
      <c r="D45" s="109">
        <v>39903</v>
      </c>
      <c r="E45" s="108">
        <v>39903</v>
      </c>
      <c r="F45" s="111">
        <v>100000000</v>
      </c>
      <c r="G45" s="111" t="s">
        <v>122</v>
      </c>
      <c r="H45" s="123">
        <v>6.5395963089214595E-2</v>
      </c>
      <c r="I45" s="113">
        <v>4.0000000000000002E-4</v>
      </c>
      <c r="J45" s="113">
        <v>0</v>
      </c>
      <c r="K45" s="109" t="e">
        <v>#N/A</v>
      </c>
      <c r="M45" s="108">
        <v>39903</v>
      </c>
      <c r="N45" s="203" t="s">
        <v>38</v>
      </c>
      <c r="O45" s="111">
        <v>5000000</v>
      </c>
    </row>
    <row r="46" spans="1:15">
      <c r="A46" s="107">
        <v>3</v>
      </c>
      <c r="B46" s="108">
        <f t="shared" ref="B46:B60" si="2">C46-2</f>
        <v>39901</v>
      </c>
      <c r="C46" s="109">
        <v>39903</v>
      </c>
      <c r="D46" s="109">
        <v>39994</v>
      </c>
      <c r="E46" s="108">
        <v>39994</v>
      </c>
      <c r="F46" s="111">
        <v>100000000</v>
      </c>
      <c r="G46" s="111" t="s">
        <v>122</v>
      </c>
      <c r="H46" s="123">
        <v>6.5386631783651103E-2</v>
      </c>
      <c r="I46" s="113">
        <v>4.0000000000000002E-4</v>
      </c>
      <c r="J46" s="113">
        <v>0</v>
      </c>
      <c r="K46" s="109" t="e">
        <v>#N/A</v>
      </c>
      <c r="M46" s="108">
        <v>39994</v>
      </c>
      <c r="N46" s="203" t="s">
        <v>38</v>
      </c>
      <c r="O46" s="111">
        <v>5000000</v>
      </c>
    </row>
    <row r="47" spans="1:15">
      <c r="A47" s="107">
        <v>4</v>
      </c>
      <c r="B47" s="108">
        <f t="shared" si="2"/>
        <v>39992</v>
      </c>
      <c r="C47" s="109">
        <v>39994</v>
      </c>
      <c r="D47" s="109">
        <v>40086</v>
      </c>
      <c r="E47" s="108">
        <v>40086</v>
      </c>
      <c r="F47" s="111">
        <v>100000000</v>
      </c>
      <c r="G47" s="111" t="s">
        <v>122</v>
      </c>
      <c r="H47" s="124">
        <v>6.5401251689206394E-2</v>
      </c>
      <c r="I47" s="113">
        <v>4.0000000000000002E-4</v>
      </c>
      <c r="J47" s="113">
        <v>0</v>
      </c>
      <c r="K47" s="109" t="e">
        <v>#N/A</v>
      </c>
      <c r="M47" s="108">
        <v>40086</v>
      </c>
      <c r="N47" s="203" t="s">
        <v>38</v>
      </c>
      <c r="O47" s="111">
        <v>5000000</v>
      </c>
    </row>
    <row r="48" spans="1:15">
      <c r="A48" s="107">
        <v>5</v>
      </c>
      <c r="B48" s="108">
        <f t="shared" si="2"/>
        <v>40084</v>
      </c>
      <c r="C48" s="109">
        <v>40086</v>
      </c>
      <c r="D48" s="109">
        <v>40178</v>
      </c>
      <c r="E48" s="108">
        <v>40178</v>
      </c>
      <c r="F48" s="111">
        <v>100000000</v>
      </c>
      <c r="G48" s="111" t="s">
        <v>122</v>
      </c>
      <c r="H48" s="124">
        <v>6.5405756997573394E-2</v>
      </c>
      <c r="I48" s="113">
        <v>4.0000000000000002E-4</v>
      </c>
      <c r="J48" s="113">
        <v>0</v>
      </c>
      <c r="K48" s="109" t="e">
        <v>#N/A</v>
      </c>
      <c r="M48" s="108">
        <v>40178</v>
      </c>
      <c r="N48" s="203" t="s">
        <v>38</v>
      </c>
      <c r="O48" s="111">
        <v>5000000</v>
      </c>
    </row>
    <row r="49" spans="1:15">
      <c r="A49" s="107">
        <v>6</v>
      </c>
      <c r="B49" s="108">
        <f t="shared" si="2"/>
        <v>40176</v>
      </c>
      <c r="C49" s="109">
        <v>40178</v>
      </c>
      <c r="D49" s="109">
        <v>40268</v>
      </c>
      <c r="E49" s="108">
        <v>40268</v>
      </c>
      <c r="F49" s="111">
        <v>100000000</v>
      </c>
      <c r="G49" s="111" t="s">
        <v>122</v>
      </c>
      <c r="H49" s="124">
        <v>6.5394243681293998E-2</v>
      </c>
      <c r="I49" s="113">
        <v>4.0000000000000002E-4</v>
      </c>
      <c r="J49" s="113">
        <v>0</v>
      </c>
      <c r="K49" s="109" t="e">
        <v>#N/A</v>
      </c>
      <c r="M49" s="108">
        <v>40268</v>
      </c>
      <c r="N49" s="203" t="s">
        <v>38</v>
      </c>
      <c r="O49" s="111">
        <v>5000000</v>
      </c>
    </row>
    <row r="50" spans="1:15">
      <c r="A50" s="107">
        <v>7</v>
      </c>
      <c r="B50" s="108">
        <f t="shared" si="2"/>
        <v>40266</v>
      </c>
      <c r="C50" s="109">
        <v>40268</v>
      </c>
      <c r="D50" s="109">
        <v>40359</v>
      </c>
      <c r="E50" s="108">
        <v>40359</v>
      </c>
      <c r="F50" s="111">
        <v>100000000</v>
      </c>
      <c r="G50" s="111" t="s">
        <v>122</v>
      </c>
      <c r="H50" s="124">
        <v>6.54E-2</v>
      </c>
      <c r="I50" s="113">
        <v>4.0000000000000002E-4</v>
      </c>
      <c r="J50" s="113">
        <v>0</v>
      </c>
      <c r="K50" s="109" t="e">
        <v>#N/A</v>
      </c>
      <c r="M50" s="108">
        <v>40359</v>
      </c>
      <c r="N50" s="203" t="s">
        <v>38</v>
      </c>
      <c r="O50" s="111">
        <v>5000000</v>
      </c>
    </row>
    <row r="51" spans="1:15">
      <c r="A51" s="107">
        <v>8</v>
      </c>
      <c r="B51" s="108">
        <f t="shared" si="2"/>
        <v>40357</v>
      </c>
      <c r="C51" s="109">
        <v>40359</v>
      </c>
      <c r="D51" s="109">
        <v>40451</v>
      </c>
      <c r="E51" s="108">
        <v>40451</v>
      </c>
      <c r="F51" s="111">
        <v>100000000</v>
      </c>
      <c r="G51" s="111" t="s">
        <v>122</v>
      </c>
      <c r="H51" s="124">
        <v>6.5406182358746803E-2</v>
      </c>
      <c r="I51" s="113">
        <v>4.0000000000000002E-4</v>
      </c>
      <c r="J51" s="113">
        <v>0</v>
      </c>
      <c r="K51" s="109" t="e">
        <v>#N/A</v>
      </c>
      <c r="M51" s="108">
        <v>40451</v>
      </c>
      <c r="N51" s="203" t="s">
        <v>38</v>
      </c>
      <c r="O51" s="111">
        <v>5000000</v>
      </c>
    </row>
    <row r="52" spans="1:15">
      <c r="A52" s="107">
        <v>9</v>
      </c>
      <c r="B52" s="108">
        <f t="shared" si="2"/>
        <v>40449</v>
      </c>
      <c r="C52" s="109">
        <v>40451</v>
      </c>
      <c r="D52" s="109">
        <v>40543</v>
      </c>
      <c r="E52" s="108">
        <v>40543</v>
      </c>
      <c r="F52" s="111">
        <v>100000000</v>
      </c>
      <c r="G52" s="111" t="s">
        <v>122</v>
      </c>
      <c r="H52" s="124">
        <v>6.5406388178686201E-2</v>
      </c>
      <c r="I52" s="113">
        <v>4.0000000000000002E-4</v>
      </c>
      <c r="J52" s="113">
        <v>0</v>
      </c>
      <c r="K52" s="109" t="e">
        <v>#N/A</v>
      </c>
      <c r="M52" s="108">
        <v>40543</v>
      </c>
      <c r="N52" s="203" t="s">
        <v>38</v>
      </c>
      <c r="O52" s="111">
        <v>5000000</v>
      </c>
    </row>
    <row r="53" spans="1:15">
      <c r="A53" s="107">
        <v>10</v>
      </c>
      <c r="B53" s="108">
        <f t="shared" si="2"/>
        <v>40541</v>
      </c>
      <c r="C53" s="109">
        <v>40543</v>
      </c>
      <c r="D53" s="109">
        <v>40633</v>
      </c>
      <c r="E53" s="108">
        <v>40633</v>
      </c>
      <c r="F53" s="111">
        <v>100000000</v>
      </c>
      <c r="G53" s="111" t="s">
        <v>122</v>
      </c>
      <c r="H53" s="124">
        <v>6.5394874639443004E-2</v>
      </c>
      <c r="I53" s="113">
        <v>4.0000000000000002E-4</v>
      </c>
      <c r="J53" s="113">
        <v>0</v>
      </c>
      <c r="K53" s="109" t="e">
        <v>#N/A</v>
      </c>
      <c r="M53" s="108">
        <v>40633</v>
      </c>
      <c r="N53" s="203" t="s">
        <v>38</v>
      </c>
      <c r="O53" s="111">
        <v>5000000</v>
      </c>
    </row>
    <row r="54" spans="1:15">
      <c r="A54" s="107">
        <v>11</v>
      </c>
      <c r="B54" s="108">
        <f t="shared" si="2"/>
        <v>40631</v>
      </c>
      <c r="C54" s="109">
        <v>40633</v>
      </c>
      <c r="D54" s="109">
        <v>40724</v>
      </c>
      <c r="E54" s="108">
        <v>40724</v>
      </c>
      <c r="F54" s="111">
        <v>100000000</v>
      </c>
      <c r="G54" s="111" t="s">
        <v>122</v>
      </c>
      <c r="H54" s="124">
        <v>6.5400631069621004E-2</v>
      </c>
      <c r="I54" s="113">
        <v>4.0000000000000002E-4</v>
      </c>
      <c r="J54" s="113">
        <v>0</v>
      </c>
      <c r="K54" s="115" t="e">
        <v>#N/A</v>
      </c>
      <c r="M54" s="108">
        <v>40724</v>
      </c>
      <c r="N54" s="203" t="s">
        <v>38</v>
      </c>
      <c r="O54" s="111">
        <v>5000000</v>
      </c>
    </row>
    <row r="55" spans="1:15">
      <c r="A55" s="107">
        <v>12</v>
      </c>
      <c r="B55" s="108">
        <f t="shared" si="2"/>
        <v>40722</v>
      </c>
      <c r="C55" s="109">
        <v>40724</v>
      </c>
      <c r="D55" s="109">
        <v>40816</v>
      </c>
      <c r="E55" s="108">
        <v>40816</v>
      </c>
      <c r="F55" s="111">
        <v>100000000</v>
      </c>
      <c r="G55" s="111" t="s">
        <v>122</v>
      </c>
      <c r="H55" s="124">
        <v>6.5398876990798493E-2</v>
      </c>
      <c r="I55" s="113">
        <v>4.0000000000000002E-4</v>
      </c>
      <c r="J55" s="113">
        <v>0</v>
      </c>
      <c r="K55" s="109" t="e">
        <v>#N/A</v>
      </c>
      <c r="M55" s="108">
        <v>40816</v>
      </c>
      <c r="N55" s="203" t="s">
        <v>38</v>
      </c>
      <c r="O55" s="111">
        <v>5000000</v>
      </c>
    </row>
    <row r="56" spans="1:15">
      <c r="A56" s="107">
        <v>13</v>
      </c>
      <c r="B56" s="108">
        <f t="shared" si="2"/>
        <v>40814</v>
      </c>
      <c r="C56" s="109">
        <v>40816</v>
      </c>
      <c r="D56" s="109">
        <v>40908</v>
      </c>
      <c r="E56" s="108">
        <v>40911</v>
      </c>
      <c r="F56" s="111">
        <v>100000000</v>
      </c>
      <c r="G56" s="111" t="s">
        <v>122</v>
      </c>
      <c r="H56" s="124">
        <v>6.5395419464568602E-2</v>
      </c>
      <c r="I56" s="113">
        <v>4.0000000000000002E-4</v>
      </c>
      <c r="J56" s="113">
        <v>0</v>
      </c>
      <c r="K56" s="109" t="e">
        <v>#N/A</v>
      </c>
      <c r="M56" s="108">
        <v>40911</v>
      </c>
      <c r="N56" s="203" t="s">
        <v>38</v>
      </c>
      <c r="O56" s="111">
        <v>5000000</v>
      </c>
    </row>
    <row r="57" spans="1:15">
      <c r="A57" s="107">
        <v>14</v>
      </c>
      <c r="B57" s="108">
        <f t="shared" si="2"/>
        <v>40906</v>
      </c>
      <c r="C57" s="109">
        <v>40908</v>
      </c>
      <c r="D57" s="109">
        <v>40999</v>
      </c>
      <c r="E57" s="108">
        <v>41001</v>
      </c>
      <c r="F57" s="111">
        <v>100000000</v>
      </c>
      <c r="G57" s="111" t="s">
        <v>122</v>
      </c>
      <c r="H57" s="124">
        <v>6.5389664292863303E-2</v>
      </c>
      <c r="I57" s="113">
        <v>4.0000000000000002E-4</v>
      </c>
      <c r="J57" s="113">
        <v>0</v>
      </c>
      <c r="K57" s="109" t="e">
        <v>#N/A</v>
      </c>
      <c r="M57" s="108">
        <v>41001</v>
      </c>
      <c r="N57" s="203" t="s">
        <v>38</v>
      </c>
      <c r="O57" s="111">
        <v>5000000</v>
      </c>
    </row>
    <row r="58" spans="1:15">
      <c r="A58" s="107">
        <v>15</v>
      </c>
      <c r="B58" s="108">
        <f t="shared" si="2"/>
        <v>40997</v>
      </c>
      <c r="C58" s="109">
        <v>40999</v>
      </c>
      <c r="D58" s="109">
        <v>41090</v>
      </c>
      <c r="E58" s="108">
        <v>41092</v>
      </c>
      <c r="F58" s="111">
        <v>100000000</v>
      </c>
      <c r="G58" s="111" t="s">
        <v>122</v>
      </c>
      <c r="H58" s="124">
        <v>6.53896642928634E-2</v>
      </c>
      <c r="I58" s="113">
        <v>4.0000000000000002E-4</v>
      </c>
      <c r="J58" s="113">
        <v>0</v>
      </c>
      <c r="K58" s="109" t="e">
        <v>#N/A</v>
      </c>
      <c r="M58" s="108">
        <v>41092</v>
      </c>
      <c r="N58" s="203" t="s">
        <v>38</v>
      </c>
      <c r="O58" s="111">
        <v>5000000</v>
      </c>
    </row>
    <row r="59" spans="1:15">
      <c r="A59" s="107">
        <v>16</v>
      </c>
      <c r="B59" s="108">
        <f t="shared" si="2"/>
        <v>41088</v>
      </c>
      <c r="C59" s="109">
        <v>41090</v>
      </c>
      <c r="D59" s="109">
        <v>41182</v>
      </c>
      <c r="E59" s="108">
        <v>41184</v>
      </c>
      <c r="F59" s="111">
        <v>100000000</v>
      </c>
      <c r="G59" s="111" t="s">
        <v>122</v>
      </c>
      <c r="H59" s="124">
        <v>6.5401180984471202E-2</v>
      </c>
      <c r="I59" s="113">
        <v>4.0000000000000002E-4</v>
      </c>
      <c r="J59" s="113">
        <v>0</v>
      </c>
      <c r="K59" s="109" t="e">
        <v>#N/A</v>
      </c>
      <c r="M59" s="108">
        <v>41183</v>
      </c>
      <c r="N59" s="203" t="s">
        <v>38</v>
      </c>
      <c r="O59" s="111">
        <v>5000000</v>
      </c>
    </row>
    <row r="60" spans="1:15">
      <c r="A60" s="107">
        <v>17</v>
      </c>
      <c r="B60" s="108">
        <f t="shared" si="2"/>
        <v>41180</v>
      </c>
      <c r="C60" s="109">
        <v>41182</v>
      </c>
      <c r="D60" s="109">
        <v>41225</v>
      </c>
      <c r="E60" s="108">
        <v>41225</v>
      </c>
      <c r="F60" s="111">
        <v>100000000</v>
      </c>
      <c r="G60" s="111" t="s">
        <v>122</v>
      </c>
      <c r="H60" s="124">
        <v>6.51228269882793E-2</v>
      </c>
      <c r="I60" s="113">
        <v>4.0000000000000002E-4</v>
      </c>
      <c r="J60" s="113">
        <v>0</v>
      </c>
      <c r="K60" s="109" t="e">
        <v>#N/A</v>
      </c>
      <c r="M60" s="108">
        <v>41225</v>
      </c>
      <c r="N60" s="203" t="s">
        <v>38</v>
      </c>
      <c r="O60" s="111">
        <v>25000000</v>
      </c>
    </row>
    <row r="61" spans="1:15">
      <c r="A61" s="107" t="e">
        <v>#N/A</v>
      </c>
      <c r="B61" s="108" t="e">
        <v>#N/A</v>
      </c>
      <c r="C61" s="109" t="e">
        <v>#N/A</v>
      </c>
      <c r="D61" s="109" t="e">
        <v>#N/A</v>
      </c>
      <c r="E61" s="107" t="e">
        <v>#N/A</v>
      </c>
      <c r="F61" s="111" t="e">
        <v>#N/A</v>
      </c>
      <c r="G61" s="111"/>
      <c r="H61" s="124" t="e">
        <v>#N/A</v>
      </c>
      <c r="I61" s="113" t="e">
        <v>#N/A</v>
      </c>
      <c r="J61" s="109" t="e">
        <v>#N/A</v>
      </c>
      <c r="K61" s="109" t="e">
        <v>#N/A</v>
      </c>
    </row>
    <row r="62" spans="1:15">
      <c r="A62" s="107" t="e">
        <v>#N/A</v>
      </c>
      <c r="B62" s="108" t="e">
        <v>#N/A</v>
      </c>
      <c r="C62" s="109" t="e">
        <v>#N/A</v>
      </c>
      <c r="D62" s="109" t="e">
        <v>#N/A</v>
      </c>
      <c r="E62" s="107" t="e">
        <v>#N/A</v>
      </c>
      <c r="F62" s="111" t="e">
        <v>#N/A</v>
      </c>
      <c r="G62" s="111"/>
      <c r="H62" s="124" t="e">
        <v>#N/A</v>
      </c>
      <c r="I62" s="113" t="e">
        <v>#N/A</v>
      </c>
      <c r="J62" s="109" t="e">
        <v>#N/A</v>
      </c>
      <c r="K62" s="109" t="e">
        <v>#N/A</v>
      </c>
    </row>
    <row r="63" spans="1:15">
      <c r="A63" s="107" t="e">
        <v>#N/A</v>
      </c>
      <c r="B63" s="108" t="e">
        <v>#N/A</v>
      </c>
      <c r="C63" s="109" t="e">
        <v>#N/A</v>
      </c>
      <c r="D63" s="109" t="e">
        <v>#N/A</v>
      </c>
      <c r="E63" s="107" t="e">
        <v>#N/A</v>
      </c>
      <c r="F63" s="111" t="e">
        <v>#N/A</v>
      </c>
      <c r="G63" s="111"/>
      <c r="H63" s="124" t="e">
        <v>#N/A</v>
      </c>
      <c r="I63" s="113" t="e">
        <v>#N/A</v>
      </c>
      <c r="J63" s="109" t="e">
        <v>#N/A</v>
      </c>
      <c r="K63" s="109" t="e">
        <v>#N/A</v>
      </c>
    </row>
    <row r="64" spans="1:15">
      <c r="A64" s="107" t="e">
        <v>#N/A</v>
      </c>
      <c r="B64" s="108" t="e">
        <v>#N/A</v>
      </c>
      <c r="C64" s="109" t="e">
        <v>#N/A</v>
      </c>
      <c r="D64" s="109" t="e">
        <v>#N/A</v>
      </c>
      <c r="E64" s="107" t="e">
        <v>#N/A</v>
      </c>
      <c r="F64" s="111" t="e">
        <v>#N/A</v>
      </c>
      <c r="G64" s="111"/>
      <c r="H64" s="124" t="e">
        <v>#N/A</v>
      </c>
      <c r="I64" s="113" t="e">
        <v>#N/A</v>
      </c>
      <c r="J64" s="109" t="e">
        <v>#N/A</v>
      </c>
      <c r="K64" s="109" t="e">
        <v>#N/A</v>
      </c>
    </row>
    <row r="65" spans="1:15">
      <c r="A65" s="107" t="e">
        <v>#N/A</v>
      </c>
      <c r="B65" s="108" t="e">
        <v>#N/A</v>
      </c>
      <c r="C65" s="109" t="e">
        <v>#N/A</v>
      </c>
      <c r="D65" s="109" t="e">
        <v>#N/A</v>
      </c>
      <c r="E65" s="107" t="e">
        <v>#N/A</v>
      </c>
      <c r="F65" s="111" t="e">
        <v>#N/A</v>
      </c>
      <c r="G65" s="111"/>
      <c r="H65" s="124" t="e">
        <v>#N/A</v>
      </c>
      <c r="I65" s="113" t="e">
        <v>#N/A</v>
      </c>
      <c r="J65" s="109" t="e">
        <v>#N/A</v>
      </c>
      <c r="K65" s="109" t="e">
        <v>#N/A</v>
      </c>
    </row>
    <row r="66" spans="1:15">
      <c r="A66" s="107" t="e">
        <v>#N/A</v>
      </c>
      <c r="B66" s="108" t="e">
        <v>#N/A</v>
      </c>
      <c r="C66" s="109" t="e">
        <v>#N/A</v>
      </c>
      <c r="D66" s="109" t="e">
        <v>#N/A</v>
      </c>
      <c r="E66" s="107" t="e">
        <v>#N/A</v>
      </c>
      <c r="F66" s="111" t="e">
        <v>#N/A</v>
      </c>
      <c r="G66" s="111"/>
      <c r="H66" s="124" t="e">
        <v>#N/A</v>
      </c>
      <c r="I66" s="113" t="e">
        <v>#N/A</v>
      </c>
      <c r="J66" s="115" t="e">
        <v>#N/A</v>
      </c>
      <c r="K66" s="115" t="e">
        <v>#N/A</v>
      </c>
    </row>
    <row r="67" spans="1:15">
      <c r="A67" s="107" t="e">
        <v>#N/A</v>
      </c>
      <c r="B67" s="108" t="e">
        <v>#N/A</v>
      </c>
      <c r="C67" s="109" t="e">
        <v>#N/A</v>
      </c>
      <c r="D67" s="109" t="e">
        <v>#N/A</v>
      </c>
      <c r="E67" s="107" t="e">
        <v>#N/A</v>
      </c>
      <c r="F67" s="111" t="e">
        <v>#N/A</v>
      </c>
      <c r="G67" s="111"/>
      <c r="H67" s="124" t="e">
        <v>#N/A</v>
      </c>
      <c r="I67" s="113" t="e">
        <v>#N/A</v>
      </c>
      <c r="J67" s="109" t="e">
        <v>#N/A</v>
      </c>
      <c r="K67" s="109" t="e">
        <v>#N/A</v>
      </c>
    </row>
    <row r="68" spans="1:15">
      <c r="A68" s="107" t="e">
        <v>#N/A</v>
      </c>
      <c r="B68" s="108" t="e">
        <v>#N/A</v>
      </c>
      <c r="C68" s="109" t="e">
        <v>#N/A</v>
      </c>
      <c r="D68" s="109" t="e">
        <v>#N/A</v>
      </c>
      <c r="E68" s="107" t="e">
        <v>#N/A</v>
      </c>
      <c r="F68" s="111" t="e">
        <v>#N/A</v>
      </c>
      <c r="G68" s="111"/>
      <c r="H68" s="124" t="e">
        <v>#N/A</v>
      </c>
      <c r="I68" s="113" t="e">
        <v>#N/A</v>
      </c>
      <c r="J68" s="109" t="e">
        <v>#N/A</v>
      </c>
      <c r="K68" s="109" t="e">
        <v>#N/A</v>
      </c>
    </row>
    <row r="69" spans="1:15">
      <c r="A69" s="107" t="e">
        <v>#N/A</v>
      </c>
      <c r="B69" s="108" t="e">
        <v>#N/A</v>
      </c>
      <c r="C69" s="109" t="e">
        <v>#N/A</v>
      </c>
      <c r="D69" s="109" t="e">
        <v>#N/A</v>
      </c>
      <c r="E69" s="107" t="e">
        <v>#N/A</v>
      </c>
      <c r="F69" s="111" t="e">
        <v>#N/A</v>
      </c>
      <c r="G69" s="111"/>
      <c r="H69" s="124" t="e">
        <v>#N/A</v>
      </c>
      <c r="I69" s="113" t="e">
        <v>#N/A</v>
      </c>
      <c r="J69" s="109" t="e">
        <v>#N/A</v>
      </c>
      <c r="K69" s="109" t="e">
        <v>#N/A</v>
      </c>
    </row>
    <row r="70" spans="1:15" ht="13.5" thickBot="1">
      <c r="A70" s="107" t="e">
        <v>#N/A</v>
      </c>
      <c r="B70" s="108" t="e">
        <v>#N/A</v>
      </c>
      <c r="C70" s="109" t="e">
        <v>#N/A</v>
      </c>
      <c r="D70" s="109" t="e">
        <v>#N/A</v>
      </c>
      <c r="E70" s="107" t="e">
        <v>#N/A</v>
      </c>
      <c r="F70" s="111" t="e">
        <v>#N/A</v>
      </c>
      <c r="G70" s="111"/>
      <c r="H70" s="124" t="e">
        <v>#N/A</v>
      </c>
      <c r="I70" s="113" t="e">
        <v>#N/A</v>
      </c>
      <c r="J70" s="109" t="e">
        <v>#N/A</v>
      </c>
      <c r="K70" s="109" t="e">
        <v>#N/A</v>
      </c>
    </row>
    <row r="71" spans="1:15" ht="13.5" thickBot="1">
      <c r="A71" s="107" t="e">
        <v>#N/A</v>
      </c>
      <c r="B71" s="108" t="e">
        <v>#N/A</v>
      </c>
      <c r="C71" s="109" t="e">
        <v>#N/A</v>
      </c>
      <c r="D71" s="109" t="e">
        <v>#N/A</v>
      </c>
      <c r="E71" s="107" t="e">
        <v>#N/A</v>
      </c>
      <c r="F71" s="111" t="e">
        <v>#N/A</v>
      </c>
      <c r="G71" s="111"/>
      <c r="H71" s="124" t="e">
        <v>#N/A</v>
      </c>
      <c r="I71" s="113" t="e">
        <v>#N/A</v>
      </c>
      <c r="J71" s="109" t="e">
        <v>#N/A</v>
      </c>
      <c r="K71" s="109" t="e">
        <v>#N/A</v>
      </c>
      <c r="M71" s="100" t="s">
        <v>86</v>
      </c>
      <c r="N71" s="99" t="s">
        <v>89</v>
      </c>
      <c r="O71" s="100" t="s">
        <v>37</v>
      </c>
    </row>
    <row r="72" spans="1:15">
      <c r="A72" s="107" t="e">
        <v>#N/A</v>
      </c>
      <c r="B72" s="108" t="e">
        <v>#N/A</v>
      </c>
      <c r="C72" s="109" t="e">
        <v>#N/A</v>
      </c>
      <c r="D72" s="109" t="e">
        <v>#N/A</v>
      </c>
      <c r="E72" s="107" t="e">
        <v>#N/A</v>
      </c>
      <c r="F72" s="111" t="e">
        <v>#N/A</v>
      </c>
      <c r="G72" s="111"/>
      <c r="H72" s="124" t="e">
        <v>#N/A</v>
      </c>
      <c r="I72" s="113" t="e">
        <v>#N/A</v>
      </c>
      <c r="J72" s="109" t="e">
        <v>#N/A</v>
      </c>
      <c r="K72" s="109" t="e">
        <v>#N/A</v>
      </c>
      <c r="M72" s="102">
        <v>39813</v>
      </c>
      <c r="N72" s="103">
        <v>834879.40925365023</v>
      </c>
      <c r="O72" s="102" t="s">
        <v>38</v>
      </c>
    </row>
    <row r="73" spans="1:15" ht="13.5" thickBot="1">
      <c r="A73" s="116" t="e">
        <v>#N/A</v>
      </c>
      <c r="B73" s="117" t="e">
        <v>#N/A</v>
      </c>
      <c r="C73" s="118" t="e">
        <v>#N/A</v>
      </c>
      <c r="D73" s="118" t="e">
        <v>#N/A</v>
      </c>
      <c r="E73" s="116" t="e">
        <v>#N/A</v>
      </c>
      <c r="F73" s="119" t="e">
        <v>#N/A</v>
      </c>
      <c r="G73" s="119"/>
      <c r="H73" s="125" t="e">
        <v>#N/A</v>
      </c>
      <c r="I73" s="121" t="e">
        <v>#N/A</v>
      </c>
      <c r="J73" s="118" t="e">
        <v>#N/A</v>
      </c>
      <c r="K73" s="118" t="e">
        <v>#N/A</v>
      </c>
      <c r="M73" s="108">
        <v>39903</v>
      </c>
      <c r="N73" s="110">
        <v>1450077.0864532478</v>
      </c>
      <c r="O73" s="108" t="s">
        <v>38</v>
      </c>
    </row>
  </sheetData>
  <mergeCells count="2">
    <mergeCell ref="A8:K8"/>
    <mergeCell ref="A42:K42"/>
  </mergeCells>
  <pageMargins left="0.7" right="0.7" top="0.75" bottom="0.75" header="0.3" footer="0.3"/>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5"/>
  <dimension ref="A1:J60"/>
  <sheetViews>
    <sheetView workbookViewId="0">
      <selection activeCell="A7" sqref="A7:A9"/>
    </sheetView>
  </sheetViews>
  <sheetFormatPr defaultRowHeight="12.75"/>
  <cols>
    <col min="1" max="1" width="13" customWidth="1"/>
    <col min="2" max="2" width="18.7109375" customWidth="1"/>
    <col min="3" max="3" width="12.140625" customWidth="1"/>
    <col min="4" max="4" width="20.5703125" customWidth="1"/>
    <col min="5" max="5" width="29.140625" bestFit="1" customWidth="1"/>
    <col min="7" max="7" width="17.42578125" bestFit="1" customWidth="1"/>
    <col min="9" max="9" width="22.140625" customWidth="1"/>
  </cols>
  <sheetData>
    <row r="1" spans="1:10">
      <c r="A1" s="1" t="s">
        <v>92</v>
      </c>
      <c r="B1" s="1" t="s">
        <v>93</v>
      </c>
      <c r="C1" s="126" t="s">
        <v>94</v>
      </c>
      <c r="D1" s="126" t="s">
        <v>95</v>
      </c>
      <c r="E1" s="126" t="s">
        <v>96</v>
      </c>
      <c r="F1" s="126" t="s">
        <v>142</v>
      </c>
      <c r="G1" s="126" t="s">
        <v>147</v>
      </c>
      <c r="H1" s="126" t="s">
        <v>97</v>
      </c>
      <c r="I1" s="126" t="s">
        <v>98</v>
      </c>
      <c r="J1" s="126" t="s">
        <v>31</v>
      </c>
    </row>
    <row r="2" spans="1:10">
      <c r="A2" t="s">
        <v>26</v>
      </c>
      <c r="B2" t="s">
        <v>27</v>
      </c>
      <c r="C2" t="s">
        <v>154</v>
      </c>
      <c r="D2" s="127" t="s">
        <v>99</v>
      </c>
      <c r="E2" t="s">
        <v>100</v>
      </c>
      <c r="F2" t="s">
        <v>38</v>
      </c>
      <c r="G2" t="s">
        <v>55</v>
      </c>
      <c r="H2" t="s">
        <v>34</v>
      </c>
      <c r="I2" t="s">
        <v>101</v>
      </c>
      <c r="J2" s="128">
        <v>1</v>
      </c>
    </row>
    <row r="3" spans="1:10">
      <c r="A3" t="s">
        <v>102</v>
      </c>
      <c r="B3" t="s">
        <v>103</v>
      </c>
      <c r="C3" t="s">
        <v>155</v>
      </c>
      <c r="D3" s="127" t="s">
        <v>43</v>
      </c>
      <c r="E3" t="s">
        <v>49</v>
      </c>
      <c r="F3" t="s">
        <v>144</v>
      </c>
      <c r="G3" t="s">
        <v>148</v>
      </c>
      <c r="H3" t="s">
        <v>35</v>
      </c>
      <c r="I3" t="s">
        <v>46</v>
      </c>
      <c r="J3" s="128">
        <v>2</v>
      </c>
    </row>
    <row r="4" spans="1:10">
      <c r="A4" t="s">
        <v>104</v>
      </c>
      <c r="C4" t="s">
        <v>131</v>
      </c>
      <c r="D4" s="127" t="s">
        <v>105</v>
      </c>
      <c r="E4" t="s">
        <v>106</v>
      </c>
      <c r="F4" t="s">
        <v>143</v>
      </c>
      <c r="G4" t="s">
        <v>149</v>
      </c>
      <c r="I4" t="s">
        <v>107</v>
      </c>
      <c r="J4" s="128">
        <v>3</v>
      </c>
    </row>
    <row r="5" spans="1:10">
      <c r="C5" t="s">
        <v>156</v>
      </c>
      <c r="D5" s="127" t="s">
        <v>108</v>
      </c>
      <c r="E5" t="s">
        <v>109</v>
      </c>
      <c r="F5" t="s">
        <v>146</v>
      </c>
      <c r="G5" t="s">
        <v>150</v>
      </c>
      <c r="J5" s="128">
        <v>4</v>
      </c>
    </row>
    <row r="6" spans="1:10">
      <c r="A6" s="1" t="s">
        <v>159</v>
      </c>
      <c r="B6" s="1" t="s">
        <v>93</v>
      </c>
      <c r="C6" t="s">
        <v>157</v>
      </c>
      <c r="D6" s="127" t="s">
        <v>110</v>
      </c>
      <c r="E6" t="s">
        <v>52</v>
      </c>
      <c r="F6" t="s">
        <v>145</v>
      </c>
      <c r="G6" t="s">
        <v>151</v>
      </c>
      <c r="J6" s="128">
        <v>5</v>
      </c>
    </row>
    <row r="7" spans="1:10">
      <c r="A7" s="2"/>
      <c r="B7" t="s">
        <v>30</v>
      </c>
      <c r="C7" t="s">
        <v>158</v>
      </c>
      <c r="D7" s="127" t="s">
        <v>111</v>
      </c>
      <c r="F7" t="s">
        <v>135</v>
      </c>
      <c r="G7" t="s">
        <v>138</v>
      </c>
      <c r="J7" s="128">
        <v>6</v>
      </c>
    </row>
    <row r="8" spans="1:10">
      <c r="A8" s="2" t="s">
        <v>132</v>
      </c>
      <c r="B8" t="s">
        <v>112</v>
      </c>
      <c r="C8" t="s">
        <v>130</v>
      </c>
      <c r="D8" s="127" t="s">
        <v>113</v>
      </c>
      <c r="J8" s="128">
        <v>7</v>
      </c>
    </row>
    <row r="9" spans="1:10">
      <c r="A9" s="2" t="s">
        <v>160</v>
      </c>
      <c r="D9" s="127" t="s">
        <v>114</v>
      </c>
      <c r="J9" s="128">
        <v>8</v>
      </c>
    </row>
    <row r="10" spans="1:10">
      <c r="J10" s="128">
        <v>9</v>
      </c>
    </row>
    <row r="11" spans="1:10">
      <c r="J11" s="128">
        <v>10</v>
      </c>
    </row>
    <row r="12" spans="1:10">
      <c r="J12" s="128">
        <v>11</v>
      </c>
    </row>
    <row r="13" spans="1:10">
      <c r="J13" s="128">
        <v>12</v>
      </c>
    </row>
    <row r="14" spans="1:10">
      <c r="J14" s="128">
        <v>13</v>
      </c>
    </row>
    <row r="15" spans="1:10">
      <c r="J15" s="128">
        <v>14</v>
      </c>
    </row>
    <row r="16" spans="1:10">
      <c r="J16" s="128">
        <v>15</v>
      </c>
    </row>
    <row r="17" spans="1:10">
      <c r="J17" s="128">
        <v>16</v>
      </c>
    </row>
    <row r="18" spans="1:10">
      <c r="J18" s="128">
        <v>17</v>
      </c>
    </row>
    <row r="19" spans="1:10">
      <c r="J19" s="128">
        <v>18</v>
      </c>
    </row>
    <row r="20" spans="1:10">
      <c r="J20" s="128">
        <v>19</v>
      </c>
    </row>
    <row r="21" spans="1:10">
      <c r="J21" s="128">
        <v>20</v>
      </c>
    </row>
    <row r="22" spans="1:10">
      <c r="J22" s="128">
        <v>21</v>
      </c>
    </row>
    <row r="23" spans="1:10">
      <c r="J23" s="128">
        <v>22</v>
      </c>
    </row>
    <row r="24" spans="1:10">
      <c r="J24" s="128">
        <v>23</v>
      </c>
    </row>
    <row r="25" spans="1:10">
      <c r="J25" s="128">
        <v>24</v>
      </c>
    </row>
    <row r="26" spans="1:10">
      <c r="J26" s="128">
        <v>25</v>
      </c>
    </row>
    <row r="27" spans="1:10">
      <c r="J27" s="128">
        <v>26</v>
      </c>
    </row>
    <row r="28" spans="1:10">
      <c r="J28" s="128">
        <v>27</v>
      </c>
    </row>
    <row r="29" spans="1:10">
      <c r="A29" s="129"/>
      <c r="B29" s="129"/>
      <c r="C29" s="129"/>
      <c r="J29" s="128">
        <v>28</v>
      </c>
    </row>
    <row r="30" spans="1:10">
      <c r="J30" s="128">
        <v>29</v>
      </c>
    </row>
    <row r="31" spans="1:10">
      <c r="J31" s="128">
        <v>30</v>
      </c>
    </row>
    <row r="32" spans="1:10">
      <c r="J32" s="128">
        <v>31</v>
      </c>
    </row>
    <row r="33" spans="10:10">
      <c r="J33" s="128" t="s">
        <v>32</v>
      </c>
    </row>
    <row r="51" spans="1:10">
      <c r="A51" s="131"/>
    </row>
    <row r="52" spans="1:10">
      <c r="A52" s="131"/>
    </row>
    <row r="53" spans="1:10">
      <c r="A53" s="131"/>
    </row>
    <row r="54" spans="1:10">
      <c r="A54" s="131"/>
    </row>
    <row r="55" spans="1:10">
      <c r="A55" s="131"/>
    </row>
    <row r="56" spans="1:10">
      <c r="A56" s="131"/>
    </row>
    <row r="57" spans="1:10">
      <c r="A57" s="130"/>
      <c r="B57" s="130"/>
      <c r="C57" s="130"/>
      <c r="D57" s="130"/>
      <c r="E57" s="130"/>
      <c r="F57" s="130"/>
      <c r="G57" s="130"/>
      <c r="H57" s="130"/>
      <c r="I57" s="130"/>
      <c r="J57" s="130"/>
    </row>
    <row r="58" spans="1:10">
      <c r="A58" s="130"/>
      <c r="B58" s="130"/>
      <c r="C58" s="130"/>
      <c r="D58" s="130"/>
      <c r="E58" s="130"/>
      <c r="F58" s="130"/>
      <c r="G58" s="130"/>
      <c r="H58" s="130"/>
      <c r="I58" s="130"/>
      <c r="J58" s="130"/>
    </row>
    <row r="59" spans="1:10">
      <c r="A59" s="130"/>
      <c r="B59" s="130"/>
      <c r="C59" s="130"/>
      <c r="D59" s="130"/>
      <c r="E59" s="130"/>
      <c r="F59" s="130"/>
      <c r="G59" s="130"/>
      <c r="H59" s="130"/>
      <c r="I59" s="130"/>
      <c r="J59" s="130"/>
    </row>
    <row r="60" spans="1:10">
      <c r="A60" s="130"/>
      <c r="B60" s="130"/>
      <c r="C60" s="130"/>
      <c r="D60" s="130"/>
      <c r="E60" s="130"/>
      <c r="F60" s="130"/>
      <c r="G60" s="130"/>
      <c r="H60" s="130"/>
      <c r="I60" s="130"/>
      <c r="J60" s="130"/>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14</vt:i4>
      </vt:variant>
    </vt:vector>
  </HeadingPairs>
  <TitlesOfParts>
    <vt:vector size="24" baseType="lpstr">
      <vt:lpstr>GetInfo &amp; GetInstrumentInfo</vt:lpstr>
      <vt:lpstr>XCCYSwaps</vt:lpstr>
      <vt:lpstr>XCCYSwapPricer1</vt:lpstr>
      <vt:lpstr>SwapCashflows (1)</vt:lpstr>
      <vt:lpstr>XCCYSwapPricer2</vt:lpstr>
      <vt:lpstr>SwapCashflows (2)</vt:lpstr>
      <vt:lpstr>XCCYSwapPricer3</vt:lpstr>
      <vt:lpstr>XCCYSwapPricer4</vt:lpstr>
      <vt:lpstr>IRSwap Cashflows-edit</vt:lpstr>
      <vt:lpstr>Config</vt:lpstr>
      <vt:lpstr>Currency</vt:lpstr>
      <vt:lpstr>CurveList</vt:lpstr>
      <vt:lpstr>DayCountConventions</vt:lpstr>
      <vt:lpstr>FinalStub</vt:lpstr>
      <vt:lpstr>FirstCoupon</vt:lpstr>
      <vt:lpstr>FloatingRateIndex</vt:lpstr>
      <vt:lpstr>Frequency</vt:lpstr>
      <vt:lpstr>IndexMap</vt:lpstr>
      <vt:lpstr>InitialStub</vt:lpstr>
      <vt:lpstr>PayCashFlows</vt:lpstr>
      <vt:lpstr>RecCashFlows</vt:lpstr>
      <vt:lpstr>RollConvention</vt:lpstr>
      <vt:lpstr>stack</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2011-08-03T09:53:26Z</dcterms:created>
  <dcterms:modified xsi:type="dcterms:W3CDTF">2018-04-26T07:41:23Z</dcterms:modified>
</cp:coreProperties>
</file>