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bookViews>
    <workbookView xWindow="480" yWindow="15" windowWidth="18075" windowHeight="12015" xr2:uid="{00000000-000D-0000-FFFF-FFFF00000000}"/>
  </bookViews>
  <sheets>
    <sheet name="SwaptionData" sheetId="1" r:id="rId1"/>
    <sheet name="CapData" sheetId="3" r:id="rId2"/>
    <sheet name="Sheet3" sheetId="4" r:id="rId3"/>
  </sheets>
  <externalReferences>
    <externalReference r:id="rId4"/>
    <externalReference r:id="rId5"/>
  </externalReferences>
  <definedNames>
    <definedName name="_xlnm._FilterDatabase" localSheetId="2" hidden="1">Sheet3!$D$2:$L$38</definedName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/>
</workbook>
</file>

<file path=xl/calcChain.xml><?xml version="1.0" encoding="utf-8"?>
<calcChain xmlns="http://schemas.openxmlformats.org/spreadsheetml/2006/main">
  <c r="L12" i="1" l="1"/>
  <c r="L26" i="3"/>
  <c r="L16" i="3"/>
  <c r="L14" i="3"/>
  <c r="L9" i="3"/>
  <c r="L10" i="3" s="1"/>
  <c r="Q5" i="3"/>
  <c r="P5" i="3"/>
  <c r="O5" i="3"/>
  <c r="N5" i="3"/>
  <c r="M5" i="3"/>
  <c r="L5" i="3"/>
  <c r="K5" i="3"/>
  <c r="Q5" i="1"/>
  <c r="P5" i="1"/>
  <c r="O5" i="1"/>
  <c r="N5" i="1"/>
  <c r="M5" i="1"/>
  <c r="L5" i="1"/>
  <c r="K5" i="1"/>
  <c r="L9" i="1"/>
  <c r="L23" i="1" s="1"/>
  <c r="L26" i="1"/>
  <c r="L14" i="1" l="1"/>
  <c r="L10" i="1"/>
  <c r="L23" i="3"/>
  <c r="N8" i="3" a="1"/>
  <c r="N8" i="1" a="1"/>
  <c r="N8" i="3" l="1"/>
  <c r="N16" i="3"/>
  <c r="N24" i="3"/>
  <c r="N9" i="3"/>
  <c r="N17" i="3"/>
  <c r="N25" i="3"/>
  <c r="N15" i="3"/>
  <c r="N10" i="3"/>
  <c r="L40" i="3" s="1"/>
  <c r="N18" i="3"/>
  <c r="N26" i="3"/>
  <c r="N11" i="3"/>
  <c r="N19" i="3"/>
  <c r="N27" i="3"/>
  <c r="N12" i="3"/>
  <c r="N20" i="3"/>
  <c r="N28" i="3"/>
  <c r="N30" i="3"/>
  <c r="N13" i="3"/>
  <c r="N21" i="3"/>
  <c r="N29" i="3"/>
  <c r="N14" i="3"/>
  <c r="N22" i="3"/>
  <c r="N23" i="3"/>
  <c r="N9" i="1"/>
  <c r="L36" i="1" s="1"/>
  <c r="N17" i="1"/>
  <c r="N25" i="1"/>
  <c r="N18" i="1"/>
  <c r="L72" i="1" s="1"/>
  <c r="N26" i="1"/>
  <c r="N10" i="1"/>
  <c r="L40" i="1" s="1"/>
  <c r="N12" i="1"/>
  <c r="L48" i="1" s="1"/>
  <c r="N20" i="1"/>
  <c r="N28" i="1"/>
  <c r="N8" i="1"/>
  <c r="N11" i="1"/>
  <c r="N19" i="1"/>
  <c r="L76" i="1" s="1"/>
  <c r="N27" i="1"/>
  <c r="N13" i="1"/>
  <c r="L52" i="1" s="1"/>
  <c r="N21" i="1"/>
  <c r="N29" i="1"/>
  <c r="N14" i="1"/>
  <c r="L56" i="1" s="1"/>
  <c r="N30" i="1"/>
  <c r="N15" i="1"/>
  <c r="N16" i="1"/>
  <c r="N24" i="1"/>
  <c r="N22" i="1"/>
  <c r="N23" i="1"/>
  <c r="L60" i="1"/>
  <c r="L64" i="1"/>
  <c r="L32" i="1"/>
  <c r="L44" i="1"/>
  <c r="L68" i="1"/>
  <c r="L36" i="3"/>
  <c r="L32" i="3"/>
  <c r="O4" i="4"/>
  <c r="L4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0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0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0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9" authorId="0" shapeId="0" xr:uid="{00000000-0006-0000-0000-000005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3" authorId="0" shapeId="0" xr:uid="{00000000-0006-0000-0000-000006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7" authorId="0" shapeId="0" xr:uid="{00000000-0006-0000-0000-000007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1" authorId="0" shapeId="0" xr:uid="{00000000-0006-0000-0000-000008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5" authorId="0" shapeId="0" xr:uid="{00000000-0006-0000-0000-000009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9" authorId="0" shapeId="0" xr:uid="{00000000-0006-0000-0000-00000A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3" authorId="0" shapeId="0" xr:uid="{00000000-0006-0000-0000-00000B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7" authorId="0" shapeId="0" xr:uid="{00000000-0006-0000-0000-00000C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1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1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<sst xmlns="http://schemas.openxmlformats.org/spreadsheetml/2006/main" count="622" uniqueCount="69">
  <si>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</si>
  <si>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</si>
  <si>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</si>
  <si>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</si>
  <si>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</si>
  <si>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</si>
  <si>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</si>
  <si>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</si>
  <si>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</si>
  <si>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</si>
  <si>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</si>
  <si>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</si>
  <si>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</si>
  <si>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</si>
  <si>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</si>
  <si>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</si>
  <si>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</si>
  <si>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</si>
  <si>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</si>
  <si>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</si>
  <si>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Instrument</t>
  </si>
  <si>
    <t>Source</t>
  </si>
  <si>
    <t>SydneySwapDesk</t>
  </si>
  <si>
    <t>CurveName</t>
  </si>
  <si>
    <t>1Y</t>
  </si>
  <si>
    <t>Identifier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</si>
  <si>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</si>
  <si>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</si>
  <si>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</si>
  <si>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</si>
  <si>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</si>
  <si>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</si>
  <si>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</si>
  <si>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</si>
  <si>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</si>
  <si>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</si>
  <si>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</si>
  <si>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</si>
  <si>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</si>
  <si>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</si>
  <si>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</si>
  <si>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</si>
  <si>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</si>
  <si>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</si>
  <si>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</si>
  <si>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</si>
  <si>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</si>
  <si>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</si>
  <si>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</si>
  <si>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</si>
  <si>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</si>
  <si>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</si>
  <si>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</si>
  <si>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</si>
  <si>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</si>
  <si>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</si>
  <si>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1m</t>
  </si>
  <si>
    <t>3m</t>
  </si>
  <si>
    <t>1M</t>
  </si>
  <si>
    <t>3M</t>
  </si>
  <si>
    <t>6M</t>
  </si>
  <si>
    <t>UniqueIdentifier</t>
  </si>
  <si>
    <t>Publish Properties</t>
  </si>
  <si>
    <t>Value</t>
  </si>
  <si>
    <t>TimeToLive</t>
  </si>
  <si>
    <t>Rate</t>
  </si>
  <si>
    <t>AUD-BBR-BBSW</t>
  </si>
  <si>
    <t>QR_LIVE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</si>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</sst>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6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14" fontId="37" fillId="45" borderId="7" xfId="69" applyNumberFormat="1" applyFont="1" applyFill="1" applyBorder="1" applyAlignment="1">
      <alignment horizontal="center"/>
    </xf>
    <xf numFmtId="0" fontId="37" fillId="46" borderId="6" xfId="69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64.4257812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3</v>
      </c>
      <c r="B3" t="s">
        <v>24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3</v>
      </c>
      <c r="B4" t="s">
        <v>26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3</v>
      </c>
      <c r="B5" t="s">
        <v>29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3</v>
      </c>
      <c r="B6" t="s">
        <v>50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3</v>
      </c>
      <c r="B7" t="s">
        <v>31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</row>
    <row r="8" spans="1:17" ht="13.5" thickBot="1">
      <c r="A8" t="s">
        <v>3</v>
      </c>
      <c r="B8" t="s">
        <v>51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M8" t="s">
        <v>25</v>
      </c>
      <c r="N8" t="str">
        <f t="array" aca="1" ref="N8:N30" ca="1">_xll.HLV5r3.Financial.Cache.CreateVolatilitySurfaceCollection(K8:L24, K5:Q5, A3:I134)</f>
        <v>Market.QR_LIVE.RateVolatilityMatrix.EUR-IRSwap-SydneySwapDesk-1Y</v>
      </c>
      <c r="O8" s="24"/>
    </row>
    <row r="9" spans="1:17">
      <c r="A9" t="s">
        <v>3</v>
      </c>
      <c r="B9" t="s">
        <v>34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43132.82475821759</v>
      </c>
      <c r="M9" t="s">
        <v>25</v>
      </c>
      <c r="N9" t="str">
        <f ca="1"/>
        <v>Market.QR_LIVE.RateVolatilityMatrix.EUR-IRSwap-SydneySwapDesk-2Y</v>
      </c>
      <c r="O9" s="24"/>
    </row>
    <row r="10" spans="1:17">
      <c r="A10" t="s">
        <v>3</v>
      </c>
      <c r="B10" t="s">
        <v>52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43132.82475821759</v>
      </c>
      <c r="M10" t="s">
        <v>25</v>
      </c>
      <c r="N10" t="str">
        <f ca="1"/>
        <v>Market.QR_LIVE.RateVolatilityMatrix.EUR-IRSwap-SydneySwapDesk-3Y</v>
      </c>
      <c r="O10" s="24"/>
    </row>
    <row r="11" spans="1:17">
      <c r="A11" t="s">
        <v>3</v>
      </c>
      <c r="B11" t="s">
        <v>53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67</v>
      </c>
      <c r="M11" t="s">
        <v>25</v>
      </c>
      <c r="N11" t="str">
        <f ca="1"/>
        <v>Market.QR_LIVE.RateVolatilityMatrix.EUR-IRSwap-SydneySwapDesk-4Y</v>
      </c>
      <c r="O11" s="24"/>
    </row>
    <row r="12" spans="1:17">
      <c r="A12" t="s">
        <v>3</v>
      </c>
      <c r="B12" t="s">
        <v>37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20</v>
      </c>
      <c r="L12" s="14" t="str">
        <f>L16&amp;"-IRSwap"</f>
        <v>EUR-IRSwap</v>
      </c>
      <c r="M12" t="s">
        <v>25</v>
      </c>
      <c r="N12" t="str">
        <f ca="1"/>
        <v>Market.QR_LIVE.RateVolatilityMatrix.EUR-IRSwap-SydneySwapDesk-5Y</v>
      </c>
      <c r="O12" s="24"/>
    </row>
    <row r="13" spans="1:17">
      <c r="A13" t="s">
        <v>3</v>
      </c>
      <c r="B13" t="s">
        <v>54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21</v>
      </c>
      <c r="L13" s="14" t="s">
        <v>22</v>
      </c>
      <c r="M13" t="s">
        <v>25</v>
      </c>
      <c r="N13" t="str">
        <f ca="1"/>
        <v>Market.QR_LIVE.RateVolatilityMatrix.EUR-IRSwap-SydneySwapDesk-6Y</v>
      </c>
      <c r="O13" s="24"/>
    </row>
    <row r="14" spans="1:17">
      <c r="A14" t="s">
        <v>3</v>
      </c>
      <c r="B14" t="s">
        <v>55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23</v>
      </c>
      <c r="L14" s="14" t="str">
        <f>L12&amp;"-"&amp;L13</f>
        <v>EUR-IRSwap-SydneySwapDesk</v>
      </c>
      <c r="M14" t="s">
        <v>25</v>
      </c>
      <c r="N14" t="str">
        <f ca="1"/>
        <v>Market.QR_LIVE.RateVolatilityMatrix.EUR-IRSwap-SydneySwapDesk-7Y</v>
      </c>
      <c r="O14" s="24"/>
    </row>
    <row r="15" spans="1:17">
      <c r="A15" t="s">
        <v>4</v>
      </c>
      <c r="B15" t="s">
        <v>24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M15" t="s">
        <v>25</v>
      </c>
      <c r="N15" t="str">
        <f ca="1"/>
        <v>Market.QR_LIVE.RateVolatilityMatrix.EUR-IRSwap-SydneySwapDesk-8Y</v>
      </c>
      <c r="O15" s="24"/>
    </row>
    <row r="16" spans="1:17">
      <c r="A16" t="s">
        <v>4</v>
      </c>
      <c r="B16" t="s">
        <v>26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">
        <v>68</v>
      </c>
      <c r="M16" t="s">
        <v>25</v>
      </c>
      <c r="N16" t="str">
        <f ca="1"/>
        <v>Market.QR_LIVE.RateVolatilityMatrix.EUR-IRSwap-SydneySwapDesk-9Y</v>
      </c>
      <c r="O16" s="24"/>
    </row>
    <row r="17" spans="1:15">
      <c r="A17" t="s">
        <v>4</v>
      </c>
      <c r="B17" t="s">
        <v>29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M17" t="s">
        <v>25</v>
      </c>
      <c r="N17" t="str">
        <f ca="1"/>
        <v>Market.QR_LIVE.RateVolatilityMatrix.EUR-IRSwap-SydneySwapDesk-10Y</v>
      </c>
      <c r="O17" s="24"/>
    </row>
    <row r="18" spans="1:15">
      <c r="A18" t="s">
        <v>4</v>
      </c>
      <c r="B18" t="s">
        <v>50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M18" t="s">
        <v>25</v>
      </c>
      <c r="N18" t="str">
        <f ca="1"/>
        <v>Market.QR_LIVE.RateVolatilityMatrix.EUR-IRSwap-SydneySwapDesk-15Y</v>
      </c>
      <c r="O18" s="24"/>
    </row>
    <row r="19" spans="1:15">
      <c r="A19" t="s">
        <v>4</v>
      </c>
      <c r="B19" t="s">
        <v>31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38</v>
      </c>
      <c r="L19" s="14" t="s">
        <v>39</v>
      </c>
      <c r="M19" t="s">
        <v>25</v>
      </c>
      <c r="N19" t="str">
        <f ca="1"/>
        <v>Market.QR_LIVE.RateVolatilityMatrix.EUR-IRSwap-SydneySwapDesk-20Y</v>
      </c>
      <c r="O19" s="24"/>
    </row>
    <row r="20" spans="1:15">
      <c r="A20" t="s">
        <v>4</v>
      </c>
      <c r="B20" t="s">
        <v>51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40</v>
      </c>
      <c r="L20" s="14" t="s">
        <v>65</v>
      </c>
      <c r="N20" t="e">
        <f ca="1"/>
        <v>#N/A</v>
      </c>
    </row>
    <row r="21" spans="1:15">
      <c r="A21" t="s">
        <v>4</v>
      </c>
      <c r="B21" t="s">
        <v>34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4</v>
      </c>
      <c r="B22" t="s">
        <v>52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4</v>
      </c>
      <c r="B23" t="s">
        <v>53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45</v>
      </c>
      <c r="L23" s="13">
        <f ca="1">L9</f>
        <v>43132.82475821759</v>
      </c>
      <c r="N23" t="e">
        <f ca="1"/>
        <v>#N/A</v>
      </c>
    </row>
    <row r="24" spans="1:15" ht="13.5" thickBot="1">
      <c r="A24" t="s">
        <v>4</v>
      </c>
      <c r="B24" t="s">
        <v>37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4</v>
      </c>
      <c r="B25" t="s">
        <v>54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4</v>
      </c>
      <c r="B26" t="s">
        <v>55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5</v>
      </c>
      <c r="B27" t="s">
        <v>24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  <c r="N27" t="e">
        <f ca="1"/>
        <v>#N/A</v>
      </c>
    </row>
    <row r="28" spans="1:15">
      <c r="A28" t="s">
        <v>5</v>
      </c>
      <c r="B28" t="s">
        <v>26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  <c r="N28" t="e">
        <f ca="1"/>
        <v>#N/A</v>
      </c>
    </row>
    <row r="29" spans="1:15">
      <c r="A29" t="s">
        <v>5</v>
      </c>
      <c r="B29" t="s">
        <v>29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K29" s="4"/>
      <c r="L29" s="4"/>
      <c r="N29" t="e">
        <f ca="1"/>
        <v>#N/A</v>
      </c>
    </row>
    <row r="30" spans="1:15">
      <c r="A30" t="s">
        <v>5</v>
      </c>
      <c r="B30" t="s">
        <v>50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K30" s="5" t="s">
        <v>62</v>
      </c>
      <c r="L30" s="6" t="s">
        <v>63</v>
      </c>
      <c r="N30" t="e">
        <f ca="1"/>
        <v>#N/A</v>
      </c>
    </row>
    <row r="31" spans="1:15">
      <c r="A31" t="s">
        <v>5</v>
      </c>
      <c r="B31" t="s">
        <v>31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K31" s="11" t="s">
        <v>64</v>
      </c>
      <c r="L31" s="12">
        <v>720</v>
      </c>
    </row>
    <row r="32" spans="1:15" ht="13.5" thickBot="1">
      <c r="A32" t="s">
        <v>5</v>
      </c>
      <c r="B32" t="s">
        <v>51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K32" s="15" t="s">
        <v>61</v>
      </c>
      <c r="L32" s="22" t="str">
        <f ca="1">N8</f>
        <v>Market.QR_LIVE.RateVolatilityMatrix.EUR-IRSwap-SydneySwapDesk-1Y</v>
      </c>
    </row>
    <row r="33" spans="1:13">
      <c r="A33" t="s">
        <v>5</v>
      </c>
      <c r="B33" t="s">
        <v>34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</row>
    <row r="34" spans="1:13">
      <c r="A34" t="s">
        <v>5</v>
      </c>
      <c r="B34" t="s">
        <v>52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K34" s="5" t="s">
        <v>62</v>
      </c>
      <c r="L34" s="6" t="s">
        <v>63</v>
      </c>
    </row>
    <row r="35" spans="1:13">
      <c r="A35" t="s">
        <v>5</v>
      </c>
      <c r="B35" t="s">
        <v>53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K35" s="11" t="s">
        <v>64</v>
      </c>
      <c r="L35" s="12">
        <v>720</v>
      </c>
    </row>
    <row r="36" spans="1:13" ht="13.5" thickBot="1">
      <c r="A36" t="s">
        <v>5</v>
      </c>
      <c r="B36" t="s">
        <v>37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K36" s="15" t="s">
        <v>61</v>
      </c>
      <c r="L36" s="22" t="str">
        <f ca="1">N9</f>
        <v>Market.QR_LIVE.RateVolatilityMatrix.EUR-IRSwap-SydneySwapDesk-2Y</v>
      </c>
    </row>
    <row r="37" spans="1:13">
      <c r="A37" t="s">
        <v>5</v>
      </c>
      <c r="B37" t="s">
        <v>54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</row>
    <row r="38" spans="1:13">
      <c r="A38" t="s">
        <v>5</v>
      </c>
      <c r="B38" t="s">
        <v>55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K38" s="5" t="s">
        <v>62</v>
      </c>
      <c r="L38" s="6" t="s">
        <v>63</v>
      </c>
    </row>
    <row r="39" spans="1:13">
      <c r="A39" t="s">
        <v>6</v>
      </c>
      <c r="B39" t="s">
        <v>24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K39" s="11" t="s">
        <v>64</v>
      </c>
      <c r="L39" s="12">
        <v>720</v>
      </c>
    </row>
    <row r="40" spans="1:13" ht="13.5" thickBot="1">
      <c r="A40" t="s">
        <v>6</v>
      </c>
      <c r="B40" t="s">
        <v>26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K40" s="15" t="s">
        <v>61</v>
      </c>
      <c r="L40" s="22" t="str">
        <f ca="1">N10</f>
        <v>Market.QR_LIVE.RateVolatilityMatrix.EUR-IRSwap-SydneySwapDesk-3Y</v>
      </c>
    </row>
    <row r="41" spans="1:13">
      <c r="A41" t="s">
        <v>6</v>
      </c>
      <c r="B41" t="s">
        <v>29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</row>
    <row r="42" spans="1:13">
      <c r="A42" t="s">
        <v>6</v>
      </c>
      <c r="B42" t="s">
        <v>50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K42" s="5" t="s">
        <v>62</v>
      </c>
      <c r="L42" s="6" t="s">
        <v>63</v>
      </c>
    </row>
    <row r="43" spans="1:13">
      <c r="A43" t="s">
        <v>6</v>
      </c>
      <c r="B43" t="s">
        <v>31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K43" s="11" t="s">
        <v>64</v>
      </c>
      <c r="L43" s="12">
        <v>720</v>
      </c>
    </row>
    <row r="44" spans="1:13" ht="13.5" thickBot="1">
      <c r="A44" t="s">
        <v>6</v>
      </c>
      <c r="B44" t="s">
        <v>51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K44" s="15" t="s">
        <v>61</v>
      </c>
      <c r="L44" s="22" t="str">
        <f ca="1">N11</f>
        <v>Market.QR_LIVE.RateVolatilityMatrix.EUR-IRSwap-SydneySwapDesk-4Y</v>
      </c>
    </row>
    <row r="45" spans="1:13">
      <c r="A45" t="s">
        <v>6</v>
      </c>
      <c r="B45" t="s">
        <v>34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</row>
    <row r="46" spans="1:13">
      <c r="A46" t="s">
        <v>6</v>
      </c>
      <c r="B46" t="s">
        <v>52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K46" s="5" t="s">
        <v>62</v>
      </c>
      <c r="L46" s="6" t="s">
        <v>63</v>
      </c>
    </row>
    <row r="47" spans="1:13">
      <c r="A47" t="s">
        <v>6</v>
      </c>
      <c r="B47" t="s">
        <v>53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K47" s="11" t="s">
        <v>64</v>
      </c>
      <c r="L47" s="12">
        <v>720</v>
      </c>
    </row>
    <row r="48" spans="1:13" ht="13.5" thickBot="1">
      <c r="A48" t="s">
        <v>6</v>
      </c>
      <c r="B48" t="s">
        <v>37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K48" s="15" t="s">
        <v>61</v>
      </c>
      <c r="L48" s="22" t="str">
        <f ca="1">N12</f>
        <v>Market.QR_LIVE.RateVolatilityMatrix.EUR-IRSwap-SydneySwapDesk-5Y</v>
      </c>
    </row>
    <row r="49" spans="1:13">
      <c r="A49" t="s">
        <v>6</v>
      </c>
      <c r="B49" t="s">
        <v>54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</row>
    <row r="50" spans="1:13">
      <c r="A50" t="s">
        <v>6</v>
      </c>
      <c r="B50" t="s">
        <v>55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  <c r="K50" s="5" t="s">
        <v>62</v>
      </c>
      <c r="L50" s="6" t="s">
        <v>63</v>
      </c>
    </row>
    <row r="51" spans="1:13">
      <c r="A51" t="s">
        <v>7</v>
      </c>
      <c r="B51" t="s">
        <v>24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  <c r="K51" s="11" t="s">
        <v>64</v>
      </c>
      <c r="L51" s="12">
        <v>720</v>
      </c>
    </row>
    <row r="52" spans="1:13" ht="13.5" thickBot="1">
      <c r="A52" t="s">
        <v>7</v>
      </c>
      <c r="B52" t="s">
        <v>26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  <c r="K52" s="15" t="s">
        <v>61</v>
      </c>
      <c r="L52" s="22" t="str">
        <f ca="1">N13</f>
        <v>Market.QR_LIVE.RateVolatilityMatrix.EUR-IRSwap-SydneySwapDesk-6Y</v>
      </c>
    </row>
    <row r="53" spans="1:13">
      <c r="A53" t="s">
        <v>7</v>
      </c>
      <c r="B53" t="s">
        <v>29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13">
      <c r="A54" t="s">
        <v>7</v>
      </c>
      <c r="B54" t="s">
        <v>50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  <c r="K54" s="5" t="s">
        <v>62</v>
      </c>
      <c r="L54" s="6" t="s">
        <v>63</v>
      </c>
    </row>
    <row r="55" spans="1:13">
      <c r="A55" t="s">
        <v>7</v>
      </c>
      <c r="B55" t="s">
        <v>31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  <c r="K55" s="11" t="s">
        <v>64</v>
      </c>
      <c r="L55" s="12">
        <v>720</v>
      </c>
    </row>
    <row r="56" spans="1:13" ht="13.5" thickBot="1">
      <c r="A56" t="s">
        <v>7</v>
      </c>
      <c r="B56" t="s">
        <v>51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  <c r="K56" s="15" t="s">
        <v>61</v>
      </c>
      <c r="L56" s="22" t="str">
        <f ca="1">N14</f>
        <v>Market.QR_LIVE.RateVolatilityMatrix.EUR-IRSwap-SydneySwapDesk-7Y</v>
      </c>
    </row>
    <row r="57" spans="1:13">
      <c r="A57" t="s">
        <v>7</v>
      </c>
      <c r="B57" t="s">
        <v>34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13">
      <c r="A58" t="s">
        <v>7</v>
      </c>
      <c r="B58" t="s">
        <v>52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  <c r="K58" s="5" t="s">
        <v>62</v>
      </c>
      <c r="L58" s="6" t="s">
        <v>63</v>
      </c>
    </row>
    <row r="59" spans="1:13">
      <c r="A59" t="s">
        <v>7</v>
      </c>
      <c r="B59" t="s">
        <v>53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  <c r="K59" s="11" t="s">
        <v>64</v>
      </c>
      <c r="L59" s="12">
        <v>720</v>
      </c>
    </row>
    <row r="60" spans="1:13" ht="13.5" thickBot="1">
      <c r="A60" t="s">
        <v>7</v>
      </c>
      <c r="B60" t="s">
        <v>37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  <c r="K60" s="15" t="s">
        <v>61</v>
      </c>
      <c r="L60" s="22" t="str">
        <f ca="1">N15</f>
        <v>Market.QR_LIVE.RateVolatilityMatrix.EUR-IRSwap-SydneySwapDesk-8Y</v>
      </c>
    </row>
    <row r="61" spans="1:13">
      <c r="A61" t="s">
        <v>7</v>
      </c>
      <c r="B61" t="s">
        <v>54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13">
      <c r="A62" t="s">
        <v>7</v>
      </c>
      <c r="B62" t="s">
        <v>55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  <c r="K62" s="5" t="s">
        <v>62</v>
      </c>
      <c r="L62" s="6" t="s">
        <v>63</v>
      </c>
    </row>
    <row r="63" spans="1:13">
      <c r="A63" t="s">
        <v>8</v>
      </c>
      <c r="B63" t="s">
        <v>24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  <c r="K63" s="11" t="s">
        <v>64</v>
      </c>
      <c r="L63" s="12">
        <v>720</v>
      </c>
    </row>
    <row r="64" spans="1:13" ht="13.5" thickBot="1">
      <c r="A64" t="s">
        <v>8</v>
      </c>
      <c r="B64" t="s">
        <v>26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  <c r="K64" s="15" t="s">
        <v>61</v>
      </c>
      <c r="L64" s="22" t="str">
        <f ca="1">N16</f>
        <v>Market.QR_LIVE.RateVolatilityMatrix.EUR-IRSwap-SydneySwapDesk-9Y</v>
      </c>
    </row>
    <row r="65" spans="1:13">
      <c r="A65" t="s">
        <v>8</v>
      </c>
      <c r="B65" t="s">
        <v>29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13">
      <c r="A66" t="s">
        <v>8</v>
      </c>
      <c r="B66" t="s">
        <v>50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  <c r="K66" s="5" t="s">
        <v>62</v>
      </c>
      <c r="L66" s="6" t="s">
        <v>63</v>
      </c>
    </row>
    <row r="67" spans="1:13">
      <c r="A67" t="s">
        <v>8</v>
      </c>
      <c r="B67" t="s">
        <v>31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  <c r="K67" s="11" t="s">
        <v>64</v>
      </c>
      <c r="L67" s="12">
        <v>720</v>
      </c>
    </row>
    <row r="68" spans="1:13" ht="13.5" thickBot="1">
      <c r="A68" t="s">
        <v>8</v>
      </c>
      <c r="B68" t="s">
        <v>51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  <c r="K68" s="15" t="s">
        <v>61</v>
      </c>
      <c r="L68" s="22" t="str">
        <f ca="1">N17</f>
        <v>Market.QR_LIVE.RateVolatilityMatrix.EUR-IRSwap-SydneySwapDesk-10Y</v>
      </c>
    </row>
    <row r="69" spans="1:13">
      <c r="A69" t="s">
        <v>8</v>
      </c>
      <c r="B69" t="s">
        <v>34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13">
      <c r="A70" t="s">
        <v>8</v>
      </c>
      <c r="B70" t="s">
        <v>52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  <c r="K70" s="5" t="s">
        <v>62</v>
      </c>
      <c r="L70" s="6" t="s">
        <v>63</v>
      </c>
    </row>
    <row r="71" spans="1:13">
      <c r="A71" t="s">
        <v>8</v>
      </c>
      <c r="B71" t="s">
        <v>53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  <c r="K71" s="11" t="s">
        <v>64</v>
      </c>
      <c r="L71" s="12">
        <v>720</v>
      </c>
    </row>
    <row r="72" spans="1:13" ht="13.5" thickBot="1">
      <c r="A72" t="s">
        <v>8</v>
      </c>
      <c r="B72" t="s">
        <v>37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  <c r="K72" s="15" t="s">
        <v>61</v>
      </c>
      <c r="L72" s="22" t="str">
        <f ca="1">N18</f>
        <v>Market.QR_LIVE.RateVolatilityMatrix.EUR-IRSwap-SydneySwapDesk-15Y</v>
      </c>
    </row>
    <row r="73" spans="1:13">
      <c r="A73" t="s">
        <v>8</v>
      </c>
      <c r="B73" t="s">
        <v>54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13">
      <c r="A74" t="s">
        <v>8</v>
      </c>
      <c r="B74" t="s">
        <v>55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  <c r="K74" s="5" t="s">
        <v>62</v>
      </c>
      <c r="L74" s="6" t="s">
        <v>63</v>
      </c>
    </row>
    <row r="75" spans="1:13">
      <c r="A75" t="s">
        <v>9</v>
      </c>
      <c r="B75" t="s">
        <v>24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  <c r="K75" s="11" t="s">
        <v>64</v>
      </c>
      <c r="L75" s="12">
        <v>720</v>
      </c>
    </row>
    <row r="76" spans="1:13" ht="13.5" thickBot="1">
      <c r="A76" t="s">
        <v>9</v>
      </c>
      <c r="B76" t="s">
        <v>26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  <c r="K76" s="15" t="s">
        <v>61</v>
      </c>
      <c r="L76" s="22" t="str">
        <f ca="1">N19</f>
        <v>Market.QR_LIVE.RateVolatilityMatrix.EUR-IRSwap-SydneySwapDesk-20Y</v>
      </c>
    </row>
    <row r="77" spans="1:13">
      <c r="A77" t="s">
        <v>9</v>
      </c>
      <c r="B77" t="s">
        <v>29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13">
      <c r="A78" t="s">
        <v>9</v>
      </c>
      <c r="B78" t="s">
        <v>50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13">
      <c r="A79" t="s">
        <v>9</v>
      </c>
      <c r="B79" t="s">
        <v>31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13">
      <c r="A80" t="s">
        <v>9</v>
      </c>
      <c r="B80" t="s">
        <v>51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34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52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53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37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54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55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24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26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29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50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31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51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34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52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53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37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54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55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24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26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29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50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31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51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34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52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53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37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54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55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24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26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29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50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31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51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34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52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53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37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54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55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24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26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29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50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31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51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34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52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53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37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54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55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2">
    <dataValidation type="list" allowBlank="1" showInputMessage="1" showErrorMessage="1" sqref="L15" xr:uid="{00000000-0002-0000-0000-000000000000}">
      <formula1>"Linear"</formula1>
    </dataValidation>
    <dataValidation type="list" allowBlank="1" showInputMessage="1" showErrorMessage="1" sqref="L16" xr:uid="{00000000-0002-0000-0000-000001000000}">
      <formula1>"AUD, EUR, GBP, USD"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2"/>
  <sheetViews>
    <sheetView topLeftCell="F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67.710937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56</v>
      </c>
      <c r="B3" t="s">
        <v>58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56</v>
      </c>
      <c r="B4" t="s">
        <v>59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56</v>
      </c>
      <c r="B5" t="s">
        <v>60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56</v>
      </c>
      <c r="B6" t="s">
        <v>24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57</v>
      </c>
      <c r="B7" t="s">
        <v>58</v>
      </c>
      <c r="C7" s="2">
        <v>0.65925352923265013</v>
      </c>
      <c r="D7" s="2">
        <v>0.4098347482210643</v>
      </c>
      <c r="E7" s="2">
        <v>0.30398059512061326</v>
      </c>
      <c r="F7" s="2">
        <v>0.32355357885409985</v>
      </c>
      <c r="G7" s="2">
        <v>0.4577977488716245</v>
      </c>
      <c r="H7" s="2">
        <v>0.52538524826263067</v>
      </c>
      <c r="I7" s="2">
        <v>0.58307867289932036</v>
      </c>
      <c r="K7" s="3" t="s">
        <v>14</v>
      </c>
      <c r="L7" s="4"/>
    </row>
    <row r="8" spans="1:17" ht="13.5" thickBot="1">
      <c r="A8" t="s">
        <v>57</v>
      </c>
      <c r="B8" t="s">
        <v>59</v>
      </c>
      <c r="C8" s="2">
        <v>0.57578521523403325</v>
      </c>
      <c r="D8" s="2">
        <v>0.41308821468819318</v>
      </c>
      <c r="E8" s="2">
        <v>0.29798181320588552</v>
      </c>
      <c r="F8" s="2">
        <v>0.27487950522886662</v>
      </c>
      <c r="G8" s="2">
        <v>0.30279116182908605</v>
      </c>
      <c r="H8" s="2">
        <v>0.34660013329255907</v>
      </c>
      <c r="I8" s="2">
        <v>0.38662756267236126</v>
      </c>
      <c r="K8" s="5" t="s">
        <v>15</v>
      </c>
      <c r="L8" s="6" t="s">
        <v>16</v>
      </c>
      <c r="N8" t="str">
        <f t="array" aca="1" ref="N8:N30" ca="1">_xll.HLV5r3.Financial.Cache.CreateVolatilitySurfaceCollection( K8:L24, K5:Q5, A3:I54)</f>
        <v>Market.QR_LIVE.RateVolatilityMatrix.AUD-BBR-BBSW-SydneySwapDesk-1M</v>
      </c>
      <c r="O8" s="24"/>
    </row>
    <row r="9" spans="1:17">
      <c r="A9" t="s">
        <v>57</v>
      </c>
      <c r="B9" t="s">
        <v>60</v>
      </c>
      <c r="C9" s="2">
        <v>0.52433766108278801</v>
      </c>
      <c r="D9" s="2">
        <v>0.39656797180119924</v>
      </c>
      <c r="E9" s="2">
        <v>0.3022142603675414</v>
      </c>
      <c r="F9" s="2">
        <v>0.27717669200634726</v>
      </c>
      <c r="G9" s="2">
        <v>0.24180685887385581</v>
      </c>
      <c r="H9" s="2">
        <v>0.26767120511332548</v>
      </c>
      <c r="I9" s="2">
        <v>0.29713227319465724</v>
      </c>
      <c r="K9" s="7" t="s">
        <v>17</v>
      </c>
      <c r="L9" s="8">
        <f ca="1">NOW()</f>
        <v>43132.82475821759</v>
      </c>
      <c r="N9" t="str">
        <f ca="1"/>
        <v>Market.QR_LIVE.RateVolatilityMatrix.AUD-BBR-BBSW-SydneySwapDesk-3M</v>
      </c>
      <c r="O9" s="24"/>
    </row>
    <row r="10" spans="1:17">
      <c r="A10" t="s">
        <v>57</v>
      </c>
      <c r="B10" t="s">
        <v>24</v>
      </c>
      <c r="C10" s="2">
        <v>0.49798610180725067</v>
      </c>
      <c r="D10" s="2">
        <v>0.38518141712411896</v>
      </c>
      <c r="E10" s="2">
        <v>0.30154755012141449</v>
      </c>
      <c r="F10" s="2">
        <v>0.27845014449219241</v>
      </c>
      <c r="G10" s="2">
        <v>0.22482715731877956</v>
      </c>
      <c r="H10" s="2">
        <v>0.2393799742165342</v>
      </c>
      <c r="I10" s="2">
        <v>0.26311226901709711</v>
      </c>
      <c r="K10" s="9" t="s">
        <v>18</v>
      </c>
      <c r="L10" s="10">
        <f ca="1">L9</f>
        <v>43132.82475821759</v>
      </c>
      <c r="N10" t="str">
        <f ca="1"/>
        <v>Market.QR_LIVE.RateVolatilityMatrix.AUD-BBR-BBSW-SydneySwapDesk-6M</v>
      </c>
      <c r="O10" s="24"/>
    </row>
    <row r="11" spans="1:17">
      <c r="A11" t="s">
        <v>3</v>
      </c>
      <c r="B11" t="s">
        <v>58</v>
      </c>
      <c r="C11" s="2">
        <v>0.65925352923265013</v>
      </c>
      <c r="D11" s="2">
        <v>0.4098347482210643</v>
      </c>
      <c r="E11" s="2">
        <v>0.30398059512061326</v>
      </c>
      <c r="F11" s="2">
        <v>0.32355357885409985</v>
      </c>
      <c r="G11" s="2">
        <v>0.4577977488716245</v>
      </c>
      <c r="H11" s="2">
        <v>0.52538524826263067</v>
      </c>
      <c r="I11" s="2">
        <v>0.58307867289932036</v>
      </c>
      <c r="K11" s="11" t="s">
        <v>19</v>
      </c>
      <c r="L11" s="12" t="s">
        <v>67</v>
      </c>
      <c r="N11" t="str">
        <f ca="1"/>
        <v>Market.QR_LIVE.RateVolatilityMatrix.AUD-BBR-BBSW-SydneySwapDesk-1Y</v>
      </c>
      <c r="O11" s="24"/>
    </row>
    <row r="12" spans="1:17">
      <c r="A12" t="s">
        <v>3</v>
      </c>
      <c r="B12" t="s">
        <v>59</v>
      </c>
      <c r="C12" s="2">
        <v>0.57578521523403325</v>
      </c>
      <c r="D12" s="2">
        <v>0.41308821468819318</v>
      </c>
      <c r="E12" s="2">
        <v>0.29798181320588552</v>
      </c>
      <c r="F12" s="2">
        <v>0.27487950522886662</v>
      </c>
      <c r="G12" s="2">
        <v>0.30279116182908605</v>
      </c>
      <c r="H12" s="2">
        <v>0.34660013329255907</v>
      </c>
      <c r="I12" s="2">
        <v>0.38662756267236126</v>
      </c>
      <c r="K12" s="11" t="s">
        <v>20</v>
      </c>
      <c r="L12" s="14" t="s">
        <v>66</v>
      </c>
      <c r="N12" t="e">
        <f ca="1"/>
        <v>#N/A</v>
      </c>
      <c r="O12" s="24"/>
    </row>
    <row r="13" spans="1:17">
      <c r="A13" t="s">
        <v>3</v>
      </c>
      <c r="B13" t="s">
        <v>60</v>
      </c>
      <c r="C13" s="2">
        <v>0.52433766108278801</v>
      </c>
      <c r="D13" s="2">
        <v>0.39656797180119924</v>
      </c>
      <c r="E13" s="2">
        <v>0.3022142603675414</v>
      </c>
      <c r="F13" s="2">
        <v>0.27717669200634726</v>
      </c>
      <c r="G13" s="2">
        <v>0.24180685887385581</v>
      </c>
      <c r="H13" s="2">
        <v>0.26767120511332548</v>
      </c>
      <c r="I13" s="2">
        <v>0.29713227319465724</v>
      </c>
      <c r="K13" s="11" t="s">
        <v>21</v>
      </c>
      <c r="L13" s="14" t="s">
        <v>22</v>
      </c>
      <c r="N13" t="e">
        <f ca="1"/>
        <v>#N/A</v>
      </c>
      <c r="O13" s="24"/>
    </row>
    <row r="14" spans="1:17">
      <c r="A14" t="s">
        <v>3</v>
      </c>
      <c r="B14" t="s">
        <v>24</v>
      </c>
      <c r="C14" s="2">
        <v>0.49798610180725067</v>
      </c>
      <c r="D14" s="2">
        <v>0.38518141712411896</v>
      </c>
      <c r="E14" s="2">
        <v>0.30154755012141449</v>
      </c>
      <c r="F14" s="2">
        <v>0.27845014449219241</v>
      </c>
      <c r="G14" s="2">
        <v>0.22482715731877956</v>
      </c>
      <c r="H14" s="2">
        <v>0.2393799742165342</v>
      </c>
      <c r="I14" s="2">
        <v>0.26311226901709711</v>
      </c>
      <c r="K14" s="11" t="s">
        <v>23</v>
      </c>
      <c r="L14" s="14" t="str">
        <f>L12&amp;"-"&amp;L13</f>
        <v>AUD-BBR-BBSW-SydneySwapDesk</v>
      </c>
      <c r="N14" t="e">
        <f ca="1"/>
        <v>#N/A</v>
      </c>
      <c r="O14" s="24"/>
    </row>
    <row r="15" spans="1:17">
      <c r="A15" t="s">
        <v>4</v>
      </c>
      <c r="B15" t="s">
        <v>58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N15" t="e">
        <f ca="1"/>
        <v>#N/A</v>
      </c>
      <c r="O15" s="24"/>
    </row>
    <row r="16" spans="1:17">
      <c r="A16" t="s">
        <v>4</v>
      </c>
      <c r="B16" t="s">
        <v>59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AUD</v>
      </c>
      <c r="N16" t="e">
        <f ca="1"/>
        <v>#N/A</v>
      </c>
      <c r="O16" s="24"/>
    </row>
    <row r="17" spans="1:15">
      <c r="A17" t="s">
        <v>4</v>
      </c>
      <c r="B17" t="s">
        <v>60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N17" t="e">
        <f ca="1"/>
        <v>#N/A</v>
      </c>
      <c r="O17" s="24"/>
    </row>
    <row r="18" spans="1:15">
      <c r="A18" t="s">
        <v>4</v>
      </c>
      <c r="B18" t="s">
        <v>24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N18" t="e">
        <f ca="1"/>
        <v>#N/A</v>
      </c>
      <c r="O18" s="24"/>
    </row>
    <row r="19" spans="1:15">
      <c r="A19" t="s">
        <v>5</v>
      </c>
      <c r="B19" t="s">
        <v>58</v>
      </c>
      <c r="C19" s="2">
        <v>0.39179982465473889</v>
      </c>
      <c r="D19" s="2">
        <v>0.32165981641672198</v>
      </c>
      <c r="E19" s="2">
        <v>0.27105801488215553</v>
      </c>
      <c r="F19" s="2">
        <v>0.2570984807558967</v>
      </c>
      <c r="G19" s="2">
        <v>0.21217979119669106</v>
      </c>
      <c r="H19" s="2">
        <v>0.20495577677293991</v>
      </c>
      <c r="I19" s="2">
        <v>0.20858491996154746</v>
      </c>
      <c r="K19" s="11" t="s">
        <v>38</v>
      </c>
      <c r="L19" s="14" t="s">
        <v>39</v>
      </c>
      <c r="N19" t="e">
        <f ca="1"/>
        <v>#N/A</v>
      </c>
      <c r="O19" s="24"/>
    </row>
    <row r="20" spans="1:15">
      <c r="A20" t="s">
        <v>5</v>
      </c>
      <c r="B20" t="s">
        <v>59</v>
      </c>
      <c r="C20" s="2">
        <v>0.36808972061717588</v>
      </c>
      <c r="D20" s="2">
        <v>0.30424505119317274</v>
      </c>
      <c r="E20" s="2">
        <v>0.25816853324223354</v>
      </c>
      <c r="F20" s="2">
        <v>0.24539097336512436</v>
      </c>
      <c r="G20" s="2">
        <v>0.20266937828107115</v>
      </c>
      <c r="H20" s="2">
        <v>0.19370064544294596</v>
      </c>
      <c r="I20" s="2">
        <v>0.19493294731598854</v>
      </c>
      <c r="K20" s="11" t="s">
        <v>40</v>
      </c>
      <c r="L20" s="14" t="s">
        <v>65</v>
      </c>
      <c r="N20" t="e">
        <f ca="1"/>
        <v>#N/A</v>
      </c>
    </row>
    <row r="21" spans="1:15">
      <c r="A21" t="s">
        <v>5</v>
      </c>
      <c r="B21" t="s">
        <v>60</v>
      </c>
      <c r="C21" s="2">
        <v>0.35732169728893604</v>
      </c>
      <c r="D21" s="2">
        <v>0.2954400375468707</v>
      </c>
      <c r="E21" s="2">
        <v>0.25068252729779</v>
      </c>
      <c r="F21" s="2">
        <v>0.23822726098617661</v>
      </c>
      <c r="G21" s="2">
        <v>0.19603022792289643</v>
      </c>
      <c r="H21" s="2">
        <v>0.18663054813007421</v>
      </c>
      <c r="I21" s="2">
        <v>0.18732121433233126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5</v>
      </c>
      <c r="B22" t="s">
        <v>24</v>
      </c>
      <c r="C22" s="2">
        <v>0.34902449705552696</v>
      </c>
      <c r="D22" s="2">
        <v>0.28910861728046178</v>
      </c>
      <c r="E22" s="2">
        <v>0.24560665849919058</v>
      </c>
      <c r="F22" s="2">
        <v>0.23342031276146069</v>
      </c>
      <c r="G22" s="2">
        <v>0.1909737144956912</v>
      </c>
      <c r="H22" s="2">
        <v>0.1801959219349068</v>
      </c>
      <c r="I22" s="2">
        <v>0.17945250325811479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6</v>
      </c>
      <c r="B23" t="s">
        <v>58</v>
      </c>
      <c r="C23" s="2">
        <v>0.33602937595306392</v>
      </c>
      <c r="D23" s="2">
        <v>0.27948882364653582</v>
      </c>
      <c r="E23" s="2">
        <v>0.23867301161327797</v>
      </c>
      <c r="F23" s="2">
        <v>0.22730536713157865</v>
      </c>
      <c r="G23" s="2">
        <v>0.18812139079949103</v>
      </c>
      <c r="H23" s="2">
        <v>0.17825189474658421</v>
      </c>
      <c r="I23" s="2">
        <v>0.17745194290607541</v>
      </c>
      <c r="K23" s="11" t="s">
        <v>45</v>
      </c>
      <c r="L23" s="13">
        <f ca="1">L9</f>
        <v>43132.82475821759</v>
      </c>
      <c r="N23" t="e">
        <f ca="1"/>
        <v>#N/A</v>
      </c>
    </row>
    <row r="24" spans="1:15" ht="13.5" thickBot="1">
      <c r="A24" t="s">
        <v>6</v>
      </c>
      <c r="B24" t="s">
        <v>59</v>
      </c>
      <c r="C24" s="2">
        <v>0.32581542759171839</v>
      </c>
      <c r="D24" s="2">
        <v>0.27103429925830158</v>
      </c>
      <c r="E24" s="2">
        <v>0.23153731819411438</v>
      </c>
      <c r="F24" s="2">
        <v>0.22055370223686335</v>
      </c>
      <c r="G24" s="2">
        <v>0.18286834650492684</v>
      </c>
      <c r="H24" s="2">
        <v>0.17354680391760147</v>
      </c>
      <c r="I24" s="2">
        <v>0.17297466210403625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6</v>
      </c>
      <c r="B25" t="s">
        <v>60</v>
      </c>
      <c r="C25" s="2">
        <v>0.31473976191320624</v>
      </c>
      <c r="D25" s="2">
        <v>0.26126857278057769</v>
      </c>
      <c r="E25" s="2">
        <v>0.22250162958396116</v>
      </c>
      <c r="F25" s="2">
        <v>0.21164658137182951</v>
      </c>
      <c r="G25" s="2">
        <v>0.17368864771008924</v>
      </c>
      <c r="H25" s="2">
        <v>0.16375401681224988</v>
      </c>
      <c r="I25" s="2">
        <v>0.16273345361035899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6</v>
      </c>
      <c r="B26" t="s">
        <v>24</v>
      </c>
      <c r="C26" s="2">
        <v>0.30696044490533259</v>
      </c>
      <c r="D26" s="2">
        <v>0.2552049363901136</v>
      </c>
      <c r="E26" s="2">
        <v>0.21754433475612528</v>
      </c>
      <c r="F26" s="2">
        <v>0.20693441394921944</v>
      </c>
      <c r="G26" s="2">
        <v>0.1689082438925055</v>
      </c>
      <c r="H26" s="2">
        <v>0.15784532204974994</v>
      </c>
      <c r="I26" s="2">
        <v>0.15552508028544812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7</v>
      </c>
      <c r="B27" t="s">
        <v>58</v>
      </c>
      <c r="C27" s="2">
        <v>0.30602862744517889</v>
      </c>
      <c r="D27" s="2">
        <v>0.25390953690122087</v>
      </c>
      <c r="E27" s="2">
        <v>0.21625441327234851</v>
      </c>
      <c r="F27" s="2">
        <v>0.20576573687770389</v>
      </c>
      <c r="G27" s="2">
        <v>0.16978743731797191</v>
      </c>
      <c r="H27" s="2">
        <v>0.16110830660170186</v>
      </c>
      <c r="I27" s="2">
        <v>0.16094840123352749</v>
      </c>
      <c r="K27" s="18"/>
      <c r="L27" s="19"/>
      <c r="N27" t="e">
        <f ca="1"/>
        <v>#N/A</v>
      </c>
    </row>
    <row r="28" spans="1:15">
      <c r="A28" t="s">
        <v>7</v>
      </c>
      <c r="B28" t="s">
        <v>59</v>
      </c>
      <c r="C28" s="2">
        <v>0.29491884700581578</v>
      </c>
      <c r="D28" s="2">
        <v>0.24565878074922098</v>
      </c>
      <c r="E28" s="2">
        <v>0.21001988526241375</v>
      </c>
      <c r="F28" s="2">
        <v>0.20005236143949859</v>
      </c>
      <c r="G28" s="2">
        <v>0.16508012617129178</v>
      </c>
      <c r="H28" s="2">
        <v>0.1555591576881154</v>
      </c>
      <c r="I28" s="2">
        <v>0.15404247706653584</v>
      </c>
      <c r="K28" s="4"/>
      <c r="L28" s="4"/>
      <c r="N28" t="e">
        <f ca="1"/>
        <v>#N/A</v>
      </c>
    </row>
    <row r="29" spans="1:15">
      <c r="A29" t="s">
        <v>7</v>
      </c>
      <c r="B29" t="s">
        <v>60</v>
      </c>
      <c r="C29" s="2">
        <v>0.28668739848692287</v>
      </c>
      <c r="D29" s="2">
        <v>0.23923219859755859</v>
      </c>
      <c r="E29" s="2">
        <v>0.20480289137303817</v>
      </c>
      <c r="F29" s="2">
        <v>0.19512598468947195</v>
      </c>
      <c r="G29" s="2">
        <v>0.16047342481938509</v>
      </c>
      <c r="H29" s="2">
        <v>0.15017649551523693</v>
      </c>
      <c r="I29" s="2">
        <v>0.14761353101316083</v>
      </c>
      <c r="K29" s="4"/>
      <c r="L29" s="4"/>
      <c r="N29" t="e">
        <f ca="1"/>
        <v>#N/A</v>
      </c>
    </row>
    <row r="30" spans="1:15">
      <c r="A30" t="s">
        <v>7</v>
      </c>
      <c r="B30" t="s">
        <v>24</v>
      </c>
      <c r="C30" s="2">
        <v>0.27973998052815385</v>
      </c>
      <c r="D30" s="2">
        <v>0.23381887450550676</v>
      </c>
      <c r="E30" s="2">
        <v>0.20040895184643723</v>
      </c>
      <c r="F30" s="2">
        <v>0.19097571510637978</v>
      </c>
      <c r="G30" s="2">
        <v>0.15657984321195431</v>
      </c>
      <c r="H30" s="2">
        <v>0.1455636798443769</v>
      </c>
      <c r="I30" s="2">
        <v>0.14195585125211327</v>
      </c>
      <c r="K30" s="5" t="s">
        <v>62</v>
      </c>
      <c r="L30" s="6" t="s">
        <v>63</v>
      </c>
      <c r="N30" t="e">
        <f ca="1"/>
        <v>#N/A</v>
      </c>
    </row>
    <row r="31" spans="1:15">
      <c r="A31" t="s">
        <v>8</v>
      </c>
      <c r="B31" t="s">
        <v>58</v>
      </c>
      <c r="C31" s="2">
        <v>0.27627928170355276</v>
      </c>
      <c r="D31" s="2">
        <v>0.23053579389292431</v>
      </c>
      <c r="E31" s="2">
        <v>0.19742528676539994</v>
      </c>
      <c r="F31" s="2">
        <v>0.18814606305960227</v>
      </c>
      <c r="G31" s="2">
        <v>0.1552271328559901</v>
      </c>
      <c r="H31" s="2">
        <v>0.14579331134242526</v>
      </c>
      <c r="I31" s="2">
        <v>0.14381068249492598</v>
      </c>
      <c r="K31" s="11" t="s">
        <v>64</v>
      </c>
      <c r="L31" s="12">
        <v>720</v>
      </c>
    </row>
    <row r="32" spans="1:15" ht="13.5" thickBot="1">
      <c r="A32" t="s">
        <v>8</v>
      </c>
      <c r="B32" t="s">
        <v>59</v>
      </c>
      <c r="C32" s="2">
        <v>0.26915214306870572</v>
      </c>
      <c r="D32" s="2">
        <v>0.22496235767821182</v>
      </c>
      <c r="E32" s="2">
        <v>0.1928526306951828</v>
      </c>
      <c r="F32" s="2">
        <v>0.18379876930650244</v>
      </c>
      <c r="G32" s="2">
        <v>0.15091535031312109</v>
      </c>
      <c r="H32" s="2">
        <v>0.14053960253813247</v>
      </c>
      <c r="I32" s="2">
        <v>0.13732933681056436</v>
      </c>
      <c r="K32" s="15" t="s">
        <v>61</v>
      </c>
      <c r="L32" s="22" t="str">
        <f ca="1">N8</f>
        <v>Market.QR_LIVE.RateVolatilityMatrix.AUD-BBR-BBSW-SydneySwapDesk-1M</v>
      </c>
    </row>
    <row r="33" spans="1:13">
      <c r="A33" t="s">
        <v>8</v>
      </c>
      <c r="B33" t="s">
        <v>60</v>
      </c>
      <c r="C33" s="2">
        <v>0.26489969888879816</v>
      </c>
      <c r="D33" s="2">
        <v>0.2216134877924614</v>
      </c>
      <c r="E33" s="2">
        <v>0.19015379607536148</v>
      </c>
      <c r="F33" s="2">
        <v>0.18127594105348954</v>
      </c>
      <c r="G33" s="2">
        <v>0.14888573987011977</v>
      </c>
      <c r="H33" s="2">
        <v>0.13844832010776506</v>
      </c>
      <c r="I33" s="2">
        <v>0.13497780745834401</v>
      </c>
    </row>
    <row r="34" spans="1:13">
      <c r="A34" t="s">
        <v>8</v>
      </c>
      <c r="B34" t="s">
        <v>24</v>
      </c>
      <c r="C34" s="2">
        <v>0.25962135700881778</v>
      </c>
      <c r="D34" s="2">
        <v>0.2177003955117322</v>
      </c>
      <c r="E34" s="2">
        <v>0.18725376670581267</v>
      </c>
      <c r="F34" s="2">
        <v>0.17866243784737484</v>
      </c>
      <c r="G34" s="2">
        <v>0.14721495849731556</v>
      </c>
      <c r="H34" s="2">
        <v>0.13683738242564825</v>
      </c>
      <c r="I34" s="2">
        <v>0.13302401527683985</v>
      </c>
      <c r="K34" s="5" t="s">
        <v>62</v>
      </c>
      <c r="L34" s="6" t="s">
        <v>63</v>
      </c>
    </row>
    <row r="35" spans="1:13">
      <c r="A35" t="s">
        <v>9</v>
      </c>
      <c r="B35" t="s">
        <v>58</v>
      </c>
      <c r="C35" s="2">
        <v>0.25289145104547733</v>
      </c>
      <c r="D35" s="2">
        <v>0.21229897026023781</v>
      </c>
      <c r="E35" s="2">
        <v>0.18278066113814573</v>
      </c>
      <c r="F35" s="2">
        <v>0.17443241693137038</v>
      </c>
      <c r="G35" s="2">
        <v>0.1435884216386191</v>
      </c>
      <c r="H35" s="2">
        <v>0.13302140001401339</v>
      </c>
      <c r="I35" s="2">
        <v>0.12871898357659325</v>
      </c>
      <c r="K35" s="11" t="s">
        <v>64</v>
      </c>
      <c r="L35" s="12">
        <v>720</v>
      </c>
    </row>
    <row r="36" spans="1:13" ht="13.5" thickBot="1">
      <c r="A36" t="s">
        <v>9</v>
      </c>
      <c r="B36" t="s">
        <v>59</v>
      </c>
      <c r="C36" s="2">
        <v>0.2545505328999762</v>
      </c>
      <c r="D36" s="2">
        <v>0.21287054166246869</v>
      </c>
      <c r="E36" s="2">
        <v>0.18252409083057852</v>
      </c>
      <c r="F36" s="2">
        <v>0.17394106476990284</v>
      </c>
      <c r="G36" s="2">
        <v>0.14241125739407212</v>
      </c>
      <c r="H36" s="2">
        <v>0.13202230764736886</v>
      </c>
      <c r="I36" s="2">
        <v>0.12836816216516714</v>
      </c>
      <c r="K36" s="15" t="s">
        <v>61</v>
      </c>
      <c r="L36" s="22" t="str">
        <f ca="1">N9</f>
        <v>Market.QR_LIVE.RateVolatilityMatrix.AUD-BBR-BBSW-SydneySwapDesk-3M</v>
      </c>
    </row>
    <row r="37" spans="1:13">
      <c r="A37" t="s">
        <v>9</v>
      </c>
      <c r="B37" t="s">
        <v>60</v>
      </c>
      <c r="C37" s="2">
        <v>0.24691872160546427</v>
      </c>
      <c r="D37" s="2">
        <v>0.2068574634721182</v>
      </c>
      <c r="E37" s="2">
        <v>0.17779728677210652</v>
      </c>
      <c r="F37" s="2">
        <v>0.16961221744010679</v>
      </c>
      <c r="G37" s="2">
        <v>0.13986493129748601</v>
      </c>
      <c r="H37" s="2">
        <v>0.13034045663933161</v>
      </c>
      <c r="I37" s="2">
        <v>0.12717493473232558</v>
      </c>
    </row>
    <row r="38" spans="1:13">
      <c r="A38" t="s">
        <v>9</v>
      </c>
      <c r="B38" t="s">
        <v>24</v>
      </c>
      <c r="C38" s="2">
        <v>0.24442060549702035</v>
      </c>
      <c r="D38" s="2">
        <v>0.20439436982823941</v>
      </c>
      <c r="E38" s="2">
        <v>0.17537144441484223</v>
      </c>
      <c r="F38" s="2">
        <v>0.16720647305966149</v>
      </c>
      <c r="G38" s="2">
        <v>0.13772985565097265</v>
      </c>
      <c r="H38" s="2">
        <v>0.12861232359183822</v>
      </c>
      <c r="I38" s="2">
        <v>0.12598117748259974</v>
      </c>
      <c r="K38" s="5" t="s">
        <v>62</v>
      </c>
      <c r="L38" s="6" t="s">
        <v>63</v>
      </c>
    </row>
    <row r="39" spans="1:13">
      <c r="A39" t="s">
        <v>10</v>
      </c>
      <c r="B39" t="s">
        <v>58</v>
      </c>
      <c r="C39" s="2">
        <v>0.2336896481847025</v>
      </c>
      <c r="D39" s="2">
        <v>0.19212586139255178</v>
      </c>
      <c r="E39" s="2">
        <v>0.16184605100578472</v>
      </c>
      <c r="F39" s="2">
        <v>0.15333754071805275</v>
      </c>
      <c r="G39" s="2">
        <v>0.12380421470916328</v>
      </c>
      <c r="H39" s="2">
        <v>0.11704106322104166</v>
      </c>
      <c r="I39" s="2">
        <v>0.11789925566951114</v>
      </c>
      <c r="K39" s="11" t="s">
        <v>64</v>
      </c>
      <c r="L39" s="12">
        <v>720</v>
      </c>
    </row>
    <row r="40" spans="1:13" ht="13.5" thickBot="1">
      <c r="A40" t="s">
        <v>10</v>
      </c>
      <c r="B40" t="s">
        <v>59</v>
      </c>
      <c r="C40" s="2">
        <v>0.23205506073215837</v>
      </c>
      <c r="D40" s="2">
        <v>0.19038008671292903</v>
      </c>
      <c r="E40" s="2">
        <v>0.15990387345351878</v>
      </c>
      <c r="F40" s="2">
        <v>0.15130091355708694</v>
      </c>
      <c r="G40" s="2">
        <v>0.12106535295863421</v>
      </c>
      <c r="H40" s="2">
        <v>0.11389187712014948</v>
      </c>
      <c r="I40" s="2">
        <v>0.11462669618216169</v>
      </c>
      <c r="K40" s="15" t="s">
        <v>61</v>
      </c>
      <c r="L40" s="22" t="str">
        <f ca="1">N10</f>
        <v>Market.QR_LIVE.RateVolatilityMatrix.AUD-BBR-BBSW-SydneySwapDesk-6M</v>
      </c>
    </row>
    <row r="41" spans="1:13">
      <c r="A41" t="s">
        <v>10</v>
      </c>
      <c r="B41" t="s">
        <v>60</v>
      </c>
      <c r="C41" s="2">
        <v>0.22842557804144517</v>
      </c>
      <c r="D41" s="2">
        <v>0.18711875757349894</v>
      </c>
      <c r="E41" s="2">
        <v>0.15695904807472683</v>
      </c>
      <c r="F41" s="2">
        <v>0.14847133768275969</v>
      </c>
      <c r="G41" s="2">
        <v>0.11910428184107087</v>
      </c>
      <c r="H41" s="2">
        <v>0.1127593409102491</v>
      </c>
      <c r="I41" s="2">
        <v>0.11416774260037497</v>
      </c>
    </row>
    <row r="42" spans="1:13">
      <c r="A42" t="s">
        <v>10</v>
      </c>
      <c r="B42" t="s">
        <v>24</v>
      </c>
      <c r="C42" s="2">
        <v>0.2213854541983177</v>
      </c>
      <c r="D42" s="2">
        <v>0.18134291497179195</v>
      </c>
      <c r="E42" s="2">
        <v>0.15207749595342038</v>
      </c>
      <c r="F42" s="2">
        <v>0.1438300315172828</v>
      </c>
      <c r="G42" s="2">
        <v>0.11514492035774412</v>
      </c>
      <c r="H42" s="2">
        <v>0.10878541337058274</v>
      </c>
      <c r="I42" s="2">
        <v>0.10999648428342125</v>
      </c>
      <c r="K42" s="5" t="s">
        <v>62</v>
      </c>
      <c r="L42" s="6" t="s">
        <v>63</v>
      </c>
    </row>
    <row r="43" spans="1:13">
      <c r="A43" t="s">
        <v>11</v>
      </c>
      <c r="B43" t="s">
        <v>58</v>
      </c>
      <c r="C43" s="2">
        <v>0.22091072373387768</v>
      </c>
      <c r="D43" s="2">
        <v>0.18010497067439379</v>
      </c>
      <c r="E43" s="2">
        <v>0.15036269287117143</v>
      </c>
      <c r="F43" s="2">
        <v>0.14203587908484538</v>
      </c>
      <c r="G43" s="2">
        <v>0.1141952992503185</v>
      </c>
      <c r="H43" s="2">
        <v>0.10953592197529875</v>
      </c>
      <c r="I43" s="2">
        <v>0.11232980579397206</v>
      </c>
      <c r="K43" s="11" t="s">
        <v>64</v>
      </c>
      <c r="L43" s="12">
        <v>720</v>
      </c>
    </row>
    <row r="44" spans="1:13" ht="13.5" thickBot="1">
      <c r="A44" t="s">
        <v>11</v>
      </c>
      <c r="B44" t="s">
        <v>59</v>
      </c>
      <c r="C44" s="2">
        <v>0.22221650479895261</v>
      </c>
      <c r="D44" s="2">
        <v>0.18013977951007043</v>
      </c>
      <c r="E44" s="2">
        <v>0.14931565241246128</v>
      </c>
      <c r="F44" s="2">
        <v>0.14064164404688068</v>
      </c>
      <c r="G44" s="2">
        <v>0.11151889026633741</v>
      </c>
      <c r="H44" s="2">
        <v>0.1070522597377459</v>
      </c>
      <c r="I44" s="2">
        <v>0.11062248042895165</v>
      </c>
      <c r="K44" s="15" t="s">
        <v>61</v>
      </c>
      <c r="L44" s="22" t="str">
        <f ca="1">N11</f>
        <v>Market.QR_LIVE.RateVolatilityMatrix.AUD-BBR-BBSW-SydneySwapDesk-1Y</v>
      </c>
    </row>
    <row r="45" spans="1:13" ht="13.5" thickBot="1">
      <c r="A45" t="s">
        <v>11</v>
      </c>
      <c r="B45" t="s">
        <v>60</v>
      </c>
      <c r="C45" s="2">
        <v>0.21661309426405539</v>
      </c>
      <c r="D45" s="2">
        <v>0.17554007574119143</v>
      </c>
      <c r="E45" s="2">
        <v>0.14544075683021321</v>
      </c>
      <c r="F45" s="2">
        <v>0.1369667859322948</v>
      </c>
      <c r="G45" s="2">
        <v>0.10848404673438312</v>
      </c>
      <c r="H45" s="2">
        <v>0.10411974551834602</v>
      </c>
      <c r="I45" s="2">
        <v>0.10764264649330842</v>
      </c>
    </row>
    <row r="46" spans="1:13">
      <c r="A46" t="s">
        <v>11</v>
      </c>
      <c r="B46" t="s">
        <v>24</v>
      </c>
      <c r="C46" s="2">
        <v>0.21282645829116625</v>
      </c>
      <c r="D46" s="2">
        <v>0.17184256958004868</v>
      </c>
      <c r="E46" s="2">
        <v>0.14188923949564461</v>
      </c>
      <c r="F46" s="2">
        <v>0.1335127029002271</v>
      </c>
      <c r="G46" s="2">
        <v>0.10652693967339631</v>
      </c>
      <c r="H46" s="2">
        <v>0.10380874042630409</v>
      </c>
      <c r="I46" s="2">
        <v>0.10841184055214409</v>
      </c>
      <c r="K46" s="20"/>
      <c r="L46" s="21"/>
    </row>
    <row r="47" spans="1:13">
      <c r="A47" t="s">
        <v>12</v>
      </c>
      <c r="B47" t="s">
        <v>58</v>
      </c>
      <c r="C47" s="2">
        <v>0.22318968423207081</v>
      </c>
      <c r="D47" s="2">
        <v>0.17854142822715741</v>
      </c>
      <c r="E47" s="2">
        <v>0.1468033763246005</v>
      </c>
      <c r="F47" s="2">
        <v>0.13842880229230034</v>
      </c>
      <c r="G47" s="2">
        <v>0.1183705323993931</v>
      </c>
      <c r="H47" s="2">
        <v>0.12145213904052191</v>
      </c>
      <c r="I47" s="2">
        <v>0.12906619251594972</v>
      </c>
      <c r="K47" s="11"/>
      <c r="L47" s="12"/>
    </row>
    <row r="48" spans="1:13" ht="13.5" thickBot="1">
      <c r="A48" t="s">
        <v>12</v>
      </c>
      <c r="B48" t="s">
        <v>59</v>
      </c>
      <c r="C48" s="2">
        <v>0.22713909432455029</v>
      </c>
      <c r="D48" s="2">
        <v>0.17972216516118475</v>
      </c>
      <c r="E48" s="2">
        <v>0.14588190287517835</v>
      </c>
      <c r="F48" s="2">
        <v>0.13698689576209203</v>
      </c>
      <c r="G48" s="2">
        <v>0.11766069271076271</v>
      </c>
      <c r="H48" s="2">
        <v>0.12288027050902851</v>
      </c>
      <c r="I48" s="2">
        <v>0.13219611467606651</v>
      </c>
      <c r="K48" s="15"/>
      <c r="L48" s="22"/>
    </row>
    <row r="49" spans="1:12" ht="13.5" thickBot="1">
      <c r="A49" t="s">
        <v>12</v>
      </c>
      <c r="B49" t="s">
        <v>60</v>
      </c>
      <c r="C49" s="2">
        <v>0.22544580222895175</v>
      </c>
      <c r="D49" s="2">
        <v>0.17758404662354754</v>
      </c>
      <c r="E49" s="2">
        <v>0.14350834885002722</v>
      </c>
      <c r="F49" s="2">
        <v>0.13463689322905734</v>
      </c>
      <c r="G49" s="2">
        <v>0.11694310120642158</v>
      </c>
      <c r="H49" s="2">
        <v>0.12330638609645098</v>
      </c>
      <c r="I49" s="2">
        <v>0.13328270307755025</v>
      </c>
    </row>
    <row r="50" spans="1:12">
      <c r="A50" t="s">
        <v>12</v>
      </c>
      <c r="B50" t="s">
        <v>24</v>
      </c>
      <c r="C50" s="2">
        <v>0.21877561460836306</v>
      </c>
      <c r="D50" s="2">
        <v>0.17230124234481495</v>
      </c>
      <c r="E50" s="2">
        <v>0.13928052126767232</v>
      </c>
      <c r="F50" s="2">
        <v>0.13071990460501776</v>
      </c>
      <c r="G50" s="2">
        <v>0.11402677601421599</v>
      </c>
      <c r="H50" s="2">
        <v>0.12037587268851449</v>
      </c>
      <c r="I50" s="2">
        <v>0.13012650228145139</v>
      </c>
      <c r="K50" s="20"/>
      <c r="L50" s="21"/>
    </row>
    <row r="51" spans="1:12">
      <c r="A51" t="s">
        <v>13</v>
      </c>
      <c r="B51" t="s">
        <v>58</v>
      </c>
      <c r="C51" s="2">
        <v>0.25106399779771471</v>
      </c>
      <c r="D51" s="2">
        <v>0.18389596931299076</v>
      </c>
      <c r="E51" s="2">
        <v>0.13363628709260073</v>
      </c>
      <c r="F51" s="2">
        <v>0.12043292580113799</v>
      </c>
      <c r="G51" s="2">
        <v>0.11370879567583289</v>
      </c>
      <c r="H51" s="2">
        <v>0.13237996528156276</v>
      </c>
      <c r="I51" s="2">
        <v>0.15033870868642854</v>
      </c>
      <c r="K51" s="11"/>
      <c r="L51" s="12"/>
    </row>
    <row r="52" spans="1:12" ht="13.5" thickBot="1">
      <c r="A52" t="s">
        <v>13</v>
      </c>
      <c r="B52" t="s">
        <v>59</v>
      </c>
      <c r="C52" s="2">
        <v>0.24924257786497783</v>
      </c>
      <c r="D52" s="2">
        <v>0.18142439872383334</v>
      </c>
      <c r="E52" s="2">
        <v>0.13086323302318456</v>
      </c>
      <c r="F52" s="2">
        <v>0.11788016562248453</v>
      </c>
      <c r="G52" s="2">
        <v>0.11564917811796449</v>
      </c>
      <c r="H52" s="2">
        <v>0.13529319850631158</v>
      </c>
      <c r="I52" s="2">
        <v>0.15374658679650671</v>
      </c>
      <c r="K52" s="15"/>
      <c r="L52" s="22"/>
    </row>
    <row r="53" spans="1:12" ht="13.5" thickBot="1">
      <c r="A53" t="s">
        <v>13</v>
      </c>
      <c r="B53" t="s">
        <v>60</v>
      </c>
      <c r="C53" s="2">
        <v>0.25176670913307614</v>
      </c>
      <c r="D53" s="2">
        <v>0.18157788219607882</v>
      </c>
      <c r="E53" s="2">
        <v>0.12910970068458971</v>
      </c>
      <c r="F53" s="2">
        <v>0.11580223733581507</v>
      </c>
      <c r="G53" s="2">
        <v>0.11755100162220325</v>
      </c>
      <c r="H53" s="2">
        <v>0.1385695827077906</v>
      </c>
      <c r="I53" s="2">
        <v>0.15787315397257634</v>
      </c>
    </row>
    <row r="54" spans="1:12">
      <c r="A54" t="s">
        <v>13</v>
      </c>
      <c r="B54" t="s">
        <v>24</v>
      </c>
      <c r="C54" s="2">
        <v>0.24094140195937971</v>
      </c>
      <c r="D54" s="2">
        <v>0.17414201145399022</v>
      </c>
      <c r="E54" s="2">
        <v>0.12467613461570479</v>
      </c>
      <c r="F54" s="2">
        <v>0.11245025083911349</v>
      </c>
      <c r="G54" s="2">
        <v>0.11569455080651443</v>
      </c>
      <c r="H54" s="2">
        <v>0.13574666595391666</v>
      </c>
      <c r="I54" s="2">
        <v>0.15418411596135079</v>
      </c>
      <c r="K54" s="20"/>
      <c r="L54" s="21"/>
    </row>
    <row r="55" spans="1:12">
      <c r="C55" s="2"/>
      <c r="D55" s="2"/>
      <c r="E55" s="2"/>
      <c r="F55" s="2"/>
      <c r="G55" s="2"/>
      <c r="H55" s="2"/>
      <c r="I55" s="2"/>
      <c r="K55" s="11"/>
      <c r="L55" s="12"/>
    </row>
    <row r="56" spans="1:12" ht="13.5" thickBot="1">
      <c r="C56" s="2"/>
      <c r="D56" s="2"/>
      <c r="E56" s="2"/>
      <c r="F56" s="2"/>
      <c r="G56" s="2"/>
      <c r="H56" s="2"/>
      <c r="I56" s="2"/>
      <c r="K56" s="15"/>
      <c r="L56" s="22"/>
    </row>
    <row r="57" spans="1:12" ht="13.5" thickBot="1">
      <c r="C57" s="2"/>
      <c r="D57" s="2"/>
      <c r="E57" s="2"/>
      <c r="F57" s="2"/>
      <c r="G57" s="2"/>
      <c r="H57" s="2"/>
      <c r="I57" s="2"/>
    </row>
    <row r="58" spans="1:12">
      <c r="C58" s="2"/>
      <c r="D58" s="2"/>
      <c r="E58" s="2"/>
      <c r="F58" s="2"/>
      <c r="G58" s="2"/>
      <c r="H58" s="2"/>
      <c r="I58" s="2"/>
      <c r="K58" s="20"/>
      <c r="L58" s="21"/>
    </row>
    <row r="59" spans="1:12">
      <c r="C59" s="2"/>
      <c r="D59" s="2"/>
      <c r="E59" s="2"/>
      <c r="F59" s="2"/>
      <c r="G59" s="2"/>
      <c r="H59" s="2"/>
      <c r="I59" s="2"/>
      <c r="K59" s="11"/>
      <c r="L59" s="12"/>
    </row>
    <row r="60" spans="1:12" ht="13.5" thickBot="1">
      <c r="C60" s="2"/>
      <c r="D60" s="2"/>
      <c r="E60" s="2"/>
      <c r="F60" s="2"/>
      <c r="G60" s="2"/>
      <c r="H60" s="2"/>
      <c r="I60" s="2"/>
      <c r="K60" s="15"/>
      <c r="L60" s="22"/>
    </row>
    <row r="61" spans="1:12" ht="13.5" thickBot="1">
      <c r="C61" s="2"/>
      <c r="D61" s="2"/>
      <c r="E61" s="2"/>
      <c r="F61" s="2"/>
      <c r="G61" s="2"/>
      <c r="H61" s="2"/>
      <c r="I61" s="2"/>
    </row>
    <row r="62" spans="1:12">
      <c r="C62" s="2"/>
      <c r="D62" s="2"/>
      <c r="E62" s="2"/>
      <c r="F62" s="2"/>
      <c r="G62" s="2"/>
      <c r="H62" s="2"/>
      <c r="I62" s="2"/>
      <c r="K62" s="20"/>
      <c r="L62" s="21"/>
    </row>
    <row r="63" spans="1:12">
      <c r="C63" s="2"/>
      <c r="D63" s="2"/>
      <c r="E63" s="2"/>
      <c r="F63" s="2"/>
      <c r="G63" s="2"/>
      <c r="H63" s="2"/>
      <c r="I63" s="2"/>
      <c r="K63" s="11"/>
      <c r="L63" s="12"/>
    </row>
    <row r="64" spans="1:12" ht="13.5" thickBot="1">
      <c r="C64" s="2"/>
      <c r="D64" s="2"/>
      <c r="E64" s="2"/>
      <c r="F64" s="2"/>
      <c r="G64" s="2"/>
      <c r="H64" s="2"/>
      <c r="I64" s="2"/>
      <c r="K64" s="15"/>
      <c r="L64" s="22"/>
    </row>
    <row r="65" spans="3:12" ht="13.5" thickBot="1">
      <c r="C65" s="2"/>
      <c r="D65" s="2"/>
      <c r="E65" s="2"/>
      <c r="F65" s="2"/>
      <c r="G65" s="2"/>
      <c r="H65" s="2"/>
      <c r="I65" s="2"/>
    </row>
    <row r="66" spans="3:12">
      <c r="C66" s="2"/>
      <c r="D66" s="2"/>
      <c r="E66" s="2"/>
      <c r="F66" s="2"/>
      <c r="G66" s="2"/>
      <c r="H66" s="2"/>
      <c r="I66" s="2"/>
      <c r="K66" s="20"/>
      <c r="L66" s="21"/>
    </row>
    <row r="67" spans="3:12">
      <c r="C67" s="2"/>
      <c r="D67" s="2"/>
      <c r="E67" s="2"/>
      <c r="F67" s="2"/>
      <c r="G67" s="2"/>
      <c r="H67" s="2"/>
      <c r="I67" s="2"/>
      <c r="K67" s="11"/>
      <c r="L67" s="12"/>
    </row>
    <row r="68" spans="3:12" ht="13.5" thickBot="1">
      <c r="C68" s="2"/>
      <c r="D68" s="2"/>
      <c r="E68" s="2"/>
      <c r="F68" s="2"/>
      <c r="G68" s="2"/>
      <c r="H68" s="2"/>
      <c r="I68" s="2"/>
      <c r="K68" s="15"/>
      <c r="L68" s="22"/>
    </row>
    <row r="69" spans="3:12" ht="13.5" thickBot="1">
      <c r="C69" s="2"/>
      <c r="D69" s="2"/>
      <c r="E69" s="2"/>
      <c r="F69" s="2"/>
      <c r="G69" s="2"/>
      <c r="H69" s="2"/>
      <c r="I69" s="2"/>
    </row>
    <row r="70" spans="3:12">
      <c r="C70" s="2"/>
      <c r="D70" s="2"/>
      <c r="E70" s="2"/>
      <c r="F70" s="2"/>
      <c r="G70" s="2"/>
      <c r="H70" s="2"/>
      <c r="I70" s="2"/>
      <c r="K70" s="20"/>
      <c r="L70" s="21"/>
    </row>
    <row r="71" spans="3:12">
      <c r="C71" s="2"/>
      <c r="D71" s="2"/>
      <c r="E71" s="2"/>
      <c r="F71" s="2"/>
      <c r="G71" s="2"/>
      <c r="H71" s="2"/>
      <c r="I71" s="2"/>
      <c r="K71" s="11"/>
      <c r="L71" s="12"/>
    </row>
    <row r="72" spans="3:12" ht="13.5" thickBot="1">
      <c r="C72" s="2"/>
      <c r="D72" s="2"/>
      <c r="E72" s="2"/>
      <c r="F72" s="2"/>
      <c r="G72" s="2"/>
      <c r="H72" s="2"/>
      <c r="I72" s="2"/>
      <c r="K72" s="15"/>
      <c r="L72" s="22"/>
    </row>
    <row r="73" spans="3:12" ht="13.5" thickBot="1">
      <c r="C73" s="2"/>
      <c r="D73" s="2"/>
      <c r="E73" s="2"/>
      <c r="F73" s="2"/>
      <c r="G73" s="2"/>
      <c r="H73" s="2"/>
      <c r="I73" s="2"/>
    </row>
    <row r="74" spans="3:12">
      <c r="C74" s="2"/>
      <c r="D74" s="2"/>
      <c r="E74" s="2"/>
      <c r="F74" s="2"/>
      <c r="G74" s="2"/>
      <c r="H74" s="2"/>
      <c r="I74" s="2"/>
      <c r="K74" s="20"/>
      <c r="L74" s="21"/>
    </row>
    <row r="75" spans="3:12">
      <c r="C75" s="2"/>
      <c r="D75" s="2"/>
      <c r="E75" s="2"/>
      <c r="F75" s="2"/>
      <c r="G75" s="2"/>
      <c r="H75" s="2"/>
      <c r="I75" s="2"/>
      <c r="K75" s="11"/>
      <c r="L75" s="12"/>
    </row>
    <row r="76" spans="3:12" ht="13.5" thickBot="1">
      <c r="C76" s="2"/>
      <c r="D76" s="2"/>
      <c r="E76" s="2"/>
      <c r="F76" s="2"/>
      <c r="G76" s="2"/>
      <c r="H76" s="2"/>
      <c r="I76" s="2"/>
      <c r="K76" s="15"/>
      <c r="L76" s="22"/>
    </row>
    <row r="77" spans="3:12">
      <c r="C77" s="2"/>
      <c r="D77" s="2"/>
      <c r="E77" s="2"/>
      <c r="F77" s="2"/>
      <c r="G77" s="2"/>
      <c r="H77" s="2"/>
      <c r="I77" s="2"/>
    </row>
    <row r="78" spans="3:12">
      <c r="C78" s="2"/>
      <c r="D78" s="2"/>
      <c r="E78" s="2"/>
      <c r="F78" s="2"/>
      <c r="G78" s="2"/>
      <c r="H78" s="2"/>
      <c r="I78" s="2"/>
    </row>
    <row r="79" spans="3:12">
      <c r="C79" s="2"/>
      <c r="D79" s="2"/>
      <c r="E79" s="2"/>
      <c r="F79" s="2"/>
      <c r="G79" s="2"/>
      <c r="H79" s="2"/>
      <c r="I79" s="2"/>
    </row>
    <row r="80" spans="3:12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dataValidations count="1">
    <dataValidation type="list" allowBlank="1" showInputMessage="1" showErrorMessage="1" sqref="L15" xr:uid="{00000000-0002-0000-01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O54"/>
  <sheetViews>
    <sheetView workbookViewId="0">
      <selection activeCell="O4" sqref="O4"/>
    </sheetView>
  </sheetViews>
  <sheetFormatPr defaultRowHeight="12.75"/>
  <sheetData>
    <row r="2" spans="4:15">
      <c r="D2" t="s">
        <v>1</v>
      </c>
      <c r="E2" t="s">
        <v>2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4:15">
      <c r="D3" t="s">
        <v>56</v>
      </c>
      <c r="E3" t="s">
        <v>58</v>
      </c>
      <c r="F3" s="2">
        <v>0.65925352923265013</v>
      </c>
      <c r="G3" s="2">
        <v>0.4098347482210643</v>
      </c>
      <c r="H3" s="2">
        <v>0.30398059512061326</v>
      </c>
      <c r="I3" s="2">
        <v>0.32355357885409985</v>
      </c>
      <c r="J3" s="2">
        <v>0.4577977488716245</v>
      </c>
      <c r="K3" s="2">
        <v>0.52538524826263067</v>
      </c>
      <c r="L3" s="2">
        <v>0.58307867289932036</v>
      </c>
    </row>
    <row r="4" spans="4:15">
      <c r="D4" t="s">
        <v>56</v>
      </c>
      <c r="E4" t="s">
        <v>59</v>
      </c>
      <c r="F4" s="2">
        <v>0.57578521523403325</v>
      </c>
      <c r="G4" s="2">
        <v>0.41308821468819318</v>
      </c>
      <c r="H4" s="2">
        <v>0.29798181320588552</v>
      </c>
      <c r="I4" s="2">
        <v>0.27487950522886662</v>
      </c>
      <c r="J4" s="2">
        <v>0.30279116182908605</v>
      </c>
      <c r="K4" s="2">
        <v>0.34660013329255907</v>
      </c>
      <c r="L4" s="2">
        <v>0.38662756267236126</v>
      </c>
      <c r="O4" t="e">
        <f ca="1">_xll.HLV5r3.Financial.Cache.GetExpiryTermStrikeValue(CapData!N8, CapData!A3, CapData!L5)</f>
        <v>#VALUE!</v>
      </c>
    </row>
    <row r="5" spans="4:15">
      <c r="D5" t="s">
        <v>56</v>
      </c>
      <c r="E5" t="s">
        <v>60</v>
      </c>
      <c r="F5" s="2">
        <v>0.52433766108278801</v>
      </c>
      <c r="G5" s="2">
        <v>0.39656797180119924</v>
      </c>
      <c r="H5" s="2">
        <v>0.3022142603675414</v>
      </c>
      <c r="I5" s="2">
        <v>0.27717669200634726</v>
      </c>
      <c r="J5" s="2">
        <v>0.24180685887385581</v>
      </c>
      <c r="K5" s="2">
        <v>0.26767120511332548</v>
      </c>
      <c r="L5" s="2">
        <v>0.29713227319465724</v>
      </c>
    </row>
    <row r="6" spans="4:15">
      <c r="D6" t="s">
        <v>56</v>
      </c>
      <c r="E6" t="s">
        <v>24</v>
      </c>
      <c r="F6" s="2">
        <v>0.49798610180725067</v>
      </c>
      <c r="G6" s="2">
        <v>0.38518141712411896</v>
      </c>
      <c r="H6" s="2">
        <v>0.30154755012141449</v>
      </c>
      <c r="I6" s="2">
        <v>0.27845014449219241</v>
      </c>
      <c r="J6" s="2">
        <v>0.22482715731877956</v>
      </c>
      <c r="K6" s="2">
        <v>0.2393799742165342</v>
      </c>
      <c r="L6" s="2">
        <v>0.26311226901709711</v>
      </c>
    </row>
    <row r="7" spans="4:15">
      <c r="D7" t="s">
        <v>57</v>
      </c>
      <c r="E7" t="s">
        <v>58</v>
      </c>
      <c r="F7" s="2">
        <v>0.65925352923265013</v>
      </c>
      <c r="G7" s="2">
        <v>0.4098347482210643</v>
      </c>
      <c r="H7" s="2">
        <v>0.30398059512061326</v>
      </c>
      <c r="I7" s="2">
        <v>0.32355357885409985</v>
      </c>
      <c r="J7" s="2">
        <v>0.4577977488716245</v>
      </c>
      <c r="K7" s="2">
        <v>0.52538524826263067</v>
      </c>
      <c r="L7" s="2">
        <v>0.58307867289932036</v>
      </c>
    </row>
    <row r="8" spans="4:15">
      <c r="D8" t="s">
        <v>57</v>
      </c>
      <c r="E8" t="s">
        <v>59</v>
      </c>
      <c r="F8" s="2">
        <v>0.57578521523403325</v>
      </c>
      <c r="G8" s="2">
        <v>0.41308821468819318</v>
      </c>
      <c r="H8" s="2">
        <v>0.29798181320588552</v>
      </c>
      <c r="I8" s="2">
        <v>0.27487950522886662</v>
      </c>
      <c r="J8" s="2">
        <v>0.30279116182908605</v>
      </c>
      <c r="K8" s="2">
        <v>0.34660013329255907</v>
      </c>
      <c r="L8" s="2">
        <v>0.38662756267236126</v>
      </c>
    </row>
    <row r="9" spans="4:15">
      <c r="D9" t="s">
        <v>57</v>
      </c>
      <c r="E9" t="s">
        <v>60</v>
      </c>
      <c r="F9" s="2">
        <v>0.52433766108278801</v>
      </c>
      <c r="G9" s="2">
        <v>0.39656797180119924</v>
      </c>
      <c r="H9" s="2">
        <v>0.3022142603675414</v>
      </c>
      <c r="I9" s="2">
        <v>0.27717669200634726</v>
      </c>
      <c r="J9" s="2">
        <v>0.24180685887385581</v>
      </c>
      <c r="K9" s="2">
        <v>0.26767120511332548</v>
      </c>
      <c r="L9" s="2">
        <v>0.29713227319465724</v>
      </c>
    </row>
    <row r="10" spans="4:15">
      <c r="D10" t="s">
        <v>57</v>
      </c>
      <c r="E10" t="s">
        <v>24</v>
      </c>
      <c r="F10" s="2">
        <v>0.49798610180725067</v>
      </c>
      <c r="G10" s="2">
        <v>0.38518141712411896</v>
      </c>
      <c r="H10" s="2">
        <v>0.30154755012141449</v>
      </c>
      <c r="I10" s="2">
        <v>0.27845014449219241</v>
      </c>
      <c r="J10" s="2">
        <v>0.22482715731877956</v>
      </c>
      <c r="K10" s="2">
        <v>0.2393799742165342</v>
      </c>
      <c r="L10" s="2">
        <v>0.26311226901709711</v>
      </c>
    </row>
    <row r="11" spans="4:15">
      <c r="D11" t="s">
        <v>3</v>
      </c>
      <c r="E11" t="s">
        <v>58</v>
      </c>
      <c r="F11" s="2">
        <v>0.65925352923265013</v>
      </c>
      <c r="G11" s="2">
        <v>0.4098347482210643</v>
      </c>
      <c r="H11" s="2">
        <v>0.30398059512061326</v>
      </c>
      <c r="I11" s="2">
        <v>0.32355357885409985</v>
      </c>
      <c r="J11" s="2">
        <v>0.4577977488716245</v>
      </c>
      <c r="K11" s="2">
        <v>0.52538524826263067</v>
      </c>
      <c r="L11" s="2">
        <v>0.58307867289932036</v>
      </c>
    </row>
    <row r="12" spans="4:15">
      <c r="D12" t="s">
        <v>3</v>
      </c>
      <c r="E12" t="s">
        <v>59</v>
      </c>
      <c r="F12" s="2">
        <v>0.57578521523403325</v>
      </c>
      <c r="G12" s="2">
        <v>0.41308821468819318</v>
      </c>
      <c r="H12" s="2">
        <v>0.29798181320588552</v>
      </c>
      <c r="I12" s="2">
        <v>0.27487950522886662</v>
      </c>
      <c r="J12" s="2">
        <v>0.30279116182908605</v>
      </c>
      <c r="K12" s="2">
        <v>0.34660013329255907</v>
      </c>
      <c r="L12" s="2">
        <v>0.38662756267236126</v>
      </c>
    </row>
    <row r="13" spans="4:15">
      <c r="D13" t="s">
        <v>3</v>
      </c>
      <c r="E13" t="s">
        <v>60</v>
      </c>
      <c r="F13" s="2">
        <v>0.52433766108278801</v>
      </c>
      <c r="G13" s="2">
        <v>0.39656797180119924</v>
      </c>
      <c r="H13" s="2">
        <v>0.3022142603675414</v>
      </c>
      <c r="I13" s="2">
        <v>0.27717669200634726</v>
      </c>
      <c r="J13" s="2">
        <v>0.24180685887385581</v>
      </c>
      <c r="K13" s="2">
        <v>0.26767120511332548</v>
      </c>
      <c r="L13" s="2">
        <v>0.29713227319465724</v>
      </c>
    </row>
    <row r="14" spans="4:15">
      <c r="D14" t="s">
        <v>3</v>
      </c>
      <c r="E14" t="s">
        <v>24</v>
      </c>
      <c r="F14" s="2">
        <v>0.49798610180725067</v>
      </c>
      <c r="G14" s="2">
        <v>0.38518141712411896</v>
      </c>
      <c r="H14" s="2">
        <v>0.30154755012141449</v>
      </c>
      <c r="I14" s="2">
        <v>0.27845014449219241</v>
      </c>
      <c r="J14" s="2">
        <v>0.22482715731877956</v>
      </c>
      <c r="K14" s="2">
        <v>0.2393799742165342</v>
      </c>
      <c r="L14" s="2">
        <v>0.26311226901709711</v>
      </c>
    </row>
    <row r="15" spans="4:15">
      <c r="D15" t="s">
        <v>4</v>
      </c>
      <c r="E15" t="s">
        <v>58</v>
      </c>
      <c r="F15" s="2">
        <v>0.54054967613744342</v>
      </c>
      <c r="G15" s="2">
        <v>0.40022443246824946</v>
      </c>
      <c r="H15" s="2">
        <v>0.30262458428220129</v>
      </c>
      <c r="I15" s="2">
        <v>0.27013042837607187</v>
      </c>
      <c r="J15" s="2">
        <v>0.28759063403162488</v>
      </c>
      <c r="K15" s="2">
        <v>0.320796307854816</v>
      </c>
      <c r="L15" s="2">
        <v>0.35311323490295082</v>
      </c>
    </row>
    <row r="16" spans="4:15">
      <c r="D16" t="s">
        <v>4</v>
      </c>
      <c r="E16" t="s">
        <v>59</v>
      </c>
      <c r="F16" s="2">
        <v>0.46984237013146868</v>
      </c>
      <c r="G16" s="2">
        <v>0.3653650437192264</v>
      </c>
      <c r="H16" s="2">
        <v>0.28926596531216142</v>
      </c>
      <c r="I16" s="2">
        <v>0.26894186575036327</v>
      </c>
      <c r="J16" s="2">
        <v>0.22722524795817589</v>
      </c>
      <c r="K16" s="2">
        <v>0.24093112585409421</v>
      </c>
      <c r="L16" s="2">
        <v>0.26184441662701402</v>
      </c>
    </row>
    <row r="17" spans="4:12">
      <c r="D17" t="s">
        <v>4</v>
      </c>
      <c r="E17" t="s">
        <v>60</v>
      </c>
      <c r="F17" s="2">
        <v>0.44252969252937335</v>
      </c>
      <c r="G17" s="2">
        <v>0.35072669525614936</v>
      </c>
      <c r="H17" s="2">
        <v>0.283410989414834</v>
      </c>
      <c r="I17" s="2">
        <v>0.26481672762303321</v>
      </c>
      <c r="J17" s="2">
        <v>0.21318446921942746</v>
      </c>
      <c r="K17" s="2">
        <v>0.21631866123774163</v>
      </c>
      <c r="L17" s="2">
        <v>0.23102470852676055</v>
      </c>
    </row>
    <row r="18" spans="4:12">
      <c r="D18" t="s">
        <v>4</v>
      </c>
      <c r="E18" t="s">
        <v>24</v>
      </c>
      <c r="F18" s="2">
        <v>0.40723949561267936</v>
      </c>
      <c r="G18" s="2">
        <v>0.32875232149263867</v>
      </c>
      <c r="H18" s="2">
        <v>0.27184671193482707</v>
      </c>
      <c r="I18" s="2">
        <v>0.25619164693411089</v>
      </c>
      <c r="J18" s="2">
        <v>0.20932498586511261</v>
      </c>
      <c r="K18" s="2">
        <v>0.20699337461024853</v>
      </c>
      <c r="L18" s="2">
        <v>0.21620605381150085</v>
      </c>
    </row>
    <row r="19" spans="4:12">
      <c r="D19" t="s">
        <v>5</v>
      </c>
      <c r="E19" t="s">
        <v>58</v>
      </c>
      <c r="F19" s="2">
        <v>0.39179982465473889</v>
      </c>
      <c r="G19" s="2">
        <v>0.32165981641672198</v>
      </c>
      <c r="H19" s="2">
        <v>0.27105801488215553</v>
      </c>
      <c r="I19" s="2">
        <v>0.2570984807558967</v>
      </c>
      <c r="J19" s="2">
        <v>0.21217979119669106</v>
      </c>
      <c r="K19" s="2">
        <v>0.20495577677293991</v>
      </c>
      <c r="L19" s="2">
        <v>0.20858491996154746</v>
      </c>
    </row>
    <row r="20" spans="4:12">
      <c r="D20" t="s">
        <v>5</v>
      </c>
      <c r="E20" t="s">
        <v>59</v>
      </c>
      <c r="F20" s="2">
        <v>0.36808972061717588</v>
      </c>
      <c r="G20" s="2">
        <v>0.30424505119317274</v>
      </c>
      <c r="H20" s="2">
        <v>0.25816853324223354</v>
      </c>
      <c r="I20" s="2">
        <v>0.24539097336512436</v>
      </c>
      <c r="J20" s="2">
        <v>0.20266937828107115</v>
      </c>
      <c r="K20" s="2">
        <v>0.19370064544294596</v>
      </c>
      <c r="L20" s="2">
        <v>0.19493294731598854</v>
      </c>
    </row>
    <row r="21" spans="4:12">
      <c r="D21" t="s">
        <v>5</v>
      </c>
      <c r="E21" t="s">
        <v>60</v>
      </c>
      <c r="F21" s="2">
        <v>0.35732169728893604</v>
      </c>
      <c r="G21" s="2">
        <v>0.2954400375468707</v>
      </c>
      <c r="H21" s="2">
        <v>0.25068252729779</v>
      </c>
      <c r="I21" s="2">
        <v>0.23822726098617661</v>
      </c>
      <c r="J21" s="2">
        <v>0.19603022792289643</v>
      </c>
      <c r="K21" s="2">
        <v>0.18663054813007421</v>
      </c>
      <c r="L21" s="2">
        <v>0.18732121433233126</v>
      </c>
    </row>
    <row r="22" spans="4:12">
      <c r="D22" t="s">
        <v>5</v>
      </c>
      <c r="E22" t="s">
        <v>24</v>
      </c>
      <c r="F22" s="2">
        <v>0.34902449705552696</v>
      </c>
      <c r="G22" s="2">
        <v>0.28910861728046178</v>
      </c>
      <c r="H22" s="2">
        <v>0.24560665849919058</v>
      </c>
      <c r="I22" s="2">
        <v>0.23342031276146069</v>
      </c>
      <c r="J22" s="2">
        <v>0.1909737144956912</v>
      </c>
      <c r="K22" s="2">
        <v>0.1801959219349068</v>
      </c>
      <c r="L22" s="2">
        <v>0.17945250325811479</v>
      </c>
    </row>
    <row r="23" spans="4:12">
      <c r="D23" t="s">
        <v>6</v>
      </c>
      <c r="E23" t="s">
        <v>58</v>
      </c>
      <c r="F23" s="2">
        <v>0.33602937595306392</v>
      </c>
      <c r="G23" s="2">
        <v>0.27948882364653582</v>
      </c>
      <c r="H23" s="2">
        <v>0.23867301161327797</v>
      </c>
      <c r="I23" s="2">
        <v>0.22730536713157865</v>
      </c>
      <c r="J23" s="2">
        <v>0.18812139079949103</v>
      </c>
      <c r="K23" s="2">
        <v>0.17825189474658421</v>
      </c>
      <c r="L23" s="2">
        <v>0.17745194290607541</v>
      </c>
    </row>
    <row r="24" spans="4:12">
      <c r="D24" t="s">
        <v>6</v>
      </c>
      <c r="E24" t="s">
        <v>59</v>
      </c>
      <c r="F24" s="2">
        <v>0.32581542759171839</v>
      </c>
      <c r="G24" s="2">
        <v>0.27103429925830158</v>
      </c>
      <c r="H24" s="2">
        <v>0.23153731819411438</v>
      </c>
      <c r="I24" s="2">
        <v>0.22055370223686335</v>
      </c>
      <c r="J24" s="2">
        <v>0.18286834650492684</v>
      </c>
      <c r="K24" s="2">
        <v>0.17354680391760147</v>
      </c>
      <c r="L24" s="2">
        <v>0.17297466210403625</v>
      </c>
    </row>
    <row r="25" spans="4:12">
      <c r="D25" t="s">
        <v>6</v>
      </c>
      <c r="E25" t="s">
        <v>60</v>
      </c>
      <c r="F25" s="2">
        <v>0.31473976191320624</v>
      </c>
      <c r="G25" s="2">
        <v>0.26126857278057769</v>
      </c>
      <c r="H25" s="2">
        <v>0.22250162958396116</v>
      </c>
      <c r="I25" s="2">
        <v>0.21164658137182951</v>
      </c>
      <c r="J25" s="2">
        <v>0.17368864771008924</v>
      </c>
      <c r="K25" s="2">
        <v>0.16375401681224988</v>
      </c>
      <c r="L25" s="2">
        <v>0.16273345361035899</v>
      </c>
    </row>
    <row r="26" spans="4:12">
      <c r="D26" t="s">
        <v>6</v>
      </c>
      <c r="E26" t="s">
        <v>24</v>
      </c>
      <c r="F26" s="2">
        <v>0.30696044490533259</v>
      </c>
      <c r="G26" s="2">
        <v>0.2552049363901136</v>
      </c>
      <c r="H26" s="2">
        <v>0.21754433475612528</v>
      </c>
      <c r="I26" s="2">
        <v>0.20693441394921944</v>
      </c>
      <c r="J26" s="2">
        <v>0.1689082438925055</v>
      </c>
      <c r="K26" s="2">
        <v>0.15784532204974994</v>
      </c>
      <c r="L26" s="2">
        <v>0.15552508028544812</v>
      </c>
    </row>
    <row r="27" spans="4:12">
      <c r="D27" t="s">
        <v>7</v>
      </c>
      <c r="E27" t="s">
        <v>58</v>
      </c>
      <c r="F27" s="2">
        <v>0.30602862744517889</v>
      </c>
      <c r="G27" s="2">
        <v>0.25390953690122087</v>
      </c>
      <c r="H27" s="2">
        <v>0.21625441327234851</v>
      </c>
      <c r="I27" s="2">
        <v>0.20576573687770389</v>
      </c>
      <c r="J27" s="2">
        <v>0.16978743731797191</v>
      </c>
      <c r="K27" s="2">
        <v>0.16110830660170186</v>
      </c>
      <c r="L27" s="2">
        <v>0.16094840123352749</v>
      </c>
    </row>
    <row r="28" spans="4:12">
      <c r="D28" t="s">
        <v>7</v>
      </c>
      <c r="E28" t="s">
        <v>59</v>
      </c>
      <c r="F28" s="2">
        <v>0.29491884700581578</v>
      </c>
      <c r="G28" s="2">
        <v>0.24565878074922098</v>
      </c>
      <c r="H28" s="2">
        <v>0.21001988526241375</v>
      </c>
      <c r="I28" s="2">
        <v>0.20005236143949859</v>
      </c>
      <c r="J28" s="2">
        <v>0.16508012617129178</v>
      </c>
      <c r="K28" s="2">
        <v>0.1555591576881154</v>
      </c>
      <c r="L28" s="2">
        <v>0.15404247706653584</v>
      </c>
    </row>
    <row r="29" spans="4:12">
      <c r="D29" t="s">
        <v>7</v>
      </c>
      <c r="E29" t="s">
        <v>60</v>
      </c>
      <c r="F29" s="2">
        <v>0.28668739848692287</v>
      </c>
      <c r="G29" s="2">
        <v>0.23923219859755859</v>
      </c>
      <c r="H29" s="2">
        <v>0.20480289137303817</v>
      </c>
      <c r="I29" s="2">
        <v>0.19512598468947195</v>
      </c>
      <c r="J29" s="2">
        <v>0.16047342481938509</v>
      </c>
      <c r="K29" s="2">
        <v>0.15017649551523693</v>
      </c>
      <c r="L29" s="2">
        <v>0.14761353101316083</v>
      </c>
    </row>
    <row r="30" spans="4:12">
      <c r="D30" t="s">
        <v>7</v>
      </c>
      <c r="E30" t="s">
        <v>24</v>
      </c>
      <c r="F30" s="2">
        <v>0.27973998052815385</v>
      </c>
      <c r="G30" s="2">
        <v>0.23381887450550676</v>
      </c>
      <c r="H30" s="2">
        <v>0.20040895184643723</v>
      </c>
      <c r="I30" s="2">
        <v>0.19097571510637978</v>
      </c>
      <c r="J30" s="2">
        <v>0.15657984321195431</v>
      </c>
      <c r="K30" s="2">
        <v>0.1455636798443769</v>
      </c>
      <c r="L30" s="2">
        <v>0.14195585125211327</v>
      </c>
    </row>
    <row r="31" spans="4:12">
      <c r="D31" t="s">
        <v>8</v>
      </c>
      <c r="E31" t="s">
        <v>58</v>
      </c>
      <c r="F31" s="2">
        <v>0.27627928170355276</v>
      </c>
      <c r="G31" s="2">
        <v>0.23053579389292431</v>
      </c>
      <c r="H31" s="2">
        <v>0.19742528676539994</v>
      </c>
      <c r="I31" s="2">
        <v>0.18814606305960227</v>
      </c>
      <c r="J31" s="2">
        <v>0.1552271328559901</v>
      </c>
      <c r="K31" s="2">
        <v>0.14579331134242526</v>
      </c>
      <c r="L31" s="2">
        <v>0.14381068249492598</v>
      </c>
    </row>
    <row r="32" spans="4:12">
      <c r="D32" t="s">
        <v>8</v>
      </c>
      <c r="E32" t="s">
        <v>59</v>
      </c>
      <c r="F32" s="2">
        <v>0.26915214306870572</v>
      </c>
      <c r="G32" s="2">
        <v>0.22496235767821182</v>
      </c>
      <c r="H32" s="2">
        <v>0.1928526306951828</v>
      </c>
      <c r="I32" s="2">
        <v>0.18379876930650244</v>
      </c>
      <c r="J32" s="2">
        <v>0.15091535031312109</v>
      </c>
      <c r="K32" s="2">
        <v>0.14053960253813247</v>
      </c>
      <c r="L32" s="2">
        <v>0.13732933681056436</v>
      </c>
    </row>
    <row r="33" spans="4:12">
      <c r="D33" t="s">
        <v>8</v>
      </c>
      <c r="E33" t="s">
        <v>60</v>
      </c>
      <c r="F33" s="2">
        <v>0.26489969888879816</v>
      </c>
      <c r="G33" s="2">
        <v>0.2216134877924614</v>
      </c>
      <c r="H33" s="2">
        <v>0.19015379607536148</v>
      </c>
      <c r="I33" s="2">
        <v>0.18127594105348954</v>
      </c>
      <c r="J33" s="2">
        <v>0.14888573987011977</v>
      </c>
      <c r="K33" s="2">
        <v>0.13844832010776506</v>
      </c>
      <c r="L33" s="2">
        <v>0.13497780745834401</v>
      </c>
    </row>
    <row r="34" spans="4:12">
      <c r="D34" t="s">
        <v>8</v>
      </c>
      <c r="E34" t="s">
        <v>24</v>
      </c>
      <c r="F34" s="2">
        <v>0.25962135700881778</v>
      </c>
      <c r="G34" s="2">
        <v>0.2177003955117322</v>
      </c>
      <c r="H34" s="2">
        <v>0.18725376670581267</v>
      </c>
      <c r="I34" s="2">
        <v>0.17866243784737484</v>
      </c>
      <c r="J34" s="2">
        <v>0.14721495849731556</v>
      </c>
      <c r="K34" s="2">
        <v>0.13683738242564825</v>
      </c>
      <c r="L34" s="2">
        <v>0.13302401527683985</v>
      </c>
    </row>
    <row r="35" spans="4:12">
      <c r="D35" t="s">
        <v>9</v>
      </c>
      <c r="E35" t="s">
        <v>58</v>
      </c>
      <c r="F35" s="2">
        <v>0.25289145104547733</v>
      </c>
      <c r="G35" s="2">
        <v>0.21229897026023781</v>
      </c>
      <c r="H35" s="2">
        <v>0.18278066113814573</v>
      </c>
      <c r="I35" s="2">
        <v>0.17443241693137038</v>
      </c>
      <c r="J35" s="2">
        <v>0.1435884216386191</v>
      </c>
      <c r="K35" s="2">
        <v>0.13302140001401339</v>
      </c>
      <c r="L35" s="2">
        <v>0.12871898357659325</v>
      </c>
    </row>
    <row r="36" spans="4:12">
      <c r="D36" t="s">
        <v>9</v>
      </c>
      <c r="E36" t="s">
        <v>59</v>
      </c>
      <c r="F36" s="2">
        <v>0.2545505328999762</v>
      </c>
      <c r="G36" s="2">
        <v>0.21287054166246869</v>
      </c>
      <c r="H36" s="2">
        <v>0.18252409083057852</v>
      </c>
      <c r="I36" s="2">
        <v>0.17394106476990284</v>
      </c>
      <c r="J36" s="2">
        <v>0.14241125739407212</v>
      </c>
      <c r="K36" s="2">
        <v>0.13202230764736886</v>
      </c>
      <c r="L36" s="2">
        <v>0.12836816216516714</v>
      </c>
    </row>
    <row r="37" spans="4:12">
      <c r="D37" t="s">
        <v>9</v>
      </c>
      <c r="E37" t="s">
        <v>60</v>
      </c>
      <c r="F37" s="2">
        <v>0.24691872160546427</v>
      </c>
      <c r="G37" s="2">
        <v>0.2068574634721182</v>
      </c>
      <c r="H37" s="2">
        <v>0.17779728677210652</v>
      </c>
      <c r="I37" s="2">
        <v>0.16961221744010679</v>
      </c>
      <c r="J37" s="2">
        <v>0.13986493129748601</v>
      </c>
      <c r="K37" s="2">
        <v>0.13034045663933161</v>
      </c>
      <c r="L37" s="2">
        <v>0.12717493473232558</v>
      </c>
    </row>
    <row r="38" spans="4:12">
      <c r="D38" t="s">
        <v>9</v>
      </c>
      <c r="E38" t="s">
        <v>24</v>
      </c>
      <c r="F38" s="2">
        <v>0.24442060549702035</v>
      </c>
      <c r="G38" s="2">
        <v>0.20439436982823941</v>
      </c>
      <c r="H38" s="2">
        <v>0.17537144441484223</v>
      </c>
      <c r="I38" s="2">
        <v>0.16720647305966149</v>
      </c>
      <c r="J38" s="2">
        <v>0.13772985565097265</v>
      </c>
      <c r="K38" s="2">
        <v>0.12861232359183822</v>
      </c>
      <c r="L38" s="2">
        <v>0.12598117748259974</v>
      </c>
    </row>
    <row r="39" spans="4:12">
      <c r="D39" t="s">
        <v>10</v>
      </c>
      <c r="E39" t="s">
        <v>58</v>
      </c>
      <c r="F39" s="2">
        <v>0.2336896481847025</v>
      </c>
      <c r="G39" s="2">
        <v>0.19212586139255178</v>
      </c>
      <c r="H39" s="2">
        <v>0.16184605100578472</v>
      </c>
      <c r="I39" s="2">
        <v>0.15333754071805275</v>
      </c>
      <c r="J39" s="2">
        <v>0.12380421470916328</v>
      </c>
      <c r="K39" s="2">
        <v>0.11704106322104166</v>
      </c>
      <c r="L39" s="2">
        <v>0.11789925566951114</v>
      </c>
    </row>
    <row r="40" spans="4:12">
      <c r="D40" t="s">
        <v>10</v>
      </c>
      <c r="E40" t="s">
        <v>59</v>
      </c>
      <c r="F40" s="2">
        <v>0.23205506073215837</v>
      </c>
      <c r="G40" s="2">
        <v>0.19038008671292903</v>
      </c>
      <c r="H40" s="2">
        <v>0.15990387345351878</v>
      </c>
      <c r="I40" s="2">
        <v>0.15130091355708694</v>
      </c>
      <c r="J40" s="2">
        <v>0.12106535295863421</v>
      </c>
      <c r="K40" s="2">
        <v>0.11389187712014948</v>
      </c>
      <c r="L40" s="2">
        <v>0.11462669618216169</v>
      </c>
    </row>
    <row r="41" spans="4:12">
      <c r="D41" t="s">
        <v>10</v>
      </c>
      <c r="E41" t="s">
        <v>60</v>
      </c>
      <c r="F41" s="2">
        <v>0.22842557804144517</v>
      </c>
      <c r="G41" s="2">
        <v>0.18711875757349894</v>
      </c>
      <c r="H41" s="2">
        <v>0.15695904807472683</v>
      </c>
      <c r="I41" s="2">
        <v>0.14847133768275969</v>
      </c>
      <c r="J41" s="2">
        <v>0.11910428184107087</v>
      </c>
      <c r="K41" s="2">
        <v>0.1127593409102491</v>
      </c>
      <c r="L41" s="2">
        <v>0.11416774260037497</v>
      </c>
    </row>
    <row r="42" spans="4:12">
      <c r="D42" t="s">
        <v>10</v>
      </c>
      <c r="E42" t="s">
        <v>24</v>
      </c>
      <c r="F42" s="2">
        <v>0.2213854541983177</v>
      </c>
      <c r="G42" s="2">
        <v>0.18134291497179195</v>
      </c>
      <c r="H42" s="2">
        <v>0.15207749595342038</v>
      </c>
      <c r="I42" s="2">
        <v>0.1438300315172828</v>
      </c>
      <c r="J42" s="2">
        <v>0.11514492035774412</v>
      </c>
      <c r="K42" s="2">
        <v>0.10878541337058274</v>
      </c>
      <c r="L42" s="2">
        <v>0.10999648428342125</v>
      </c>
    </row>
    <row r="43" spans="4:12">
      <c r="D43" t="s">
        <v>11</v>
      </c>
      <c r="E43" t="s">
        <v>58</v>
      </c>
      <c r="F43" s="2">
        <v>0.22091072373387768</v>
      </c>
      <c r="G43" s="2">
        <v>0.18010497067439379</v>
      </c>
      <c r="H43" s="2">
        <v>0.15036269287117143</v>
      </c>
      <c r="I43" s="2">
        <v>0.14203587908484538</v>
      </c>
      <c r="J43" s="2">
        <v>0.1141952992503185</v>
      </c>
      <c r="K43" s="2">
        <v>0.10953592197529875</v>
      </c>
      <c r="L43" s="2">
        <v>0.11232980579397206</v>
      </c>
    </row>
    <row r="44" spans="4:12">
      <c r="D44" t="s">
        <v>11</v>
      </c>
      <c r="E44" t="s">
        <v>59</v>
      </c>
      <c r="F44" s="2">
        <v>0.22221650479895261</v>
      </c>
      <c r="G44" s="2">
        <v>0.18013977951007043</v>
      </c>
      <c r="H44" s="2">
        <v>0.14931565241246128</v>
      </c>
      <c r="I44" s="2">
        <v>0.14064164404688068</v>
      </c>
      <c r="J44" s="2">
        <v>0.11151889026633741</v>
      </c>
      <c r="K44" s="2">
        <v>0.1070522597377459</v>
      </c>
      <c r="L44" s="2">
        <v>0.11062248042895165</v>
      </c>
    </row>
    <row r="45" spans="4:12">
      <c r="D45" t="s">
        <v>11</v>
      </c>
      <c r="E45" t="s">
        <v>60</v>
      </c>
      <c r="F45" s="2">
        <v>0.21661309426405539</v>
      </c>
      <c r="G45" s="2">
        <v>0.17554007574119143</v>
      </c>
      <c r="H45" s="2">
        <v>0.14544075683021321</v>
      </c>
      <c r="I45" s="2">
        <v>0.1369667859322948</v>
      </c>
      <c r="J45" s="2">
        <v>0.10848404673438312</v>
      </c>
      <c r="K45" s="2">
        <v>0.10411974551834602</v>
      </c>
      <c r="L45" s="2">
        <v>0.10764264649330842</v>
      </c>
    </row>
    <row r="46" spans="4:12">
      <c r="D46" t="s">
        <v>11</v>
      </c>
      <c r="E46" t="s">
        <v>24</v>
      </c>
      <c r="F46" s="2">
        <v>0.21282645829116625</v>
      </c>
      <c r="G46" s="2">
        <v>0.17184256958004868</v>
      </c>
      <c r="H46" s="2">
        <v>0.14188923949564461</v>
      </c>
      <c r="I46" s="2">
        <v>0.1335127029002271</v>
      </c>
      <c r="J46" s="2">
        <v>0.10652693967339631</v>
      </c>
      <c r="K46" s="2">
        <v>0.10380874042630409</v>
      </c>
      <c r="L46" s="2">
        <v>0.10841184055214409</v>
      </c>
    </row>
    <row r="47" spans="4:12">
      <c r="D47" t="s">
        <v>12</v>
      </c>
      <c r="E47" t="s">
        <v>58</v>
      </c>
      <c r="F47" s="2">
        <v>0.22318968423207081</v>
      </c>
      <c r="G47" s="2">
        <v>0.17854142822715741</v>
      </c>
      <c r="H47" s="2">
        <v>0.1468033763246005</v>
      </c>
      <c r="I47" s="2">
        <v>0.13842880229230034</v>
      </c>
      <c r="J47" s="2">
        <v>0.1183705323993931</v>
      </c>
      <c r="K47" s="2">
        <v>0.12145213904052191</v>
      </c>
      <c r="L47" s="2">
        <v>0.12906619251594972</v>
      </c>
    </row>
    <row r="48" spans="4:12">
      <c r="D48" t="s">
        <v>12</v>
      </c>
      <c r="E48" t="s">
        <v>59</v>
      </c>
      <c r="F48" s="2">
        <v>0.22713909432455029</v>
      </c>
      <c r="G48" s="2">
        <v>0.17972216516118475</v>
      </c>
      <c r="H48" s="2">
        <v>0.14588190287517835</v>
      </c>
      <c r="I48" s="2">
        <v>0.13698689576209203</v>
      </c>
      <c r="J48" s="2">
        <v>0.11766069271076271</v>
      </c>
      <c r="K48" s="2">
        <v>0.12288027050902851</v>
      </c>
      <c r="L48" s="2">
        <v>0.13219611467606651</v>
      </c>
    </row>
    <row r="49" spans="4:12">
      <c r="D49" t="s">
        <v>12</v>
      </c>
      <c r="E49" t="s">
        <v>60</v>
      </c>
      <c r="F49" s="2">
        <v>0.22544580222895175</v>
      </c>
      <c r="G49" s="2">
        <v>0.17758404662354754</v>
      </c>
      <c r="H49" s="2">
        <v>0.14350834885002722</v>
      </c>
      <c r="I49" s="2">
        <v>0.13463689322905734</v>
      </c>
      <c r="J49" s="2">
        <v>0.11694310120642158</v>
      </c>
      <c r="K49" s="2">
        <v>0.12330638609645098</v>
      </c>
      <c r="L49" s="2">
        <v>0.13328270307755025</v>
      </c>
    </row>
    <row r="50" spans="4:12">
      <c r="D50" t="s">
        <v>12</v>
      </c>
      <c r="E50" t="s">
        <v>24</v>
      </c>
      <c r="F50" s="2">
        <v>0.21877561460836306</v>
      </c>
      <c r="G50" s="2">
        <v>0.17230124234481495</v>
      </c>
      <c r="H50" s="2">
        <v>0.13928052126767232</v>
      </c>
      <c r="I50" s="2">
        <v>0.13071990460501776</v>
      </c>
      <c r="J50" s="2">
        <v>0.11402677601421599</v>
      </c>
      <c r="K50" s="2">
        <v>0.12037587268851449</v>
      </c>
      <c r="L50" s="2">
        <v>0.13012650228145139</v>
      </c>
    </row>
    <row r="51" spans="4:12">
      <c r="D51" t="s">
        <v>13</v>
      </c>
      <c r="E51" t="s">
        <v>58</v>
      </c>
      <c r="F51" s="2">
        <v>0.25106399779771471</v>
      </c>
      <c r="G51" s="2">
        <v>0.18389596931299076</v>
      </c>
      <c r="H51" s="2">
        <v>0.13363628709260073</v>
      </c>
      <c r="I51" s="2">
        <v>0.12043292580113799</v>
      </c>
      <c r="J51" s="2">
        <v>0.11370879567583289</v>
      </c>
      <c r="K51" s="2">
        <v>0.13237996528156276</v>
      </c>
      <c r="L51" s="2">
        <v>0.15033870868642854</v>
      </c>
    </row>
    <row r="52" spans="4:12">
      <c r="D52" t="s">
        <v>13</v>
      </c>
      <c r="E52" t="s">
        <v>59</v>
      </c>
      <c r="F52" s="2">
        <v>0.24924257786497783</v>
      </c>
      <c r="G52" s="2">
        <v>0.18142439872383334</v>
      </c>
      <c r="H52" s="2">
        <v>0.13086323302318456</v>
      </c>
      <c r="I52" s="2">
        <v>0.11788016562248453</v>
      </c>
      <c r="J52" s="2">
        <v>0.11564917811796449</v>
      </c>
      <c r="K52" s="2">
        <v>0.13529319850631158</v>
      </c>
      <c r="L52" s="2">
        <v>0.15374658679650671</v>
      </c>
    </row>
    <row r="53" spans="4:12">
      <c r="D53" t="s">
        <v>13</v>
      </c>
      <c r="E53" t="s">
        <v>60</v>
      </c>
      <c r="F53" s="2">
        <v>0.25176670913307614</v>
      </c>
      <c r="G53" s="2">
        <v>0.18157788219607882</v>
      </c>
      <c r="H53" s="2">
        <v>0.12910970068458971</v>
      </c>
      <c r="I53" s="2">
        <v>0.11580223733581507</v>
      </c>
      <c r="J53" s="2">
        <v>0.11755100162220325</v>
      </c>
      <c r="K53" s="2">
        <v>0.1385695827077906</v>
      </c>
      <c r="L53" s="2">
        <v>0.15787315397257634</v>
      </c>
    </row>
    <row r="54" spans="4:12">
      <c r="D54" t="s">
        <v>13</v>
      </c>
      <c r="E54" t="s">
        <v>24</v>
      </c>
      <c r="F54" s="2">
        <v>0.24094140195937971</v>
      </c>
      <c r="G54" s="2">
        <v>0.17414201145399022</v>
      </c>
      <c r="H54" s="2">
        <v>0.12467613461570479</v>
      </c>
      <c r="I54" s="2">
        <v>0.11245025083911349</v>
      </c>
      <c r="J54" s="2">
        <v>0.11569455080651443</v>
      </c>
      <c r="K54" s="2">
        <v>0.13574666595391666</v>
      </c>
      <c r="L54" s="2">
        <v>0.15418411596135079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SwaptionData</vt:lpstr>
      <vt:lpstr>CapData</vt:lpstr>
      <vt:lpstr>Sheet3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2018-02-01T08:47:39Z</dcterms:modified>
</cp:coreProperties>
</file>