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saveExternalLinkValues="0"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058B17AB-5429-48DF-B7F2-A59AE429EBEC}" xr6:coauthVersionLast="43" xr6:coauthVersionMax="43" xr10:uidLastSave="{00000000-0000-0000-0000-000000000000}"/>
  <bookViews>
    <workbookView xWindow="2415" yWindow="0" windowWidth="26370" windowHeight="14820" xr2:uid="{00000000-000D-0000-FFFF-FFFF00000000}"/>
  </bookViews>
  <sheets>
    <sheet name="GetInfo &amp; GetInstrumentInfo" sheetId="1" r:id="rId1"/>
    <sheet name="MultipleFxOptions" sheetId="6" r:id="rId2"/>
    <sheet name="FxOptionPricer" sheetId="7" r:id="rId3"/>
    <sheet name="FxOptionToDo" sheetId="2" r:id="rId4"/>
    <sheet name="VanillaFxOptionToDo" sheetId="3" r:id="rId5"/>
  </sheets>
  <definedNames>
    <definedName name="CurveList">'GetInfo &amp; GetInstrumentInfo'!$A$8:$A$129</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6" l="1"/>
  <c r="B4" i="6"/>
  <c r="A2" i="1"/>
  <c r="E32" i="7"/>
  <c r="I5" i="7" l="1"/>
  <c r="H13" i="7" a="1"/>
  <c r="E33" i="7"/>
  <c r="I16" i="7" l="1"/>
  <c r="H25" i="7"/>
  <c r="H18" i="7"/>
  <c r="I30" i="7"/>
  <c r="I23" i="7"/>
  <c r="I20" i="7"/>
  <c r="H29" i="7"/>
  <c r="H22" i="7"/>
  <c r="H15" i="7"/>
  <c r="I27" i="7"/>
  <c r="I24" i="7"/>
  <c r="I13" i="7"/>
  <c r="H26" i="7"/>
  <c r="H19" i="7"/>
  <c r="I31" i="7"/>
  <c r="I28" i="7"/>
  <c r="I17" i="7"/>
  <c r="H30" i="7"/>
  <c r="H23" i="7"/>
  <c r="H16" i="7"/>
  <c r="I32" i="7"/>
  <c r="I21" i="7"/>
  <c r="I14" i="7"/>
  <c r="H27" i="7"/>
  <c r="H20" i="7"/>
  <c r="H13" i="7"/>
  <c r="I25" i="7"/>
  <c r="I18" i="7"/>
  <c r="H31" i="7"/>
  <c r="H24" i="7"/>
  <c r="H17" i="7"/>
  <c r="I29" i="7"/>
  <c r="I22" i="7"/>
  <c r="I15" i="7"/>
  <c r="H28" i="7"/>
  <c r="H21" i="7"/>
  <c r="H14" i="7"/>
  <c r="I26" i="7"/>
  <c r="I19" i="7"/>
  <c r="H32" i="7"/>
  <c r="B24" i="6"/>
  <c r="B11" i="6"/>
  <c r="D2" i="7"/>
  <c r="U1" i="3" a="1"/>
  <c r="B35" i="6"/>
  <c r="A8" i="1" a="1"/>
  <c r="A36" i="6" a="1"/>
  <c r="A47" i="6" a="1"/>
  <c r="B3" i="6"/>
  <c r="D36" i="7" a="1"/>
  <c r="C15" i="1" a="1"/>
  <c r="D41" i="7" l="1"/>
  <c r="D37" i="7"/>
  <c r="D39" i="7"/>
  <c r="E37" i="7"/>
  <c r="D38" i="7"/>
  <c r="E40" i="7"/>
  <c r="E39" i="7"/>
  <c r="E41" i="7"/>
  <c r="D36" i="7"/>
  <c r="D40" i="7"/>
  <c r="E38" i="7"/>
  <c r="E36" i="7"/>
  <c r="B50" i="6"/>
  <c r="A47" i="6"/>
  <c r="B47" i="6"/>
  <c r="A48" i="6"/>
  <c r="A50" i="6"/>
  <c r="B48" i="6"/>
  <c r="A49" i="6"/>
  <c r="B49" i="6"/>
  <c r="A39" i="6"/>
  <c r="B39" i="6"/>
  <c r="A36" i="6"/>
  <c r="B36" i="6"/>
  <c r="A37" i="6"/>
  <c r="B37" i="6"/>
  <c r="A38" i="6"/>
  <c r="B38" i="6"/>
  <c r="V2" i="3"/>
  <c r="V4" i="3"/>
  <c r="V6" i="3"/>
  <c r="V8" i="3"/>
  <c r="V10" i="3"/>
  <c r="V12" i="3"/>
  <c r="V14" i="3"/>
  <c r="V16" i="3"/>
  <c r="V18" i="3"/>
  <c r="V20" i="3"/>
  <c r="V22" i="3"/>
  <c r="V24" i="3"/>
  <c r="V26" i="3"/>
  <c r="V28" i="3"/>
  <c r="V30" i="3"/>
  <c r="V32" i="3"/>
  <c r="V34" i="3"/>
  <c r="V36" i="3"/>
  <c r="V38" i="3"/>
  <c r="V40" i="3"/>
  <c r="V42" i="3"/>
  <c r="V44" i="3"/>
  <c r="V46" i="3"/>
  <c r="V48" i="3"/>
  <c r="V50" i="3"/>
  <c r="V52" i="3"/>
  <c r="V54" i="3"/>
  <c r="V56" i="3"/>
  <c r="V58" i="3"/>
  <c r="V60" i="3"/>
  <c r="V62" i="3"/>
  <c r="V64" i="3"/>
  <c r="V66" i="3"/>
  <c r="V68" i="3"/>
  <c r="V70" i="3"/>
  <c r="V72" i="3"/>
  <c r="V74" i="3"/>
  <c r="V76" i="3"/>
  <c r="V78" i="3"/>
  <c r="V80" i="3"/>
  <c r="V82" i="3"/>
  <c r="V84" i="3"/>
  <c r="V86" i="3"/>
  <c r="U1" i="3"/>
  <c r="U3" i="3"/>
  <c r="U5" i="3"/>
  <c r="U7" i="3"/>
  <c r="U9" i="3"/>
  <c r="U11" i="3"/>
  <c r="U13" i="3"/>
  <c r="U15" i="3"/>
  <c r="U17" i="3"/>
  <c r="U19" i="3"/>
  <c r="U21" i="3"/>
  <c r="U23" i="3"/>
  <c r="U25" i="3"/>
  <c r="U27" i="3"/>
  <c r="U29" i="3"/>
  <c r="U31" i="3"/>
  <c r="U33" i="3"/>
  <c r="U35" i="3"/>
  <c r="U37" i="3"/>
  <c r="U39" i="3"/>
  <c r="U41" i="3"/>
  <c r="U43" i="3"/>
  <c r="U45" i="3"/>
  <c r="U47" i="3"/>
  <c r="U49" i="3"/>
  <c r="U51" i="3"/>
  <c r="U53" i="3"/>
  <c r="U55" i="3"/>
  <c r="U57" i="3"/>
  <c r="U59" i="3"/>
  <c r="U61" i="3"/>
  <c r="U63" i="3"/>
  <c r="U65" i="3"/>
  <c r="U67" i="3"/>
  <c r="U69" i="3"/>
  <c r="U71" i="3"/>
  <c r="U73" i="3"/>
  <c r="U75" i="3"/>
  <c r="U77" i="3"/>
  <c r="U79" i="3"/>
  <c r="U81" i="3"/>
  <c r="U83" i="3"/>
  <c r="U85" i="3"/>
  <c r="V1" i="3"/>
  <c r="V3" i="3"/>
  <c r="V5" i="3"/>
  <c r="V7" i="3"/>
  <c r="V9" i="3"/>
  <c r="V11" i="3"/>
  <c r="V13" i="3"/>
  <c r="V15" i="3"/>
  <c r="V17" i="3"/>
  <c r="V19" i="3"/>
  <c r="V21" i="3"/>
  <c r="V23" i="3"/>
  <c r="V25" i="3"/>
  <c r="V27" i="3"/>
  <c r="V29" i="3"/>
  <c r="V31" i="3"/>
  <c r="V33" i="3"/>
  <c r="V35" i="3"/>
  <c r="V37" i="3"/>
  <c r="V39" i="3"/>
  <c r="V41" i="3"/>
  <c r="V43" i="3"/>
  <c r="V45" i="3"/>
  <c r="V47" i="3"/>
  <c r="V49" i="3"/>
  <c r="V51" i="3"/>
  <c r="V53" i="3"/>
  <c r="V55" i="3"/>
  <c r="V57" i="3"/>
  <c r="V59" i="3"/>
  <c r="V61" i="3"/>
  <c r="V63" i="3"/>
  <c r="V65" i="3"/>
  <c r="V67" i="3"/>
  <c r="V69" i="3"/>
  <c r="V71" i="3"/>
  <c r="V73" i="3"/>
  <c r="V75" i="3"/>
  <c r="V77" i="3"/>
  <c r="V79" i="3"/>
  <c r="V81" i="3"/>
  <c r="V83" i="3"/>
  <c r="V85" i="3"/>
  <c r="U2" i="3"/>
  <c r="U10" i="3"/>
  <c r="U18" i="3"/>
  <c r="U26" i="3"/>
  <c r="U34" i="3"/>
  <c r="U42" i="3"/>
  <c r="U50" i="3"/>
  <c r="U58" i="3"/>
  <c r="U66" i="3"/>
  <c r="U74" i="3"/>
  <c r="U82" i="3"/>
  <c r="U4" i="3"/>
  <c r="U12" i="3"/>
  <c r="U20" i="3"/>
  <c r="U28" i="3"/>
  <c r="U36" i="3"/>
  <c r="U44" i="3"/>
  <c r="U52" i="3"/>
  <c r="U60" i="3"/>
  <c r="U68" i="3"/>
  <c r="U76" i="3"/>
  <c r="U84" i="3"/>
  <c r="U6" i="3"/>
  <c r="U14" i="3"/>
  <c r="U22" i="3"/>
  <c r="U30" i="3"/>
  <c r="U38" i="3"/>
  <c r="U46" i="3"/>
  <c r="U54" i="3"/>
  <c r="U62" i="3"/>
  <c r="U70" i="3"/>
  <c r="U78" i="3"/>
  <c r="U86" i="3"/>
  <c r="U8" i="3"/>
  <c r="U40" i="3"/>
  <c r="U72" i="3"/>
  <c r="U16" i="3"/>
  <c r="U48" i="3"/>
  <c r="U80" i="3"/>
  <c r="U32" i="3"/>
  <c r="U64" i="3"/>
  <c r="U24" i="3"/>
  <c r="U56" i="3"/>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 i="1"/>
  <c r="A28" i="1"/>
  <c r="A44" i="1"/>
  <c r="A60" i="1"/>
  <c r="A76" i="1"/>
  <c r="A92" i="1"/>
  <c r="A108" i="1"/>
  <c r="A124" i="1"/>
  <c r="A16" i="1"/>
  <c r="A32" i="1"/>
  <c r="A48" i="1"/>
  <c r="A64" i="1"/>
  <c r="A80" i="1"/>
  <c r="A96" i="1"/>
  <c r="A112" i="1"/>
  <c r="A128" i="1"/>
  <c r="A20" i="1"/>
  <c r="A36" i="1"/>
  <c r="A52" i="1"/>
  <c r="A68" i="1"/>
  <c r="A84" i="1"/>
  <c r="A100" i="1"/>
  <c r="A116" i="1"/>
  <c r="A8" i="1"/>
  <c r="A24" i="1"/>
  <c r="A40" i="1"/>
  <c r="A56" i="1"/>
  <c r="A72" i="1"/>
  <c r="A88" i="1"/>
  <c r="A104" i="1"/>
  <c r="A120" i="1"/>
  <c r="C16" i="1"/>
  <c r="C18" i="1"/>
  <c r="C20" i="1"/>
  <c r="C22" i="1"/>
  <c r="C24" i="1"/>
  <c r="C26" i="1"/>
  <c r="C28" i="1"/>
  <c r="C30" i="1"/>
  <c r="C32" i="1"/>
  <c r="C34" i="1"/>
  <c r="C36" i="1"/>
  <c r="C38" i="1"/>
  <c r="C40" i="1"/>
  <c r="C42" i="1"/>
  <c r="C44" i="1"/>
  <c r="C46" i="1"/>
  <c r="C48" i="1"/>
  <c r="C50" i="1"/>
  <c r="C52" i="1"/>
  <c r="C54" i="1"/>
  <c r="C56" i="1"/>
  <c r="D16" i="1"/>
  <c r="D18" i="1"/>
  <c r="D20" i="1"/>
  <c r="D22" i="1"/>
  <c r="D24" i="1"/>
  <c r="D26" i="1"/>
  <c r="D28" i="1"/>
  <c r="D30" i="1"/>
  <c r="D32" i="1"/>
  <c r="D34" i="1"/>
  <c r="D36" i="1"/>
  <c r="D38" i="1"/>
  <c r="D40" i="1"/>
  <c r="D42" i="1"/>
  <c r="D44" i="1"/>
  <c r="D46" i="1"/>
  <c r="D48" i="1"/>
  <c r="D50" i="1"/>
  <c r="D52" i="1"/>
  <c r="D54" i="1"/>
  <c r="D56" i="1"/>
  <c r="C15" i="1"/>
  <c r="C17" i="1"/>
  <c r="C19" i="1"/>
  <c r="C21" i="1"/>
  <c r="C23" i="1"/>
  <c r="C25" i="1"/>
  <c r="C27" i="1"/>
  <c r="C29" i="1"/>
  <c r="C31" i="1"/>
  <c r="C33" i="1"/>
  <c r="C35" i="1"/>
  <c r="C37" i="1"/>
  <c r="C39" i="1"/>
  <c r="C41" i="1"/>
  <c r="C43" i="1"/>
  <c r="C45" i="1"/>
  <c r="C47" i="1"/>
  <c r="C49" i="1"/>
  <c r="C51" i="1"/>
  <c r="C53" i="1"/>
  <c r="C55" i="1"/>
  <c r="D19" i="1"/>
  <c r="D27" i="1"/>
  <c r="D35" i="1"/>
  <c r="D43" i="1"/>
  <c r="D51" i="1"/>
  <c r="D21" i="1"/>
  <c r="D29" i="1"/>
  <c r="D37" i="1"/>
  <c r="D45" i="1"/>
  <c r="D53" i="1"/>
  <c r="D15" i="1"/>
  <c r="D23" i="1"/>
  <c r="D31" i="1"/>
  <c r="D39" i="1"/>
  <c r="D47" i="1"/>
  <c r="D55" i="1"/>
  <c r="D17" i="1"/>
  <c r="D25" i="1"/>
  <c r="D33" i="1"/>
  <c r="D41" i="1"/>
  <c r="D49" i="1"/>
  <c r="M5" i="3"/>
  <c r="M7" i="3"/>
  <c r="M3" i="3"/>
  <c r="L5" i="2"/>
  <c r="V4" i="2"/>
  <c r="I5" i="2"/>
  <c r="I7" i="2" s="1"/>
  <c r="I9" i="2" s="1"/>
  <c r="I11" i="2" s="1"/>
  <c r="I13" i="2" s="1"/>
  <c r="I15" i="2" s="1"/>
  <c r="I17" i="2" s="1"/>
  <c r="I19" i="2" s="1"/>
  <c r="I21" i="2" s="1"/>
  <c r="I23" i="2" s="1"/>
  <c r="I25" i="2" s="1"/>
  <c r="H5" i="2"/>
  <c r="H7" i="2" s="1"/>
  <c r="H9" i="2" s="1"/>
  <c r="H11" i="2" s="1"/>
  <c r="H13" i="2" s="1"/>
  <c r="H15" i="2" s="1"/>
  <c r="H17" i="2" s="1"/>
  <c r="H19" i="2" s="1"/>
  <c r="H21" i="2" s="1"/>
  <c r="H23" i="2" s="1"/>
  <c r="H25" i="2" s="1"/>
  <c r="E5" i="2"/>
  <c r="E7" i="2" s="1"/>
  <c r="E9" i="2" s="1"/>
  <c r="E11" i="2" s="1"/>
  <c r="E13" i="2" s="1"/>
  <c r="E15" i="2" s="1"/>
  <c r="E17" i="2" s="1"/>
  <c r="E19" i="2" s="1"/>
  <c r="E21" i="2" s="1"/>
  <c r="E23" i="2" s="1"/>
  <c r="E25" i="2" s="1"/>
  <c r="D5" i="2"/>
  <c r="D7" i="2" s="1"/>
  <c r="D9" i="2" s="1"/>
  <c r="D11" i="2" s="1"/>
  <c r="D13" i="2" s="1"/>
  <c r="D15" i="2" s="1"/>
  <c r="D17" i="2" s="1"/>
  <c r="D19" i="2" s="1"/>
  <c r="D21" i="2" s="1"/>
  <c r="D23" i="2" s="1"/>
  <c r="D25" i="2" s="1"/>
  <c r="C5" i="2"/>
  <c r="C7" i="2" s="1"/>
  <c r="C9" i="2" s="1"/>
  <c r="C11" i="2" s="1"/>
  <c r="C13" i="2" s="1"/>
  <c r="C15" i="2" s="1"/>
  <c r="C17" i="2" s="1"/>
  <c r="C19" i="2" s="1"/>
  <c r="C21" i="2" s="1"/>
  <c r="C23" i="2" s="1"/>
  <c r="C25" i="2" s="1"/>
  <c r="V3" i="2"/>
  <c r="F3" i="2"/>
  <c r="Q2" i="2"/>
  <c r="P2" i="2"/>
  <c r="O2" i="2"/>
  <c r="O3" i="3"/>
  <c r="B18" i="6"/>
  <c r="O7" i="3"/>
  <c r="F15" i="1" a="1"/>
  <c r="O5" i="3"/>
  <c r="L7" i="2" l="1"/>
  <c r="B7" i="6"/>
  <c r="B19" i="6"/>
  <c r="G3" i="2"/>
  <c r="G16" i="1"/>
  <c r="G18" i="1"/>
  <c r="G20" i="1"/>
  <c r="G22" i="1"/>
  <c r="G24" i="1"/>
  <c r="G26" i="1"/>
  <c r="G28" i="1"/>
  <c r="G30" i="1"/>
  <c r="G32" i="1"/>
  <c r="G34" i="1"/>
  <c r="G36" i="1"/>
  <c r="G38" i="1"/>
  <c r="G40" i="1"/>
  <c r="G42" i="1"/>
  <c r="G44" i="1"/>
  <c r="G46" i="1"/>
  <c r="G48" i="1"/>
  <c r="G50" i="1"/>
  <c r="G52" i="1"/>
  <c r="G54" i="1"/>
  <c r="G56" i="1"/>
  <c r="F15" i="1"/>
  <c r="F17" i="1"/>
  <c r="F19" i="1"/>
  <c r="F21" i="1"/>
  <c r="F23" i="1"/>
  <c r="F25" i="1"/>
  <c r="F27" i="1"/>
  <c r="F29" i="1"/>
  <c r="F31" i="1"/>
  <c r="F33" i="1"/>
  <c r="F35" i="1"/>
  <c r="F37" i="1"/>
  <c r="F39" i="1"/>
  <c r="F41" i="1"/>
  <c r="F43" i="1"/>
  <c r="F45" i="1"/>
  <c r="F47" i="1"/>
  <c r="F49" i="1"/>
  <c r="F51" i="1"/>
  <c r="F53" i="1"/>
  <c r="F55" i="1"/>
  <c r="G15" i="1"/>
  <c r="G17" i="1"/>
  <c r="G19" i="1"/>
  <c r="G21" i="1"/>
  <c r="G23" i="1"/>
  <c r="G25" i="1"/>
  <c r="G27" i="1"/>
  <c r="G29" i="1"/>
  <c r="G31" i="1"/>
  <c r="G33" i="1"/>
  <c r="G35" i="1"/>
  <c r="G37" i="1"/>
  <c r="G39" i="1"/>
  <c r="G41" i="1"/>
  <c r="G43" i="1"/>
  <c r="G45" i="1"/>
  <c r="G47" i="1"/>
  <c r="G49" i="1"/>
  <c r="G51" i="1"/>
  <c r="G53" i="1"/>
  <c r="G55" i="1"/>
  <c r="F16" i="1"/>
  <c r="F18" i="1"/>
  <c r="F20" i="1"/>
  <c r="F22" i="1"/>
  <c r="F24" i="1"/>
  <c r="F26" i="1"/>
  <c r="F28" i="1"/>
  <c r="F30" i="1"/>
  <c r="F32" i="1"/>
  <c r="F34" i="1"/>
  <c r="F36" i="1"/>
  <c r="F38" i="1"/>
  <c r="F46" i="1"/>
  <c r="F54" i="1"/>
  <c r="F40" i="1"/>
  <c r="F48" i="1"/>
  <c r="F56" i="1"/>
  <c r="F42" i="1"/>
  <c r="F50" i="1"/>
  <c r="F44" i="1"/>
  <c r="F52" i="1"/>
  <c r="F5" i="2"/>
  <c r="P5" i="3"/>
  <c r="M3" i="2"/>
  <c r="P7" i="3"/>
  <c r="N3" i="2"/>
  <c r="P3" i="3"/>
  <c r="R5" i="2" a="1"/>
  <c r="O3" i="2" a="1"/>
  <c r="U15" i="2" a="1"/>
  <c r="B27" i="6"/>
  <c r="B34" i="6" s="1"/>
  <c r="V17" i="2" l="1"/>
  <c r="U15" i="2"/>
  <c r="U18" i="2"/>
  <c r="V18" i="2"/>
  <c r="V15" i="2"/>
  <c r="U16" i="2"/>
  <c r="V16" i="2"/>
  <c r="U17" i="2"/>
  <c r="Q3" i="2"/>
  <c r="O4" i="2"/>
  <c r="P4" i="2"/>
  <c r="Q4" i="2"/>
  <c r="O3" i="2"/>
  <c r="P3" i="2"/>
  <c r="R7" i="2"/>
  <c r="R11" i="2"/>
  <c r="R15" i="2"/>
  <c r="R17" i="2"/>
  <c r="S7" i="2"/>
  <c r="S11" i="2"/>
  <c r="S15" i="2"/>
  <c r="S12" i="2"/>
  <c r="S16" i="2"/>
  <c r="R8" i="2"/>
  <c r="R12" i="2"/>
  <c r="R16" i="2"/>
  <c r="S8" i="2"/>
  <c r="R5" i="2"/>
  <c r="R9" i="2"/>
  <c r="S5" i="2"/>
  <c r="S9" i="2"/>
  <c r="S13" i="2"/>
  <c r="S17" i="2"/>
  <c r="R6" i="2"/>
  <c r="R10" i="2"/>
  <c r="R14" i="2"/>
  <c r="R18" i="2"/>
  <c r="S6" i="2"/>
  <c r="S10" i="2"/>
  <c r="S14" i="2"/>
  <c r="S18" i="2"/>
  <c r="R13" i="2"/>
  <c r="L9" i="2"/>
  <c r="G5" i="2"/>
  <c r="F7" i="2"/>
  <c r="Q3" i="3" a="1"/>
  <c r="M5" i="2"/>
  <c r="Q7" i="3" a="1"/>
  <c r="Q5" i="3" a="1"/>
  <c r="S6" i="3" l="1"/>
  <c r="Q5" i="3"/>
  <c r="R6" i="3"/>
  <c r="Q6" i="3"/>
  <c r="R5" i="3"/>
  <c r="S5" i="3"/>
  <c r="S8" i="3"/>
  <c r="Q7" i="3"/>
  <c r="R8" i="3"/>
  <c r="Q8" i="3"/>
  <c r="R7" i="3"/>
  <c r="S7" i="3"/>
  <c r="S3" i="3"/>
  <c r="R3" i="3"/>
  <c r="S4" i="3"/>
  <c r="Q4" i="3"/>
  <c r="R4" i="3"/>
  <c r="Q3" i="3"/>
  <c r="L11" i="2"/>
  <c r="G7" i="2"/>
  <c r="F9" i="2"/>
  <c r="M7" i="2"/>
  <c r="N5" i="2"/>
  <c r="L13" i="2" l="1"/>
  <c r="G9" i="2"/>
  <c r="F11" i="2"/>
  <c r="M9" i="2"/>
  <c r="N7" i="2"/>
  <c r="O5" i="2" a="1"/>
  <c r="O6" i="2" l="1"/>
  <c r="O5" i="2"/>
  <c r="Q5" i="2"/>
  <c r="P5" i="2"/>
  <c r="Q6" i="2"/>
  <c r="P6" i="2"/>
  <c r="L15" i="2"/>
  <c r="G11" i="2"/>
  <c r="F13" i="2"/>
  <c r="N9" i="2"/>
  <c r="M11" i="2"/>
  <c r="O7" i="2" a="1"/>
  <c r="P8" i="2" l="1"/>
  <c r="O8" i="2"/>
  <c r="Q7" i="2"/>
  <c r="P7" i="2"/>
  <c r="Q8" i="2"/>
  <c r="O7" i="2"/>
  <c r="L17" i="2"/>
  <c r="G13" i="2"/>
  <c r="F15" i="2"/>
  <c r="N11" i="2"/>
  <c r="M13" i="2"/>
  <c r="O9" i="2" a="1"/>
  <c r="Q10" i="2" l="1"/>
  <c r="P10" i="2"/>
  <c r="O10" i="2"/>
  <c r="Q9" i="2"/>
  <c r="O9" i="2"/>
  <c r="P9" i="2"/>
  <c r="L19" i="2"/>
  <c r="G15" i="2"/>
  <c r="F17" i="2"/>
  <c r="M15" i="2"/>
  <c r="N13" i="2"/>
  <c r="O11" i="2" a="1"/>
  <c r="Q11" i="2" l="1"/>
  <c r="P12" i="2"/>
  <c r="O12" i="2"/>
  <c r="P11" i="2"/>
  <c r="O11" i="2"/>
  <c r="Q12" i="2"/>
  <c r="L21" i="2"/>
  <c r="G17" i="2"/>
  <c r="F19" i="2"/>
  <c r="N15" i="2"/>
  <c r="M17" i="2"/>
  <c r="O13" i="2" a="1"/>
  <c r="P14" i="2" l="1"/>
  <c r="O14" i="2"/>
  <c r="Q14" i="2"/>
  <c r="Q13" i="2"/>
  <c r="P13" i="2"/>
  <c r="O13" i="2"/>
  <c r="L23" i="2"/>
  <c r="G19" i="2"/>
  <c r="F21" i="2"/>
  <c r="M19" i="2"/>
  <c r="N17" i="2"/>
  <c r="O15" i="2" a="1"/>
  <c r="O15" i="2" l="1"/>
  <c r="Q16" i="2"/>
  <c r="O16" i="2"/>
  <c r="Q15" i="2"/>
  <c r="P15" i="2"/>
  <c r="P16" i="2"/>
  <c r="L25" i="2"/>
  <c r="G21" i="2"/>
  <c r="F23" i="2"/>
  <c r="N19" i="2"/>
  <c r="M21" i="2"/>
  <c r="O17" i="2" a="1"/>
  <c r="P17" i="2" l="1"/>
  <c r="Q18" i="2"/>
  <c r="O17" i="2"/>
  <c r="P18" i="2"/>
  <c r="O18" i="2"/>
  <c r="Q17" i="2"/>
  <c r="G23" i="2"/>
  <c r="G25" i="2"/>
  <c r="F25" i="2"/>
  <c r="M23" i="2"/>
  <c r="M25" i="2"/>
  <c r="N21" i="2"/>
  <c r="O19" i="2" a="1"/>
  <c r="Q19" i="2" l="1"/>
  <c r="P19" i="2"/>
  <c r="O19" i="2"/>
  <c r="Q20" i="2"/>
  <c r="P20" i="2"/>
  <c r="O20" i="2"/>
  <c r="N23" i="2"/>
  <c r="N25" i="2"/>
  <c r="O21" i="2" a="1"/>
  <c r="O22" i="2" l="1"/>
  <c r="P21" i="2"/>
  <c r="O21" i="2"/>
  <c r="Q22" i="2"/>
  <c r="P22" i="2"/>
  <c r="Q21" i="2"/>
  <c r="O25" i="2" a="1"/>
  <c r="O23" i="2" a="1"/>
  <c r="P24" i="2" l="1"/>
  <c r="O24" i="2"/>
  <c r="O23" i="2"/>
  <c r="Q24" i="2"/>
  <c r="P23" i="2"/>
  <c r="Q23" i="2"/>
  <c r="Q25" i="2"/>
  <c r="O26" i="2"/>
  <c r="P25" i="2"/>
  <c r="O25" i="2"/>
  <c r="Q26" i="2"/>
  <c r="P26" i="2"/>
</calcChain>
</file>

<file path=xl/sharedStrings.xml><?xml version="1.0" encoding="utf-8"?>
<sst xmlns="http://schemas.openxmlformats.org/spreadsheetml/2006/main" count="223" uniqueCount="103">
  <si>
    <t>Version</t>
  </si>
  <si>
    <t>GetCurves</t>
  </si>
  <si>
    <t>Properties</t>
  </si>
  <si>
    <t>PricingStructureType</t>
  </si>
  <si>
    <t>RateCurve</t>
  </si>
  <si>
    <t>CurveList</t>
  </si>
  <si>
    <t>MarketName</t>
  </si>
  <si>
    <t>QR_LIVE</t>
  </si>
  <si>
    <t>TradeId</t>
  </si>
  <si>
    <t>Payer</t>
  </si>
  <si>
    <t>Receiver</t>
  </si>
  <si>
    <t>IsPayerBase</t>
  </si>
  <si>
    <t>Trade Date</t>
  </si>
  <si>
    <t>Trade</t>
  </si>
  <si>
    <t>Valuation</t>
  </si>
  <si>
    <t>NPV</t>
  </si>
  <si>
    <t>t0001</t>
  </si>
  <si>
    <t>CBA</t>
  </si>
  <si>
    <t>XYZ</t>
  </si>
  <si>
    <t>AUD</t>
  </si>
  <si>
    <t>ExpectedValue</t>
  </si>
  <si>
    <t>Delta1</t>
  </si>
  <si>
    <t>t0002</t>
  </si>
  <si>
    <t>t0003</t>
  </si>
  <si>
    <t>t0004</t>
  </si>
  <si>
    <t>t0005</t>
  </si>
  <si>
    <t>t0006</t>
  </si>
  <si>
    <t>t0007</t>
  </si>
  <si>
    <t>t0008</t>
  </si>
  <si>
    <t>t0009</t>
  </si>
  <si>
    <t>Market</t>
  </si>
  <si>
    <t>t0010</t>
  </si>
  <si>
    <t>t0011</t>
  </si>
  <si>
    <t>t0012</t>
  </si>
  <si>
    <t>t0013</t>
  </si>
  <si>
    <t>t0014</t>
  </si>
  <si>
    <t>Currency1</t>
  </si>
  <si>
    <t>Notional1</t>
  </si>
  <si>
    <t>Currency2</t>
  </si>
  <si>
    <t>USD</t>
  </si>
  <si>
    <t>QuoteBasis</t>
  </si>
  <si>
    <t>Currency2PerCurrency1</t>
  </si>
  <si>
    <t>Value Date</t>
  </si>
  <si>
    <t>Spot Rate</t>
  </si>
  <si>
    <t>Forward Rate</t>
  </si>
  <si>
    <t>Forward Points</t>
  </si>
  <si>
    <t>t0015</t>
  </si>
  <si>
    <t>LocalCurrencyDelta1PDH</t>
  </si>
  <si>
    <t>LocalCurrencyDelta1</t>
  </si>
  <si>
    <t>LocalCurrencyBucketedDeltaVector</t>
  </si>
  <si>
    <t>LocalCurrencyNPV</t>
  </si>
  <si>
    <t>AUSY</t>
  </si>
  <si>
    <t>1d</t>
  </si>
  <si>
    <t>119M</t>
  </si>
  <si>
    <t>6m</t>
  </si>
  <si>
    <t>Sydney</t>
  </si>
  <si>
    <t>Valuation Terms</t>
  </si>
  <si>
    <t>Reporting Currency</t>
  </si>
  <si>
    <t>Reporting Party</t>
  </si>
  <si>
    <t>Valuation Date</t>
  </si>
  <si>
    <t>Metrics</t>
  </si>
  <si>
    <t>Create Trade</t>
  </si>
  <si>
    <t>Value Trade</t>
  </si>
  <si>
    <t>fxo0001</t>
  </si>
  <si>
    <t>IsBuyerBase</t>
  </si>
  <si>
    <t>BuyerPartyReference</t>
  </si>
  <si>
    <t>SellerPartyReference</t>
  </si>
  <si>
    <t>FaceOnCurrency</t>
  </si>
  <si>
    <t>OptionOnCurrency</t>
  </si>
  <si>
    <t>Period</t>
  </si>
  <si>
    <t>ExpiryDate</t>
  </si>
  <si>
    <t>ExpiryTime</t>
  </si>
  <si>
    <t>ExpiryBusinessCenter</t>
  </si>
  <si>
    <t>CutName</t>
  </si>
  <si>
    <t>PutCurrencyAmount</t>
  </si>
  <si>
    <t>PutCurrency</t>
  </si>
  <si>
    <t>CallCurrencyAmount</t>
  </si>
  <si>
    <t>CallCurrency</t>
  </si>
  <si>
    <t>StrikeQuoteBasis</t>
  </si>
  <si>
    <t>ValueDate</t>
  </si>
  <si>
    <t>StrikePrice</t>
  </si>
  <si>
    <t>PremiumAmount</t>
  </si>
  <si>
    <t>PremumCurrency</t>
  </si>
  <si>
    <t>PremiumSettlementDate</t>
  </si>
  <si>
    <t>PremiumQuoteBasis</t>
  </si>
  <si>
    <t>PremiumValue</t>
  </si>
  <si>
    <t>SpotDate</t>
  </si>
  <si>
    <t>CallCurrencyPerPutCurrency</t>
  </si>
  <si>
    <t>Delta0</t>
  </si>
  <si>
    <t>Function</t>
  </si>
  <si>
    <t>Market.QR_LIVE.RateCurve.GBP-LIBOR-BBA-6M</t>
  </si>
  <si>
    <t>Trade.SpreadSheet.fxOption.fxo0001</t>
  </si>
  <si>
    <t>FXOption Pricer</t>
  </si>
  <si>
    <t>fxo0002</t>
  </si>
  <si>
    <t>SpotRate</t>
  </si>
  <si>
    <t>Settlement</t>
  </si>
  <si>
    <t>Cash</t>
  </si>
  <si>
    <t>CashSettlement</t>
  </si>
  <si>
    <t>SettlementCurrency</t>
  </si>
  <si>
    <t>FixingDate</t>
  </si>
  <si>
    <t>QuotedCurrencyPair</t>
  </si>
  <si>
    <t>AUD-USD</t>
  </si>
  <si>
    <t>Currency1PerCurrency2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</si>
</sst>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0_ ;[Red]\-#,##0\ "/>
    <numFmt numFmtId="165" formatCode="dd/mm/yy;@"/>
    <numFmt numFmtId="166" formatCode="#,##0.0_);[Red]\(#,##0.0\)"/>
    <numFmt numFmtId="167" formatCode="&quot;$&quot;#,##0\ ;\(&quot;$&quot;#,##0\)"/>
    <numFmt numFmtId="168" formatCode="#,##0.0_);\(#,##0.0\)"/>
    <numFmt numFmtId="169" formatCode="#,##0.000_);\(#,##0.000\)"/>
    <numFmt numFmtId="170" formatCode="0.0%"/>
    <numFmt numFmtId="171" formatCode="mmm\-yy_)"/>
    <numFmt numFmtId="172" formatCode="0.00_)"/>
    <numFmt numFmtId="173" formatCode="0.0%;\(0.0%\)"/>
    <numFmt numFmtId="174" formatCode="0.0%;[Red]\-0.0%"/>
    <numFmt numFmtId="175" formatCode="0.00%;[Red]\-0.00%"/>
    <numFmt numFmtId="176" formatCode="0.000%"/>
    <numFmt numFmtId="177" formatCode="#,##0.0;#,##0.0"/>
    <numFmt numFmtId="178" formatCode="\+#,##0.00;\-#,##0.00"/>
    <numFmt numFmtId="179" formatCode="###0_)"/>
    <numFmt numFmtId="180" formatCode="0.0000%"/>
    <numFmt numFmtId="181" formatCode="d/mm/yyyy;@"/>
    <numFmt numFmtId="182" formatCode="_-* #,##0_-;\-* #,##0_-;_-* &quot;-&quot;??_-;_-@_-"/>
    <numFmt numFmtId="183" formatCode="0.000"/>
    <numFmt numFmtId="184" formatCode="0.0000"/>
  </numFmts>
  <fonts count="42">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sz val="10"/>
      <color indexed="10"/>
      <name val="MS Sans Serif"/>
      <family val="2"/>
    </font>
    <font>
      <b/>
      <sz val="11"/>
      <name val="Arial"/>
      <family val="2"/>
    </font>
    <font>
      <sz val="8"/>
      <name val="CG Times (E1)"/>
    </font>
    <font>
      <sz val="10"/>
      <name val="Helv"/>
    </font>
    <font>
      <sz val="8"/>
      <name val="Times New Roman"/>
      <family val="1"/>
    </font>
    <font>
      <b/>
      <sz val="10"/>
      <color indexed="39"/>
      <name val="Arial"/>
      <family val="2"/>
    </font>
    <font>
      <u/>
      <sz val="10"/>
      <color indexed="12"/>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sz val="10"/>
      <name val="Arial"/>
    </font>
    <font>
      <b/>
      <sz val="18"/>
      <color indexed="9"/>
      <name val="Times New Roman"/>
      <family val="1"/>
    </font>
    <font>
      <b/>
      <sz val="10"/>
      <color indexed="9"/>
      <name val="Times New Roman"/>
      <family val="1"/>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s>
  <fills count="40">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bgColor indexed="64"/>
      </patternFill>
    </fill>
    <fill>
      <patternFill patternType="solid">
        <fgColor indexed="44"/>
        <bgColor indexed="64"/>
      </patternFill>
    </fill>
    <fill>
      <patternFill patternType="solid">
        <fgColor theme="5" tint="0.79998168889431442"/>
        <bgColor indexed="64"/>
      </patternFill>
    </fill>
    <fill>
      <patternFill patternType="solid">
        <fgColor theme="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
      <patternFill patternType="solid">
        <fgColor theme="9"/>
        <bgColor indexed="64"/>
      </patternFill>
    </fill>
    <fill>
      <patternFill patternType="solid">
        <fgColor indexed="55"/>
        <bgColor indexed="64"/>
      </patternFill>
    </fill>
    <fill>
      <patternFill patternType="solid">
        <fgColor indexed="37"/>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5" tint="0.59999389629810485"/>
        <bgColor indexed="64"/>
      </patternFill>
    </fill>
  </fills>
  <borders count="27">
    <border>
      <left/>
      <right/>
      <top/>
      <bottom/>
      <diagonal/>
    </border>
    <border>
      <left/>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right style="medium">
        <color indexed="64"/>
      </right>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indexed="22"/>
      </bottom>
      <diagonal/>
    </border>
    <border>
      <left/>
      <right/>
      <top style="thick">
        <color indexed="22"/>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18"/>
      </bottom>
      <diagonal/>
    </border>
    <border>
      <left/>
      <right style="thin">
        <color indexed="64"/>
      </right>
      <top/>
      <bottom/>
      <diagonal/>
    </border>
  </borders>
  <cellStyleXfs count="103">
    <xf numFmtId="0" fontId="0" fillId="0" borderId="0"/>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7" fillId="13" borderId="0" applyAlignment="0"/>
    <xf numFmtId="166" fontId="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67" fontId="2" fillId="0" borderId="0" applyFont="0" applyFill="0" applyBorder="0" applyAlignment="0" applyProtection="0"/>
    <xf numFmtId="0" fontId="2" fillId="0" borderId="0" applyFont="0" applyFill="0" applyBorder="0" applyAlignment="0" applyProtection="0"/>
    <xf numFmtId="168" fontId="9" fillId="0" borderId="0" applyFont="0" applyFill="0" applyBorder="0" applyAlignment="0" applyProtection="0">
      <protection locked="0"/>
    </xf>
    <xf numFmtId="39" fontId="10" fillId="0" borderId="0" applyFont="0" applyFill="0" applyBorder="0" applyAlignment="0" applyProtection="0"/>
    <xf numFmtId="169" fontId="11" fillId="0" borderId="0" applyFont="0" applyFill="0" applyBorder="0" applyAlignment="0"/>
    <xf numFmtId="2"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14" borderId="0" applyNumberFormat="0" applyBorder="0">
      <alignment horizontal="right" vertical="center"/>
    </xf>
    <xf numFmtId="19" fontId="14" fillId="14" borderId="3" applyNumberFormat="0" applyBorder="0">
      <alignment horizontal="left" vertical="center"/>
    </xf>
    <xf numFmtId="2" fontId="15" fillId="15" borderId="0">
      <alignment horizontal="center" vertical="center"/>
    </xf>
    <xf numFmtId="2" fontId="15" fillId="15" borderId="4" applyBorder="0">
      <alignment horizontal="left" vertical="center"/>
    </xf>
    <xf numFmtId="0" fontId="14" fillId="14" borderId="0">
      <alignment horizontal="right" vertical="center"/>
    </xf>
    <xf numFmtId="19" fontId="16" fillId="14" borderId="5" applyNumberFormat="0" applyBorder="0">
      <alignment horizontal="left" vertical="center" indent="1"/>
    </xf>
    <xf numFmtId="2" fontId="17" fillId="15" borderId="6" applyBorder="0">
      <alignment horizontal="left" vertical="center" indent="1"/>
    </xf>
    <xf numFmtId="2" fontId="17" fillId="15" borderId="7" applyBorder="0">
      <alignment horizontal="center" vertical="center"/>
    </xf>
    <xf numFmtId="170" fontId="18" fillId="0" borderId="6" applyFill="0" applyBorder="0" applyAlignment="0">
      <alignment horizontal="center"/>
      <protection locked="0"/>
    </xf>
    <xf numFmtId="168" fontId="18" fillId="0" borderId="0" applyFill="0" applyBorder="0" applyAlignment="0">
      <protection locked="0"/>
    </xf>
    <xf numFmtId="169" fontId="18" fillId="0" borderId="0" applyFill="0" applyBorder="0" applyAlignment="0" applyProtection="0">
      <protection locked="0"/>
    </xf>
    <xf numFmtId="2" fontId="4" fillId="16" borderId="8" applyBorder="0">
      <alignment horizontal="left" vertical="center" indent="1"/>
    </xf>
    <xf numFmtId="0" fontId="4" fillId="16" borderId="0">
      <alignment horizontal="right" vertical="center"/>
    </xf>
    <xf numFmtId="2" fontId="4" fillId="16" borderId="3" applyNumberFormat="0" applyBorder="0">
      <alignment horizontal="right" vertical="center"/>
    </xf>
    <xf numFmtId="2" fontId="19" fillId="17" borderId="5" applyBorder="0">
      <alignment horizontal="left" vertical="center" indent="1"/>
    </xf>
    <xf numFmtId="2" fontId="19" fillId="17" borderId="0">
      <alignment horizontal="right" vertical="center"/>
    </xf>
    <xf numFmtId="2" fontId="19" fillId="17" borderId="4" applyBorder="0">
      <alignment horizontal="left" vertical="center"/>
    </xf>
    <xf numFmtId="2" fontId="19" fillId="17" borderId="9" applyBorder="0">
      <alignment horizontal="center" vertical="center"/>
    </xf>
    <xf numFmtId="19" fontId="16" fillId="18" borderId="10" applyNumberFormat="0" applyBorder="0">
      <alignment horizontal="left" vertical="center"/>
    </xf>
    <xf numFmtId="15" fontId="16" fillId="18" borderId="7" applyNumberFormat="0" applyBorder="0">
      <alignment horizontal="right" vertical="center"/>
    </xf>
    <xf numFmtId="19" fontId="16" fillId="18" borderId="11" applyNumberFormat="0" applyBorder="0">
      <alignment horizontal="right" vertical="center"/>
    </xf>
    <xf numFmtId="2" fontId="17" fillId="19" borderId="12" applyBorder="0">
      <alignment horizontal="left" vertical="center" indent="1"/>
    </xf>
    <xf numFmtId="2" fontId="17" fillId="19" borderId="4" applyNumberFormat="0">
      <alignment horizontal="center" vertical="center"/>
    </xf>
    <xf numFmtId="2" fontId="17" fillId="19" borderId="4" applyNumberFormat="0" applyBorder="0">
      <alignment horizontal="left" vertical="center"/>
    </xf>
    <xf numFmtId="2" fontId="4" fillId="20" borderId="11" applyNumberFormat="0" applyBorder="0">
      <alignment horizontal="right" vertical="center"/>
    </xf>
    <xf numFmtId="171" fontId="20" fillId="0" borderId="0" applyFont="0" applyFill="0" applyBorder="0" applyAlignment="0" applyProtection="0"/>
    <xf numFmtId="0" fontId="2" fillId="0" borderId="0" applyNumberFormat="0" applyFont="0" applyFill="0" applyBorder="0" applyAlignment="0"/>
    <xf numFmtId="172" fontId="21" fillId="0" borderId="0"/>
    <xf numFmtId="166" fontId="22"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1" borderId="13" applyNumberFormat="0" applyFont="0" applyAlignment="0" applyProtection="0"/>
    <xf numFmtId="0" fontId="4" fillId="21" borderId="13" applyNumberFormat="0" applyFont="0" applyAlignment="0" applyProtection="0"/>
    <xf numFmtId="0" fontId="3" fillId="22" borderId="14" applyNumberFormat="0" applyBorder="0">
      <alignment horizontal="left" vertical="center"/>
    </xf>
    <xf numFmtId="2" fontId="3" fillId="22" borderId="4" applyNumberFormat="0" applyBorder="0">
      <alignment horizontal="left" vertical="center"/>
    </xf>
    <xf numFmtId="2" fontId="19" fillId="17" borderId="15" applyNumberFormat="0" applyBorder="0">
      <alignment horizontal="left" vertical="center"/>
    </xf>
    <xf numFmtId="2" fontId="19" fillId="17" borderId="4" applyNumberFormat="0" applyBorder="0">
      <alignment horizontal="left" vertical="center"/>
    </xf>
    <xf numFmtId="19" fontId="4" fillId="23" borderId="2" applyNumberFormat="0" applyBorder="0">
      <alignment horizontal="left" vertical="center" indent="1"/>
    </xf>
    <xf numFmtId="0" fontId="4" fillId="23" borderId="0">
      <alignment horizontal="right" vertical="center"/>
    </xf>
    <xf numFmtId="19" fontId="4" fillId="23" borderId="11" applyNumberFormat="0" applyBorder="0">
      <alignment horizontal="right" vertical="center"/>
    </xf>
    <xf numFmtId="2" fontId="23" fillId="24" borderId="6" applyBorder="0">
      <alignment horizontal="left" vertical="center" indent="1"/>
    </xf>
    <xf numFmtId="2" fontId="23" fillId="24" borderId="0">
      <alignment horizontal="center" vertical="center"/>
    </xf>
    <xf numFmtId="2" fontId="23" fillId="24" borderId="16">
      <alignment horizontal="left" vertical="center"/>
    </xf>
    <xf numFmtId="0" fontId="24" fillId="25" borderId="9">
      <alignment horizontal="center"/>
    </xf>
    <xf numFmtId="173" fontId="11" fillId="0" borderId="17" applyFont="0" applyFill="0" applyBorder="0" applyAlignment="0" applyProtection="0">
      <alignment horizontal="right"/>
    </xf>
    <xf numFmtId="173" fontId="11" fillId="0" borderId="17" applyFont="0" applyFill="0" applyBorder="0" applyAlignment="0" applyProtection="0">
      <alignment horizontal="right"/>
    </xf>
    <xf numFmtId="174" fontId="25" fillId="0" borderId="0" applyFont="0" applyFill="0" applyBorder="0" applyAlignment="0" applyProtection="0"/>
    <xf numFmtId="9" fontId="4"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76" fontId="26" fillId="26" borderId="0" applyNumberFormat="0" applyBorder="0">
      <alignment horizontal="right" vertical="center"/>
    </xf>
    <xf numFmtId="176" fontId="26" fillId="26" borderId="0" applyNumberFormat="0" applyBorder="0">
      <alignment horizontal="right" vertical="center"/>
    </xf>
    <xf numFmtId="0" fontId="27" fillId="27" borderId="9" applyNumberFormat="0">
      <alignment horizontal="center" vertical="center"/>
    </xf>
    <xf numFmtId="0" fontId="27" fillId="27" borderId="0" applyNumberFormat="0" applyBorder="0">
      <alignment horizontal="left" vertical="center" indent="1"/>
    </xf>
    <xf numFmtId="177" fontId="28" fillId="28" borderId="0">
      <alignment horizontal="center" vertical="center"/>
    </xf>
    <xf numFmtId="178" fontId="29" fillId="29" borderId="0">
      <alignment horizontal="center" vertical="center"/>
      <protection locked="0"/>
    </xf>
    <xf numFmtId="0" fontId="2" fillId="0" borderId="0">
      <alignment horizontal="left" wrapText="1"/>
    </xf>
    <xf numFmtId="38" fontId="30" fillId="0" borderId="0" applyFill="0" applyBorder="0" applyAlignment="0" applyProtection="0"/>
    <xf numFmtId="174" fontId="31" fillId="0" borderId="0" applyFill="0" applyBorder="0" applyAlignment="0" applyProtection="0"/>
    <xf numFmtId="2" fontId="32" fillId="30" borderId="14" applyNumberFormat="0" applyFill="0" applyBorder="0" applyAlignment="0">
      <alignment horizontal="center"/>
      <protection locked="0"/>
    </xf>
    <xf numFmtId="2" fontId="4" fillId="31" borderId="4" applyNumberFormat="0" applyBorder="0">
      <alignment horizontal="right" vertical="center"/>
    </xf>
    <xf numFmtId="2" fontId="4" fillId="31" borderId="0">
      <alignment horizontal="right" vertical="center"/>
    </xf>
    <xf numFmtId="2" fontId="19" fillId="32" borderId="9">
      <alignment horizontal="center" vertical="center"/>
    </xf>
    <xf numFmtId="2" fontId="19" fillId="32" borderId="0" applyNumberFormat="0" applyBorder="0">
      <alignment horizontal="left" vertical="center"/>
    </xf>
    <xf numFmtId="2" fontId="19" fillId="32" borderId="9">
      <alignment horizontal="center" vertical="center"/>
    </xf>
    <xf numFmtId="18" fontId="9" fillId="0" borderId="0" applyFont="0" applyFill="0" applyBorder="0" applyAlignment="0" applyProtection="0">
      <alignment horizontal="left"/>
    </xf>
    <xf numFmtId="10" fontId="25" fillId="0" borderId="18" applyNumberFormat="0" applyFont="0" applyFill="0" applyAlignment="0" applyProtection="0"/>
    <xf numFmtId="179" fontId="3" fillId="0" borderId="19" applyFont="0" applyFill="0" applyBorder="0" applyAlignment="0" applyProtection="0"/>
    <xf numFmtId="179" fontId="3" fillId="0" borderId="19" applyFont="0" applyFill="0" applyBorder="0" applyAlignment="0" applyProtection="0"/>
    <xf numFmtId="38" fontId="33" fillId="0" borderId="0" applyFont="0" applyFill="0" applyBorder="0" applyAlignment="0" applyProtection="0"/>
    <xf numFmtId="0" fontId="33" fillId="0" borderId="0"/>
    <xf numFmtId="43" fontId="34" fillId="0" borderId="0" applyFont="0" applyFill="0" applyBorder="0" applyAlignment="0" applyProtection="0"/>
    <xf numFmtId="0" fontId="34" fillId="0" borderId="0"/>
    <xf numFmtId="9" fontId="34" fillId="0" borderId="0" applyFont="0" applyFill="0" applyBorder="0" applyAlignment="0" applyProtection="0"/>
    <xf numFmtId="0" fontId="34" fillId="10" borderId="0"/>
    <xf numFmtId="0" fontId="34" fillId="0" borderId="0"/>
    <xf numFmtId="0" fontId="39" fillId="0" borderId="0" applyNumberFormat="0" applyFill="0" applyBorder="0" applyAlignment="0" applyProtection="0">
      <alignment vertical="top"/>
      <protection locked="0"/>
    </xf>
    <xf numFmtId="0" fontId="34" fillId="34" borderId="0"/>
    <xf numFmtId="43" fontId="34" fillId="0" borderId="0" applyFont="0" applyFill="0" applyBorder="0" applyAlignment="0" applyProtection="0"/>
    <xf numFmtId="0" fontId="13" fillId="0" borderId="0" applyNumberFormat="0" applyFill="0" applyBorder="0" applyAlignment="0" applyProtection="0">
      <alignment vertical="top"/>
      <protection locked="0"/>
    </xf>
  </cellStyleXfs>
  <cellXfs count="104">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9" borderId="0" xfId="0" applyFill="1" applyAlignment="1">
      <alignment horizontal="center"/>
    </xf>
    <xf numFmtId="0" fontId="6" fillId="9" borderId="2" xfId="1" applyFont="1" applyFill="1" applyBorder="1" applyAlignment="1">
      <alignment horizontal="center"/>
    </xf>
    <xf numFmtId="0" fontId="0" fillId="11" borderId="0" xfId="0" applyFill="1" applyAlignment="1">
      <alignment horizontal="center"/>
    </xf>
    <xf numFmtId="0" fontId="0" fillId="7" borderId="0" xfId="0" applyFill="1" applyAlignment="1">
      <alignment horizontal="center"/>
    </xf>
    <xf numFmtId="14" fontId="0" fillId="7" borderId="0" xfId="0" applyNumberFormat="1" applyFill="1" applyAlignment="1">
      <alignment horizontal="center"/>
    </xf>
    <xf numFmtId="164" fontId="0" fillId="7" borderId="0" xfId="0" applyNumberFormat="1" applyFill="1" applyAlignment="1">
      <alignment horizontal="center"/>
    </xf>
    <xf numFmtId="0" fontId="0" fillId="12" borderId="0" xfId="0" applyFill="1" applyAlignment="1">
      <alignment horizontal="center"/>
    </xf>
    <xf numFmtId="14" fontId="0" fillId="12" borderId="0" xfId="0" applyNumberFormat="1" applyFill="1" applyAlignment="1">
      <alignment horizontal="center"/>
    </xf>
    <xf numFmtId="164" fontId="0" fillId="12" borderId="0" xfId="0" applyNumberFormat="1" applyFill="1" applyAlignment="1">
      <alignment horizontal="center"/>
    </xf>
    <xf numFmtId="165" fontId="0" fillId="0" borderId="0" xfId="0" applyNumberFormat="1"/>
    <xf numFmtId="0" fontId="6" fillId="9" borderId="0" xfId="1" applyFont="1" applyFill="1" applyBorder="1" applyAlignment="1">
      <alignment horizontal="center"/>
    </xf>
    <xf numFmtId="0" fontId="34" fillId="0" borderId="0" xfId="95"/>
    <xf numFmtId="0" fontId="0" fillId="0" borderId="0" xfId="95" applyFont="1"/>
    <xf numFmtId="0" fontId="0" fillId="9" borderId="5" xfId="95" applyFont="1" applyFill="1" applyBorder="1" applyAlignment="1">
      <alignment horizontal="center"/>
    </xf>
    <xf numFmtId="0" fontId="0" fillId="7" borderId="5" xfId="95" applyFont="1" applyFill="1" applyBorder="1" applyAlignment="1">
      <alignment horizontal="center"/>
    </xf>
    <xf numFmtId="0" fontId="0" fillId="9" borderId="2" xfId="95" applyFont="1" applyFill="1" applyBorder="1" applyAlignment="1">
      <alignment horizontal="center"/>
    </xf>
    <xf numFmtId="14" fontId="34" fillId="7" borderId="2" xfId="95" applyNumberFormat="1" applyFill="1" applyBorder="1" applyAlignment="1">
      <alignment horizontal="center"/>
    </xf>
    <xf numFmtId="0" fontId="34" fillId="7" borderId="2" xfId="95" applyFill="1" applyBorder="1" applyAlignment="1">
      <alignment horizontal="center"/>
    </xf>
    <xf numFmtId="0" fontId="0" fillId="7" borderId="2" xfId="95" applyFont="1" applyFill="1" applyBorder="1" applyAlignment="1">
      <alignment horizontal="center"/>
    </xf>
    <xf numFmtId="14" fontId="0" fillId="7" borderId="2" xfId="95" applyNumberFormat="1" applyFont="1" applyFill="1" applyBorder="1" applyAlignment="1">
      <alignment horizontal="center"/>
    </xf>
    <xf numFmtId="10" fontId="0" fillId="7" borderId="2" xfId="96" applyNumberFormat="1" applyFont="1" applyFill="1" applyBorder="1" applyAlignment="1">
      <alignment horizontal="center"/>
    </xf>
    <xf numFmtId="10" fontId="0" fillId="7" borderId="20" xfId="96" applyNumberFormat="1" applyFont="1" applyFill="1" applyBorder="1" applyAlignment="1">
      <alignment horizontal="center"/>
    </xf>
    <xf numFmtId="0" fontId="34" fillId="33" borderId="2" xfId="95" applyFill="1" applyBorder="1" applyAlignment="1">
      <alignment horizontal="center"/>
    </xf>
    <xf numFmtId="0" fontId="34" fillId="33" borderId="20" xfId="95" applyFill="1" applyBorder="1" applyAlignment="1">
      <alignment horizontal="center"/>
    </xf>
    <xf numFmtId="0" fontId="34" fillId="7" borderId="20" xfId="95" applyFill="1" applyBorder="1" applyAlignment="1">
      <alignment horizontal="center"/>
    </xf>
    <xf numFmtId="0" fontId="34" fillId="11" borderId="0" xfId="95" applyFill="1" applyAlignment="1">
      <alignment horizontal="center"/>
    </xf>
    <xf numFmtId="164" fontId="34" fillId="7" borderId="0" xfId="95" applyNumberFormat="1" applyFill="1" applyAlignment="1">
      <alignment horizontal="center"/>
    </xf>
    <xf numFmtId="0" fontId="34" fillId="7" borderId="0" xfId="95" applyFill="1" applyAlignment="1">
      <alignment horizontal="center"/>
    </xf>
    <xf numFmtId="0" fontId="0" fillId="11" borderId="0" xfId="95" applyFont="1" applyFill="1" applyAlignment="1">
      <alignment horizontal="center"/>
    </xf>
    <xf numFmtId="0" fontId="6" fillId="34" borderId="0" xfId="97" applyFont="1" applyFill="1"/>
    <xf numFmtId="0" fontId="35" fillId="35" borderId="21" xfId="98" applyFont="1" applyFill="1" applyBorder="1" applyAlignment="1">
      <alignment vertical="center"/>
    </xf>
    <xf numFmtId="14" fontId="36" fillId="35" borderId="21" xfId="98" applyNumberFormat="1" applyFont="1" applyFill="1" applyBorder="1" applyAlignment="1">
      <alignment vertical="center"/>
    </xf>
    <xf numFmtId="0" fontId="6" fillId="31" borderId="0" xfId="97" applyFont="1" applyFill="1"/>
    <xf numFmtId="0" fontId="6" fillId="0" borderId="7" xfId="97" applyFont="1" applyFill="1" applyBorder="1"/>
    <xf numFmtId="0" fontId="6" fillId="0" borderId="3" xfId="97" applyFont="1" applyFill="1" applyBorder="1"/>
    <xf numFmtId="0" fontId="6" fillId="0" borderId="22" xfId="97" applyFont="1" applyFill="1" applyBorder="1"/>
    <xf numFmtId="0" fontId="6" fillId="0" borderId="0" xfId="97" applyFont="1" applyFill="1" applyBorder="1"/>
    <xf numFmtId="0" fontId="6" fillId="36" borderId="7" xfId="97" applyFont="1" applyFill="1" applyBorder="1"/>
    <xf numFmtId="165" fontId="6" fillId="34" borderId="0" xfId="97" applyNumberFormat="1" applyFont="1" applyFill="1"/>
    <xf numFmtId="14" fontId="6" fillId="34" borderId="0" xfId="97" applyNumberFormat="1" applyFont="1" applyFill="1" applyBorder="1"/>
    <xf numFmtId="14" fontId="6" fillId="36" borderId="2" xfId="97" applyNumberFormat="1" applyFont="1" applyFill="1" applyBorder="1" applyAlignment="1"/>
    <xf numFmtId="0" fontId="6" fillId="36" borderId="14" xfId="97" applyFont="1" applyFill="1" applyBorder="1"/>
    <xf numFmtId="14" fontId="6" fillId="10" borderId="11" xfId="97" applyNumberFormat="1" applyFont="1" applyFill="1" applyBorder="1"/>
    <xf numFmtId="180" fontId="6" fillId="37" borderId="2" xfId="97" applyNumberFormat="1" applyFont="1" applyFill="1" applyBorder="1" applyAlignment="1">
      <alignment horizontal="center"/>
    </xf>
    <xf numFmtId="0" fontId="6" fillId="36" borderId="2" xfId="97" applyFont="1" applyFill="1" applyBorder="1"/>
    <xf numFmtId="0" fontId="6" fillId="36" borderId="23" xfId="97" applyFont="1" applyFill="1" applyBorder="1"/>
    <xf numFmtId="14" fontId="6" fillId="10" borderId="24" xfId="97" applyNumberFormat="1" applyFont="1" applyFill="1" applyBorder="1"/>
    <xf numFmtId="0" fontId="37" fillId="0" borderId="0" xfId="97" applyFont="1" applyFill="1" applyBorder="1"/>
    <xf numFmtId="181" fontId="38" fillId="37" borderId="2" xfId="97" applyNumberFormat="1" applyFont="1" applyFill="1" applyBorder="1" applyAlignment="1">
      <alignment horizontal="center"/>
    </xf>
    <xf numFmtId="0" fontId="6" fillId="36" borderId="5" xfId="97" applyFont="1" applyFill="1" applyBorder="1"/>
    <xf numFmtId="3" fontId="6" fillId="37" borderId="5" xfId="97" applyNumberFormat="1" applyFont="1" applyFill="1" applyBorder="1" applyAlignment="1">
      <alignment horizontal="center"/>
    </xf>
    <xf numFmtId="181" fontId="6" fillId="37" borderId="2" xfId="97" applyNumberFormat="1" applyFont="1" applyFill="1" applyBorder="1" applyAlignment="1">
      <alignment horizontal="center"/>
    </xf>
    <xf numFmtId="0" fontId="40" fillId="0" borderId="0" xfId="99" applyFont="1" applyFill="1" applyBorder="1" applyAlignment="1" applyProtection="1"/>
    <xf numFmtId="0" fontId="6" fillId="37" borderId="2" xfId="97" applyFont="1" applyFill="1" applyBorder="1" applyAlignment="1">
      <alignment horizontal="center"/>
    </xf>
    <xf numFmtId="0" fontId="6" fillId="36" borderId="20" xfId="100" applyFont="1" applyFill="1" applyBorder="1" applyAlignment="1">
      <alignment horizontal="left"/>
    </xf>
    <xf numFmtId="0" fontId="6" fillId="37" borderId="20" xfId="97" applyFont="1" applyFill="1" applyBorder="1" applyAlignment="1">
      <alignment horizontal="center"/>
    </xf>
    <xf numFmtId="0" fontId="6" fillId="37" borderId="5" xfId="97" applyFont="1" applyFill="1" applyBorder="1" applyAlignment="1">
      <alignment horizontal="center"/>
    </xf>
    <xf numFmtId="3" fontId="6" fillId="10" borderId="3" xfId="97" applyNumberFormat="1" applyFont="1" applyFill="1" applyBorder="1"/>
    <xf numFmtId="0" fontId="41" fillId="0" borderId="25" xfId="97" applyFont="1" applyFill="1" applyBorder="1"/>
    <xf numFmtId="37" fontId="6" fillId="10" borderId="8" xfId="97" applyNumberFormat="1" applyFont="1" applyFill="1" applyBorder="1" applyAlignment="1">
      <alignment horizontal="center"/>
    </xf>
    <xf numFmtId="37" fontId="6" fillId="10" borderId="26" xfId="97" applyNumberFormat="1" applyFont="1" applyFill="1" applyBorder="1" applyAlignment="1">
      <alignment horizontal="center"/>
    </xf>
    <xf numFmtId="0" fontId="6" fillId="36" borderId="20" xfId="97" applyFont="1" applyFill="1" applyBorder="1"/>
    <xf numFmtId="37" fontId="6" fillId="10" borderId="17" xfId="97" applyNumberFormat="1" applyFont="1" applyFill="1" applyBorder="1"/>
    <xf numFmtId="164" fontId="0" fillId="0" borderId="0" xfId="0" applyNumberFormat="1"/>
    <xf numFmtId="180" fontId="6" fillId="0" borderId="0" xfId="97" applyNumberFormat="1" applyFont="1" applyFill="1" applyBorder="1"/>
    <xf numFmtId="0" fontId="11" fillId="0" borderId="0" xfId="97" applyFont="1" applyFill="1" applyBorder="1"/>
    <xf numFmtId="0" fontId="6" fillId="34" borderId="0" xfId="97" applyFont="1" applyFill="1" applyBorder="1"/>
    <xf numFmtId="183" fontId="0" fillId="7" borderId="2" xfId="95" applyNumberFormat="1" applyFont="1" applyFill="1" applyBorder="1" applyAlignment="1">
      <alignment horizontal="center"/>
    </xf>
    <xf numFmtId="182" fontId="0" fillId="7" borderId="2" xfId="94" applyNumberFormat="1" applyFont="1" applyFill="1" applyBorder="1" applyAlignment="1">
      <alignment horizontal="left"/>
    </xf>
    <xf numFmtId="0" fontId="2" fillId="9" borderId="2" xfId="95" applyFont="1" applyFill="1" applyBorder="1" applyAlignment="1">
      <alignment horizontal="center"/>
    </xf>
    <xf numFmtId="10" fontId="0" fillId="7" borderId="5" xfId="96" applyNumberFormat="1" applyFont="1" applyFill="1" applyBorder="1" applyAlignment="1">
      <alignment horizontal="center"/>
    </xf>
    <xf numFmtId="0" fontId="2" fillId="9" borderId="20" xfId="95" applyFont="1" applyFill="1" applyBorder="1" applyAlignment="1">
      <alignment horizontal="center"/>
    </xf>
    <xf numFmtId="14" fontId="2" fillId="7" borderId="2" xfId="95" applyNumberFormat="1" applyFont="1" applyFill="1" applyBorder="1" applyAlignment="1">
      <alignment horizontal="center"/>
    </xf>
    <xf numFmtId="0" fontId="41" fillId="0" borderId="0" xfId="97" applyFont="1" applyFill="1" applyBorder="1"/>
    <xf numFmtId="3" fontId="6" fillId="37" borderId="8" xfId="97" applyNumberFormat="1" applyFont="1" applyFill="1" applyBorder="1" applyAlignment="1">
      <alignment horizontal="center"/>
    </xf>
    <xf numFmtId="14" fontId="6" fillId="38" borderId="26" xfId="97" applyNumberFormat="1" applyFont="1" applyFill="1" applyBorder="1" applyAlignment="1">
      <alignment horizontal="center"/>
    </xf>
    <xf numFmtId="14" fontId="6" fillId="37" borderId="26" xfId="97" applyNumberFormat="1" applyFont="1" applyFill="1" applyBorder="1" applyAlignment="1">
      <alignment horizontal="center"/>
    </xf>
    <xf numFmtId="0" fontId="6" fillId="37" borderId="17" xfId="97" applyFont="1" applyFill="1" applyBorder="1" applyAlignment="1">
      <alignment horizontal="center"/>
    </xf>
    <xf numFmtId="14" fontId="6" fillId="36" borderId="5" xfId="97" applyNumberFormat="1" applyFont="1" applyFill="1" applyBorder="1" applyAlignment="1"/>
    <xf numFmtId="14" fontId="0" fillId="7" borderId="5" xfId="95" applyNumberFormat="1" applyFont="1" applyFill="1" applyBorder="1" applyAlignment="1">
      <alignment horizontal="center"/>
    </xf>
    <xf numFmtId="0" fontId="0" fillId="8" borderId="26" xfId="0" applyFill="1" applyBorder="1"/>
    <xf numFmtId="184" fontId="6" fillId="37" borderId="26" xfId="97" applyNumberFormat="1" applyFont="1" applyFill="1" applyBorder="1" applyAlignment="1">
      <alignment horizontal="center"/>
    </xf>
    <xf numFmtId="181" fontId="6" fillId="37" borderId="17" xfId="97" applyNumberFormat="1" applyFont="1" applyFill="1" applyBorder="1" applyAlignment="1">
      <alignment horizontal="center"/>
    </xf>
    <xf numFmtId="180" fontId="6" fillId="37" borderId="20" xfId="97" applyNumberFormat="1" applyFont="1" applyFill="1" applyBorder="1" applyAlignment="1">
      <alignment horizontal="center"/>
    </xf>
    <xf numFmtId="181" fontId="6" fillId="37" borderId="26" xfId="97" applyNumberFormat="1" applyFont="1" applyFill="1" applyBorder="1" applyAlignment="1">
      <alignment horizontal="center"/>
    </xf>
    <xf numFmtId="0" fontId="6" fillId="9" borderId="5" xfId="97" applyFont="1" applyFill="1" applyBorder="1"/>
    <xf numFmtId="0" fontId="6" fillId="9" borderId="2" xfId="97" applyFont="1" applyFill="1" applyBorder="1"/>
    <xf numFmtId="0" fontId="6" fillId="9" borderId="20" xfId="97" applyFont="1" applyFill="1" applyBorder="1"/>
    <xf numFmtId="0" fontId="2" fillId="39" borderId="5" xfId="97" applyFont="1" applyFill="1" applyBorder="1" applyAlignment="1">
      <alignment horizontal="center"/>
    </xf>
    <xf numFmtId="0" fontId="2" fillId="39" borderId="2" xfId="97" applyFont="1" applyFill="1" applyBorder="1" applyAlignment="1">
      <alignment horizontal="center"/>
    </xf>
    <xf numFmtId="0" fontId="2" fillId="39" borderId="20" xfId="97" applyFont="1" applyFill="1" applyBorder="1" applyAlignment="1">
      <alignment horizontal="center"/>
    </xf>
    <xf numFmtId="14" fontId="34" fillId="11" borderId="5" xfId="95" applyNumberFormat="1" applyFill="1" applyBorder="1" applyAlignment="1">
      <alignment horizontal="center"/>
    </xf>
    <xf numFmtId="183" fontId="0" fillId="11" borderId="2" xfId="95" applyNumberFormat="1" applyFont="1" applyFill="1" applyBorder="1" applyAlignment="1">
      <alignment horizontal="center"/>
    </xf>
    <xf numFmtId="14" fontId="2" fillId="11" borderId="20" xfId="95" applyNumberFormat="1" applyFont="1" applyFill="1" applyBorder="1" applyAlignment="1">
      <alignment horizontal="center"/>
    </xf>
    <xf numFmtId="181" fontId="0" fillId="11" borderId="2" xfId="95" applyNumberFormat="1" applyFont="1" applyFill="1" applyBorder="1" applyAlignment="1">
      <alignment horizontal="center"/>
    </xf>
    <xf numFmtId="183" fontId="2" fillId="11" borderId="2" xfId="95" applyNumberFormat="1" applyFont="1" applyFill="1" applyBorder="1" applyAlignment="1">
      <alignment horizontal="center"/>
    </xf>
    <xf numFmtId="0" fontId="0" fillId="8" borderId="0" xfId="0" applyFill="1" applyAlignment="1">
      <alignment horizontal="center"/>
    </xf>
  </cellXfs>
  <cellStyles count="103">
    <cellStyle name="_Copy of Portfolios to Archeus 6-3-04 (2)" xfId="2" xr:uid="{00000000-0005-0000-0000-000000000000}"/>
    <cellStyle name="40% - Accent3 2" xfId="3" xr:uid="{00000000-0005-0000-0000-000001000000}"/>
    <cellStyle name="40% - Accent6 2" xfId="4" xr:uid="{00000000-0005-0000-0000-000002000000}"/>
    <cellStyle name="back" xfId="5" xr:uid="{00000000-0005-0000-0000-000003000000}"/>
    <cellStyle name="Bold 11" xfId="6" xr:uid="{00000000-0005-0000-0000-000004000000}"/>
    <cellStyle name="Comma" xfId="94" builtinId="3"/>
    <cellStyle name="Comma 2" xfId="101" xr:uid="{00000000-0005-0000-0000-000006000000}"/>
    <cellStyle name="Comma0" xfId="7" xr:uid="{00000000-0005-0000-0000-000007000000}"/>
    <cellStyle name="Currency 2" xfId="8" xr:uid="{00000000-0005-0000-0000-000008000000}"/>
    <cellStyle name="Currency0" xfId="9" xr:uid="{00000000-0005-0000-0000-000009000000}"/>
    <cellStyle name="Date" xfId="10" xr:uid="{00000000-0005-0000-0000-00000A000000}"/>
    <cellStyle name="Decimal 1" xfId="11" xr:uid="{00000000-0005-0000-0000-00000B000000}"/>
    <cellStyle name="Decimal 2" xfId="12" xr:uid="{00000000-0005-0000-0000-00000C000000}"/>
    <cellStyle name="Decimal 3" xfId="13" xr:uid="{00000000-0005-0000-0000-00000D000000}"/>
    <cellStyle name="Fixed" xfId="14" xr:uid="{00000000-0005-0000-0000-00000E000000}"/>
    <cellStyle name="Header" xfId="15" xr:uid="{00000000-0005-0000-0000-00000F000000}"/>
    <cellStyle name="Hyperlink 2" xfId="16" xr:uid="{00000000-0005-0000-0000-000010000000}"/>
    <cellStyle name="Hyperlink 2 2" xfId="99" xr:uid="{00000000-0005-0000-0000-000011000000}"/>
    <cellStyle name="Hyperlink_nabCapital IR Curves Simple v2.5" xfId="102" xr:uid="{00000000-0005-0000-0000-000012000000}"/>
    <cellStyle name="InfoDataColumn" xfId="17" xr:uid="{00000000-0005-0000-0000-000013000000}"/>
    <cellStyle name="InfoDataRow" xfId="18" xr:uid="{00000000-0005-0000-0000-000014000000}"/>
    <cellStyle name="InfoLabelColumn" xfId="19" xr:uid="{00000000-0005-0000-0000-000015000000}"/>
    <cellStyle name="InfoLabelRow" xfId="20" xr:uid="{00000000-0005-0000-0000-000016000000}"/>
    <cellStyle name="InfolDataColumn" xfId="21" xr:uid="{00000000-0005-0000-0000-000017000000}"/>
    <cellStyle name="InformationalData" xfId="22" xr:uid="{00000000-0005-0000-0000-000018000000}"/>
    <cellStyle name="InformationalLabel" xfId="23" xr:uid="{00000000-0005-0000-0000-000019000000}"/>
    <cellStyle name="InformationalLabelTop" xfId="24" xr:uid="{00000000-0005-0000-0000-00001A000000}"/>
    <cellStyle name="Input %" xfId="25" xr:uid="{00000000-0005-0000-0000-00001B000000}"/>
    <cellStyle name="Input 1" xfId="26" xr:uid="{00000000-0005-0000-0000-00001C000000}"/>
    <cellStyle name="Input 3" xfId="27" xr:uid="{00000000-0005-0000-0000-00001D000000}"/>
    <cellStyle name="InputData" xfId="28" xr:uid="{00000000-0005-0000-0000-00001E000000}"/>
    <cellStyle name="InputDataColumn" xfId="29" xr:uid="{00000000-0005-0000-0000-00001F000000}"/>
    <cellStyle name="InputDataRow" xfId="30" xr:uid="{00000000-0005-0000-0000-000020000000}"/>
    <cellStyle name="InputLabel" xfId="31" xr:uid="{00000000-0005-0000-0000-000021000000}"/>
    <cellStyle name="InputLabelColumn" xfId="32" xr:uid="{00000000-0005-0000-0000-000022000000}"/>
    <cellStyle name="InputLabelRow" xfId="33" xr:uid="{00000000-0005-0000-0000-000023000000}"/>
    <cellStyle name="InputLabelTop" xfId="34" xr:uid="{00000000-0005-0000-0000-000024000000}"/>
    <cellStyle name="IntermediateData" xfId="35" xr:uid="{00000000-0005-0000-0000-000025000000}"/>
    <cellStyle name="IntermediateDataColumn" xfId="36" xr:uid="{00000000-0005-0000-0000-000026000000}"/>
    <cellStyle name="IntermediateDataRow" xfId="37" xr:uid="{00000000-0005-0000-0000-000027000000}"/>
    <cellStyle name="IntermediateLabel" xfId="38" xr:uid="{00000000-0005-0000-0000-000028000000}"/>
    <cellStyle name="IntermediateLabelColumn" xfId="39" xr:uid="{00000000-0005-0000-0000-000029000000}"/>
    <cellStyle name="IntermediateLabelRow" xfId="40" xr:uid="{00000000-0005-0000-0000-00002A000000}"/>
    <cellStyle name="InvalidCell" xfId="41" xr:uid="{00000000-0005-0000-0000-00002B000000}"/>
    <cellStyle name="Month" xfId="42" xr:uid="{00000000-0005-0000-0000-00002C000000}"/>
    <cellStyle name="NewSheet" xfId="43" xr:uid="{00000000-0005-0000-0000-00002D000000}"/>
    <cellStyle name="Normal" xfId="0" builtinId="0"/>
    <cellStyle name="Normal - Style1" xfId="44" xr:uid="{00000000-0005-0000-0000-00002F000000}"/>
    <cellStyle name="Normal 11" xfId="45" xr:uid="{00000000-0005-0000-0000-000030000000}"/>
    <cellStyle name="Normal 2" xfId="46" xr:uid="{00000000-0005-0000-0000-000031000000}"/>
    <cellStyle name="Normal 2 2" xfId="47" xr:uid="{00000000-0005-0000-0000-000032000000}"/>
    <cellStyle name="Normal 2 3" xfId="48" xr:uid="{00000000-0005-0000-0000-000033000000}"/>
    <cellStyle name="Normal 2 4" xfId="95" xr:uid="{00000000-0005-0000-0000-000034000000}"/>
    <cellStyle name="Normal 3" xfId="49" xr:uid="{00000000-0005-0000-0000-000035000000}"/>
    <cellStyle name="Normal 3 2" xfId="50" xr:uid="{00000000-0005-0000-0000-000036000000}"/>
    <cellStyle name="Normal 4" xfId="1" xr:uid="{00000000-0005-0000-0000-000037000000}"/>
    <cellStyle name="Normal 4 2" xfId="97" xr:uid="{00000000-0005-0000-0000-000038000000}"/>
    <cellStyle name="Normal_CDS Pricer" xfId="100" xr:uid="{00000000-0005-0000-0000-000039000000}"/>
    <cellStyle name="Normal_Models" xfId="98" xr:uid="{00000000-0005-0000-0000-00003A000000}"/>
    <cellStyle name="Note 2 2" xfId="51" xr:uid="{00000000-0005-0000-0000-00003B000000}"/>
    <cellStyle name="Note 2 3" xfId="52" xr:uid="{00000000-0005-0000-0000-00003C000000}"/>
    <cellStyle name="ObjectDataColumn" xfId="53" xr:uid="{00000000-0005-0000-0000-00003D000000}"/>
    <cellStyle name="ObjectDataRow" xfId="54" xr:uid="{00000000-0005-0000-0000-00003E000000}"/>
    <cellStyle name="ObjectLabelColumn" xfId="55" xr:uid="{00000000-0005-0000-0000-00003F000000}"/>
    <cellStyle name="ObjectLabelRow" xfId="56" xr:uid="{00000000-0005-0000-0000-000040000000}"/>
    <cellStyle name="OutputData" xfId="57" xr:uid="{00000000-0005-0000-0000-000041000000}"/>
    <cellStyle name="OutputDataColumn" xfId="58" xr:uid="{00000000-0005-0000-0000-000042000000}"/>
    <cellStyle name="OutputDataRow" xfId="59" xr:uid="{00000000-0005-0000-0000-000043000000}"/>
    <cellStyle name="OutputLabel" xfId="60" xr:uid="{00000000-0005-0000-0000-000044000000}"/>
    <cellStyle name="OutputLabelColumn" xfId="61" xr:uid="{00000000-0005-0000-0000-000045000000}"/>
    <cellStyle name="OutputLabelRow" xfId="62" xr:uid="{00000000-0005-0000-0000-000046000000}"/>
    <cellStyle name="PanelLabel" xfId="63" xr:uid="{00000000-0005-0000-0000-000047000000}"/>
    <cellStyle name="Percent ()" xfId="64" xr:uid="{00000000-0005-0000-0000-000048000000}"/>
    <cellStyle name="Percent () 2" xfId="65" xr:uid="{00000000-0005-0000-0000-000049000000}"/>
    <cellStyle name="Percent 1" xfId="66" xr:uid="{00000000-0005-0000-0000-00004A000000}"/>
    <cellStyle name="Percent 2" xfId="67" xr:uid="{00000000-0005-0000-0000-00004B000000}"/>
    <cellStyle name="Percent 2 2" xfId="68" xr:uid="{00000000-0005-0000-0000-00004C000000}"/>
    <cellStyle name="Percent 2 3" xfId="69" xr:uid="{00000000-0005-0000-0000-00004D000000}"/>
    <cellStyle name="Percent 2 4" xfId="70" xr:uid="{00000000-0005-0000-0000-00004E000000}"/>
    <cellStyle name="Percent 2 5" xfId="71" xr:uid="{00000000-0005-0000-0000-00004F000000}"/>
    <cellStyle name="Percent 2 6" xfId="72" xr:uid="{00000000-0005-0000-0000-000050000000}"/>
    <cellStyle name="Percent 2 7" xfId="96" xr:uid="{00000000-0005-0000-0000-000051000000}"/>
    <cellStyle name="PersonalDataColumn" xfId="73" xr:uid="{00000000-0005-0000-0000-000052000000}"/>
    <cellStyle name="PersonalDataRow" xfId="74" xr:uid="{00000000-0005-0000-0000-000053000000}"/>
    <cellStyle name="PersonalLabelColumn" xfId="75" xr:uid="{00000000-0005-0000-0000-000054000000}"/>
    <cellStyle name="PersonalLabelRow" xfId="76" xr:uid="{00000000-0005-0000-0000-000055000000}"/>
    <cellStyle name="result" xfId="77" xr:uid="{00000000-0005-0000-0000-000056000000}"/>
    <cellStyle name="spreads" xfId="78" xr:uid="{00000000-0005-0000-0000-000057000000}"/>
    <cellStyle name="Style 1" xfId="79" xr:uid="{00000000-0005-0000-0000-000058000000}"/>
    <cellStyle name="Sum" xfId="80" xr:uid="{00000000-0005-0000-0000-000059000000}"/>
    <cellStyle name="Sum %of HV" xfId="81" xr:uid="{00000000-0005-0000-0000-00005A000000}"/>
    <cellStyle name="swaptn" xfId="82" xr:uid="{00000000-0005-0000-0000-00005B000000}"/>
    <cellStyle name="TableDataColumn" xfId="83" xr:uid="{00000000-0005-0000-0000-00005C000000}"/>
    <cellStyle name="TableDataRow" xfId="84" xr:uid="{00000000-0005-0000-0000-00005D000000}"/>
    <cellStyle name="TableLabelColumn" xfId="85" xr:uid="{00000000-0005-0000-0000-00005E000000}"/>
    <cellStyle name="TableLabelRow" xfId="86" xr:uid="{00000000-0005-0000-0000-00005F000000}"/>
    <cellStyle name="TableLabelTop" xfId="87" xr:uid="{00000000-0005-0000-0000-000060000000}"/>
    <cellStyle name="time" xfId="88" xr:uid="{00000000-0005-0000-0000-000061000000}"/>
    <cellStyle name="Underline 2" xfId="89" xr:uid="{00000000-0005-0000-0000-000062000000}"/>
    <cellStyle name="Year" xfId="90" xr:uid="{00000000-0005-0000-0000-000063000000}"/>
    <cellStyle name="Year 2" xfId="91" xr:uid="{00000000-0005-0000-0000-000064000000}"/>
    <cellStyle name="桁区切り_NewDemo" xfId="92" xr:uid="{00000000-0005-0000-0000-000065000000}"/>
    <cellStyle name="標準_NewDemo" xfId="93"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workbookViewId="0">
      <selection activeCell="A3" sqref="A3"/>
    </sheetView>
  </sheetViews>
  <sheetFormatPr defaultRowHeight="12.75"/>
  <cols>
    <col min="1" max="1" width="74.28515625" bestFit="1" customWidth="1"/>
    <col min="2" max="2" width="10.5703125" bestFit="1" customWidth="1"/>
    <col min="3" max="3" width="20.42578125" customWidth="1"/>
    <col min="4" max="4" width="21.85546875"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28/06/2019, 9:25 AM</v>
      </c>
    </row>
    <row r="4" spans="1:7">
      <c r="A4" s="1" t="s">
        <v>1</v>
      </c>
      <c r="C4" s="2" t="s">
        <v>2</v>
      </c>
    </row>
    <row r="5" spans="1:7">
      <c r="A5" s="3"/>
      <c r="C5" s="4" t="s">
        <v>3</v>
      </c>
      <c r="D5" s="4" t="s">
        <v>4</v>
      </c>
    </row>
    <row r="6" spans="1:7">
      <c r="C6" s="4" t="s">
        <v>89</v>
      </c>
      <c r="D6" s="4" t="s">
        <v>30</v>
      </c>
    </row>
    <row r="7" spans="1:7">
      <c r="A7" s="5" t="s">
        <v>5</v>
      </c>
      <c r="B7" s="2"/>
      <c r="C7" s="4" t="s">
        <v>6</v>
      </c>
      <c r="D7" s="4" t="s">
        <v>7</v>
      </c>
    </row>
    <row r="8" spans="1:7">
      <c r="A8" s="6" t="str">
        <f t="array" ref="A8:A129">_xll.HLV5r3.Financial.Cache.ListUpTo100PricingStructures( C6:D7)</f>
        <v>Market.QR_LIVE.DiscountCurve.USD-LIBOR-SENIOR</v>
      </c>
    </row>
    <row r="9" spans="1:7">
      <c r="A9" s="6" t="str">
        <v>Market.QR_LIVE.RateCurve.USD-LIBOR-BBA-3M</v>
      </c>
      <c r="C9" s="103" t="s">
        <v>90</v>
      </c>
      <c r="D9" s="103"/>
    </row>
    <row r="10" spans="1:7">
      <c r="A10" s="6" t="str">
        <v>Market.QR_LIVE.RateCurve.AUD-BBR-BBSW-1M</v>
      </c>
    </row>
    <row r="11" spans="1:7">
      <c r="A11" s="6" t="str">
        <v>Market.QR_LIVE.RateCurve.AUD-BBR-BBSW-3M</v>
      </c>
    </row>
    <row r="12" spans="1:7">
      <c r="A12" s="6" t="str">
        <v>Market.QR_LIVE.DiscountCurve.EUR-LIBOR-SENIOR</v>
      </c>
    </row>
    <row r="13" spans="1:7">
      <c r="A13" s="6" t="str">
        <v>Market.QR_LIVE.DiscountCurve.GBP-LIBOR-SENIOR</v>
      </c>
    </row>
    <row r="14" spans="1:7">
      <c r="A14" s="6" t="str">
        <v>Market.QR_LIVE.DiscountCurve.JPY-LIBOR-SENIOR</v>
      </c>
    </row>
    <row r="15" spans="1:7">
      <c r="A15" s="6" t="str">
        <v>Market.QR_LIVE.DiscountCurve.NZD-LIBOR-SENIOR</v>
      </c>
      <c r="C15" t="str">
        <f t="array" ref="C15:D56">_xll.HLV5r3.Financial.Cache.GetQuotedAssetSet( C9)</f>
        <v>GBP-Deposit-1D</v>
      </c>
      <c r="D15">
        <v>5.0000000000000001E-3</v>
      </c>
      <c r="F15" t="str">
        <f t="array" ref="F15:G56">_xll.HLV5r3.Financial.Cache.GetQuotedAssetSet( A11)</f>
        <v>AUD-Deposit-1D</v>
      </c>
      <c r="G15">
        <v>4.4999999999999998E-2</v>
      </c>
    </row>
    <row r="16" spans="1:7">
      <c r="A16" s="6" t="str">
        <v>Market.QR_LIVE.FxCurve.AUD-EUR</v>
      </c>
      <c r="C16" t="str">
        <v>GBP-Deposit-1W</v>
      </c>
      <c r="D16">
        <v>5.3499999999999997E-3</v>
      </c>
      <c r="F16" t="str">
        <v>AUD-Deposit-1M</v>
      </c>
      <c r="G16">
        <v>4.6032999999999998E-2</v>
      </c>
    </row>
    <row r="17" spans="1:7">
      <c r="A17" s="6" t="str">
        <v>Market.QR_LIVE.FxCurve.AUD-GBP</v>
      </c>
      <c r="C17" t="str">
        <v>GBP-Deposit-1M</v>
      </c>
      <c r="D17">
        <v>5.7499999999999999E-3</v>
      </c>
      <c r="F17" t="str">
        <v>AUD-Deposit-2M</v>
      </c>
      <c r="G17">
        <v>4.6833E-2</v>
      </c>
    </row>
    <row r="18" spans="1:7">
      <c r="A18" s="6" t="str">
        <v>Market.QR_LIVE.FxCurve.AUD-JPY</v>
      </c>
      <c r="C18" t="str">
        <v>GBP-Deposit-2M</v>
      </c>
      <c r="D18">
        <v>7.2500000000000004E-3</v>
      </c>
      <c r="F18" t="str">
        <v>AUD-Deposit-3M</v>
      </c>
      <c r="G18">
        <v>4.7600000000000003E-2</v>
      </c>
    </row>
    <row r="19" spans="1:7">
      <c r="A19" s="6" t="str">
        <v>Market.QR_LIVE.FxCurve.AUD-NZD</v>
      </c>
      <c r="C19" t="str">
        <v>GBP-Deposit-3M</v>
      </c>
      <c r="D19">
        <v>7.2500000000000004E-3</v>
      </c>
      <c r="F19" t="str">
        <v>AUD-BasisSwap-4Y-6M</v>
      </c>
      <c r="G19">
        <v>0</v>
      </c>
    </row>
    <row r="20" spans="1:7">
      <c r="A20" s="6" t="str">
        <v>Market.QR_LIVE.FxCurve.EUR-USD</v>
      </c>
      <c r="C20" t="str">
        <v>GBP-IRSwap-3Y</v>
      </c>
      <c r="D20">
        <v>1.5375E-2</v>
      </c>
      <c r="F20" t="str">
        <v>AUD-BasisSwap-5Y-6M</v>
      </c>
      <c r="G20">
        <v>0</v>
      </c>
    </row>
    <row r="21" spans="1:7">
      <c r="A21" s="6" t="str">
        <v>Market.QR_LIVE.FxCurve.GBP-USD</v>
      </c>
      <c r="C21" t="str">
        <v>GBP-IRSwap-4Y</v>
      </c>
      <c r="D21">
        <v>1.8175E-2</v>
      </c>
      <c r="F21" t="str">
        <v>AUD-BasisSwap-7Y-6M</v>
      </c>
      <c r="G21">
        <v>0</v>
      </c>
    </row>
    <row r="22" spans="1:7">
      <c r="A22" s="6" t="str">
        <v>Market.QR_LIVE.FxCurve.JPY-USD</v>
      </c>
      <c r="C22" t="str">
        <v>GBP-IRSwap-5Y</v>
      </c>
      <c r="D22">
        <v>2.0750000000000001E-2</v>
      </c>
      <c r="F22" t="str">
        <v>AUD-BasisSwap-10Y-6M</v>
      </c>
      <c r="G22">
        <v>0</v>
      </c>
    </row>
    <row r="23" spans="1:7">
      <c r="A23" s="6" t="str">
        <v>Market.QR_LIVE.FxCurve.NZD-USD</v>
      </c>
      <c r="C23" t="str">
        <v>GBP-IRSwap-7Y</v>
      </c>
      <c r="D23">
        <v>2.512E-2</v>
      </c>
      <c r="F23" t="str">
        <v>AUD-BasisSwap-15Y-6M</v>
      </c>
      <c r="G23">
        <v>0</v>
      </c>
    </row>
    <row r="24" spans="1:7">
      <c r="A24" s="6" t="str">
        <v>Market.QR_LIVE.RateCurve.AUD-AONIA-OIS-COMPOUND</v>
      </c>
      <c r="C24" t="str">
        <v>GBP-IRSwap-10Y</v>
      </c>
      <c r="D24">
        <v>2.98E-2</v>
      </c>
      <c r="F24" t="str">
        <v>AUD-BasisSwap-20Y-6M</v>
      </c>
      <c r="G24">
        <v>0</v>
      </c>
    </row>
    <row r="25" spans="1:7">
      <c r="A25" s="6" t="str">
        <v>Market.QR_LIVE.RateCurve.AUD-BBR-BBSW-2M</v>
      </c>
      <c r="C25" t="str">
        <v>GBP-IRSwap-12Y</v>
      </c>
      <c r="D25">
        <v>3.1879999999999999E-2</v>
      </c>
      <c r="F25" t="str">
        <v>AUD-BasisSwap-25Y-6M</v>
      </c>
      <c r="G25">
        <v>0</v>
      </c>
    </row>
    <row r="26" spans="1:7">
      <c r="A26" s="6" t="str">
        <v>Market.QR_LIVE.RateCurve.EUR-EURIBOR-Reuters-1M</v>
      </c>
      <c r="C26" t="str">
        <v>GBP-IRSwap-15Y</v>
      </c>
      <c r="D26">
        <v>3.3849999999999998E-2</v>
      </c>
      <c r="F26" t="str">
        <v>AUD-BasisSwap-30Y-6M</v>
      </c>
      <c r="G26">
        <v>0</v>
      </c>
    </row>
    <row r="27" spans="1:7">
      <c r="A27" s="6" t="str">
        <v>Market.QR_LIVE.RateCurve.EUR-EURIBOR-Reuters-3M</v>
      </c>
      <c r="C27" t="str">
        <v>GBP-IRSwap-20Y</v>
      </c>
      <c r="D27">
        <v>3.5400000000000001E-2</v>
      </c>
      <c r="F27" t="str">
        <v>AUD-IRSwap-3Y</v>
      </c>
      <c r="G27">
        <v>4.8099999999999997E-2</v>
      </c>
    </row>
    <row r="28" spans="1:7">
      <c r="A28" s="6" t="str">
        <v>Market.QR_LIVE.RateCurve.EUR-EURIBOR-Reuters-6M</v>
      </c>
      <c r="C28" t="str">
        <v>GBP-IRSwap-25Y</v>
      </c>
      <c r="D28">
        <v>3.5950000000000003E-2</v>
      </c>
      <c r="F28" t="str">
        <v>AUD-IRSwap-4Y</v>
      </c>
      <c r="G28">
        <v>4.9875000000000003E-2</v>
      </c>
    </row>
    <row r="29" spans="1:7">
      <c r="A29" s="6" t="str">
        <v>Market.QR_LIVE.RateCurve.EUR-LIBOR-BBA-1M</v>
      </c>
      <c r="C29" t="str">
        <v>GBP-IRSwap-30Y</v>
      </c>
      <c r="D29">
        <v>3.6124999999999997E-2</v>
      </c>
      <c r="F29" t="str">
        <v>AUD-IRSwap-5Y</v>
      </c>
      <c r="G29">
        <v>5.0799999999999998E-2</v>
      </c>
    </row>
    <row r="30" spans="1:7">
      <c r="A30" s="6" t="str">
        <v>Market.QR_LIVE.RateCurve.EUR-LIBOR-BBA-3M</v>
      </c>
      <c r="C30" t="str">
        <v>GBP-IRFuture-L-1</v>
      </c>
      <c r="D30">
        <v>7.3000000000000001E-3</v>
      </c>
      <c r="F30" t="str">
        <v>AUD-IRSwap-6Y</v>
      </c>
      <c r="G30">
        <v>5.1538E-2</v>
      </c>
    </row>
    <row r="31" spans="1:7">
      <c r="A31" s="6" t="str">
        <v>Market.QR_LIVE.RateCurve.EUR-LIBOR-BBA-6M</v>
      </c>
      <c r="C31" t="str">
        <v>GBP-IRFuture-L-2</v>
      </c>
      <c r="D31">
        <v>8.0000000000000002E-3</v>
      </c>
      <c r="F31" t="str">
        <v>AUD-IRSwap-7Y</v>
      </c>
      <c r="G31">
        <v>5.2150000000000002E-2</v>
      </c>
    </row>
    <row r="32" spans="1:7">
      <c r="A32" s="6" t="str">
        <v>Market.QR_LIVE.RateCurve.GBP-LIBOR-BBA-3M</v>
      </c>
      <c r="C32" t="str">
        <v>GBP-IRFuture-L-3</v>
      </c>
      <c r="D32">
        <v>8.5000000000000006E-3</v>
      </c>
      <c r="F32" t="str">
        <v>AUD-IRSwap-8Y</v>
      </c>
      <c r="G32">
        <v>5.2549999999999999E-2</v>
      </c>
    </row>
    <row r="33" spans="1:7">
      <c r="A33" s="6" t="str">
        <v>Market.QR_LIVE.RateCurve.JPY-LIBOR-BBA-1M</v>
      </c>
      <c r="C33" t="str">
        <v>GBP-IRFuture-L-4</v>
      </c>
      <c r="D33">
        <v>9.1999999999999998E-3</v>
      </c>
      <c r="F33" t="str">
        <v>AUD-IRSwap-9Y</v>
      </c>
      <c r="G33">
        <v>5.2824999999999997E-2</v>
      </c>
    </row>
    <row r="34" spans="1:7">
      <c r="A34" s="6" t="str">
        <v>Market.QR_LIVE.RateCurve.JPY-LIBOR-BBA-3M</v>
      </c>
      <c r="C34" t="str">
        <v>GBP-IRFuture-L-5</v>
      </c>
      <c r="D34">
        <v>1.03E-2</v>
      </c>
      <c r="F34" t="str">
        <v>AUD-IRSwap-10Y</v>
      </c>
      <c r="G34">
        <v>5.3074999999999997E-2</v>
      </c>
    </row>
    <row r="35" spans="1:7">
      <c r="A35" s="6" t="str">
        <v>Market.QR_LIVE.RateCurve.JPY-LIBOR-BBA-6M</v>
      </c>
      <c r="C35" t="str">
        <v>GBP-IRFuture-L-6</v>
      </c>
      <c r="D35">
        <v>1.1900000000000001E-2</v>
      </c>
      <c r="F35" t="str">
        <v>AUD-IRSwap-15Y</v>
      </c>
      <c r="G35">
        <v>5.3975000000000002E-2</v>
      </c>
    </row>
    <row r="36" spans="1:7">
      <c r="A36" s="6" t="str">
        <v>Market.QR_LIVE.RateCurve.JPY-LIBOR-ISDA-1M</v>
      </c>
      <c r="C36" t="str">
        <v>GBP-IRFuture-L-7</v>
      </c>
      <c r="D36">
        <v>1.3599999999999999E-2</v>
      </c>
      <c r="F36" t="str">
        <v>AUD-IRSwap-20Y</v>
      </c>
      <c r="G36">
        <v>5.3699999999999998E-2</v>
      </c>
    </row>
    <row r="37" spans="1:7">
      <c r="A37" s="6" t="str">
        <v>Market.QR_LIVE.RateCurve.JPY-LIBOR-ISDA-3M</v>
      </c>
      <c r="C37" t="str">
        <v>GBP-IRFuture-L-8</v>
      </c>
      <c r="D37">
        <v>1.54E-2</v>
      </c>
      <c r="F37" t="str">
        <v>AUD-IRFuture-IR-1</v>
      </c>
      <c r="G37">
        <v>4.7500000000000001E-2</v>
      </c>
    </row>
    <row r="38" spans="1:7">
      <c r="A38" s="6" t="str">
        <v>Market.QR_LIVE.RateCurve.JPY-LIBOR-ISDA-6M</v>
      </c>
      <c r="C38" t="e">
        <v>#N/A</v>
      </c>
      <c r="D38" t="e">
        <v>#N/A</v>
      </c>
      <c r="F38" t="str">
        <v>AUD-IRFuture-IR-2</v>
      </c>
      <c r="G38">
        <v>4.6800000000000001E-2</v>
      </c>
    </row>
    <row r="39" spans="1:7">
      <c r="A39" s="6" t="str">
        <v>Market.QR_LIVE.RateCurve.NZD-BBR-FRA-1M</v>
      </c>
      <c r="C39" t="e">
        <v>#N/A</v>
      </c>
      <c r="D39" t="e">
        <v>#N/A</v>
      </c>
      <c r="F39" t="str">
        <v>AUD-IRFuture-IR-3</v>
      </c>
      <c r="G39">
        <v>4.7E-2</v>
      </c>
    </row>
    <row r="40" spans="1:7">
      <c r="A40" s="6" t="str">
        <v>Market.QR_LIVE.RateCurve.NZD-BBR-FRA-3M</v>
      </c>
      <c r="C40" t="e">
        <v>#N/A</v>
      </c>
      <c r="D40" t="e">
        <v>#N/A</v>
      </c>
      <c r="F40" t="str">
        <v>AUD-IRFuture-IR-4</v>
      </c>
      <c r="G40">
        <v>4.7100000000000003E-2</v>
      </c>
    </row>
    <row r="41" spans="1:7">
      <c r="A41" s="6" t="str">
        <v>Market.QR_LIVE.RateCurve.NZD-BBR-FRA-6M</v>
      </c>
      <c r="C41" t="e">
        <v>#N/A</v>
      </c>
      <c r="D41" t="e">
        <v>#N/A</v>
      </c>
      <c r="F41" t="str">
        <v>AUD-IRFuture-IR-5</v>
      </c>
      <c r="G41">
        <v>4.7500000000000001E-2</v>
      </c>
    </row>
    <row r="42" spans="1:7">
      <c r="A42" s="6" t="str">
        <v>Market.QR_LIVE.RateCurve.USD-LIBOR-BBA-1M</v>
      </c>
      <c r="C42" t="e">
        <v>#N/A</v>
      </c>
      <c r="D42" t="e">
        <v>#N/A</v>
      </c>
      <c r="F42" t="str">
        <v>AUD-IRFuture-IR-6</v>
      </c>
      <c r="G42">
        <v>4.8000000000000001E-2</v>
      </c>
    </row>
    <row r="43" spans="1:7">
      <c r="A43" s="6" t="str">
        <v>Market.QR_LIVE.DiscountCurve.CHF-LIBOR-SENIOR</v>
      </c>
      <c r="C43" t="e">
        <v>#N/A</v>
      </c>
      <c r="D43" t="e">
        <v>#N/A</v>
      </c>
      <c r="F43" t="str">
        <v>AUD-IRFuture-IR-7</v>
      </c>
      <c r="G43">
        <v>4.8500000000000001E-2</v>
      </c>
    </row>
    <row r="44" spans="1:7">
      <c r="A44" s="6" t="str">
        <v>Market.QR_LIVE.RateCurve.AUD-BBR-BBSW-6M</v>
      </c>
      <c r="C44" t="e">
        <v>#N/A</v>
      </c>
      <c r="D44" t="e">
        <v>#N/A</v>
      </c>
      <c r="F44" t="str">
        <v>AUD-IRFuture-IR-8</v>
      </c>
      <c r="G44">
        <v>4.87E-2</v>
      </c>
    </row>
    <row r="45" spans="1:7">
      <c r="A45" s="6" t="str">
        <v>Market.QR_LIVE.FxCurve.CHF-USD</v>
      </c>
      <c r="C45" t="e">
        <v>#N/A</v>
      </c>
      <c r="D45" t="e">
        <v>#N/A</v>
      </c>
      <c r="F45" t="e">
        <v>#N/A</v>
      </c>
      <c r="G45" t="e">
        <v>#N/A</v>
      </c>
    </row>
    <row r="46" spans="1:7">
      <c r="A46" s="6" t="str">
        <v>Market.QR_LIVE.RateCurve.USD-LIBOR-BBA-6M</v>
      </c>
      <c r="C46" t="e">
        <v>#N/A</v>
      </c>
      <c r="D46" t="e">
        <v>#N/A</v>
      </c>
      <c r="F46" t="e">
        <v>#N/A</v>
      </c>
      <c r="G46" t="e">
        <v>#N/A</v>
      </c>
    </row>
    <row r="47" spans="1:7">
      <c r="A47" s="6" t="str">
        <v>Market.QR_LIVE.RateCurve.GBP-LIBOR-BBA-1M</v>
      </c>
      <c r="C47" t="e">
        <v>#N/A</v>
      </c>
      <c r="D47" t="e">
        <v>#N/A</v>
      </c>
      <c r="F47" t="e">
        <v>#N/A</v>
      </c>
      <c r="G47" t="e">
        <v>#N/A</v>
      </c>
    </row>
    <row r="48" spans="1:7">
      <c r="A48" s="6" t="str">
        <v>Market.QR_LIVE.RateCurve.GBP-LIBOR-BBA-6M</v>
      </c>
      <c r="C48" t="e">
        <v>#N/A</v>
      </c>
      <c r="D48" t="e">
        <v>#N/A</v>
      </c>
      <c r="F48" t="e">
        <v>#N/A</v>
      </c>
      <c r="G48" t="e">
        <v>#N/A</v>
      </c>
    </row>
    <row r="49" spans="1:7">
      <c r="A49" s="6" t="str">
        <v>Market.QR_LIVE.RateVolatilityMatrix.AUD-BBR-BBSW-3M</v>
      </c>
      <c r="C49" t="e">
        <v>#N/A</v>
      </c>
      <c r="D49" t="e">
        <v>#N/A</v>
      </c>
      <c r="F49" t="e">
        <v>#N/A</v>
      </c>
      <c r="G49" t="e">
        <v>#N/A</v>
      </c>
    </row>
    <row r="50" spans="1:7">
      <c r="A50" s="6" t="str">
        <v>Market.QR_LIVE.RateVolatilityMatrix.AUD-BBR-BBSW-1M</v>
      </c>
      <c r="C50" t="e">
        <v>#N/A</v>
      </c>
      <c r="D50" t="e">
        <v>#N/A</v>
      </c>
      <c r="F50" t="e">
        <v>#N/A</v>
      </c>
      <c r="G50" t="e">
        <v>#N/A</v>
      </c>
    </row>
    <row r="51" spans="1:7">
      <c r="A51" s="6" t="str">
        <v>Market.QR_LIVE.RateVolatilityMatrix.AUD-BBR-BBSW-6M</v>
      </c>
      <c r="C51" t="e">
        <v>#N/A</v>
      </c>
      <c r="D51" t="e">
        <v>#N/A</v>
      </c>
      <c r="F51" t="e">
        <v>#N/A</v>
      </c>
      <c r="G51" t="e">
        <v>#N/A</v>
      </c>
    </row>
    <row r="52" spans="1:7">
      <c r="A52" s="6" t="str">
        <v>Market.QR_LIVE.RateVolatilityMatrix.AUD-IRSwap-5Y</v>
      </c>
      <c r="C52" t="e">
        <v>#N/A</v>
      </c>
      <c r="D52" t="e">
        <v>#N/A</v>
      </c>
      <c r="F52" t="e">
        <v>#N/A</v>
      </c>
      <c r="G52" t="e">
        <v>#N/A</v>
      </c>
    </row>
    <row r="53" spans="1:7">
      <c r="A53" s="6" t="str">
        <v>Market.QR_LIVE.RateVolatilityMatrix.AUD-IRSwap-10Y</v>
      </c>
      <c r="C53" t="e">
        <v>#N/A</v>
      </c>
      <c r="D53" t="e">
        <v>#N/A</v>
      </c>
      <c r="F53" t="e">
        <v>#N/A</v>
      </c>
      <c r="G53" t="e">
        <v>#N/A</v>
      </c>
    </row>
    <row r="54" spans="1:7">
      <c r="A54" s="6" t="str">
        <v>Market.QR_LIVE.RateCurve.CHF-LIBOR-BBA-1M</v>
      </c>
      <c r="C54" t="e">
        <v>#N/A</v>
      </c>
      <c r="D54" t="e">
        <v>#N/A</v>
      </c>
      <c r="F54" t="e">
        <v>#N/A</v>
      </c>
      <c r="G54" t="e">
        <v>#N/A</v>
      </c>
    </row>
    <row r="55" spans="1:7">
      <c r="A55" s="6" t="str">
        <v>Market.QR_LIVE.RateCurve.CHF-LIBOR-BBA-6M</v>
      </c>
      <c r="C55" t="e">
        <v>#N/A</v>
      </c>
      <c r="D55" t="e">
        <v>#N/A</v>
      </c>
      <c r="F55" t="e">
        <v>#N/A</v>
      </c>
      <c r="G55" t="e">
        <v>#N/A</v>
      </c>
    </row>
    <row r="56" spans="1:7">
      <c r="A56" s="6" t="str">
        <v>Market.QR_LIVE.RateCurve.CHF-LIBOR-BBA-3M</v>
      </c>
      <c r="C56" t="e">
        <v>#N/A</v>
      </c>
      <c r="D56" t="e">
        <v>#N/A</v>
      </c>
      <c r="F56" t="e">
        <v>#N/A</v>
      </c>
      <c r="G56" t="e">
        <v>#N/A</v>
      </c>
    </row>
    <row r="57" spans="1:7">
      <c r="A57" s="6" t="str">
        <v>Market.QR_LIVE.RateCurve.EUR-EURIBOR-Telerate-6M</v>
      </c>
    </row>
    <row r="58" spans="1:7">
      <c r="A58" s="6" t="str">
        <v>Market.QR_LIVE.RateCurve.EUR-EURIBOR-Telerate-3M</v>
      </c>
    </row>
    <row r="59" spans="1:7">
      <c r="A59" s="6" t="str">
        <v>Market.QR_LIVE.RateCurve.EUR-EURIBOR-Telerate-1M</v>
      </c>
    </row>
    <row r="60" spans="1:7">
      <c r="A60" s="6" t="str">
        <v>Market.QR_LIVE.RateVolatilityMatrix.EUR-IRSwap-5Y</v>
      </c>
    </row>
    <row r="61" spans="1:7">
      <c r="A61" s="6" t="str">
        <v>Market.QR_LIVE.RateCurve.AUD-LIBOR-BBA-3M.AUD-Deposit-1M</v>
      </c>
    </row>
    <row r="62" spans="1:7">
      <c r="A62" s="6" t="str">
        <v>Market.QR_LIVE.RateCurve.AUD-LIBOR-BBA-3M.AUD-Deposit-2M</v>
      </c>
    </row>
    <row r="63" spans="1:7">
      <c r="A63" s="6" t="str">
        <v>Market.QR_LIVE.RateCurve.AUD-LIBOR-BBA-3M.AUD-Deposit-3M</v>
      </c>
    </row>
    <row r="64" spans="1:7">
      <c r="A64" s="6" t="str">
        <v>Market.QR_LIVE.RateCurve.AUD-LIBOR-BBA-3M.AUD-IRFuture-IR-1</v>
      </c>
    </row>
    <row r="65" spans="1:1">
      <c r="A65" s="6" t="str">
        <v>Market.QR_LIVE.RateCurve.AUD-LIBOR-BBA-3M.AUD-IRFuture-IR-2</v>
      </c>
    </row>
    <row r="66" spans="1:1">
      <c r="A66" s="6" t="str">
        <v>Market.QR_LIVE.RateCurve.AUD-LIBOR-BBA-3M.AUD-IRFuture-IR-3</v>
      </c>
    </row>
    <row r="67" spans="1:1">
      <c r="A67" s="6" t="str">
        <v>Market.QR_LIVE.RateCurve.AUD-LIBOR-BBA-3M.AUD-IRFuture-IR-4</v>
      </c>
    </row>
    <row r="68" spans="1:1">
      <c r="A68" s="6" t="str">
        <v>Market.QR_LIVE.RateCurve.AUD-LIBOR-BBA-3M.AUD-IRFuture-IR-5</v>
      </c>
    </row>
    <row r="69" spans="1:1">
      <c r="A69" s="6" t="str">
        <v>Market.QR_LIVE.RateCurve.AUD-LIBOR-BBA-3M.AUD-IRFuture-IR-6</v>
      </c>
    </row>
    <row r="70" spans="1:1">
      <c r="A70" s="6" t="str">
        <v>Market.QR_LIVE.RateCurve.AUD-LIBOR-BBA-3M.AUD-IRFuture-IR-7</v>
      </c>
    </row>
    <row r="71" spans="1:1">
      <c r="A71" s="6" t="str">
        <v>Market.QR_LIVE.RateCurve.AUD-LIBOR-BBA-3M.AUD-IRFuture-IR-8</v>
      </c>
    </row>
    <row r="72" spans="1:1">
      <c r="A72" s="6" t="str">
        <v>Market.QR_LIVE.RateCurve.AUD-LIBOR-BBA-3M.AUD-IRSwap-3Y</v>
      </c>
    </row>
    <row r="73" spans="1:1">
      <c r="A73" s="6" t="str">
        <v>Market.QR_LIVE.RateCurve.AUD-LIBOR-BBA-3M.AUD-IRSwap-4Y</v>
      </c>
    </row>
    <row r="74" spans="1:1">
      <c r="A74" s="6" t="str">
        <v>Market.QR_LIVE.RateCurve.AUD-LIBOR-BBA-3M.AUD-IRSwap-5Y</v>
      </c>
    </row>
    <row r="75" spans="1:1">
      <c r="A75" s="6" t="str">
        <v>Market.QR_LIVE.RateCurve.AUD-LIBOR-BBA-3M.AUD-IRSwap-6Y</v>
      </c>
    </row>
    <row r="76" spans="1:1">
      <c r="A76" s="6" t="str">
        <v>Market.QR_LIVE.RateCurve.AUD-LIBOR-BBA-3M.AUD-IRSwap-7Y</v>
      </c>
    </row>
    <row r="77" spans="1:1">
      <c r="A77" s="6" t="str">
        <v>Market.QR_LIVE.RateCurve.AUD-LIBOR-BBA-3M.AUD-IRSwap-8Y</v>
      </c>
    </row>
    <row r="78" spans="1:1">
      <c r="A78" s="6" t="str">
        <v>Market.QR_LIVE.RateCurve.AUD-LIBOR-BBA-3M.AUD-IRSwap-9Y</v>
      </c>
    </row>
    <row r="79" spans="1:1">
      <c r="A79" s="6" t="str">
        <v>Market.QR_LIVE.RateCurve.AUD-LIBOR-BBA-3M.AUD-IRSwap-10Y</v>
      </c>
    </row>
    <row r="80" spans="1:1">
      <c r="A80" s="6" t="str">
        <v>Market.QR_LIVE.RateCurve.AUD-LIBOR-BBA-3M.AUD-IRSwap-15Y</v>
      </c>
    </row>
    <row r="81" spans="1:1">
      <c r="A81" s="6" t="str">
        <v>Market.QR_LIVE.RateCurve.AUD-LIBOR-BBA-3M.AUD-IRSwap-20Y</v>
      </c>
    </row>
    <row r="82" spans="1:1">
      <c r="A82" s="6" t="str">
        <v>Market.QR_LIVE.RateCurve.AUD-LIBOR-BBA-3M.AUD-Deposit-1D</v>
      </c>
    </row>
    <row r="83" spans="1:1">
      <c r="A83" s="6" t="str">
        <v>Market.QR_LIVE.RateCurve.AUD-LIBOR-BBA-3M.AUD-Deposit-1W</v>
      </c>
    </row>
    <row r="84" spans="1:1">
      <c r="A84" s="6" t="str">
        <v>Market.QR_LIVE.RateCurve.AUD-LIBOR-BBA-3M.AUD-Deposit-2W</v>
      </c>
    </row>
    <row r="85" spans="1:1">
      <c r="A85" s="6" t="str">
        <v>Market.QR_LIVE.ClearedRateCurve.USD-LIBOR-ISDA-6M</v>
      </c>
    </row>
    <row r="86" spans="1:1">
      <c r="A86" s="6" t="str">
        <v>Market.QR_LIVE.RateBasisCurve.AUD-LIBOR-BBA-1M</v>
      </c>
    </row>
    <row r="87" spans="1:1">
      <c r="A87" s="6" t="str">
        <v>Market.QR_LIVE.RateCurve.AUD-LIBOR-BBA-3M</v>
      </c>
    </row>
    <row r="88" spans="1:1">
      <c r="A88" s="6" t="str">
        <v>Market.QR_LIVE.RateCurve.AUD-LIBOR-BBA-6M</v>
      </c>
    </row>
    <row r="89" spans="1:1">
      <c r="A89" s="6" t="str">
        <v>Market.QR_LIVE.RateCurve.AUD-LIBOR-BBA-1M</v>
      </c>
    </row>
    <row r="90" spans="1:1">
      <c r="A90" s="6" t="str">
        <v>Market.QR_LIVE.RateCurve.GBP-LIBOR-ISDA-3M</v>
      </c>
    </row>
    <row r="91" spans="1:1">
      <c r="A91" s="6" t="str">
        <v>Market.QR_LIVE.RateCurve.GBP-LIBOR-ISDA-1M</v>
      </c>
    </row>
    <row r="92" spans="1:1">
      <c r="A92" s="6" t="str">
        <v>Market.QR_LIVE.RateCurve.USD-Federal Funds-H15-OIS-COMPOUND-1D</v>
      </c>
    </row>
    <row r="93" spans="1:1">
      <c r="A93" s="6" t="str">
        <v>Market.QR_LIVE.DiscountCurve.USD-OIS-SENIOR</v>
      </c>
    </row>
    <row r="94" spans="1:1">
      <c r="A94" s="6" t="str">
        <v>Market.QR_LIVE.RateCurve.USD-LIBOR-ISDA-6M</v>
      </c>
    </row>
    <row r="95" spans="1:1">
      <c r="A95" s="6" t="str">
        <v>Market.QR_LIVE.RateCurve.GBP-LIBOR-ISDA-6M</v>
      </c>
    </row>
    <row r="96" spans="1:1">
      <c r="A96" s="6" t="str">
        <v>Market.QR_LIVE.ExchangeTradedCurve.ExchangeTradedCurve.AUD-ASXT-IR</v>
      </c>
    </row>
    <row r="97" spans="1:1">
      <c r="A97" s="6" t="str">
        <v>Market.QR_LIVE.ExchangeTradedCurve.AUD-ASX-IR</v>
      </c>
    </row>
    <row r="98" spans="1:1">
      <c r="A98" s="6" t="str">
        <v>Market.QR_LIVE.RateCurve.AUD-AONIA-OIS-COMPOUND-1D</v>
      </c>
    </row>
    <row r="99" spans="1:1">
      <c r="A99" s="6" t="str">
        <v>Market.QR_LIVE.RateVolatilityMatrix.AUD-Xibor-3M</v>
      </c>
    </row>
    <row r="100" spans="1:1">
      <c r="A100" s="6" t="str">
        <v>Market.QR_LIVE.RateVolatilityMatrix.Instrument/String=AUD-BBR-BBSW-1M</v>
      </c>
    </row>
    <row r="101" spans="1:1">
      <c r="A101" s="6" t="str">
        <v>Market.QR_LIVE.RateVolatilityMatrix.Instrument/String=AUD-IRSwap-1Y</v>
      </c>
    </row>
    <row r="102" spans="1:1">
      <c r="A102" s="6" t="str">
        <v>Market.QR_LIVE.RateVolatilityMatrix.AUD-BBR-BBSW</v>
      </c>
    </row>
    <row r="103" spans="1:1">
      <c r="A103" s="6" t="str">
        <v>Market.QR_LIVE.RateVolatilityMatrix.AUD-IRSwap</v>
      </c>
    </row>
    <row r="104" spans="1:1">
      <c r="A104" s="6" t="str">
        <v>Market.QR_LIVE.RateATMVolatilityMatrix.AUD-IRSwap-SydneySwapDesk</v>
      </c>
    </row>
    <row r="105" spans="1:1">
      <c r="A105" s="6" t="str">
        <v>Market.QR_LIVE.RateVolatilityMatrix.AUD-IRSwap-20Y</v>
      </c>
    </row>
    <row r="106" spans="1:1">
      <c r="A106" s="6" t="str">
        <v>Market.QR_LIVE.RateVolatilityMatrix.AUD-IRSwap-15Y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mergeCells count="1">
    <mergeCell ref="C9:D9"/>
  </mergeCells>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4"/>
  <sheetViews>
    <sheetView workbookViewId="0">
      <selection activeCell="A47" sqref="A47"/>
    </sheetView>
  </sheetViews>
  <sheetFormatPr defaultColWidth="9.140625" defaultRowHeight="12.75"/>
  <cols>
    <col min="1" max="1" width="24.5703125" style="18" bestFit="1" customWidth="1"/>
    <col min="2" max="2" width="40.28515625" style="18" bestFit="1" customWidth="1"/>
    <col min="3" max="16384" width="9.140625" style="18"/>
  </cols>
  <sheetData>
    <row r="2" spans="1:2">
      <c r="B2" s="19" t="s">
        <v>91</v>
      </c>
    </row>
    <row r="3" spans="1:2">
      <c r="A3" s="95" t="s">
        <v>86</v>
      </c>
      <c r="B3" s="98">
        <f ca="1">_xll.HLV5r3.Financial.Cache.AddPeriod(B11,"2d",B20,"FOLLOWING","Business")</f>
        <v>43648</v>
      </c>
    </row>
    <row r="4" spans="1:2">
      <c r="A4" s="96" t="s">
        <v>94</v>
      </c>
      <c r="B4" s="99">
        <f>B28</f>
        <v>0.98</v>
      </c>
    </row>
    <row r="5" spans="1:2">
      <c r="A5" s="96" t="s">
        <v>97</v>
      </c>
      <c r="B5" s="99" t="b">
        <v>1</v>
      </c>
    </row>
    <row r="6" spans="1:2">
      <c r="A6" s="96" t="s">
        <v>98</v>
      </c>
      <c r="B6" s="99" t="str">
        <f>B15</f>
        <v>AUD</v>
      </c>
    </row>
    <row r="7" spans="1:2">
      <c r="A7" s="96" t="s">
        <v>99</v>
      </c>
      <c r="B7" s="101">
        <f ca="1">B18</f>
        <v>43832</v>
      </c>
    </row>
    <row r="8" spans="1:2">
      <c r="A8" s="96" t="s">
        <v>100</v>
      </c>
      <c r="B8" s="102" t="s">
        <v>101</v>
      </c>
    </row>
    <row r="9" spans="1:2">
      <c r="A9" s="97" t="s">
        <v>40</v>
      </c>
      <c r="B9" s="100" t="s">
        <v>102</v>
      </c>
    </row>
    <row r="10" spans="1:2">
      <c r="A10" s="20" t="s">
        <v>8</v>
      </c>
      <c r="B10" s="21" t="s">
        <v>63</v>
      </c>
    </row>
    <row r="11" spans="1:2">
      <c r="A11" s="22" t="s">
        <v>12</v>
      </c>
      <c r="B11" s="23">
        <f ca="1">TODAY()</f>
        <v>43644</v>
      </c>
    </row>
    <row r="12" spans="1:2">
      <c r="A12" s="22" t="s">
        <v>64</v>
      </c>
      <c r="B12" s="24" t="b">
        <v>1</v>
      </c>
    </row>
    <row r="13" spans="1:2">
      <c r="A13" s="22" t="s">
        <v>65</v>
      </c>
      <c r="B13" s="25" t="s">
        <v>17</v>
      </c>
    </row>
    <row r="14" spans="1:2">
      <c r="A14" s="22" t="s">
        <v>66</v>
      </c>
      <c r="B14" s="26" t="s">
        <v>18</v>
      </c>
    </row>
    <row r="15" spans="1:2">
      <c r="A15" s="22" t="s">
        <v>67</v>
      </c>
      <c r="B15" s="26" t="s">
        <v>19</v>
      </c>
    </row>
    <row r="16" spans="1:2">
      <c r="A16" s="22" t="s">
        <v>68</v>
      </c>
      <c r="B16" s="26" t="s">
        <v>39</v>
      </c>
    </row>
    <row r="17" spans="1:2">
      <c r="A17" s="22" t="s">
        <v>69</v>
      </c>
      <c r="B17" s="79" t="s">
        <v>54</v>
      </c>
    </row>
    <row r="18" spans="1:2">
      <c r="A18" s="22" t="s">
        <v>70</v>
      </c>
      <c r="B18" s="26">
        <f ca="1">_xll.HLV5r3.Financial.Cache.AddPeriod(B3,B17,B20,"FOLLOWING","Calendar")</f>
        <v>43832</v>
      </c>
    </row>
    <row r="19" spans="1:2">
      <c r="A19" s="22" t="s">
        <v>71</v>
      </c>
      <c r="B19" s="79">
        <f ca="1">B18</f>
        <v>43832</v>
      </c>
    </row>
    <row r="20" spans="1:2">
      <c r="A20" s="22" t="s">
        <v>72</v>
      </c>
      <c r="B20" s="26" t="s">
        <v>51</v>
      </c>
    </row>
    <row r="21" spans="1:2">
      <c r="A21" s="22" t="s">
        <v>73</v>
      </c>
      <c r="B21" s="26" t="s">
        <v>55</v>
      </c>
    </row>
    <row r="22" spans="1:2">
      <c r="A22" s="22" t="s">
        <v>74</v>
      </c>
      <c r="B22" s="75">
        <v>1000000</v>
      </c>
    </row>
    <row r="23" spans="1:2">
      <c r="A23" s="22" t="s">
        <v>75</v>
      </c>
      <c r="B23" s="26" t="s">
        <v>19</v>
      </c>
    </row>
    <row r="24" spans="1:2">
      <c r="A24" s="22" t="s">
        <v>76</v>
      </c>
      <c r="B24" s="75">
        <f>B22*B28</f>
        <v>980000</v>
      </c>
    </row>
    <row r="25" spans="1:2">
      <c r="A25" s="22" t="s">
        <v>77</v>
      </c>
      <c r="B25" s="26" t="s">
        <v>39</v>
      </c>
    </row>
    <row r="26" spans="1:2">
      <c r="A26" s="22" t="s">
        <v>78</v>
      </c>
      <c r="B26" s="23" t="s">
        <v>87</v>
      </c>
    </row>
    <row r="27" spans="1:2">
      <c r="A27" s="22" t="s">
        <v>79</v>
      </c>
      <c r="B27" s="26">
        <f ca="1">_xll.HLV5r3.Financial.Cache.AddPeriod(B18,"2d",B20,"FOLLOWING","Business")</f>
        <v>43836</v>
      </c>
    </row>
    <row r="28" spans="1:2">
      <c r="A28" s="22" t="s">
        <v>80</v>
      </c>
      <c r="B28" s="74">
        <v>0.98</v>
      </c>
    </row>
    <row r="29" spans="1:2">
      <c r="A29" s="20" t="s">
        <v>81</v>
      </c>
      <c r="B29" s="77"/>
    </row>
    <row r="30" spans="1:2">
      <c r="A30" s="22" t="s">
        <v>82</v>
      </c>
      <c r="B30" s="27"/>
    </row>
    <row r="31" spans="1:2">
      <c r="A31" s="76" t="s">
        <v>83</v>
      </c>
      <c r="B31" s="27"/>
    </row>
    <row r="32" spans="1:2">
      <c r="A32" s="76" t="s">
        <v>84</v>
      </c>
      <c r="B32" s="27"/>
    </row>
    <row r="33" spans="1:2">
      <c r="A33" s="78" t="s">
        <v>85</v>
      </c>
      <c r="B33" s="28"/>
    </row>
    <row r="34" spans="1:2">
      <c r="A34" s="29" t="s">
        <v>13</v>
      </c>
      <c r="B34" s="24" t="str">
        <f ca="1">_xll.HLV5r3.Financial.Cache.CreateVanillaFxOption(A10:B33,A3:B9)</f>
        <v>Trade.SpreadSheet.fxOption.fxo0001</v>
      </c>
    </row>
    <row r="35" spans="1:2">
      <c r="A35" s="30" t="s">
        <v>14</v>
      </c>
      <c r="B35" s="31" t="str">
        <f ca="1">_xll.HLV5r3.Financial.Cache.ValueTradeFromMarket(B2,B13,$A$41:$A$44,B15,$B$52,B11)</f>
        <v>ValuationReport.LOCAL_USER.SpreadSheet.fxOption.fxo0001.QR_LIVE</v>
      </c>
    </row>
    <row r="36" spans="1:2">
      <c r="A36" s="32" t="str">
        <f t="array" aca="1" ref="A36:B39" ca="1">_xll.HLV5r3.Financial.Cache.ViewValuationReport(B35)</f>
        <v>NPV</v>
      </c>
      <c r="B36" s="33">
        <f ca="1"/>
        <v>0</v>
      </c>
    </row>
    <row r="37" spans="1:2">
      <c r="A37" s="32" t="str">
        <f ca="1"/>
        <v>Delta0</v>
      </c>
      <c r="B37" s="33">
        <f ca="1"/>
        <v>0</v>
      </c>
    </row>
    <row r="38" spans="1:2">
      <c r="A38" s="32" t="str">
        <f ca="1"/>
        <v>LocalCurrencyNPV.USD</v>
      </c>
      <c r="B38" s="33">
        <f ca="1"/>
        <v>0</v>
      </c>
    </row>
    <row r="39" spans="1:2">
      <c r="A39" s="32" t="str">
        <f ca="1"/>
        <v>LocalCurrencyNPV.AUD</v>
      </c>
      <c r="B39" s="33">
        <f ca="1"/>
        <v>0</v>
      </c>
    </row>
    <row r="40" spans="1:2">
      <c r="B40" s="34"/>
    </row>
    <row r="41" spans="1:2">
      <c r="A41" s="32" t="s">
        <v>15</v>
      </c>
      <c r="B41" s="34"/>
    </row>
    <row r="42" spans="1:2">
      <c r="A42" s="35" t="s">
        <v>88</v>
      </c>
      <c r="B42" s="34"/>
    </row>
    <row r="43" spans="1:2">
      <c r="A43" s="35" t="s">
        <v>50</v>
      </c>
      <c r="B43" s="34"/>
    </row>
    <row r="44" spans="1:2">
      <c r="A44" s="32" t="s">
        <v>21</v>
      </c>
      <c r="B44" s="34"/>
    </row>
    <row r="45" spans="1:2">
      <c r="B45" s="34"/>
    </row>
    <row r="46" spans="1:2">
      <c r="B46" s="34"/>
    </row>
    <row r="47" spans="1:2">
      <c r="A47" s="18" t="str">
        <f t="array" aca="1" ref="A47:B50" ca="1">_xll.HLV5r3.Financial.Cache.ViewValuationReport(B35)</f>
        <v>NPV</v>
      </c>
      <c r="B47" s="33">
        <f ca="1"/>
        <v>0</v>
      </c>
    </row>
    <row r="48" spans="1:2">
      <c r="A48" s="18" t="str">
        <f ca="1"/>
        <v>Delta0</v>
      </c>
      <c r="B48" s="33">
        <f ca="1"/>
        <v>0</v>
      </c>
    </row>
    <row r="49" spans="1:2">
      <c r="A49" s="18" t="str">
        <f ca="1"/>
        <v>LocalCurrencyNPV.USD</v>
      </c>
      <c r="B49" s="33">
        <f ca="1"/>
        <v>0</v>
      </c>
    </row>
    <row r="50" spans="1:2">
      <c r="A50" s="18" t="str">
        <f ca="1"/>
        <v>LocalCurrencyNPV.AUD</v>
      </c>
      <c r="B50" s="33">
        <f ca="1"/>
        <v>0</v>
      </c>
    </row>
    <row r="52" spans="1:2">
      <c r="A52" s="18" t="s">
        <v>30</v>
      </c>
      <c r="B52" s="18" t="s">
        <v>7</v>
      </c>
    </row>
    <row r="54" spans="1:2">
      <c r="B54" s="33"/>
    </row>
  </sheetData>
  <dataValidations disablePrompts="1" count="2">
    <dataValidation type="list" allowBlank="1" showInputMessage="1" showErrorMessage="1" sqref="B24" xr:uid="{00000000-0002-0000-0100-000000000000}">
      <formula1>CapOrFloor</formula1>
    </dataValidation>
    <dataValidation type="list" allowBlank="1" showInputMessage="1" showErrorMessage="1" sqref="B27" xr:uid="{00000000-0002-0000-0100-000001000000}">
      <formula1>Frequency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N186"/>
  <sheetViews>
    <sheetView showGridLines="0" topLeftCell="C1" workbookViewId="0">
      <selection activeCell="H13" sqref="H13"/>
    </sheetView>
  </sheetViews>
  <sheetFormatPr defaultRowHeight="12.75"/>
  <cols>
    <col min="1" max="2" width="1.7109375" style="36" customWidth="1"/>
    <col min="3" max="3" width="3.140625" style="36" customWidth="1"/>
    <col min="4" max="4" width="33.28515625" style="36" bestFit="1" customWidth="1"/>
    <col min="5" max="5" width="51.42578125" style="36" bestFit="1" customWidth="1"/>
    <col min="6" max="6" width="9.140625" style="36"/>
    <col min="7" max="7" width="1.140625" style="36" customWidth="1"/>
    <col min="8" max="8" width="28.7109375" style="36" bestFit="1" customWidth="1"/>
    <col min="9" max="9" width="13.42578125" style="36" customWidth="1"/>
    <col min="10" max="10" width="1.7109375" style="36" customWidth="1"/>
    <col min="11" max="11" width="17.28515625" style="36" bestFit="1" customWidth="1"/>
    <col min="12" max="12" width="9.28515625" style="36" bestFit="1" customWidth="1"/>
    <col min="13" max="14" width="10.5703125" style="36" bestFit="1" customWidth="1"/>
    <col min="15" max="15" width="9.28515625" style="36" bestFit="1" customWidth="1"/>
    <col min="16" max="16" width="8.42578125" style="36" bestFit="1" customWidth="1"/>
    <col min="17" max="19" width="9.28515625" style="36" bestFit="1" customWidth="1"/>
    <col min="20" max="251" width="9.140625" style="36"/>
    <col min="252" max="253" width="1.7109375" style="36" customWidth="1"/>
    <col min="254" max="254" width="3.140625" style="36" customWidth="1"/>
    <col min="255" max="255" width="17.7109375" style="36" bestFit="1" customWidth="1"/>
    <col min="256" max="256" width="36.42578125" style="36" bestFit="1" customWidth="1"/>
    <col min="257" max="257" width="9.140625" style="36"/>
    <col min="258" max="258" width="17.7109375" style="36" bestFit="1" customWidth="1"/>
    <col min="259" max="259" width="36.42578125" style="36" bestFit="1" customWidth="1"/>
    <col min="260" max="260" width="9.140625" style="36"/>
    <col min="261" max="261" width="1.140625" style="36" customWidth="1"/>
    <col min="262" max="263" width="9.140625" style="36"/>
    <col min="264" max="264" width="11.85546875" style="36" bestFit="1" customWidth="1"/>
    <col min="265" max="507" width="9.140625" style="36"/>
    <col min="508" max="509" width="1.7109375" style="36" customWidth="1"/>
    <col min="510" max="510" width="3.140625" style="36" customWidth="1"/>
    <col min="511" max="511" width="17.7109375" style="36" bestFit="1" customWidth="1"/>
    <col min="512" max="512" width="36.42578125" style="36" bestFit="1" customWidth="1"/>
    <col min="513" max="513" width="9.140625" style="36"/>
    <col min="514" max="514" width="17.7109375" style="36" bestFit="1" customWidth="1"/>
    <col min="515" max="515" width="36.42578125" style="36" bestFit="1" customWidth="1"/>
    <col min="516" max="516" width="9.140625" style="36"/>
    <col min="517" max="517" width="1.140625" style="36" customWidth="1"/>
    <col min="518" max="519" width="9.140625" style="36"/>
    <col min="520" max="520" width="11.85546875" style="36" bestFit="1" customWidth="1"/>
    <col min="521" max="763" width="9.140625" style="36"/>
    <col min="764" max="765" width="1.7109375" style="36" customWidth="1"/>
    <col min="766" max="766" width="3.140625" style="36" customWidth="1"/>
    <col min="767" max="767" width="17.7109375" style="36" bestFit="1" customWidth="1"/>
    <col min="768" max="768" width="36.42578125" style="36" bestFit="1" customWidth="1"/>
    <col min="769" max="769" width="9.140625" style="36"/>
    <col min="770" max="770" width="17.7109375" style="36" bestFit="1" customWidth="1"/>
    <col min="771" max="771" width="36.42578125" style="36" bestFit="1" customWidth="1"/>
    <col min="772" max="772" width="9.140625" style="36"/>
    <col min="773" max="773" width="1.140625" style="36" customWidth="1"/>
    <col min="774" max="775" width="9.140625" style="36"/>
    <col min="776" max="776" width="11.85546875" style="36" bestFit="1" customWidth="1"/>
    <col min="777" max="1019" width="9.140625" style="36"/>
    <col min="1020" max="1021" width="1.7109375" style="36" customWidth="1"/>
    <col min="1022" max="1022" width="3.140625" style="36" customWidth="1"/>
    <col min="1023" max="1023" width="17.7109375" style="36" bestFit="1" customWidth="1"/>
    <col min="1024" max="1024" width="36.42578125" style="36" bestFit="1" customWidth="1"/>
    <col min="1025" max="1025" width="9.140625" style="36"/>
    <col min="1026" max="1026" width="17.7109375" style="36" bestFit="1" customWidth="1"/>
    <col min="1027" max="1027" width="36.42578125" style="36" bestFit="1" customWidth="1"/>
    <col min="1028" max="1028" width="9.140625" style="36"/>
    <col min="1029" max="1029" width="1.140625" style="36" customWidth="1"/>
    <col min="1030" max="1031" width="9.140625" style="36"/>
    <col min="1032" max="1032" width="11.85546875" style="36" bestFit="1" customWidth="1"/>
    <col min="1033" max="1275" width="9.140625" style="36"/>
    <col min="1276" max="1277" width="1.7109375" style="36" customWidth="1"/>
    <col min="1278" max="1278" width="3.140625" style="36" customWidth="1"/>
    <col min="1279" max="1279" width="17.7109375" style="36" bestFit="1" customWidth="1"/>
    <col min="1280" max="1280" width="36.42578125" style="36" bestFit="1" customWidth="1"/>
    <col min="1281" max="1281" width="9.140625" style="36"/>
    <col min="1282" max="1282" width="17.7109375" style="36" bestFit="1" customWidth="1"/>
    <col min="1283" max="1283" width="36.42578125" style="36" bestFit="1" customWidth="1"/>
    <col min="1284" max="1284" width="9.140625" style="36"/>
    <col min="1285" max="1285" width="1.140625" style="36" customWidth="1"/>
    <col min="1286" max="1287" width="9.140625" style="36"/>
    <col min="1288" max="1288" width="11.85546875" style="36" bestFit="1" customWidth="1"/>
    <col min="1289" max="1531" width="9.140625" style="36"/>
    <col min="1532" max="1533" width="1.7109375" style="36" customWidth="1"/>
    <col min="1534" max="1534" width="3.140625" style="36" customWidth="1"/>
    <col min="1535" max="1535" width="17.7109375" style="36" bestFit="1" customWidth="1"/>
    <col min="1536" max="1536" width="36.42578125" style="36" bestFit="1" customWidth="1"/>
    <col min="1537" max="1537" width="9.140625" style="36"/>
    <col min="1538" max="1538" width="17.7109375" style="36" bestFit="1" customWidth="1"/>
    <col min="1539" max="1539" width="36.42578125" style="36" bestFit="1" customWidth="1"/>
    <col min="1540" max="1540" width="9.140625" style="36"/>
    <col min="1541" max="1541" width="1.140625" style="36" customWidth="1"/>
    <col min="1542" max="1543" width="9.140625" style="36"/>
    <col min="1544" max="1544" width="11.85546875" style="36" bestFit="1" customWidth="1"/>
    <col min="1545" max="1787" width="9.140625" style="36"/>
    <col min="1788" max="1789" width="1.7109375" style="36" customWidth="1"/>
    <col min="1790" max="1790" width="3.140625" style="36" customWidth="1"/>
    <col min="1791" max="1791" width="17.7109375" style="36" bestFit="1" customWidth="1"/>
    <col min="1792" max="1792" width="36.42578125" style="36" bestFit="1" customWidth="1"/>
    <col min="1793" max="1793" width="9.140625" style="36"/>
    <col min="1794" max="1794" width="17.7109375" style="36" bestFit="1" customWidth="1"/>
    <col min="1795" max="1795" width="36.42578125" style="36" bestFit="1" customWidth="1"/>
    <col min="1796" max="1796" width="9.140625" style="36"/>
    <col min="1797" max="1797" width="1.140625" style="36" customWidth="1"/>
    <col min="1798" max="1799" width="9.140625" style="36"/>
    <col min="1800" max="1800" width="11.85546875" style="36" bestFit="1" customWidth="1"/>
    <col min="1801" max="2043" width="9.140625" style="36"/>
    <col min="2044" max="2045" width="1.7109375" style="36" customWidth="1"/>
    <col min="2046" max="2046" width="3.140625" style="36" customWidth="1"/>
    <col min="2047" max="2047" width="17.7109375" style="36" bestFit="1" customWidth="1"/>
    <col min="2048" max="2048" width="36.42578125" style="36" bestFit="1" customWidth="1"/>
    <col min="2049" max="2049" width="9.140625" style="36"/>
    <col min="2050" max="2050" width="17.7109375" style="36" bestFit="1" customWidth="1"/>
    <col min="2051" max="2051" width="36.42578125" style="36" bestFit="1" customWidth="1"/>
    <col min="2052" max="2052" width="9.140625" style="36"/>
    <col min="2053" max="2053" width="1.140625" style="36" customWidth="1"/>
    <col min="2054" max="2055" width="9.140625" style="36"/>
    <col min="2056" max="2056" width="11.85546875" style="36" bestFit="1" customWidth="1"/>
    <col min="2057" max="2299" width="9.140625" style="36"/>
    <col min="2300" max="2301" width="1.7109375" style="36" customWidth="1"/>
    <col min="2302" max="2302" width="3.140625" style="36" customWidth="1"/>
    <col min="2303" max="2303" width="17.7109375" style="36" bestFit="1" customWidth="1"/>
    <col min="2304" max="2304" width="36.42578125" style="36" bestFit="1" customWidth="1"/>
    <col min="2305" max="2305" width="9.140625" style="36"/>
    <col min="2306" max="2306" width="17.7109375" style="36" bestFit="1" customWidth="1"/>
    <col min="2307" max="2307" width="36.42578125" style="36" bestFit="1" customWidth="1"/>
    <col min="2308" max="2308" width="9.140625" style="36"/>
    <col min="2309" max="2309" width="1.140625" style="36" customWidth="1"/>
    <col min="2310" max="2311" width="9.140625" style="36"/>
    <col min="2312" max="2312" width="11.85546875" style="36" bestFit="1" customWidth="1"/>
    <col min="2313" max="2555" width="9.140625" style="36"/>
    <col min="2556" max="2557" width="1.7109375" style="36" customWidth="1"/>
    <col min="2558" max="2558" width="3.140625" style="36" customWidth="1"/>
    <col min="2559" max="2559" width="17.7109375" style="36" bestFit="1" customWidth="1"/>
    <col min="2560" max="2560" width="36.42578125" style="36" bestFit="1" customWidth="1"/>
    <col min="2561" max="2561" width="9.140625" style="36"/>
    <col min="2562" max="2562" width="17.7109375" style="36" bestFit="1" customWidth="1"/>
    <col min="2563" max="2563" width="36.42578125" style="36" bestFit="1" customWidth="1"/>
    <col min="2564" max="2564" width="9.140625" style="36"/>
    <col min="2565" max="2565" width="1.140625" style="36" customWidth="1"/>
    <col min="2566" max="2567" width="9.140625" style="36"/>
    <col min="2568" max="2568" width="11.85546875" style="36" bestFit="1" customWidth="1"/>
    <col min="2569" max="2811" width="9.140625" style="36"/>
    <col min="2812" max="2813" width="1.7109375" style="36" customWidth="1"/>
    <col min="2814" max="2814" width="3.140625" style="36" customWidth="1"/>
    <col min="2815" max="2815" width="17.7109375" style="36" bestFit="1" customWidth="1"/>
    <col min="2816" max="2816" width="36.42578125" style="36" bestFit="1" customWidth="1"/>
    <col min="2817" max="2817" width="9.140625" style="36"/>
    <col min="2818" max="2818" width="17.7109375" style="36" bestFit="1" customWidth="1"/>
    <col min="2819" max="2819" width="36.42578125" style="36" bestFit="1" customWidth="1"/>
    <col min="2820" max="2820" width="9.140625" style="36"/>
    <col min="2821" max="2821" width="1.140625" style="36" customWidth="1"/>
    <col min="2822" max="2823" width="9.140625" style="36"/>
    <col min="2824" max="2824" width="11.85546875" style="36" bestFit="1" customWidth="1"/>
    <col min="2825" max="3067" width="9.140625" style="36"/>
    <col min="3068" max="3069" width="1.7109375" style="36" customWidth="1"/>
    <col min="3070" max="3070" width="3.140625" style="36" customWidth="1"/>
    <col min="3071" max="3071" width="17.7109375" style="36" bestFit="1" customWidth="1"/>
    <col min="3072" max="3072" width="36.42578125" style="36" bestFit="1" customWidth="1"/>
    <col min="3073" max="3073" width="9.140625" style="36"/>
    <col min="3074" max="3074" width="17.7109375" style="36" bestFit="1" customWidth="1"/>
    <col min="3075" max="3075" width="36.42578125" style="36" bestFit="1" customWidth="1"/>
    <col min="3076" max="3076" width="9.140625" style="36"/>
    <col min="3077" max="3077" width="1.140625" style="36" customWidth="1"/>
    <col min="3078" max="3079" width="9.140625" style="36"/>
    <col min="3080" max="3080" width="11.85546875" style="36" bestFit="1" customWidth="1"/>
    <col min="3081" max="3323" width="9.140625" style="36"/>
    <col min="3324" max="3325" width="1.7109375" style="36" customWidth="1"/>
    <col min="3326" max="3326" width="3.140625" style="36" customWidth="1"/>
    <col min="3327" max="3327" width="17.7109375" style="36" bestFit="1" customWidth="1"/>
    <col min="3328" max="3328" width="36.42578125" style="36" bestFit="1" customWidth="1"/>
    <col min="3329" max="3329" width="9.140625" style="36"/>
    <col min="3330" max="3330" width="17.7109375" style="36" bestFit="1" customWidth="1"/>
    <col min="3331" max="3331" width="36.42578125" style="36" bestFit="1" customWidth="1"/>
    <col min="3332" max="3332" width="9.140625" style="36"/>
    <col min="3333" max="3333" width="1.140625" style="36" customWidth="1"/>
    <col min="3334" max="3335" width="9.140625" style="36"/>
    <col min="3336" max="3336" width="11.85546875" style="36" bestFit="1" customWidth="1"/>
    <col min="3337" max="3579" width="9.140625" style="36"/>
    <col min="3580" max="3581" width="1.7109375" style="36" customWidth="1"/>
    <col min="3582" max="3582" width="3.140625" style="36" customWidth="1"/>
    <col min="3583" max="3583" width="17.7109375" style="36" bestFit="1" customWidth="1"/>
    <col min="3584" max="3584" width="36.42578125" style="36" bestFit="1" customWidth="1"/>
    <col min="3585" max="3585" width="9.140625" style="36"/>
    <col min="3586" max="3586" width="17.7109375" style="36" bestFit="1" customWidth="1"/>
    <col min="3587" max="3587" width="36.42578125" style="36" bestFit="1" customWidth="1"/>
    <col min="3588" max="3588" width="9.140625" style="36"/>
    <col min="3589" max="3589" width="1.140625" style="36" customWidth="1"/>
    <col min="3590" max="3591" width="9.140625" style="36"/>
    <col min="3592" max="3592" width="11.85546875" style="36" bestFit="1" customWidth="1"/>
    <col min="3593" max="3835" width="9.140625" style="36"/>
    <col min="3836" max="3837" width="1.7109375" style="36" customWidth="1"/>
    <col min="3838" max="3838" width="3.140625" style="36" customWidth="1"/>
    <col min="3839" max="3839" width="17.7109375" style="36" bestFit="1" customWidth="1"/>
    <col min="3840" max="3840" width="36.42578125" style="36" bestFit="1" customWidth="1"/>
    <col min="3841" max="3841" width="9.140625" style="36"/>
    <col min="3842" max="3842" width="17.7109375" style="36" bestFit="1" customWidth="1"/>
    <col min="3843" max="3843" width="36.42578125" style="36" bestFit="1" customWidth="1"/>
    <col min="3844" max="3844" width="9.140625" style="36"/>
    <col min="3845" max="3845" width="1.140625" style="36" customWidth="1"/>
    <col min="3846" max="3847" width="9.140625" style="36"/>
    <col min="3848" max="3848" width="11.85546875" style="36" bestFit="1" customWidth="1"/>
    <col min="3849" max="4091" width="9.140625" style="36"/>
    <col min="4092" max="4093" width="1.7109375" style="36" customWidth="1"/>
    <col min="4094" max="4094" width="3.140625" style="36" customWidth="1"/>
    <col min="4095" max="4095" width="17.7109375" style="36" bestFit="1" customWidth="1"/>
    <col min="4096" max="4096" width="36.42578125" style="36" bestFit="1" customWidth="1"/>
    <col min="4097" max="4097" width="9.140625" style="36"/>
    <col min="4098" max="4098" width="17.7109375" style="36" bestFit="1" customWidth="1"/>
    <col min="4099" max="4099" width="36.42578125" style="36" bestFit="1" customWidth="1"/>
    <col min="4100" max="4100" width="9.140625" style="36"/>
    <col min="4101" max="4101" width="1.140625" style="36" customWidth="1"/>
    <col min="4102" max="4103" width="9.140625" style="36"/>
    <col min="4104" max="4104" width="11.85546875" style="36" bestFit="1" customWidth="1"/>
    <col min="4105" max="4347" width="9.140625" style="36"/>
    <col min="4348" max="4349" width="1.7109375" style="36" customWidth="1"/>
    <col min="4350" max="4350" width="3.140625" style="36" customWidth="1"/>
    <col min="4351" max="4351" width="17.7109375" style="36" bestFit="1" customWidth="1"/>
    <col min="4352" max="4352" width="36.42578125" style="36" bestFit="1" customWidth="1"/>
    <col min="4353" max="4353" width="9.140625" style="36"/>
    <col min="4354" max="4354" width="17.7109375" style="36" bestFit="1" customWidth="1"/>
    <col min="4355" max="4355" width="36.42578125" style="36" bestFit="1" customWidth="1"/>
    <col min="4356" max="4356" width="9.140625" style="36"/>
    <col min="4357" max="4357" width="1.140625" style="36" customWidth="1"/>
    <col min="4358" max="4359" width="9.140625" style="36"/>
    <col min="4360" max="4360" width="11.85546875" style="36" bestFit="1" customWidth="1"/>
    <col min="4361" max="4603" width="9.140625" style="36"/>
    <col min="4604" max="4605" width="1.7109375" style="36" customWidth="1"/>
    <col min="4606" max="4606" width="3.140625" style="36" customWidth="1"/>
    <col min="4607" max="4607" width="17.7109375" style="36" bestFit="1" customWidth="1"/>
    <col min="4608" max="4608" width="36.42578125" style="36" bestFit="1" customWidth="1"/>
    <col min="4609" max="4609" width="9.140625" style="36"/>
    <col min="4610" max="4610" width="17.7109375" style="36" bestFit="1" customWidth="1"/>
    <col min="4611" max="4611" width="36.42578125" style="36" bestFit="1" customWidth="1"/>
    <col min="4612" max="4612" width="9.140625" style="36"/>
    <col min="4613" max="4613" width="1.140625" style="36" customWidth="1"/>
    <col min="4614" max="4615" width="9.140625" style="36"/>
    <col min="4616" max="4616" width="11.85546875" style="36" bestFit="1" customWidth="1"/>
    <col min="4617" max="4859" width="9.140625" style="36"/>
    <col min="4860" max="4861" width="1.7109375" style="36" customWidth="1"/>
    <col min="4862" max="4862" width="3.140625" style="36" customWidth="1"/>
    <col min="4863" max="4863" width="17.7109375" style="36" bestFit="1" customWidth="1"/>
    <col min="4864" max="4864" width="36.42578125" style="36" bestFit="1" customWidth="1"/>
    <col min="4865" max="4865" width="9.140625" style="36"/>
    <col min="4866" max="4866" width="17.7109375" style="36" bestFit="1" customWidth="1"/>
    <col min="4867" max="4867" width="36.42578125" style="36" bestFit="1" customWidth="1"/>
    <col min="4868" max="4868" width="9.140625" style="36"/>
    <col min="4869" max="4869" width="1.140625" style="36" customWidth="1"/>
    <col min="4870" max="4871" width="9.140625" style="36"/>
    <col min="4872" max="4872" width="11.85546875" style="36" bestFit="1" customWidth="1"/>
    <col min="4873" max="5115" width="9.140625" style="36"/>
    <col min="5116" max="5117" width="1.7109375" style="36" customWidth="1"/>
    <col min="5118" max="5118" width="3.140625" style="36" customWidth="1"/>
    <col min="5119" max="5119" width="17.7109375" style="36" bestFit="1" customWidth="1"/>
    <col min="5120" max="5120" width="36.42578125" style="36" bestFit="1" customWidth="1"/>
    <col min="5121" max="5121" width="9.140625" style="36"/>
    <col min="5122" max="5122" width="17.7109375" style="36" bestFit="1" customWidth="1"/>
    <col min="5123" max="5123" width="36.42578125" style="36" bestFit="1" customWidth="1"/>
    <col min="5124" max="5124" width="9.140625" style="36"/>
    <col min="5125" max="5125" width="1.140625" style="36" customWidth="1"/>
    <col min="5126" max="5127" width="9.140625" style="36"/>
    <col min="5128" max="5128" width="11.85546875" style="36" bestFit="1" customWidth="1"/>
    <col min="5129" max="5371" width="9.140625" style="36"/>
    <col min="5372" max="5373" width="1.7109375" style="36" customWidth="1"/>
    <col min="5374" max="5374" width="3.140625" style="36" customWidth="1"/>
    <col min="5375" max="5375" width="17.7109375" style="36" bestFit="1" customWidth="1"/>
    <col min="5376" max="5376" width="36.42578125" style="36" bestFit="1" customWidth="1"/>
    <col min="5377" max="5377" width="9.140625" style="36"/>
    <col min="5378" max="5378" width="17.7109375" style="36" bestFit="1" customWidth="1"/>
    <col min="5379" max="5379" width="36.42578125" style="36" bestFit="1" customWidth="1"/>
    <col min="5380" max="5380" width="9.140625" style="36"/>
    <col min="5381" max="5381" width="1.140625" style="36" customWidth="1"/>
    <col min="5382" max="5383" width="9.140625" style="36"/>
    <col min="5384" max="5384" width="11.85546875" style="36" bestFit="1" customWidth="1"/>
    <col min="5385" max="5627" width="9.140625" style="36"/>
    <col min="5628" max="5629" width="1.7109375" style="36" customWidth="1"/>
    <col min="5630" max="5630" width="3.140625" style="36" customWidth="1"/>
    <col min="5631" max="5631" width="17.7109375" style="36" bestFit="1" customWidth="1"/>
    <col min="5632" max="5632" width="36.42578125" style="36" bestFit="1" customWidth="1"/>
    <col min="5633" max="5633" width="9.140625" style="36"/>
    <col min="5634" max="5634" width="17.7109375" style="36" bestFit="1" customWidth="1"/>
    <col min="5635" max="5635" width="36.42578125" style="36" bestFit="1" customWidth="1"/>
    <col min="5636" max="5636" width="9.140625" style="36"/>
    <col min="5637" max="5637" width="1.140625" style="36" customWidth="1"/>
    <col min="5638" max="5639" width="9.140625" style="36"/>
    <col min="5640" max="5640" width="11.85546875" style="36" bestFit="1" customWidth="1"/>
    <col min="5641" max="5883" width="9.140625" style="36"/>
    <col min="5884" max="5885" width="1.7109375" style="36" customWidth="1"/>
    <col min="5886" max="5886" width="3.140625" style="36" customWidth="1"/>
    <col min="5887" max="5887" width="17.7109375" style="36" bestFit="1" customWidth="1"/>
    <col min="5888" max="5888" width="36.42578125" style="36" bestFit="1" customWidth="1"/>
    <col min="5889" max="5889" width="9.140625" style="36"/>
    <col min="5890" max="5890" width="17.7109375" style="36" bestFit="1" customWidth="1"/>
    <col min="5891" max="5891" width="36.42578125" style="36" bestFit="1" customWidth="1"/>
    <col min="5892" max="5892" width="9.140625" style="36"/>
    <col min="5893" max="5893" width="1.140625" style="36" customWidth="1"/>
    <col min="5894" max="5895" width="9.140625" style="36"/>
    <col min="5896" max="5896" width="11.85546875" style="36" bestFit="1" customWidth="1"/>
    <col min="5897" max="6139" width="9.140625" style="36"/>
    <col min="6140" max="6141" width="1.7109375" style="36" customWidth="1"/>
    <col min="6142" max="6142" width="3.140625" style="36" customWidth="1"/>
    <col min="6143" max="6143" width="17.7109375" style="36" bestFit="1" customWidth="1"/>
    <col min="6144" max="6144" width="36.42578125" style="36" bestFit="1" customWidth="1"/>
    <col min="6145" max="6145" width="9.140625" style="36"/>
    <col min="6146" max="6146" width="17.7109375" style="36" bestFit="1" customWidth="1"/>
    <col min="6147" max="6147" width="36.42578125" style="36" bestFit="1" customWidth="1"/>
    <col min="6148" max="6148" width="9.140625" style="36"/>
    <col min="6149" max="6149" width="1.140625" style="36" customWidth="1"/>
    <col min="6150" max="6151" width="9.140625" style="36"/>
    <col min="6152" max="6152" width="11.85546875" style="36" bestFit="1" customWidth="1"/>
    <col min="6153" max="6395" width="9.140625" style="36"/>
    <col min="6396" max="6397" width="1.7109375" style="36" customWidth="1"/>
    <col min="6398" max="6398" width="3.140625" style="36" customWidth="1"/>
    <col min="6399" max="6399" width="17.7109375" style="36" bestFit="1" customWidth="1"/>
    <col min="6400" max="6400" width="36.42578125" style="36" bestFit="1" customWidth="1"/>
    <col min="6401" max="6401" width="9.140625" style="36"/>
    <col min="6402" max="6402" width="17.7109375" style="36" bestFit="1" customWidth="1"/>
    <col min="6403" max="6403" width="36.42578125" style="36" bestFit="1" customWidth="1"/>
    <col min="6404" max="6404" width="9.140625" style="36"/>
    <col min="6405" max="6405" width="1.140625" style="36" customWidth="1"/>
    <col min="6406" max="6407" width="9.140625" style="36"/>
    <col min="6408" max="6408" width="11.85546875" style="36" bestFit="1" customWidth="1"/>
    <col min="6409" max="6651" width="9.140625" style="36"/>
    <col min="6652" max="6653" width="1.7109375" style="36" customWidth="1"/>
    <col min="6654" max="6654" width="3.140625" style="36" customWidth="1"/>
    <col min="6655" max="6655" width="17.7109375" style="36" bestFit="1" customWidth="1"/>
    <col min="6656" max="6656" width="36.42578125" style="36" bestFit="1" customWidth="1"/>
    <col min="6657" max="6657" width="9.140625" style="36"/>
    <col min="6658" max="6658" width="17.7109375" style="36" bestFit="1" customWidth="1"/>
    <col min="6659" max="6659" width="36.42578125" style="36" bestFit="1" customWidth="1"/>
    <col min="6660" max="6660" width="9.140625" style="36"/>
    <col min="6661" max="6661" width="1.140625" style="36" customWidth="1"/>
    <col min="6662" max="6663" width="9.140625" style="36"/>
    <col min="6664" max="6664" width="11.85546875" style="36" bestFit="1" customWidth="1"/>
    <col min="6665" max="6907" width="9.140625" style="36"/>
    <col min="6908" max="6909" width="1.7109375" style="36" customWidth="1"/>
    <col min="6910" max="6910" width="3.140625" style="36" customWidth="1"/>
    <col min="6911" max="6911" width="17.7109375" style="36" bestFit="1" customWidth="1"/>
    <col min="6912" max="6912" width="36.42578125" style="36" bestFit="1" customWidth="1"/>
    <col min="6913" max="6913" width="9.140625" style="36"/>
    <col min="6914" max="6914" width="17.7109375" style="36" bestFit="1" customWidth="1"/>
    <col min="6915" max="6915" width="36.42578125" style="36" bestFit="1" customWidth="1"/>
    <col min="6916" max="6916" width="9.140625" style="36"/>
    <col min="6917" max="6917" width="1.140625" style="36" customWidth="1"/>
    <col min="6918" max="6919" width="9.140625" style="36"/>
    <col min="6920" max="6920" width="11.85546875" style="36" bestFit="1" customWidth="1"/>
    <col min="6921" max="7163" width="9.140625" style="36"/>
    <col min="7164" max="7165" width="1.7109375" style="36" customWidth="1"/>
    <col min="7166" max="7166" width="3.140625" style="36" customWidth="1"/>
    <col min="7167" max="7167" width="17.7109375" style="36" bestFit="1" customWidth="1"/>
    <col min="7168" max="7168" width="36.42578125" style="36" bestFit="1" customWidth="1"/>
    <col min="7169" max="7169" width="9.140625" style="36"/>
    <col min="7170" max="7170" width="17.7109375" style="36" bestFit="1" customWidth="1"/>
    <col min="7171" max="7171" width="36.42578125" style="36" bestFit="1" customWidth="1"/>
    <col min="7172" max="7172" width="9.140625" style="36"/>
    <col min="7173" max="7173" width="1.140625" style="36" customWidth="1"/>
    <col min="7174" max="7175" width="9.140625" style="36"/>
    <col min="7176" max="7176" width="11.85546875" style="36" bestFit="1" customWidth="1"/>
    <col min="7177" max="7419" width="9.140625" style="36"/>
    <col min="7420" max="7421" width="1.7109375" style="36" customWidth="1"/>
    <col min="7422" max="7422" width="3.140625" style="36" customWidth="1"/>
    <col min="7423" max="7423" width="17.7109375" style="36" bestFit="1" customWidth="1"/>
    <col min="7424" max="7424" width="36.42578125" style="36" bestFit="1" customWidth="1"/>
    <col min="7425" max="7425" width="9.140625" style="36"/>
    <col min="7426" max="7426" width="17.7109375" style="36" bestFit="1" customWidth="1"/>
    <col min="7427" max="7427" width="36.42578125" style="36" bestFit="1" customWidth="1"/>
    <col min="7428" max="7428" width="9.140625" style="36"/>
    <col min="7429" max="7429" width="1.140625" style="36" customWidth="1"/>
    <col min="7430" max="7431" width="9.140625" style="36"/>
    <col min="7432" max="7432" width="11.85546875" style="36" bestFit="1" customWidth="1"/>
    <col min="7433" max="7675" width="9.140625" style="36"/>
    <col min="7676" max="7677" width="1.7109375" style="36" customWidth="1"/>
    <col min="7678" max="7678" width="3.140625" style="36" customWidth="1"/>
    <col min="7679" max="7679" width="17.7109375" style="36" bestFit="1" customWidth="1"/>
    <col min="7680" max="7680" width="36.42578125" style="36" bestFit="1" customWidth="1"/>
    <col min="7681" max="7681" width="9.140625" style="36"/>
    <col min="7682" max="7682" width="17.7109375" style="36" bestFit="1" customWidth="1"/>
    <col min="7683" max="7683" width="36.42578125" style="36" bestFit="1" customWidth="1"/>
    <col min="7684" max="7684" width="9.140625" style="36"/>
    <col min="7685" max="7685" width="1.140625" style="36" customWidth="1"/>
    <col min="7686" max="7687" width="9.140625" style="36"/>
    <col min="7688" max="7688" width="11.85546875" style="36" bestFit="1" customWidth="1"/>
    <col min="7689" max="7931" width="9.140625" style="36"/>
    <col min="7932" max="7933" width="1.7109375" style="36" customWidth="1"/>
    <col min="7934" max="7934" width="3.140625" style="36" customWidth="1"/>
    <col min="7935" max="7935" width="17.7109375" style="36" bestFit="1" customWidth="1"/>
    <col min="7936" max="7936" width="36.42578125" style="36" bestFit="1" customWidth="1"/>
    <col min="7937" max="7937" width="9.140625" style="36"/>
    <col min="7938" max="7938" width="17.7109375" style="36" bestFit="1" customWidth="1"/>
    <col min="7939" max="7939" width="36.42578125" style="36" bestFit="1" customWidth="1"/>
    <col min="7940" max="7940" width="9.140625" style="36"/>
    <col min="7941" max="7941" width="1.140625" style="36" customWidth="1"/>
    <col min="7942" max="7943" width="9.140625" style="36"/>
    <col min="7944" max="7944" width="11.85546875" style="36" bestFit="1" customWidth="1"/>
    <col min="7945" max="8187" width="9.140625" style="36"/>
    <col min="8188" max="8189" width="1.7109375" style="36" customWidth="1"/>
    <col min="8190" max="8190" width="3.140625" style="36" customWidth="1"/>
    <col min="8191" max="8191" width="17.7109375" style="36" bestFit="1" customWidth="1"/>
    <col min="8192" max="8192" width="36.42578125" style="36" bestFit="1" customWidth="1"/>
    <col min="8193" max="8193" width="9.140625" style="36"/>
    <col min="8194" max="8194" width="17.7109375" style="36" bestFit="1" customWidth="1"/>
    <col min="8195" max="8195" width="36.42578125" style="36" bestFit="1" customWidth="1"/>
    <col min="8196" max="8196" width="9.140625" style="36"/>
    <col min="8197" max="8197" width="1.140625" style="36" customWidth="1"/>
    <col min="8198" max="8199" width="9.140625" style="36"/>
    <col min="8200" max="8200" width="11.85546875" style="36" bestFit="1" customWidth="1"/>
    <col min="8201" max="8443" width="9.140625" style="36"/>
    <col min="8444" max="8445" width="1.7109375" style="36" customWidth="1"/>
    <col min="8446" max="8446" width="3.140625" style="36" customWidth="1"/>
    <col min="8447" max="8447" width="17.7109375" style="36" bestFit="1" customWidth="1"/>
    <col min="8448" max="8448" width="36.42578125" style="36" bestFit="1" customWidth="1"/>
    <col min="8449" max="8449" width="9.140625" style="36"/>
    <col min="8450" max="8450" width="17.7109375" style="36" bestFit="1" customWidth="1"/>
    <col min="8451" max="8451" width="36.42578125" style="36" bestFit="1" customWidth="1"/>
    <col min="8452" max="8452" width="9.140625" style="36"/>
    <col min="8453" max="8453" width="1.140625" style="36" customWidth="1"/>
    <col min="8454" max="8455" width="9.140625" style="36"/>
    <col min="8456" max="8456" width="11.85546875" style="36" bestFit="1" customWidth="1"/>
    <col min="8457" max="8699" width="9.140625" style="36"/>
    <col min="8700" max="8701" width="1.7109375" style="36" customWidth="1"/>
    <col min="8702" max="8702" width="3.140625" style="36" customWidth="1"/>
    <col min="8703" max="8703" width="17.7109375" style="36" bestFit="1" customWidth="1"/>
    <col min="8704" max="8704" width="36.42578125" style="36" bestFit="1" customWidth="1"/>
    <col min="8705" max="8705" width="9.140625" style="36"/>
    <col min="8706" max="8706" width="17.7109375" style="36" bestFit="1" customWidth="1"/>
    <col min="8707" max="8707" width="36.42578125" style="36" bestFit="1" customWidth="1"/>
    <col min="8708" max="8708" width="9.140625" style="36"/>
    <col min="8709" max="8709" width="1.140625" style="36" customWidth="1"/>
    <col min="8710" max="8711" width="9.140625" style="36"/>
    <col min="8712" max="8712" width="11.85546875" style="36" bestFit="1" customWidth="1"/>
    <col min="8713" max="8955" width="9.140625" style="36"/>
    <col min="8956" max="8957" width="1.7109375" style="36" customWidth="1"/>
    <col min="8958" max="8958" width="3.140625" style="36" customWidth="1"/>
    <col min="8959" max="8959" width="17.7109375" style="36" bestFit="1" customWidth="1"/>
    <col min="8960" max="8960" width="36.42578125" style="36" bestFit="1" customWidth="1"/>
    <col min="8961" max="8961" width="9.140625" style="36"/>
    <col min="8962" max="8962" width="17.7109375" style="36" bestFit="1" customWidth="1"/>
    <col min="8963" max="8963" width="36.42578125" style="36" bestFit="1" customWidth="1"/>
    <col min="8964" max="8964" width="9.140625" style="36"/>
    <col min="8965" max="8965" width="1.140625" style="36" customWidth="1"/>
    <col min="8966" max="8967" width="9.140625" style="36"/>
    <col min="8968" max="8968" width="11.85546875" style="36" bestFit="1" customWidth="1"/>
    <col min="8969" max="9211" width="9.140625" style="36"/>
    <col min="9212" max="9213" width="1.7109375" style="36" customWidth="1"/>
    <col min="9214" max="9214" width="3.140625" style="36" customWidth="1"/>
    <col min="9215" max="9215" width="17.7109375" style="36" bestFit="1" customWidth="1"/>
    <col min="9216" max="9216" width="36.42578125" style="36" bestFit="1" customWidth="1"/>
    <col min="9217" max="9217" width="9.140625" style="36"/>
    <col min="9218" max="9218" width="17.7109375" style="36" bestFit="1" customWidth="1"/>
    <col min="9219" max="9219" width="36.42578125" style="36" bestFit="1" customWidth="1"/>
    <col min="9220" max="9220" width="9.140625" style="36"/>
    <col min="9221" max="9221" width="1.140625" style="36" customWidth="1"/>
    <col min="9222" max="9223" width="9.140625" style="36"/>
    <col min="9224" max="9224" width="11.85546875" style="36" bestFit="1" customWidth="1"/>
    <col min="9225" max="9467" width="9.140625" style="36"/>
    <col min="9468" max="9469" width="1.7109375" style="36" customWidth="1"/>
    <col min="9470" max="9470" width="3.140625" style="36" customWidth="1"/>
    <col min="9471" max="9471" width="17.7109375" style="36" bestFit="1" customWidth="1"/>
    <col min="9472" max="9472" width="36.42578125" style="36" bestFit="1" customWidth="1"/>
    <col min="9473" max="9473" width="9.140625" style="36"/>
    <col min="9474" max="9474" width="17.7109375" style="36" bestFit="1" customWidth="1"/>
    <col min="9475" max="9475" width="36.42578125" style="36" bestFit="1" customWidth="1"/>
    <col min="9476" max="9476" width="9.140625" style="36"/>
    <col min="9477" max="9477" width="1.140625" style="36" customWidth="1"/>
    <col min="9478" max="9479" width="9.140625" style="36"/>
    <col min="9480" max="9480" width="11.85546875" style="36" bestFit="1" customWidth="1"/>
    <col min="9481" max="9723" width="9.140625" style="36"/>
    <col min="9724" max="9725" width="1.7109375" style="36" customWidth="1"/>
    <col min="9726" max="9726" width="3.140625" style="36" customWidth="1"/>
    <col min="9727" max="9727" width="17.7109375" style="36" bestFit="1" customWidth="1"/>
    <col min="9728" max="9728" width="36.42578125" style="36" bestFit="1" customWidth="1"/>
    <col min="9729" max="9729" width="9.140625" style="36"/>
    <col min="9730" max="9730" width="17.7109375" style="36" bestFit="1" customWidth="1"/>
    <col min="9731" max="9731" width="36.42578125" style="36" bestFit="1" customWidth="1"/>
    <col min="9732" max="9732" width="9.140625" style="36"/>
    <col min="9733" max="9733" width="1.140625" style="36" customWidth="1"/>
    <col min="9734" max="9735" width="9.140625" style="36"/>
    <col min="9736" max="9736" width="11.85546875" style="36" bestFit="1" customWidth="1"/>
    <col min="9737" max="9979" width="9.140625" style="36"/>
    <col min="9980" max="9981" width="1.7109375" style="36" customWidth="1"/>
    <col min="9982" max="9982" width="3.140625" style="36" customWidth="1"/>
    <col min="9983" max="9983" width="17.7109375" style="36" bestFit="1" customWidth="1"/>
    <col min="9984" max="9984" width="36.42578125" style="36" bestFit="1" customWidth="1"/>
    <col min="9985" max="9985" width="9.140625" style="36"/>
    <col min="9986" max="9986" width="17.7109375" style="36" bestFit="1" customWidth="1"/>
    <col min="9987" max="9987" width="36.42578125" style="36" bestFit="1" customWidth="1"/>
    <col min="9988" max="9988" width="9.140625" style="36"/>
    <col min="9989" max="9989" width="1.140625" style="36" customWidth="1"/>
    <col min="9990" max="9991" width="9.140625" style="36"/>
    <col min="9992" max="9992" width="11.85546875" style="36" bestFit="1" customWidth="1"/>
    <col min="9993" max="10235" width="9.140625" style="36"/>
    <col min="10236" max="10237" width="1.7109375" style="36" customWidth="1"/>
    <col min="10238" max="10238" width="3.140625" style="36" customWidth="1"/>
    <col min="10239" max="10239" width="17.7109375" style="36" bestFit="1" customWidth="1"/>
    <col min="10240" max="10240" width="36.42578125" style="36" bestFit="1" customWidth="1"/>
    <col min="10241" max="10241" width="9.140625" style="36"/>
    <col min="10242" max="10242" width="17.7109375" style="36" bestFit="1" customWidth="1"/>
    <col min="10243" max="10243" width="36.42578125" style="36" bestFit="1" customWidth="1"/>
    <col min="10244" max="10244" width="9.140625" style="36"/>
    <col min="10245" max="10245" width="1.140625" style="36" customWidth="1"/>
    <col min="10246" max="10247" width="9.140625" style="36"/>
    <col min="10248" max="10248" width="11.85546875" style="36" bestFit="1" customWidth="1"/>
    <col min="10249" max="10491" width="9.140625" style="36"/>
    <col min="10492" max="10493" width="1.7109375" style="36" customWidth="1"/>
    <col min="10494" max="10494" width="3.140625" style="36" customWidth="1"/>
    <col min="10495" max="10495" width="17.7109375" style="36" bestFit="1" customWidth="1"/>
    <col min="10496" max="10496" width="36.42578125" style="36" bestFit="1" customWidth="1"/>
    <col min="10497" max="10497" width="9.140625" style="36"/>
    <col min="10498" max="10498" width="17.7109375" style="36" bestFit="1" customWidth="1"/>
    <col min="10499" max="10499" width="36.42578125" style="36" bestFit="1" customWidth="1"/>
    <col min="10500" max="10500" width="9.140625" style="36"/>
    <col min="10501" max="10501" width="1.140625" style="36" customWidth="1"/>
    <col min="10502" max="10503" width="9.140625" style="36"/>
    <col min="10504" max="10504" width="11.85546875" style="36" bestFit="1" customWidth="1"/>
    <col min="10505" max="10747" width="9.140625" style="36"/>
    <col min="10748" max="10749" width="1.7109375" style="36" customWidth="1"/>
    <col min="10750" max="10750" width="3.140625" style="36" customWidth="1"/>
    <col min="10751" max="10751" width="17.7109375" style="36" bestFit="1" customWidth="1"/>
    <col min="10752" max="10752" width="36.42578125" style="36" bestFit="1" customWidth="1"/>
    <col min="10753" max="10753" width="9.140625" style="36"/>
    <col min="10754" max="10754" width="17.7109375" style="36" bestFit="1" customWidth="1"/>
    <col min="10755" max="10755" width="36.42578125" style="36" bestFit="1" customWidth="1"/>
    <col min="10756" max="10756" width="9.140625" style="36"/>
    <col min="10757" max="10757" width="1.140625" style="36" customWidth="1"/>
    <col min="10758" max="10759" width="9.140625" style="36"/>
    <col min="10760" max="10760" width="11.85546875" style="36" bestFit="1" customWidth="1"/>
    <col min="10761" max="11003" width="9.140625" style="36"/>
    <col min="11004" max="11005" width="1.7109375" style="36" customWidth="1"/>
    <col min="11006" max="11006" width="3.140625" style="36" customWidth="1"/>
    <col min="11007" max="11007" width="17.7109375" style="36" bestFit="1" customWidth="1"/>
    <col min="11008" max="11008" width="36.42578125" style="36" bestFit="1" customWidth="1"/>
    <col min="11009" max="11009" width="9.140625" style="36"/>
    <col min="11010" max="11010" width="17.7109375" style="36" bestFit="1" customWidth="1"/>
    <col min="11011" max="11011" width="36.42578125" style="36" bestFit="1" customWidth="1"/>
    <col min="11012" max="11012" width="9.140625" style="36"/>
    <col min="11013" max="11013" width="1.140625" style="36" customWidth="1"/>
    <col min="11014" max="11015" width="9.140625" style="36"/>
    <col min="11016" max="11016" width="11.85546875" style="36" bestFit="1" customWidth="1"/>
    <col min="11017" max="11259" width="9.140625" style="36"/>
    <col min="11260" max="11261" width="1.7109375" style="36" customWidth="1"/>
    <col min="11262" max="11262" width="3.140625" style="36" customWidth="1"/>
    <col min="11263" max="11263" width="17.7109375" style="36" bestFit="1" customWidth="1"/>
    <col min="11264" max="11264" width="36.42578125" style="36" bestFit="1" customWidth="1"/>
    <col min="11265" max="11265" width="9.140625" style="36"/>
    <col min="11266" max="11266" width="17.7109375" style="36" bestFit="1" customWidth="1"/>
    <col min="11267" max="11267" width="36.42578125" style="36" bestFit="1" customWidth="1"/>
    <col min="11268" max="11268" width="9.140625" style="36"/>
    <col min="11269" max="11269" width="1.140625" style="36" customWidth="1"/>
    <col min="11270" max="11271" width="9.140625" style="36"/>
    <col min="11272" max="11272" width="11.85546875" style="36" bestFit="1" customWidth="1"/>
    <col min="11273" max="11515" width="9.140625" style="36"/>
    <col min="11516" max="11517" width="1.7109375" style="36" customWidth="1"/>
    <col min="11518" max="11518" width="3.140625" style="36" customWidth="1"/>
    <col min="11519" max="11519" width="17.7109375" style="36" bestFit="1" customWidth="1"/>
    <col min="11520" max="11520" width="36.42578125" style="36" bestFit="1" customWidth="1"/>
    <col min="11521" max="11521" width="9.140625" style="36"/>
    <col min="11522" max="11522" width="17.7109375" style="36" bestFit="1" customWidth="1"/>
    <col min="11523" max="11523" width="36.42578125" style="36" bestFit="1" customWidth="1"/>
    <col min="11524" max="11524" width="9.140625" style="36"/>
    <col min="11525" max="11525" width="1.140625" style="36" customWidth="1"/>
    <col min="11526" max="11527" width="9.140625" style="36"/>
    <col min="11528" max="11528" width="11.85546875" style="36" bestFit="1" customWidth="1"/>
    <col min="11529" max="11771" width="9.140625" style="36"/>
    <col min="11772" max="11773" width="1.7109375" style="36" customWidth="1"/>
    <col min="11774" max="11774" width="3.140625" style="36" customWidth="1"/>
    <col min="11775" max="11775" width="17.7109375" style="36" bestFit="1" customWidth="1"/>
    <col min="11776" max="11776" width="36.42578125" style="36" bestFit="1" customWidth="1"/>
    <col min="11777" max="11777" width="9.140625" style="36"/>
    <col min="11778" max="11778" width="17.7109375" style="36" bestFit="1" customWidth="1"/>
    <col min="11779" max="11779" width="36.42578125" style="36" bestFit="1" customWidth="1"/>
    <col min="11780" max="11780" width="9.140625" style="36"/>
    <col min="11781" max="11781" width="1.140625" style="36" customWidth="1"/>
    <col min="11782" max="11783" width="9.140625" style="36"/>
    <col min="11784" max="11784" width="11.85546875" style="36" bestFit="1" customWidth="1"/>
    <col min="11785" max="12027" width="9.140625" style="36"/>
    <col min="12028" max="12029" width="1.7109375" style="36" customWidth="1"/>
    <col min="12030" max="12030" width="3.140625" style="36" customWidth="1"/>
    <col min="12031" max="12031" width="17.7109375" style="36" bestFit="1" customWidth="1"/>
    <col min="12032" max="12032" width="36.42578125" style="36" bestFit="1" customWidth="1"/>
    <col min="12033" max="12033" width="9.140625" style="36"/>
    <col min="12034" max="12034" width="17.7109375" style="36" bestFit="1" customWidth="1"/>
    <col min="12035" max="12035" width="36.42578125" style="36" bestFit="1" customWidth="1"/>
    <col min="12036" max="12036" width="9.140625" style="36"/>
    <col min="12037" max="12037" width="1.140625" style="36" customWidth="1"/>
    <col min="12038" max="12039" width="9.140625" style="36"/>
    <col min="12040" max="12040" width="11.85546875" style="36" bestFit="1" customWidth="1"/>
    <col min="12041" max="12283" width="9.140625" style="36"/>
    <col min="12284" max="12285" width="1.7109375" style="36" customWidth="1"/>
    <col min="12286" max="12286" width="3.140625" style="36" customWidth="1"/>
    <col min="12287" max="12287" width="17.7109375" style="36" bestFit="1" customWidth="1"/>
    <col min="12288" max="12288" width="36.42578125" style="36" bestFit="1" customWidth="1"/>
    <col min="12289" max="12289" width="9.140625" style="36"/>
    <col min="12290" max="12290" width="17.7109375" style="36" bestFit="1" customWidth="1"/>
    <col min="12291" max="12291" width="36.42578125" style="36" bestFit="1" customWidth="1"/>
    <col min="12292" max="12292" width="9.140625" style="36"/>
    <col min="12293" max="12293" width="1.140625" style="36" customWidth="1"/>
    <col min="12294" max="12295" width="9.140625" style="36"/>
    <col min="12296" max="12296" width="11.85546875" style="36" bestFit="1" customWidth="1"/>
    <col min="12297" max="12539" width="9.140625" style="36"/>
    <col min="12540" max="12541" width="1.7109375" style="36" customWidth="1"/>
    <col min="12542" max="12542" width="3.140625" style="36" customWidth="1"/>
    <col min="12543" max="12543" width="17.7109375" style="36" bestFit="1" customWidth="1"/>
    <col min="12544" max="12544" width="36.42578125" style="36" bestFit="1" customWidth="1"/>
    <col min="12545" max="12545" width="9.140625" style="36"/>
    <col min="12546" max="12546" width="17.7109375" style="36" bestFit="1" customWidth="1"/>
    <col min="12547" max="12547" width="36.42578125" style="36" bestFit="1" customWidth="1"/>
    <col min="12548" max="12548" width="9.140625" style="36"/>
    <col min="12549" max="12549" width="1.140625" style="36" customWidth="1"/>
    <col min="12550" max="12551" width="9.140625" style="36"/>
    <col min="12552" max="12552" width="11.85546875" style="36" bestFit="1" customWidth="1"/>
    <col min="12553" max="12795" width="9.140625" style="36"/>
    <col min="12796" max="12797" width="1.7109375" style="36" customWidth="1"/>
    <col min="12798" max="12798" width="3.140625" style="36" customWidth="1"/>
    <col min="12799" max="12799" width="17.7109375" style="36" bestFit="1" customWidth="1"/>
    <col min="12800" max="12800" width="36.42578125" style="36" bestFit="1" customWidth="1"/>
    <col min="12801" max="12801" width="9.140625" style="36"/>
    <col min="12802" max="12802" width="17.7109375" style="36" bestFit="1" customWidth="1"/>
    <col min="12803" max="12803" width="36.42578125" style="36" bestFit="1" customWidth="1"/>
    <col min="12804" max="12804" width="9.140625" style="36"/>
    <col min="12805" max="12805" width="1.140625" style="36" customWidth="1"/>
    <col min="12806" max="12807" width="9.140625" style="36"/>
    <col min="12808" max="12808" width="11.85546875" style="36" bestFit="1" customWidth="1"/>
    <col min="12809" max="13051" width="9.140625" style="36"/>
    <col min="13052" max="13053" width="1.7109375" style="36" customWidth="1"/>
    <col min="13054" max="13054" width="3.140625" style="36" customWidth="1"/>
    <col min="13055" max="13055" width="17.7109375" style="36" bestFit="1" customWidth="1"/>
    <col min="13056" max="13056" width="36.42578125" style="36" bestFit="1" customWidth="1"/>
    <col min="13057" max="13057" width="9.140625" style="36"/>
    <col min="13058" max="13058" width="17.7109375" style="36" bestFit="1" customWidth="1"/>
    <col min="13059" max="13059" width="36.42578125" style="36" bestFit="1" customWidth="1"/>
    <col min="13060" max="13060" width="9.140625" style="36"/>
    <col min="13061" max="13061" width="1.140625" style="36" customWidth="1"/>
    <col min="13062" max="13063" width="9.140625" style="36"/>
    <col min="13064" max="13064" width="11.85546875" style="36" bestFit="1" customWidth="1"/>
    <col min="13065" max="13307" width="9.140625" style="36"/>
    <col min="13308" max="13309" width="1.7109375" style="36" customWidth="1"/>
    <col min="13310" max="13310" width="3.140625" style="36" customWidth="1"/>
    <col min="13311" max="13311" width="17.7109375" style="36" bestFit="1" customWidth="1"/>
    <col min="13312" max="13312" width="36.42578125" style="36" bestFit="1" customWidth="1"/>
    <col min="13313" max="13313" width="9.140625" style="36"/>
    <col min="13314" max="13314" width="17.7109375" style="36" bestFit="1" customWidth="1"/>
    <col min="13315" max="13315" width="36.42578125" style="36" bestFit="1" customWidth="1"/>
    <col min="13316" max="13316" width="9.140625" style="36"/>
    <col min="13317" max="13317" width="1.140625" style="36" customWidth="1"/>
    <col min="13318" max="13319" width="9.140625" style="36"/>
    <col min="13320" max="13320" width="11.85546875" style="36" bestFit="1" customWidth="1"/>
    <col min="13321" max="13563" width="9.140625" style="36"/>
    <col min="13564" max="13565" width="1.7109375" style="36" customWidth="1"/>
    <col min="13566" max="13566" width="3.140625" style="36" customWidth="1"/>
    <col min="13567" max="13567" width="17.7109375" style="36" bestFit="1" customWidth="1"/>
    <col min="13568" max="13568" width="36.42578125" style="36" bestFit="1" customWidth="1"/>
    <col min="13569" max="13569" width="9.140625" style="36"/>
    <col min="13570" max="13570" width="17.7109375" style="36" bestFit="1" customWidth="1"/>
    <col min="13571" max="13571" width="36.42578125" style="36" bestFit="1" customWidth="1"/>
    <col min="13572" max="13572" width="9.140625" style="36"/>
    <col min="13573" max="13573" width="1.140625" style="36" customWidth="1"/>
    <col min="13574" max="13575" width="9.140625" style="36"/>
    <col min="13576" max="13576" width="11.85546875" style="36" bestFit="1" customWidth="1"/>
    <col min="13577" max="13819" width="9.140625" style="36"/>
    <col min="13820" max="13821" width="1.7109375" style="36" customWidth="1"/>
    <col min="13822" max="13822" width="3.140625" style="36" customWidth="1"/>
    <col min="13823" max="13823" width="17.7109375" style="36" bestFit="1" customWidth="1"/>
    <col min="13824" max="13824" width="36.42578125" style="36" bestFit="1" customWidth="1"/>
    <col min="13825" max="13825" width="9.140625" style="36"/>
    <col min="13826" max="13826" width="17.7109375" style="36" bestFit="1" customWidth="1"/>
    <col min="13827" max="13827" width="36.42578125" style="36" bestFit="1" customWidth="1"/>
    <col min="13828" max="13828" width="9.140625" style="36"/>
    <col min="13829" max="13829" width="1.140625" style="36" customWidth="1"/>
    <col min="13830" max="13831" width="9.140625" style="36"/>
    <col min="13832" max="13832" width="11.85546875" style="36" bestFit="1" customWidth="1"/>
    <col min="13833" max="14075" width="9.140625" style="36"/>
    <col min="14076" max="14077" width="1.7109375" style="36" customWidth="1"/>
    <col min="14078" max="14078" width="3.140625" style="36" customWidth="1"/>
    <col min="14079" max="14079" width="17.7109375" style="36" bestFit="1" customWidth="1"/>
    <col min="14080" max="14080" width="36.42578125" style="36" bestFit="1" customWidth="1"/>
    <col min="14081" max="14081" width="9.140625" style="36"/>
    <col min="14082" max="14082" width="17.7109375" style="36" bestFit="1" customWidth="1"/>
    <col min="14083" max="14083" width="36.42578125" style="36" bestFit="1" customWidth="1"/>
    <col min="14084" max="14084" width="9.140625" style="36"/>
    <col min="14085" max="14085" width="1.140625" style="36" customWidth="1"/>
    <col min="14086" max="14087" width="9.140625" style="36"/>
    <col min="14088" max="14088" width="11.85546875" style="36" bestFit="1" customWidth="1"/>
    <col min="14089" max="14331" width="9.140625" style="36"/>
    <col min="14332" max="14333" width="1.7109375" style="36" customWidth="1"/>
    <col min="14334" max="14334" width="3.140625" style="36" customWidth="1"/>
    <col min="14335" max="14335" width="17.7109375" style="36" bestFit="1" customWidth="1"/>
    <col min="14336" max="14336" width="36.42578125" style="36" bestFit="1" customWidth="1"/>
    <col min="14337" max="14337" width="9.140625" style="36"/>
    <col min="14338" max="14338" width="17.7109375" style="36" bestFit="1" customWidth="1"/>
    <col min="14339" max="14339" width="36.42578125" style="36" bestFit="1" customWidth="1"/>
    <col min="14340" max="14340" width="9.140625" style="36"/>
    <col min="14341" max="14341" width="1.140625" style="36" customWidth="1"/>
    <col min="14342" max="14343" width="9.140625" style="36"/>
    <col min="14344" max="14344" width="11.85546875" style="36" bestFit="1" customWidth="1"/>
    <col min="14345" max="14587" width="9.140625" style="36"/>
    <col min="14588" max="14589" width="1.7109375" style="36" customWidth="1"/>
    <col min="14590" max="14590" width="3.140625" style="36" customWidth="1"/>
    <col min="14591" max="14591" width="17.7109375" style="36" bestFit="1" customWidth="1"/>
    <col min="14592" max="14592" width="36.42578125" style="36" bestFit="1" customWidth="1"/>
    <col min="14593" max="14593" width="9.140625" style="36"/>
    <col min="14594" max="14594" width="17.7109375" style="36" bestFit="1" customWidth="1"/>
    <col min="14595" max="14595" width="36.42578125" style="36" bestFit="1" customWidth="1"/>
    <col min="14596" max="14596" width="9.140625" style="36"/>
    <col min="14597" max="14597" width="1.140625" style="36" customWidth="1"/>
    <col min="14598" max="14599" width="9.140625" style="36"/>
    <col min="14600" max="14600" width="11.85546875" style="36" bestFit="1" customWidth="1"/>
    <col min="14601" max="14843" width="9.140625" style="36"/>
    <col min="14844" max="14845" width="1.7109375" style="36" customWidth="1"/>
    <col min="14846" max="14846" width="3.140625" style="36" customWidth="1"/>
    <col min="14847" max="14847" width="17.7109375" style="36" bestFit="1" customWidth="1"/>
    <col min="14848" max="14848" width="36.42578125" style="36" bestFit="1" customWidth="1"/>
    <col min="14849" max="14849" width="9.140625" style="36"/>
    <col min="14850" max="14850" width="17.7109375" style="36" bestFit="1" customWidth="1"/>
    <col min="14851" max="14851" width="36.42578125" style="36" bestFit="1" customWidth="1"/>
    <col min="14852" max="14852" width="9.140625" style="36"/>
    <col min="14853" max="14853" width="1.140625" style="36" customWidth="1"/>
    <col min="14854" max="14855" width="9.140625" style="36"/>
    <col min="14856" max="14856" width="11.85546875" style="36" bestFit="1" customWidth="1"/>
    <col min="14857" max="15099" width="9.140625" style="36"/>
    <col min="15100" max="15101" width="1.7109375" style="36" customWidth="1"/>
    <col min="15102" max="15102" width="3.140625" style="36" customWidth="1"/>
    <col min="15103" max="15103" width="17.7109375" style="36" bestFit="1" customWidth="1"/>
    <col min="15104" max="15104" width="36.42578125" style="36" bestFit="1" customWidth="1"/>
    <col min="15105" max="15105" width="9.140625" style="36"/>
    <col min="15106" max="15106" width="17.7109375" style="36" bestFit="1" customWidth="1"/>
    <col min="15107" max="15107" width="36.42578125" style="36" bestFit="1" customWidth="1"/>
    <col min="15108" max="15108" width="9.140625" style="36"/>
    <col min="15109" max="15109" width="1.140625" style="36" customWidth="1"/>
    <col min="15110" max="15111" width="9.140625" style="36"/>
    <col min="15112" max="15112" width="11.85546875" style="36" bestFit="1" customWidth="1"/>
    <col min="15113" max="15355" width="9.140625" style="36"/>
    <col min="15356" max="15357" width="1.7109375" style="36" customWidth="1"/>
    <col min="15358" max="15358" width="3.140625" style="36" customWidth="1"/>
    <col min="15359" max="15359" width="17.7109375" style="36" bestFit="1" customWidth="1"/>
    <col min="15360" max="15360" width="36.42578125" style="36" bestFit="1" customWidth="1"/>
    <col min="15361" max="15361" width="9.140625" style="36"/>
    <col min="15362" max="15362" width="17.7109375" style="36" bestFit="1" customWidth="1"/>
    <col min="15363" max="15363" width="36.42578125" style="36" bestFit="1" customWidth="1"/>
    <col min="15364" max="15364" width="9.140625" style="36"/>
    <col min="15365" max="15365" width="1.140625" style="36" customWidth="1"/>
    <col min="15366" max="15367" width="9.140625" style="36"/>
    <col min="15368" max="15368" width="11.85546875" style="36" bestFit="1" customWidth="1"/>
    <col min="15369" max="15611" width="9.140625" style="36"/>
    <col min="15612" max="15613" width="1.7109375" style="36" customWidth="1"/>
    <col min="15614" max="15614" width="3.140625" style="36" customWidth="1"/>
    <col min="15615" max="15615" width="17.7109375" style="36" bestFit="1" customWidth="1"/>
    <col min="15616" max="15616" width="36.42578125" style="36" bestFit="1" customWidth="1"/>
    <col min="15617" max="15617" width="9.140625" style="36"/>
    <col min="15618" max="15618" width="17.7109375" style="36" bestFit="1" customWidth="1"/>
    <col min="15619" max="15619" width="36.42578125" style="36" bestFit="1" customWidth="1"/>
    <col min="15620" max="15620" width="9.140625" style="36"/>
    <col min="15621" max="15621" width="1.140625" style="36" customWidth="1"/>
    <col min="15622" max="15623" width="9.140625" style="36"/>
    <col min="15624" max="15624" width="11.85546875" style="36" bestFit="1" customWidth="1"/>
    <col min="15625" max="15867" width="9.140625" style="36"/>
    <col min="15868" max="15869" width="1.7109375" style="36" customWidth="1"/>
    <col min="15870" max="15870" width="3.140625" style="36" customWidth="1"/>
    <col min="15871" max="15871" width="17.7109375" style="36" bestFit="1" customWidth="1"/>
    <col min="15872" max="15872" width="36.42578125" style="36" bestFit="1" customWidth="1"/>
    <col min="15873" max="15873" width="9.140625" style="36"/>
    <col min="15874" max="15874" width="17.7109375" style="36" bestFit="1" customWidth="1"/>
    <col min="15875" max="15875" width="36.42578125" style="36" bestFit="1" customWidth="1"/>
    <col min="15876" max="15876" width="9.140625" style="36"/>
    <col min="15877" max="15877" width="1.140625" style="36" customWidth="1"/>
    <col min="15878" max="15879" width="9.140625" style="36"/>
    <col min="15880" max="15880" width="11.85546875" style="36" bestFit="1" customWidth="1"/>
    <col min="15881" max="16123" width="9.140625" style="36"/>
    <col min="16124" max="16125" width="1.7109375" style="36" customWidth="1"/>
    <col min="16126" max="16126" width="3.140625" style="36" customWidth="1"/>
    <col min="16127" max="16127" width="17.7109375" style="36" bestFit="1" customWidth="1"/>
    <col min="16128" max="16128" width="36.42578125" style="36" bestFit="1" customWidth="1"/>
    <col min="16129" max="16129" width="9.140625" style="36"/>
    <col min="16130" max="16130" width="17.7109375" style="36" bestFit="1" customWidth="1"/>
    <col min="16131" max="16131" width="36.42578125" style="36" bestFit="1" customWidth="1"/>
    <col min="16132" max="16132" width="9.140625" style="36"/>
    <col min="16133" max="16133" width="1.140625" style="36" customWidth="1"/>
    <col min="16134" max="16135" width="9.140625" style="36"/>
    <col min="16136" max="16136" width="11.85546875" style="36" bestFit="1" customWidth="1"/>
    <col min="16137" max="16384" width="9.140625" style="36"/>
  </cols>
  <sheetData>
    <row r="1" spans="2:14" ht="7.5" customHeight="1" thickBot="1"/>
    <row r="2" spans="2:14" ht="23.25" thickBot="1">
      <c r="B2" s="37"/>
      <c r="C2" s="37"/>
      <c r="D2" s="38">
        <f ca="1">TODAY() + 52</f>
        <v>43696</v>
      </c>
      <c r="E2" s="37" t="s">
        <v>92</v>
      </c>
      <c r="F2" s="37"/>
      <c r="G2" s="39"/>
      <c r="H2" s="40" t="s">
        <v>56</v>
      </c>
      <c r="I2" s="41"/>
    </row>
    <row r="3" spans="2:14" ht="13.5" thickTop="1">
      <c r="B3" s="42"/>
      <c r="C3" s="42"/>
      <c r="D3" s="42"/>
      <c r="E3" s="43"/>
      <c r="F3" s="43"/>
      <c r="G3" s="39"/>
      <c r="H3" s="44" t="s">
        <v>57</v>
      </c>
      <c r="I3" s="64" t="s">
        <v>19</v>
      </c>
      <c r="K3" s="45"/>
      <c r="L3" s="45"/>
      <c r="M3" s="45"/>
      <c r="N3" s="45"/>
    </row>
    <row r="4" spans="2:14">
      <c r="B4" s="43"/>
      <c r="C4" s="43"/>
      <c r="D4" s="85" t="s">
        <v>8</v>
      </c>
      <c r="E4" s="86" t="s">
        <v>93</v>
      </c>
      <c r="F4" s="43"/>
      <c r="G4" s="39"/>
      <c r="H4" s="48" t="s">
        <v>58</v>
      </c>
      <c r="I4" s="49" t="s">
        <v>17</v>
      </c>
      <c r="K4" s="45"/>
      <c r="L4" s="45"/>
      <c r="M4" s="45"/>
      <c r="N4" s="45"/>
    </row>
    <row r="5" spans="2:14">
      <c r="B5" s="43"/>
      <c r="C5" s="43"/>
      <c r="D5" s="47" t="s">
        <v>12</v>
      </c>
      <c r="E5" s="58">
        <v>43122</v>
      </c>
      <c r="F5" s="43"/>
      <c r="G5" s="39"/>
      <c r="H5" s="48" t="s">
        <v>59</v>
      </c>
      <c r="I5" s="49">
        <f ca="1">TODAY()</f>
        <v>43644</v>
      </c>
      <c r="K5" s="45"/>
      <c r="L5" s="45"/>
      <c r="M5" s="45"/>
      <c r="N5" s="45"/>
    </row>
    <row r="6" spans="2:14" ht="13.5" thickBot="1">
      <c r="B6" s="43"/>
      <c r="C6" s="43"/>
      <c r="D6" s="51" t="s">
        <v>64</v>
      </c>
      <c r="E6" s="87" t="b">
        <v>1</v>
      </c>
      <c r="F6" s="43"/>
      <c r="G6" s="39"/>
      <c r="H6" s="48" t="s">
        <v>30</v>
      </c>
      <c r="I6" s="49" t="s">
        <v>7</v>
      </c>
      <c r="K6" s="45"/>
      <c r="L6" s="45"/>
      <c r="M6" s="45"/>
      <c r="N6" s="45"/>
    </row>
    <row r="7" spans="2:14">
      <c r="B7" s="43"/>
      <c r="C7" s="54"/>
      <c r="D7" s="47" t="s">
        <v>65</v>
      </c>
      <c r="E7" s="55" t="s">
        <v>17</v>
      </c>
      <c r="F7" s="43" t="s">
        <v>51</v>
      </c>
      <c r="G7" s="39"/>
      <c r="H7" s="40" t="s">
        <v>60</v>
      </c>
      <c r="I7" s="41"/>
      <c r="K7" s="45"/>
      <c r="L7" s="45"/>
      <c r="M7" s="45"/>
      <c r="N7" s="45"/>
    </row>
    <row r="8" spans="2:14">
      <c r="B8" s="43"/>
      <c r="C8" s="54"/>
      <c r="D8" s="47" t="s">
        <v>66</v>
      </c>
      <c r="E8" s="55" t="s">
        <v>18</v>
      </c>
      <c r="F8" s="43"/>
      <c r="G8" s="39"/>
      <c r="H8" s="48" t="s">
        <v>15</v>
      </c>
      <c r="I8" s="49"/>
      <c r="K8" s="45"/>
      <c r="L8" s="45"/>
      <c r="M8" s="45"/>
      <c r="N8" s="45"/>
    </row>
    <row r="9" spans="2:14">
      <c r="B9" s="43"/>
      <c r="C9" s="43"/>
      <c r="D9" s="56" t="s">
        <v>67</v>
      </c>
      <c r="E9" s="57" t="s">
        <v>19</v>
      </c>
      <c r="F9" s="81"/>
      <c r="G9" s="39"/>
      <c r="H9" s="48" t="s">
        <v>88</v>
      </c>
      <c r="I9" s="49"/>
      <c r="K9" s="45"/>
      <c r="L9" s="45"/>
      <c r="M9" s="45"/>
      <c r="N9" s="45"/>
    </row>
    <row r="10" spans="2:14">
      <c r="B10" s="43"/>
      <c r="C10" s="43"/>
      <c r="D10" s="47" t="s">
        <v>68</v>
      </c>
      <c r="E10" s="58" t="s">
        <v>39</v>
      </c>
      <c r="F10" s="82" t="s">
        <v>52</v>
      </c>
      <c r="G10" s="39"/>
      <c r="H10" s="48" t="s">
        <v>50</v>
      </c>
      <c r="I10" s="49"/>
      <c r="K10" s="45"/>
      <c r="L10" s="45"/>
      <c r="M10" s="45"/>
      <c r="N10" s="45"/>
    </row>
    <row r="11" spans="2:14" ht="13.5" thickBot="1">
      <c r="B11" s="43"/>
      <c r="C11" s="43"/>
      <c r="D11" s="51" t="s">
        <v>69</v>
      </c>
      <c r="E11" s="58" t="s">
        <v>54</v>
      </c>
      <c r="F11" s="82" t="s">
        <v>53</v>
      </c>
      <c r="G11" s="39"/>
      <c r="H11" s="52" t="s">
        <v>21</v>
      </c>
      <c r="I11" s="53"/>
      <c r="K11" s="45"/>
      <c r="L11" s="45"/>
      <c r="M11" s="45"/>
      <c r="N11" s="45"/>
    </row>
    <row r="12" spans="2:14">
      <c r="B12" s="43"/>
      <c r="C12" s="43"/>
      <c r="D12" s="51" t="s">
        <v>70</v>
      </c>
      <c r="E12" s="58">
        <v>43305</v>
      </c>
      <c r="F12" s="82" t="s">
        <v>54</v>
      </c>
      <c r="G12" s="39"/>
      <c r="K12" s="45"/>
      <c r="L12" s="45"/>
      <c r="M12" s="45"/>
      <c r="N12" s="45"/>
    </row>
    <row r="13" spans="2:14">
      <c r="B13" s="43"/>
      <c r="C13" s="43"/>
      <c r="D13" s="51" t="s">
        <v>71</v>
      </c>
      <c r="E13" s="58">
        <v>43305</v>
      </c>
      <c r="F13" s="83"/>
      <c r="G13" s="39"/>
      <c r="H13" s="36" t="str">
        <f t="array" ref="H13:I32">_xll.HLV5r3.Financial.Cache.ViewTrade(E32)</f>
        <v>buyerPartyReference</v>
      </c>
      <c r="I13" s="36" t="str">
        <v>Party1</v>
      </c>
      <c r="K13" s="45"/>
      <c r="L13" s="45"/>
      <c r="M13" s="45"/>
      <c r="N13" s="45"/>
    </row>
    <row r="14" spans="2:14">
      <c r="B14" s="43"/>
      <c r="C14" s="59"/>
      <c r="D14" s="51" t="s">
        <v>72</v>
      </c>
      <c r="E14" s="60" t="s">
        <v>51</v>
      </c>
      <c r="F14" s="83"/>
      <c r="G14" s="39"/>
      <c r="H14" s="36" t="str">
        <v>sellerPartyReference</v>
      </c>
      <c r="I14" s="36" t="str">
        <v>Party2</v>
      </c>
      <c r="K14" s="45"/>
      <c r="L14" s="45"/>
      <c r="M14" s="45"/>
      <c r="N14" s="45"/>
    </row>
    <row r="15" spans="2:14">
      <c r="B15" s="43"/>
      <c r="C15" s="59"/>
      <c r="D15" s="51" t="s">
        <v>73</v>
      </c>
      <c r="E15" s="60" t="s">
        <v>55</v>
      </c>
      <c r="F15" s="83"/>
      <c r="G15" s="39"/>
      <c r="H15" s="36" t="str">
        <v>callCurrencyAmount</v>
      </c>
      <c r="I15" s="36">
        <v>980000</v>
      </c>
      <c r="K15" s="45"/>
      <c r="L15" s="45"/>
      <c r="M15" s="45"/>
      <c r="N15" s="45"/>
    </row>
    <row r="16" spans="2:14">
      <c r="B16" s="43"/>
      <c r="C16" s="59"/>
      <c r="D16" s="51" t="s">
        <v>74</v>
      </c>
      <c r="E16" s="60">
        <v>1000000</v>
      </c>
      <c r="F16" s="83"/>
      <c r="G16" s="39"/>
      <c r="H16" s="36" t="str">
        <v>callCurrency</v>
      </c>
      <c r="I16" s="36" t="str">
        <v>AUD</v>
      </c>
      <c r="K16" s="45"/>
      <c r="L16" s="45"/>
      <c r="M16" s="45"/>
      <c r="N16" s="45"/>
    </row>
    <row r="17" spans="2:14">
      <c r="B17" s="43"/>
      <c r="C17" s="59"/>
      <c r="D17" s="61" t="s">
        <v>75</v>
      </c>
      <c r="E17" s="62" t="s">
        <v>19</v>
      </c>
      <c r="F17" s="84"/>
      <c r="G17" s="39"/>
      <c r="H17" s="36" t="str">
        <v>putCurrencyAmount</v>
      </c>
      <c r="I17" s="36">
        <v>1000000</v>
      </c>
      <c r="K17" s="45"/>
      <c r="L17" s="45"/>
      <c r="M17" s="45"/>
      <c r="N17" s="45"/>
    </row>
    <row r="18" spans="2:14">
      <c r="B18" s="43"/>
      <c r="C18" s="59"/>
      <c r="D18" s="56" t="s">
        <v>76</v>
      </c>
      <c r="E18" s="63">
        <v>980000</v>
      </c>
      <c r="F18" s="43"/>
      <c r="G18" s="39"/>
      <c r="H18" s="36" t="str">
        <v>putCurrency</v>
      </c>
      <c r="I18" s="36" t="str">
        <v>USD</v>
      </c>
      <c r="K18" s="45"/>
      <c r="L18" s="45"/>
      <c r="M18" s="45"/>
      <c r="N18" s="45"/>
    </row>
    <row r="19" spans="2:14">
      <c r="B19" s="43"/>
      <c r="C19" s="59"/>
      <c r="D19" s="47" t="s">
        <v>77</v>
      </c>
      <c r="E19" s="50" t="s">
        <v>39</v>
      </c>
      <c r="F19" s="43"/>
      <c r="G19" s="39"/>
      <c r="H19" s="36" t="str">
        <v>expiryDate</v>
      </c>
      <c r="I19" s="36">
        <v>43305</v>
      </c>
      <c r="K19" s="45"/>
      <c r="L19" s="45"/>
      <c r="M19" s="45"/>
      <c r="N19" s="45"/>
    </row>
    <row r="20" spans="2:14">
      <c r="B20" s="43"/>
      <c r="C20" s="59"/>
      <c r="D20" s="51" t="s">
        <v>78</v>
      </c>
      <c r="E20" s="50" t="s">
        <v>87</v>
      </c>
      <c r="F20" s="43"/>
      <c r="G20" s="39"/>
      <c r="H20" s="36" t="str">
        <v>expiryTimeBusinessCenter</v>
      </c>
      <c r="I20" s="36" t="str">
        <v>AUSY</v>
      </c>
      <c r="K20" s="45"/>
      <c r="L20" s="45"/>
      <c r="M20" s="45"/>
      <c r="N20" s="45"/>
    </row>
    <row r="21" spans="2:14">
      <c r="B21" s="43"/>
      <c r="C21" s="59"/>
      <c r="D21" s="51" t="s">
        <v>79</v>
      </c>
      <c r="E21" s="58">
        <v>43307</v>
      </c>
      <c r="F21" s="43"/>
      <c r="G21" s="39"/>
      <c r="H21" s="36" t="str">
        <v>expiryTime</v>
      </c>
      <c r="I21" s="36">
        <v>43305</v>
      </c>
      <c r="K21" s="45"/>
      <c r="L21" s="45"/>
      <c r="M21" s="45"/>
      <c r="N21" s="45"/>
    </row>
    <row r="22" spans="2:14">
      <c r="B22" s="43"/>
      <c r="C22" s="59"/>
      <c r="D22" s="51" t="s">
        <v>80</v>
      </c>
      <c r="E22" s="50">
        <v>0.98</v>
      </c>
      <c r="F22" s="43"/>
      <c r="G22" s="39"/>
      <c r="H22" s="36" t="str">
        <v>fxStrikePrice</v>
      </c>
      <c r="I22" s="36">
        <v>0.98</v>
      </c>
      <c r="K22" s="45"/>
      <c r="L22" s="45"/>
      <c r="M22" s="45"/>
      <c r="N22" s="45"/>
    </row>
    <row r="23" spans="2:14">
      <c r="B23" s="43"/>
      <c r="C23" s="59"/>
      <c r="D23" s="51" t="s">
        <v>81</v>
      </c>
      <c r="E23" s="50"/>
      <c r="F23" s="43"/>
      <c r="G23" s="39"/>
      <c r="H23" s="36" t="str">
        <v>strikeQuoteBasis</v>
      </c>
      <c r="I23" s="36" t="str">
        <v>CallCurrencyPerPutCurrency</v>
      </c>
      <c r="K23" s="45"/>
      <c r="L23" s="45"/>
      <c r="M23" s="45"/>
      <c r="N23" s="45"/>
    </row>
    <row r="24" spans="2:14">
      <c r="B24" s="43"/>
      <c r="C24" s="59"/>
      <c r="D24" s="51" t="s">
        <v>82</v>
      </c>
      <c r="E24" s="50"/>
      <c r="F24" s="43"/>
      <c r="G24" s="39"/>
      <c r="H24" s="36" t="str">
        <v>premium</v>
      </c>
      <c r="I24" s="36">
        <v>0</v>
      </c>
      <c r="K24" s="45"/>
      <c r="L24" s="45"/>
      <c r="M24" s="45"/>
      <c r="N24" s="45"/>
    </row>
    <row r="25" spans="2:14">
      <c r="B25" s="43"/>
      <c r="C25" s="59"/>
      <c r="D25" s="51" t="s">
        <v>83</v>
      </c>
      <c r="E25" s="50"/>
      <c r="F25" s="43"/>
      <c r="G25" s="39"/>
      <c r="H25" s="36" t="str">
        <v>spotRate</v>
      </c>
      <c r="I25" s="36">
        <v>0</v>
      </c>
      <c r="K25" s="46"/>
      <c r="L25" s="45"/>
      <c r="M25" s="45"/>
      <c r="N25" s="45"/>
    </row>
    <row r="26" spans="2:14">
      <c r="B26" s="43"/>
      <c r="C26" s="59"/>
      <c r="D26" s="51" t="s">
        <v>84</v>
      </c>
      <c r="E26" s="50"/>
      <c r="F26" s="43"/>
      <c r="G26" s="39"/>
      <c r="H26" s="36" t="str">
        <v>quotedTenor</v>
      </c>
      <c r="I26" s="36" t="str">
        <v>6M</v>
      </c>
      <c r="K26" s="46"/>
      <c r="L26" s="45"/>
      <c r="M26" s="45"/>
      <c r="N26" s="45"/>
    </row>
    <row r="27" spans="2:14">
      <c r="B27" s="43"/>
      <c r="C27" s="59"/>
      <c r="D27" s="68" t="s">
        <v>85</v>
      </c>
      <c r="E27" s="90"/>
      <c r="F27" s="43"/>
      <c r="G27" s="39"/>
      <c r="H27" s="36" t="str">
        <v>cashSettlement</v>
      </c>
      <c r="I27" s="36">
        <v>0</v>
      </c>
      <c r="K27" s="46"/>
      <c r="L27" s="45"/>
      <c r="M27" s="45"/>
      <c r="N27" s="45"/>
    </row>
    <row r="28" spans="2:14" ht="13.5" thickBot="1">
      <c r="B28" s="43"/>
      <c r="C28" s="59"/>
      <c r="D28" s="92" t="s">
        <v>86</v>
      </c>
      <c r="E28" s="91">
        <v>43124</v>
      </c>
      <c r="F28" s="65"/>
      <c r="G28" s="39"/>
      <c r="H28" s="36" t="str">
        <v>valueDate</v>
      </c>
      <c r="I28" s="36">
        <v>43307</v>
      </c>
      <c r="K28" s="46"/>
      <c r="L28" s="45"/>
      <c r="M28" s="45"/>
      <c r="N28" s="45"/>
    </row>
    <row r="29" spans="2:14">
      <c r="B29" s="43"/>
      <c r="C29" s="59"/>
      <c r="D29" s="93" t="s">
        <v>94</v>
      </c>
      <c r="E29" s="88">
        <v>0.95</v>
      </c>
      <c r="F29" s="80"/>
      <c r="G29" s="39"/>
      <c r="H29" s="36" t="e">
        <v>#N/A</v>
      </c>
      <c r="I29" s="36" t="e">
        <v>#N/A</v>
      </c>
      <c r="K29" s="46"/>
      <c r="L29" s="45"/>
      <c r="M29" s="45"/>
      <c r="N29" s="45"/>
    </row>
    <row r="30" spans="2:14">
      <c r="B30" s="43"/>
      <c r="C30" s="59"/>
      <c r="D30" s="94" t="s">
        <v>95</v>
      </c>
      <c r="E30" s="89" t="s">
        <v>96</v>
      </c>
      <c r="F30" s="80"/>
      <c r="G30" s="39"/>
      <c r="H30" s="36" t="e">
        <v>#N/A</v>
      </c>
      <c r="I30" s="36" t="e">
        <v>#N/A</v>
      </c>
      <c r="K30" s="46"/>
      <c r="L30" s="45"/>
      <c r="M30" s="45"/>
      <c r="N30" s="45"/>
    </row>
    <row r="31" spans="2:14">
      <c r="B31" s="43"/>
      <c r="C31" s="59"/>
      <c r="D31" s="43"/>
      <c r="E31" s="43"/>
      <c r="F31" s="43"/>
      <c r="G31" s="39"/>
      <c r="H31" s="36" t="e">
        <v>#N/A</v>
      </c>
      <c r="I31" s="36" t="e">
        <v>#N/A</v>
      </c>
      <c r="K31" s="46"/>
      <c r="L31" s="45"/>
      <c r="M31" s="45"/>
      <c r="N31" s="45"/>
    </row>
    <row r="32" spans="2:14">
      <c r="B32" s="43"/>
      <c r="C32" s="59"/>
      <c r="D32" s="56" t="s">
        <v>61</v>
      </c>
      <c r="E32" s="66" t="str">
        <f>_xll.HLV5r3.Financial.Cache.CreateVanillaFxOption(D4:E27,D28:E28)</f>
        <v>Trade.SpreadSheet.fxOption.fxo0002</v>
      </c>
      <c r="F32" s="43"/>
      <c r="G32" s="39"/>
      <c r="H32" s="36" t="e">
        <v>#N/A</v>
      </c>
      <c r="I32" s="36" t="e">
        <v>#N/A</v>
      </c>
      <c r="K32" s="46"/>
      <c r="L32" s="45"/>
      <c r="M32" s="45"/>
      <c r="N32" s="45"/>
    </row>
    <row r="33" spans="2:14">
      <c r="B33" s="43"/>
      <c r="C33" s="59"/>
      <c r="D33" s="51" t="s">
        <v>62</v>
      </c>
      <c r="E33" s="67" t="str">
        <f ca="1">_xll.HLV5r3.Financial.Cache.ValueTradeFromMarket(E32,I4,H8:H11,I3,I6,I5)</f>
        <v>ValuationReport.LOCAL_USER.SpreadSheet.fxOption.fxo0002.QR_LIVE</v>
      </c>
      <c r="F33" s="43"/>
      <c r="G33" s="39"/>
      <c r="K33" s="46"/>
      <c r="L33" s="45"/>
      <c r="M33" s="45"/>
      <c r="N33" s="45"/>
    </row>
    <row r="34" spans="2:14">
      <c r="B34" s="43"/>
      <c r="C34" s="59"/>
      <c r="D34" s="68"/>
      <c r="E34" s="69"/>
      <c r="F34" s="43"/>
      <c r="G34" s="39"/>
      <c r="K34" s="46"/>
      <c r="L34" s="45"/>
      <c r="M34" s="45"/>
      <c r="N34" s="45"/>
    </row>
    <row r="35" spans="2:14">
      <c r="B35" s="43"/>
      <c r="C35" s="59"/>
      <c r="D35" s="43"/>
      <c r="E35" s="59"/>
      <c r="F35" s="43"/>
      <c r="G35" s="39"/>
      <c r="K35" s="46"/>
      <c r="L35" s="45"/>
      <c r="M35" s="45"/>
      <c r="N35" s="45"/>
    </row>
    <row r="36" spans="2:14">
      <c r="B36" s="43"/>
      <c r="C36" s="59"/>
      <c r="D36" s="43" t="str">
        <f t="array" aca="1" ref="D36:E41" ca="1">_xll.HLV5r3.Financial.Cache.ViewValuationReport(E33)</f>
        <v>NPV</v>
      </c>
      <c r="E36" s="70">
        <f ca="1"/>
        <v>0</v>
      </c>
      <c r="F36" s="43"/>
      <c r="G36" s="39"/>
      <c r="K36" s="46"/>
      <c r="L36" s="45"/>
      <c r="M36" s="45"/>
      <c r="N36" s="45"/>
    </row>
    <row r="37" spans="2:14">
      <c r="B37" s="43"/>
      <c r="C37" s="59"/>
      <c r="D37" s="43" t="str">
        <f ca="1"/>
        <v>Delta0</v>
      </c>
      <c r="E37" s="70">
        <f ca="1"/>
        <v>0</v>
      </c>
      <c r="F37" s="43"/>
      <c r="G37" s="39"/>
      <c r="K37" s="46"/>
      <c r="L37" s="45"/>
      <c r="M37" s="45"/>
      <c r="N37" s="45"/>
    </row>
    <row r="38" spans="2:14">
      <c r="B38" s="43"/>
      <c r="C38" s="59"/>
      <c r="D38" s="43" t="str">
        <f ca="1"/>
        <v>LocalCurrencyNPV.USD</v>
      </c>
      <c r="E38" s="70">
        <f ca="1"/>
        <v>0</v>
      </c>
      <c r="F38" s="43"/>
      <c r="G38" s="39"/>
      <c r="K38" s="46"/>
      <c r="L38" s="45"/>
      <c r="M38" s="45"/>
      <c r="N38" s="45"/>
    </row>
    <row r="39" spans="2:14">
      <c r="B39" s="43"/>
      <c r="C39" s="59"/>
      <c r="D39" s="43" t="str">
        <f ca="1"/>
        <v>LocalCurrencyNPV.AUD</v>
      </c>
      <c r="E39" s="70">
        <f ca="1"/>
        <v>0</v>
      </c>
      <c r="F39" s="43"/>
      <c r="G39" s="39"/>
      <c r="K39" s="46"/>
      <c r="L39" s="45"/>
      <c r="M39" s="45"/>
      <c r="N39" s="45"/>
    </row>
    <row r="40" spans="2:14">
      <c r="B40" s="43"/>
      <c r="C40" s="59"/>
      <c r="D40" s="43" t="str">
        <f ca="1"/>
        <v>Delta1</v>
      </c>
      <c r="E40">
        <f ca="1"/>
        <v>38.537183208517874</v>
      </c>
      <c r="F40" s="43"/>
      <c r="G40" s="39"/>
      <c r="K40" s="46"/>
      <c r="L40" s="45"/>
      <c r="M40" s="45"/>
      <c r="N40" s="45"/>
    </row>
    <row r="41" spans="2:14">
      <c r="B41" s="43"/>
      <c r="C41" s="59"/>
      <c r="D41" s="43" t="e">
        <f ca="1"/>
        <v>#N/A</v>
      </c>
      <c r="E41" t="e">
        <f ca="1"/>
        <v>#N/A</v>
      </c>
      <c r="F41" s="43"/>
      <c r="G41" s="39"/>
      <c r="K41" s="46"/>
      <c r="L41" s="45"/>
      <c r="M41" s="45"/>
      <c r="N41" s="45"/>
    </row>
    <row r="42" spans="2:14">
      <c r="B42" s="43"/>
      <c r="C42" s="59"/>
      <c r="D42" s="43"/>
      <c r="E42" s="59"/>
      <c r="F42" s="43"/>
      <c r="G42" s="39"/>
      <c r="K42" s="46"/>
      <c r="L42" s="45"/>
      <c r="M42" s="45"/>
      <c r="N42" s="45"/>
    </row>
    <row r="43" spans="2:14">
      <c r="B43" s="72"/>
      <c r="C43" s="59"/>
      <c r="D43" s="43"/>
      <c r="E43" s="43"/>
      <c r="F43" s="71"/>
      <c r="G43" s="39"/>
      <c r="K43" s="46"/>
    </row>
    <row r="44" spans="2:14">
      <c r="B44" s="39"/>
      <c r="C44" s="59"/>
      <c r="D44" s="43"/>
      <c r="E44" s="43"/>
      <c r="F44" s="71"/>
      <c r="G44" s="39"/>
      <c r="K44" s="46"/>
    </row>
    <row r="45" spans="2:14">
      <c r="C45" s="59"/>
      <c r="D45" s="43"/>
      <c r="E45" s="43"/>
      <c r="F45" s="43"/>
      <c r="G45" s="39"/>
      <c r="K45" s="46"/>
    </row>
    <row r="46" spans="2:14">
      <c r="C46" s="59"/>
      <c r="D46" s="43"/>
      <c r="E46" s="43"/>
      <c r="F46" s="43"/>
      <c r="G46" s="39"/>
      <c r="K46" s="46"/>
    </row>
    <row r="47" spans="2:14">
      <c r="C47" s="39"/>
      <c r="D47" s="39"/>
      <c r="E47" s="39"/>
      <c r="F47" s="39"/>
      <c r="G47" s="39"/>
      <c r="K47" s="46"/>
    </row>
    <row r="48" spans="2:14">
      <c r="G48" s="39"/>
      <c r="K48" s="46"/>
    </row>
    <row r="49" spans="1:11">
      <c r="G49" s="39"/>
      <c r="K49" s="46"/>
    </row>
    <row r="50" spans="1:11">
      <c r="A50" s="39"/>
      <c r="G50" s="39"/>
    </row>
    <row r="51" spans="1:11">
      <c r="G51" s="39"/>
    </row>
    <row r="52" spans="1:11">
      <c r="G52" s="39"/>
    </row>
    <row r="53" spans="1:11">
      <c r="G53" s="39"/>
    </row>
    <row r="69" spans="8:8">
      <c r="H69" s="46"/>
    </row>
    <row r="70" spans="8:8">
      <c r="H70" s="46"/>
    </row>
    <row r="71" spans="8:8">
      <c r="H71" s="46"/>
    </row>
    <row r="72" spans="8:8">
      <c r="H72" s="46"/>
    </row>
    <row r="73" spans="8:8">
      <c r="H73" s="46"/>
    </row>
    <row r="74" spans="8:8">
      <c r="H74" s="46"/>
    </row>
    <row r="75" spans="8:8">
      <c r="H75" s="46"/>
    </row>
    <row r="76" spans="8:8">
      <c r="H76" s="46"/>
    </row>
    <row r="77" spans="8:8">
      <c r="H77" s="46"/>
    </row>
    <row r="78" spans="8:8">
      <c r="H78" s="46"/>
    </row>
    <row r="79" spans="8:8">
      <c r="H79" s="46"/>
    </row>
    <row r="80" spans="8:8">
      <c r="H80" s="46"/>
    </row>
    <row r="81" spans="8:8">
      <c r="H81" s="46"/>
    </row>
    <row r="82" spans="8:8">
      <c r="H82" s="46"/>
    </row>
    <row r="83" spans="8:8">
      <c r="H83" s="46"/>
    </row>
    <row r="84" spans="8:8">
      <c r="H84" s="46"/>
    </row>
    <row r="85" spans="8:8">
      <c r="H85" s="46"/>
    </row>
    <row r="86" spans="8:8">
      <c r="H86" s="46"/>
    </row>
    <row r="87" spans="8:8">
      <c r="H87" s="46"/>
    </row>
    <row r="88" spans="8:8">
      <c r="H88" s="46"/>
    </row>
    <row r="89" spans="8:8">
      <c r="H89" s="46"/>
    </row>
    <row r="90" spans="8:8">
      <c r="H90" s="46"/>
    </row>
    <row r="91" spans="8:8">
      <c r="H91" s="46"/>
    </row>
    <row r="92" spans="8:8">
      <c r="H92" s="46"/>
    </row>
    <row r="93" spans="8:8">
      <c r="H93" s="46"/>
    </row>
    <row r="94" spans="8:8">
      <c r="H94" s="46"/>
    </row>
    <row r="95" spans="8:8">
      <c r="H95" s="46"/>
    </row>
    <row r="96" spans="8:8">
      <c r="H96" s="46"/>
    </row>
    <row r="97" spans="8:8">
      <c r="H97" s="46"/>
    </row>
    <row r="98" spans="8:8">
      <c r="H98" s="46"/>
    </row>
    <row r="99" spans="8:8">
      <c r="H99" s="46"/>
    </row>
    <row r="100" spans="8:8">
      <c r="H100" s="46"/>
    </row>
    <row r="101" spans="8:8">
      <c r="H101" s="46"/>
    </row>
    <row r="102" spans="8:8">
      <c r="H102" s="46"/>
    </row>
    <row r="103" spans="8:8">
      <c r="H103" s="46"/>
    </row>
    <row r="104" spans="8:8">
      <c r="H104" s="46"/>
    </row>
    <row r="105" spans="8:8">
      <c r="H105" s="46"/>
    </row>
    <row r="106" spans="8:8">
      <c r="H106" s="46"/>
    </row>
    <row r="107" spans="8:8">
      <c r="H107" s="46"/>
    </row>
    <row r="108" spans="8:8">
      <c r="H108" s="46"/>
    </row>
    <row r="109" spans="8:8">
      <c r="H109" s="46"/>
    </row>
    <row r="110" spans="8:8">
      <c r="H110" s="46"/>
    </row>
    <row r="111" spans="8:8">
      <c r="H111" s="46"/>
    </row>
    <row r="112" spans="8:8">
      <c r="H112" s="46"/>
    </row>
    <row r="113" spans="8:8">
      <c r="H113" s="46"/>
    </row>
    <row r="114" spans="8:8">
      <c r="H114" s="46"/>
    </row>
    <row r="115" spans="8:8">
      <c r="H115" s="46"/>
    </row>
    <row r="116" spans="8:8">
      <c r="H116" s="46"/>
    </row>
    <row r="117" spans="8:8">
      <c r="H117" s="46"/>
    </row>
    <row r="118" spans="8:8">
      <c r="H118" s="46"/>
    </row>
    <row r="119" spans="8:8">
      <c r="H119" s="46"/>
    </row>
    <row r="120" spans="8:8">
      <c r="H120" s="46"/>
    </row>
    <row r="121" spans="8:8">
      <c r="H121" s="46"/>
    </row>
    <row r="122" spans="8:8">
      <c r="H122" s="46"/>
    </row>
    <row r="123" spans="8:8">
      <c r="H123" s="46"/>
    </row>
    <row r="124" spans="8:8">
      <c r="H124" s="46"/>
    </row>
    <row r="125" spans="8:8">
      <c r="H125" s="46"/>
    </row>
    <row r="126" spans="8:8">
      <c r="H126" s="46"/>
    </row>
    <row r="127" spans="8:8">
      <c r="H127" s="46"/>
    </row>
    <row r="128" spans="8:8">
      <c r="H128" s="46"/>
    </row>
    <row r="129" spans="8:8">
      <c r="H129" s="46"/>
    </row>
    <row r="130" spans="8:8">
      <c r="H130" s="46"/>
    </row>
    <row r="131" spans="8:8">
      <c r="H131" s="46"/>
    </row>
    <row r="132" spans="8:8">
      <c r="H132" s="46"/>
    </row>
    <row r="133" spans="8:8">
      <c r="H133" s="46"/>
    </row>
    <row r="134" spans="8:8">
      <c r="H134" s="46"/>
    </row>
    <row r="135" spans="8:8">
      <c r="H135" s="46"/>
    </row>
    <row r="136" spans="8:8">
      <c r="H136" s="46"/>
    </row>
    <row r="137" spans="8:8">
      <c r="H137" s="46"/>
    </row>
    <row r="138" spans="8:8">
      <c r="H138" s="46"/>
    </row>
    <row r="139" spans="8:8">
      <c r="H139" s="46"/>
    </row>
    <row r="140" spans="8:8">
      <c r="H140" s="46"/>
    </row>
    <row r="141" spans="8:8">
      <c r="H141" s="46"/>
    </row>
    <row r="142" spans="8:8">
      <c r="H142" s="46"/>
    </row>
    <row r="143" spans="8:8">
      <c r="H143" s="46"/>
    </row>
    <row r="144" spans="8:8">
      <c r="H144" s="46"/>
    </row>
    <row r="145" spans="8:8">
      <c r="H145" s="46"/>
    </row>
    <row r="146" spans="8:8">
      <c r="H146" s="46"/>
    </row>
    <row r="147" spans="8:8">
      <c r="H147" s="46"/>
    </row>
    <row r="148" spans="8:8">
      <c r="H148" s="46"/>
    </row>
    <row r="149" spans="8:8">
      <c r="H149" s="46"/>
    </row>
    <row r="150" spans="8:8">
      <c r="H150" s="46"/>
    </row>
    <row r="151" spans="8:8">
      <c r="H151" s="46"/>
    </row>
    <row r="152" spans="8:8">
      <c r="H152" s="46"/>
    </row>
    <row r="153" spans="8:8">
      <c r="H153" s="46"/>
    </row>
    <row r="154" spans="8:8">
      <c r="H154" s="46"/>
    </row>
    <row r="155" spans="8:8">
      <c r="H155" s="46"/>
    </row>
    <row r="156" spans="8:8">
      <c r="H156" s="46"/>
    </row>
    <row r="157" spans="8:8">
      <c r="H157" s="46"/>
    </row>
    <row r="158" spans="8:8">
      <c r="H158" s="46"/>
    </row>
    <row r="159" spans="8:8">
      <c r="H159" s="46"/>
    </row>
    <row r="160" spans="8:8">
      <c r="H160" s="46"/>
    </row>
    <row r="161" spans="8:8">
      <c r="H161" s="46"/>
    </row>
    <row r="162" spans="8:8">
      <c r="H162" s="46"/>
    </row>
    <row r="163" spans="8:8">
      <c r="H163" s="46"/>
    </row>
    <row r="164" spans="8:8">
      <c r="H164" s="73"/>
    </row>
    <row r="165" spans="8:8">
      <c r="H165" s="73"/>
    </row>
    <row r="166" spans="8:8">
      <c r="H166" s="73"/>
    </row>
    <row r="167" spans="8:8">
      <c r="H167" s="73"/>
    </row>
    <row r="168" spans="8:8">
      <c r="H168" s="73"/>
    </row>
    <row r="169" spans="8:8">
      <c r="H169" s="73"/>
    </row>
    <row r="170" spans="8:8">
      <c r="H170" s="73"/>
    </row>
    <row r="171" spans="8:8">
      <c r="H171" s="73"/>
    </row>
    <row r="172" spans="8:8">
      <c r="H172" s="73"/>
    </row>
    <row r="173" spans="8:8">
      <c r="H173" s="73"/>
    </row>
    <row r="174" spans="8:8">
      <c r="H174" s="73"/>
    </row>
    <row r="175" spans="8:8">
      <c r="H175" s="73"/>
    </row>
    <row r="176" spans="8:8">
      <c r="H176" s="73"/>
    </row>
    <row r="177" spans="8:8">
      <c r="H177" s="73"/>
    </row>
    <row r="178" spans="8:8">
      <c r="H178" s="73"/>
    </row>
    <row r="179" spans="8:8">
      <c r="H179" s="73"/>
    </row>
    <row r="180" spans="8:8">
      <c r="H180" s="73"/>
    </row>
    <row r="181" spans="8:8">
      <c r="H181" s="73"/>
    </row>
    <row r="182" spans="8:8">
      <c r="H182" s="73"/>
    </row>
    <row r="183" spans="8:8">
      <c r="H183" s="73"/>
    </row>
    <row r="184" spans="8:8">
      <c r="H184" s="73"/>
    </row>
    <row r="185" spans="8:8">
      <c r="H185" s="73"/>
    </row>
    <row r="186" spans="8:8">
      <c r="H186" s="73"/>
    </row>
  </sheetData>
  <dataValidations count="14">
    <dataValidation type="list" allowBlank="1" showInputMessage="1" showErrorMessage="1" sqref="E15" xr:uid="{00000000-0002-0000-0200-000000000000}">
      <formula1>FirstCouponType</formula1>
    </dataValidation>
    <dataValidation type="list" allowBlank="1" showInputMessage="1" showErrorMessage="1" sqref="E65553 F12 IY2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I983055 WLM983055 WBQ983055 VRU983055 VHY983055 UYC983055 UOG983055 UEK983055 TUO983055 TKS983055 TAW983055 SRA983055 SHE983055 RXI983055 RNM983055 RDQ983055 QTU983055 QJY983055 QAC983055 PQG983055 PGK983055 OWO983055 OMS983055 OCW983055 NTA983055 NJE983055 MZI983055 MPM983055 MFQ983055 LVU983055 LLY983055 LCC983055 KSG983055 KIK983055 JYO983055 JOS983055 JEW983055 IVA983055 ILE983055 IBI983055 HRM983055 HHQ983055 GXU983055 GNY983055 GEC983055 FUG983055 FKK983055 FAO983055 EQS983055 EGW983055 DXA983055 DNE983055 DDI983055 CTM983055 CJQ983055 BZU983055 BPY983055 BGC983055 AWG983055 AMK983055 ACO983055 SS983055 IW983055 WVI917519 WLM917519 WBQ917519 VRU917519 VHY917519 UYC917519 UOG917519 UEK917519 TUO917519 TKS917519 TAW917519 SRA917519 SHE917519 RXI917519 RNM917519 RDQ917519 QTU917519 QJY917519 QAC917519 PQG917519 PGK917519 OWO917519 OMS917519 OCW917519 NTA917519 NJE917519 MZI917519 MPM917519 MFQ917519 LVU917519 LLY917519 LCC917519 KSG917519 KIK917519 JYO917519 JOS917519 JEW917519 IVA917519 ILE917519 IBI917519 HRM917519 HHQ917519 GXU917519 GNY917519 GEC917519 FUG917519 FKK917519 FAO917519 EQS917519 EGW917519 DXA917519 DNE917519 DDI917519 CTM917519 CJQ917519 BZU917519 BPY917519 BGC917519 AWG917519 AMK917519 ACO917519 SS917519 IW917519 WVI851983 WLM851983 WBQ851983 VRU851983 VHY851983 UYC851983 UOG851983 UEK851983 TUO851983 TKS851983 TAW851983 SRA851983 SHE851983 RXI851983 RNM851983 RDQ851983 QTU851983 QJY851983 QAC851983 PQG851983 PGK851983 OWO851983 OMS851983 OCW851983 NTA851983 NJE851983 MZI851983 MPM851983 MFQ851983 LVU851983 LLY851983 LCC851983 KSG851983 KIK851983 JYO851983 JOS851983 JEW851983 IVA851983 ILE851983 IBI851983 HRM851983 HHQ851983 GXU851983 GNY851983 GEC851983 FUG851983 FKK851983 FAO851983 EQS851983 EGW851983 DXA851983 DNE851983 DDI851983 CTM851983 CJQ851983 BZU851983 BPY851983 BGC851983 AWG851983 AMK851983 ACO851983 SS851983 IW851983 WVI786447 WLM786447 WBQ786447 VRU786447 VHY786447 UYC786447 UOG786447 UEK786447 TUO786447 TKS786447 TAW786447 SRA786447 SHE786447 RXI786447 RNM786447 RDQ786447 QTU786447 QJY786447 QAC786447 PQG786447 PGK786447 OWO786447 OMS786447 OCW786447 NTA786447 NJE786447 MZI786447 MPM786447 MFQ786447 LVU786447 LLY786447 LCC786447 KSG786447 KIK786447 JYO786447 JOS786447 JEW786447 IVA786447 ILE786447 IBI786447 HRM786447 HHQ786447 GXU786447 GNY786447 GEC786447 FUG786447 FKK786447 FAO786447 EQS786447 EGW786447 DXA786447 DNE786447 DDI786447 CTM786447 CJQ786447 BZU786447 BPY786447 BGC786447 AWG786447 AMK786447 ACO786447 SS786447 IW786447 WVI720911 WLM720911 WBQ720911 VRU720911 VHY720911 UYC720911 UOG720911 UEK720911 TUO720911 TKS720911 TAW720911 SRA720911 SHE720911 RXI720911 RNM720911 RDQ720911 QTU720911 QJY720911 QAC720911 PQG720911 PGK720911 OWO720911 OMS720911 OCW720911 NTA720911 NJE720911 MZI720911 MPM720911 MFQ720911 LVU720911 LLY720911 LCC720911 KSG720911 KIK720911 JYO720911 JOS720911 JEW720911 IVA720911 ILE720911 IBI720911 HRM720911 HHQ720911 GXU720911 GNY720911 GEC720911 FUG720911 FKK720911 FAO720911 EQS720911 EGW720911 DXA720911 DNE720911 DDI720911 CTM720911 CJQ720911 BZU720911 BPY720911 BGC720911 AWG720911 AMK720911 ACO720911 SS720911 IW720911 WVI655375 WLM655375 WBQ655375 VRU655375 VHY655375 UYC655375 UOG655375 UEK655375 TUO655375 TKS655375 TAW655375 SRA655375 SHE655375 RXI655375 RNM655375 RDQ655375 QTU655375 QJY655375 QAC655375 PQG655375 PGK655375 OWO655375 OMS655375 OCW655375 NTA655375 NJE655375 MZI655375 MPM655375 MFQ655375 LVU655375 LLY655375 LCC655375 KSG655375 KIK655375 JYO655375 JOS655375 JEW655375 IVA655375 ILE655375 IBI655375 HRM655375 HHQ655375 GXU655375 GNY655375 GEC655375 FUG655375 FKK655375 FAO655375 EQS655375 EGW655375 DXA655375 DNE655375 DDI655375 CTM655375 CJQ655375 BZU655375 BPY655375 BGC655375 AWG655375 AMK655375 ACO655375 SS655375 IW655375 WVI589839 WLM589839 WBQ589839 VRU589839 VHY589839 UYC589839 UOG589839 UEK589839 TUO589839 TKS589839 TAW589839 SRA589839 SHE589839 RXI589839 RNM589839 RDQ589839 QTU589839 QJY589839 QAC589839 PQG589839 PGK589839 OWO589839 OMS589839 OCW589839 NTA589839 NJE589839 MZI589839 MPM589839 MFQ589839 LVU589839 LLY589839 LCC589839 KSG589839 KIK589839 JYO589839 JOS589839 JEW589839 IVA589839 ILE589839 IBI589839 HRM589839 HHQ589839 GXU589839 GNY589839 GEC589839 FUG589839 FKK589839 FAO589839 EQS589839 EGW589839 DXA589839 DNE589839 DDI589839 CTM589839 CJQ589839 BZU589839 BPY589839 BGC589839 AWG589839 AMK589839 ACO589839 SS589839 IW589839 WVI524303 WLM524303 WBQ524303 VRU524303 VHY524303 UYC524303 UOG524303 UEK524303 TUO524303 TKS524303 TAW524303 SRA524303 SHE524303 RXI524303 RNM524303 RDQ524303 QTU524303 QJY524303 QAC524303 PQG524303 PGK524303 OWO524303 OMS524303 OCW524303 NTA524303 NJE524303 MZI524303 MPM524303 MFQ524303 LVU524303 LLY524303 LCC524303 KSG524303 KIK524303 JYO524303 JOS524303 JEW524303 IVA524303 ILE524303 IBI524303 HRM524303 HHQ524303 GXU524303 GNY524303 GEC524303 FUG524303 FKK524303 FAO524303 EQS524303 EGW524303 DXA524303 DNE524303 DDI524303 CTM524303 CJQ524303 BZU524303 BPY524303 BGC524303 AWG524303 AMK524303 ACO524303 SS524303 IW524303 WVI458767 WLM458767 WBQ458767 VRU458767 VHY458767 UYC458767 UOG458767 UEK458767 TUO458767 TKS458767 TAW458767 SRA458767 SHE458767 RXI458767 RNM458767 RDQ458767 QTU458767 QJY458767 QAC458767 PQG458767 PGK458767 OWO458767 OMS458767 OCW458767 NTA458767 NJE458767 MZI458767 MPM458767 MFQ458767 LVU458767 LLY458767 LCC458767 KSG458767 KIK458767 JYO458767 JOS458767 JEW458767 IVA458767 ILE458767 IBI458767 HRM458767 HHQ458767 GXU458767 GNY458767 GEC458767 FUG458767 FKK458767 FAO458767 EQS458767 EGW458767 DXA458767 DNE458767 DDI458767 CTM458767 CJQ458767 BZU458767 BPY458767 BGC458767 AWG458767 AMK458767 ACO458767 SS458767 IW458767 WVI393231 WLM393231 WBQ393231 VRU393231 VHY393231 UYC393231 UOG393231 UEK393231 TUO393231 TKS393231 TAW393231 SRA393231 SHE393231 RXI393231 RNM393231 RDQ393231 QTU393231 QJY393231 QAC393231 PQG393231 PGK393231 OWO393231 OMS393231 OCW393231 NTA393231 NJE393231 MZI393231 MPM393231 MFQ393231 LVU393231 LLY393231 LCC393231 KSG393231 KIK393231 JYO393231 JOS393231 JEW393231 IVA393231 ILE393231 IBI393231 HRM393231 HHQ393231 GXU393231 GNY393231 GEC393231 FUG393231 FKK393231 FAO393231 EQS393231 EGW393231 DXA393231 DNE393231 DDI393231 CTM393231 CJQ393231 BZU393231 BPY393231 BGC393231 AWG393231 AMK393231 ACO393231 SS393231 IW393231 WVI327695 WLM327695 WBQ327695 VRU327695 VHY327695 UYC327695 UOG327695 UEK327695 TUO327695 TKS327695 TAW327695 SRA327695 SHE327695 RXI327695 RNM327695 RDQ327695 QTU327695 QJY327695 QAC327695 PQG327695 PGK327695 OWO327695 OMS327695 OCW327695 NTA327695 NJE327695 MZI327695 MPM327695 MFQ327695 LVU327695 LLY327695 LCC327695 KSG327695 KIK327695 JYO327695 JOS327695 JEW327695 IVA327695 ILE327695 IBI327695 HRM327695 HHQ327695 GXU327695 GNY327695 GEC327695 FUG327695 FKK327695 FAO327695 EQS327695 EGW327695 DXA327695 DNE327695 DDI327695 CTM327695 CJQ327695 BZU327695 BPY327695 BGC327695 AWG327695 AMK327695 ACO327695 SS327695 IW327695 WVI262159 WLM262159 WBQ262159 VRU262159 VHY262159 UYC262159 UOG262159 UEK262159 TUO262159 TKS262159 TAW262159 SRA262159 SHE262159 RXI262159 RNM262159 RDQ262159 QTU262159 QJY262159 QAC262159 PQG262159 PGK262159 OWO262159 OMS262159 OCW262159 NTA262159 NJE262159 MZI262159 MPM262159 MFQ262159 LVU262159 LLY262159 LCC262159 KSG262159 KIK262159 JYO262159 JOS262159 JEW262159 IVA262159 ILE262159 IBI262159 HRM262159 HHQ262159 GXU262159 GNY262159 GEC262159 FUG262159 FKK262159 FAO262159 EQS262159 EGW262159 DXA262159 DNE262159 DDI262159 CTM262159 CJQ262159 BZU262159 BPY262159 BGC262159 AWG262159 AMK262159 ACO262159 SS262159 IW262159 WVI196623 WLM196623 WBQ196623 VRU196623 VHY196623 UYC196623 UOG196623 UEK196623 TUO196623 TKS196623 TAW196623 SRA196623 SHE196623 RXI196623 RNM196623 RDQ196623 QTU196623 QJY196623 QAC196623 PQG196623 PGK196623 OWO196623 OMS196623 OCW196623 NTA196623 NJE196623 MZI196623 MPM196623 MFQ196623 LVU196623 LLY196623 LCC196623 KSG196623 KIK196623 JYO196623 JOS196623 JEW196623 IVA196623 ILE196623 IBI196623 HRM196623 HHQ196623 GXU196623 GNY196623 GEC196623 FUG196623 FKK196623 FAO196623 EQS196623 EGW196623 DXA196623 DNE196623 DDI196623 CTM196623 CJQ196623 BZU196623 BPY196623 BGC196623 AWG196623 AMK196623 ACO196623 SS196623 IW196623 WVI131087 WLM131087 WBQ131087 VRU131087 VHY131087 UYC131087 UOG131087 UEK131087 TUO131087 TKS131087 TAW131087 SRA131087 SHE131087 RXI131087 RNM131087 RDQ131087 QTU131087 QJY131087 QAC131087 PQG131087 PGK131087 OWO131087 OMS131087 OCW131087 NTA131087 NJE131087 MZI131087 MPM131087 MFQ131087 LVU131087 LLY131087 LCC131087 KSG131087 KIK131087 JYO131087 JOS131087 JEW131087 IVA131087 ILE131087 IBI131087 HRM131087 HHQ131087 GXU131087 GNY131087 GEC131087 FUG131087 FKK131087 FAO131087 EQS131087 EGW131087 DXA131087 DNE131087 DDI131087 CTM131087 CJQ131087 BZU131087 BPY131087 BGC131087 AWG131087 AMK131087 ACO131087 SS131087 IW131087 WVI65551 WLM65551 WBQ65551 VRU65551 VHY65551 UYC65551 UOG65551 UEK65551 TUO65551 TKS65551 TAW65551 SRA65551 SHE65551 RXI65551 RNM65551 RDQ65551 QTU65551 QJY65551 QAC65551 PQG65551 PGK65551 OWO65551 OMS65551 OCW65551 NTA65551 NJE65551 MZI65551 MPM65551 MFQ65551 LVU65551 LLY65551 LCC65551 KSG65551 KIK65551 JYO65551 JOS65551 JEW65551 IVA65551 ILE65551 IBI65551 HRM65551 HHQ65551 GXU65551 GNY65551 GEC65551 FUG65551 FKK65551 FAO65551 EQS65551 EGW65551 DXA65551 DNE65551 DDI65551 CTM65551 CJQ65551 BZU65551 BPY65551 BGC65551 AWG65551 AMK65551 ACO65551 SS65551 IW65551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H983063 WLL983063 WBP983063 VRT983063 VHX983063 UYB983063 UOF983063 UEJ983063 TUN983063 TKR983063 TAV983063 SQZ983063 SHD983063 RXH983063 RNL983063 RDP983063 QTT983063 QJX983063 QAB983063 PQF983063 PGJ983063 OWN983063 OMR983063 OCV983063 NSZ983063 NJD983063 MZH983063 MPL983063 MFP983063 LVT983063 LLX983063 LCB983063 KSF983063 KIJ983063 JYN983063 JOR983063 JEV983063 IUZ983063 ILD983063 IBH983063 HRL983063 HHP983063 GXT983063 GNX983063 GEB983063 FUF983063 FKJ983063 FAN983063 EQR983063 EGV983063 DWZ983063 DND983063 DDH983063 CTL983063 CJP983063 BZT983063 BPX983063 BGB983063 AWF983063 AMJ983063 ACN983063 SR983063 IV983063 WVH917527 WLL917527 WBP917527 VRT917527 VHX917527 UYB917527 UOF917527 UEJ917527 TUN917527 TKR917527 TAV917527 SQZ917527 SHD917527 RXH917527 RNL917527 RDP917527 QTT917527 QJX917527 QAB917527 PQF917527 PGJ917527 OWN917527 OMR917527 OCV917527 NSZ917527 NJD917527 MZH917527 MPL917527 MFP917527 LVT917527 LLX917527 LCB917527 KSF917527 KIJ917527 JYN917527 JOR917527 JEV917527 IUZ917527 ILD917527 IBH917527 HRL917527 HHP917527 GXT917527 GNX917527 GEB917527 FUF917527 FKJ917527 FAN917527 EQR917527 EGV917527 DWZ917527 DND917527 DDH917527 CTL917527 CJP917527 BZT917527 BPX917527 BGB917527 AWF917527 AMJ917527 ACN917527 SR917527 IV917527 WVH851991 WLL851991 WBP851991 VRT851991 VHX851991 UYB851991 UOF851991 UEJ851991 TUN851991 TKR851991 TAV851991 SQZ851991 SHD851991 RXH851991 RNL851991 RDP851991 QTT851991 QJX851991 QAB851991 PQF851991 PGJ851991 OWN851991 OMR851991 OCV851991 NSZ851991 NJD851991 MZH851991 MPL851991 MFP851991 LVT851991 LLX851991 LCB851991 KSF851991 KIJ851991 JYN851991 JOR851991 JEV851991 IUZ851991 ILD851991 IBH851991 HRL851991 HHP851991 GXT851991 GNX851991 GEB851991 FUF851991 FKJ851991 FAN851991 EQR851991 EGV851991 DWZ851991 DND851991 DDH851991 CTL851991 CJP851991 BZT851991 BPX851991 BGB851991 AWF851991 AMJ851991 ACN851991 SR851991 IV851991 WVH786455 WLL786455 WBP786455 VRT786455 VHX786455 UYB786455 UOF786455 UEJ786455 TUN786455 TKR786455 TAV786455 SQZ786455 SHD786455 RXH786455 RNL786455 RDP786455 QTT786455 QJX786455 QAB786455 PQF786455 PGJ786455 OWN786455 OMR786455 OCV786455 NSZ786455 NJD786455 MZH786455 MPL786455 MFP786455 LVT786455 LLX786455 LCB786455 KSF786455 KIJ786455 JYN786455 JOR786455 JEV786455 IUZ786455 ILD786455 IBH786455 HRL786455 HHP786455 GXT786455 GNX786455 GEB786455 FUF786455 FKJ786455 FAN786455 EQR786455 EGV786455 DWZ786455 DND786455 DDH786455 CTL786455 CJP786455 BZT786455 BPX786455 BGB786455 AWF786455 AMJ786455 ACN786455 SR786455 IV786455 WVH720919 WLL720919 WBP720919 VRT720919 VHX720919 UYB720919 UOF720919 UEJ720919 TUN720919 TKR720919 TAV720919 SQZ720919 SHD720919 RXH720919 RNL720919 RDP720919 QTT720919 QJX720919 QAB720919 PQF720919 PGJ720919 OWN720919 OMR720919 OCV720919 NSZ720919 NJD720919 MZH720919 MPL720919 MFP720919 LVT720919 LLX720919 LCB720919 KSF720919 KIJ720919 JYN720919 JOR720919 JEV720919 IUZ720919 ILD720919 IBH720919 HRL720919 HHP720919 GXT720919 GNX720919 GEB720919 FUF720919 FKJ720919 FAN720919 EQR720919 EGV720919 DWZ720919 DND720919 DDH720919 CTL720919 CJP720919 BZT720919 BPX720919 BGB720919 AWF720919 AMJ720919 ACN720919 SR720919 IV720919 WVH655383 WLL655383 WBP655383 VRT655383 VHX655383 UYB655383 UOF655383 UEJ655383 TUN655383 TKR655383 TAV655383 SQZ655383 SHD655383 RXH655383 RNL655383 RDP655383 QTT655383 QJX655383 QAB655383 PQF655383 PGJ655383 OWN655383 OMR655383 OCV655383 NSZ655383 NJD655383 MZH655383 MPL655383 MFP655383 LVT655383 LLX655383 LCB655383 KSF655383 KIJ655383 JYN655383 JOR655383 JEV655383 IUZ655383 ILD655383 IBH655383 HRL655383 HHP655383 GXT655383 GNX655383 GEB655383 FUF655383 FKJ655383 FAN655383 EQR655383 EGV655383 DWZ655383 DND655383 DDH655383 CTL655383 CJP655383 BZT655383 BPX655383 BGB655383 AWF655383 AMJ655383 ACN655383 SR655383 IV655383 WVH589847 WLL589847 WBP589847 VRT589847 VHX589847 UYB589847 UOF589847 UEJ589847 TUN589847 TKR589847 TAV589847 SQZ589847 SHD589847 RXH589847 RNL589847 RDP589847 QTT589847 QJX589847 QAB589847 PQF589847 PGJ589847 OWN589847 OMR589847 OCV589847 NSZ589847 NJD589847 MZH589847 MPL589847 MFP589847 LVT589847 LLX589847 LCB589847 KSF589847 KIJ589847 JYN589847 JOR589847 JEV589847 IUZ589847 ILD589847 IBH589847 HRL589847 HHP589847 GXT589847 GNX589847 GEB589847 FUF589847 FKJ589847 FAN589847 EQR589847 EGV589847 DWZ589847 DND589847 DDH589847 CTL589847 CJP589847 BZT589847 BPX589847 BGB589847 AWF589847 AMJ589847 ACN589847 SR589847 IV589847 WVH524311 WLL524311 WBP524311 VRT524311 VHX524311 UYB524311 UOF524311 UEJ524311 TUN524311 TKR524311 TAV524311 SQZ524311 SHD524311 RXH524311 RNL524311 RDP524311 QTT524311 QJX524311 QAB524311 PQF524311 PGJ524311 OWN524311 OMR524311 OCV524311 NSZ524311 NJD524311 MZH524311 MPL524311 MFP524311 LVT524311 LLX524311 LCB524311 KSF524311 KIJ524311 JYN524311 JOR524311 JEV524311 IUZ524311 ILD524311 IBH524311 HRL524311 HHP524311 GXT524311 GNX524311 GEB524311 FUF524311 FKJ524311 FAN524311 EQR524311 EGV524311 DWZ524311 DND524311 DDH524311 CTL524311 CJP524311 BZT524311 BPX524311 BGB524311 AWF524311 AMJ524311 ACN524311 SR524311 IV524311 WVH458775 WLL458775 WBP458775 VRT458775 VHX458775 UYB458775 UOF458775 UEJ458775 TUN458775 TKR458775 TAV458775 SQZ458775 SHD458775 RXH458775 RNL458775 RDP458775 QTT458775 QJX458775 QAB458775 PQF458775 PGJ458775 OWN458775 OMR458775 OCV458775 NSZ458775 NJD458775 MZH458775 MPL458775 MFP458775 LVT458775 LLX458775 LCB458775 KSF458775 KIJ458775 JYN458775 JOR458775 JEV458775 IUZ458775 ILD458775 IBH458775 HRL458775 HHP458775 GXT458775 GNX458775 GEB458775 FUF458775 FKJ458775 FAN458775 EQR458775 EGV458775 DWZ458775 DND458775 DDH458775 CTL458775 CJP458775 BZT458775 BPX458775 BGB458775 AWF458775 AMJ458775 ACN458775 SR458775 IV458775 WVH393239 WLL393239 WBP393239 VRT393239 VHX393239 UYB393239 UOF393239 UEJ393239 TUN393239 TKR393239 TAV393239 SQZ393239 SHD393239 RXH393239 RNL393239 RDP393239 QTT393239 QJX393239 QAB393239 PQF393239 PGJ393239 OWN393239 OMR393239 OCV393239 NSZ393239 NJD393239 MZH393239 MPL393239 MFP393239 LVT393239 LLX393239 LCB393239 KSF393239 KIJ393239 JYN393239 JOR393239 JEV393239 IUZ393239 ILD393239 IBH393239 HRL393239 HHP393239 GXT393239 GNX393239 GEB393239 FUF393239 FKJ393239 FAN393239 EQR393239 EGV393239 DWZ393239 DND393239 DDH393239 CTL393239 CJP393239 BZT393239 BPX393239 BGB393239 AWF393239 AMJ393239 ACN393239 SR393239 IV393239 WVH327703 WLL327703 WBP327703 VRT327703 VHX327703 UYB327703 UOF327703 UEJ327703 TUN327703 TKR327703 TAV327703 SQZ327703 SHD327703 RXH327703 RNL327703 RDP327703 QTT327703 QJX327703 QAB327703 PQF327703 PGJ327703 OWN327703 OMR327703 OCV327703 NSZ327703 NJD327703 MZH327703 MPL327703 MFP327703 LVT327703 LLX327703 LCB327703 KSF327703 KIJ327703 JYN327703 JOR327703 JEV327703 IUZ327703 ILD327703 IBH327703 HRL327703 HHP327703 GXT327703 GNX327703 GEB327703 FUF327703 FKJ327703 FAN327703 EQR327703 EGV327703 DWZ327703 DND327703 DDH327703 CTL327703 CJP327703 BZT327703 BPX327703 BGB327703 AWF327703 AMJ327703 ACN327703 SR327703 IV327703 WVH262167 WLL262167 WBP262167 VRT262167 VHX262167 UYB262167 UOF262167 UEJ262167 TUN262167 TKR262167 TAV262167 SQZ262167 SHD262167 RXH262167 RNL262167 RDP262167 QTT262167 QJX262167 QAB262167 PQF262167 PGJ262167 OWN262167 OMR262167 OCV262167 NSZ262167 NJD262167 MZH262167 MPL262167 MFP262167 LVT262167 LLX262167 LCB262167 KSF262167 KIJ262167 JYN262167 JOR262167 JEV262167 IUZ262167 ILD262167 IBH262167 HRL262167 HHP262167 GXT262167 GNX262167 GEB262167 FUF262167 FKJ262167 FAN262167 EQR262167 EGV262167 DWZ262167 DND262167 DDH262167 CTL262167 CJP262167 BZT262167 BPX262167 BGB262167 AWF262167 AMJ262167 ACN262167 SR262167 IV262167 WVH196631 WLL196631 WBP196631 VRT196631 VHX196631 UYB196631 UOF196631 UEJ196631 TUN196631 TKR196631 TAV196631 SQZ196631 SHD196631 RXH196631 RNL196631 RDP196631 QTT196631 QJX196631 QAB196631 PQF196631 PGJ196631 OWN196631 OMR196631 OCV196631 NSZ196631 NJD196631 MZH196631 MPL196631 MFP196631 LVT196631 LLX196631 LCB196631 KSF196631 KIJ196631 JYN196631 JOR196631 JEV196631 IUZ196631 ILD196631 IBH196631 HRL196631 HHP196631 GXT196631 GNX196631 GEB196631 FUF196631 FKJ196631 FAN196631 EQR196631 EGV196631 DWZ196631 DND196631 DDH196631 CTL196631 CJP196631 BZT196631 BPX196631 BGB196631 AWF196631 AMJ196631 ACN196631 SR196631 IV196631 WVH131095 WLL131095 WBP131095 VRT131095 VHX131095 UYB131095 UOF131095 UEJ131095 TUN131095 TKR131095 TAV131095 SQZ131095 SHD131095 RXH131095 RNL131095 RDP131095 QTT131095 QJX131095 QAB131095 PQF131095 PGJ131095 OWN131095 OMR131095 OCV131095 NSZ131095 NJD131095 MZH131095 MPL131095 MFP131095 LVT131095 LLX131095 LCB131095 KSF131095 KIJ131095 JYN131095 JOR131095 JEV131095 IUZ131095 ILD131095 IBH131095 HRL131095 HHP131095 GXT131095 GNX131095 GEB131095 FUF131095 FKJ131095 FAN131095 EQR131095 EGV131095 DWZ131095 DND131095 DDH131095 CTL131095 CJP131095 BZT131095 BPX131095 BGB131095 AWF131095 AMJ131095 ACN131095 SR131095 IV131095 WVH65559 WLL65559 WBP65559 VRT65559 VHX65559 UYB65559 UOF65559 UEJ65559 TUN65559 TKR65559 TAV65559 SQZ65559 SHD65559 RXH65559 RNL65559 RDP65559 QTT65559 QJX65559 QAB65559 PQF65559 PGJ65559 OWN65559 OMR65559 OCV65559 NSZ65559 NJD65559 MZH65559 MPL65559 MFP65559 LVT65559 LLX65559 LCB65559 KSF65559 KIJ65559 JYN65559 JOR65559 JEV65559 IUZ65559 ILD65559 IBH65559 HRL65559 HHP65559 GXT65559 GNX65559 GEB65559 FUF65559 FKJ65559 FAN65559 EQR65559 EGV65559 DWZ65559 DND65559 DDH65559 CTL65559 CJP65559 BZT65559 BPX65559 BGB65559 AWF65559 AMJ65559 ACN65559 SR65559 IV65559 WVH21 WLL21 WBP21 VRT21 VHX21 UYB21 UOF21 UEJ21 TUN21 TKR21 TAV21 SQZ21 SHD21 RXH21 RNL21 RDP21 QTT21 QJX21 QAB21 PQF21 PGJ21 OWN21 OMR21 OCV21 NSZ21 NJD21 MZH21 MPL21 MFP21 LVT21 LLX21 LCB21 KSF21 KIJ21 JYN21 JOR21 JEV21 IUZ21 ILD21 IBH21 HRL21 HHP21 GXT21 GNX21 GEB21 FUF21 FKJ21 FAN21 EQR21 EGV21 DWZ21 DND21 DDH21 CTL21 CJP21 BZT21 BPX21 BGB21 AWF21 AMJ21 ACN21 SR21 IV2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E22 F983049 F917513 F851977 F786441 F720905 F655369 F589833 F524297 F458761 F393225 F327689 F262153 F196617 F131081 F65545 E983057 E917521 E851985 E786449 E720913 E655377 E589841 E524305 E458769 E393233 E327697 E262161 E196625 E131089" xr:uid="{00000000-0002-0000-0200-000002000000}">
      <formula1>Frequency</formula1>
    </dataValidation>
    <dataValidation type="list" allowBlank="1" showInputMessage="1" showErrorMessage="1" sqref="F65544 F11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WVI983054 WLM983054 WBQ983054 VRU983054 VHY983054 UYC983054 UOG983054 UEK983054 TUO983054 TKS983054 TAW983054 SRA983054 SHE983054 RXI983054 RNM983054 RDQ983054 QTU983054 QJY983054 QAC983054 PQG983054 PGK983054 OWO983054 OMS983054 OCW983054 NTA983054 NJE983054 MZI983054 MPM983054 MFQ983054 LVU983054 LLY983054 LCC983054 KSG983054 KIK983054 JYO983054 JOS983054 JEW983054 IVA983054 ILE983054 IBI983054 HRM983054 HHQ983054 GXU983054 GNY983054 GEC983054 FUG983054 FKK983054 FAO983054 EQS983054 EGW983054 DXA983054 DNE983054 DDI983054 CTM983054 CJQ983054 BZU983054 BPY983054 BGC983054 AWG983054 AMK983054 ACO983054 SS983054 IW983054 WVI917518 WLM917518 WBQ917518 VRU917518 VHY917518 UYC917518 UOG917518 UEK917518 TUO917518 TKS917518 TAW917518 SRA917518 SHE917518 RXI917518 RNM917518 RDQ917518 QTU917518 QJY917518 QAC917518 PQG917518 PGK917518 OWO917518 OMS917518 OCW917518 NTA917518 NJE917518 MZI917518 MPM917518 MFQ917518 LVU917518 LLY917518 LCC917518 KSG917518 KIK917518 JYO917518 JOS917518 JEW917518 IVA917518 ILE917518 IBI917518 HRM917518 HHQ917518 GXU917518 GNY917518 GEC917518 FUG917518 FKK917518 FAO917518 EQS917518 EGW917518 DXA917518 DNE917518 DDI917518 CTM917518 CJQ917518 BZU917518 BPY917518 BGC917518 AWG917518 AMK917518 ACO917518 SS917518 IW917518 WVI851982 WLM851982 WBQ851982 VRU851982 VHY851982 UYC851982 UOG851982 UEK851982 TUO851982 TKS851982 TAW851982 SRA851982 SHE851982 RXI851982 RNM851982 RDQ851982 QTU851982 QJY851982 QAC851982 PQG851982 PGK851982 OWO851982 OMS851982 OCW851982 NTA851982 NJE851982 MZI851982 MPM851982 MFQ851982 LVU851982 LLY851982 LCC851982 KSG851982 KIK851982 JYO851982 JOS851982 JEW851982 IVA851982 ILE851982 IBI851982 HRM851982 HHQ851982 GXU851982 GNY851982 GEC851982 FUG851982 FKK851982 FAO851982 EQS851982 EGW851982 DXA851982 DNE851982 DDI851982 CTM851982 CJQ851982 BZU851982 BPY851982 BGC851982 AWG851982 AMK851982 ACO851982 SS851982 IW851982 WVI786446 WLM786446 WBQ786446 VRU786446 VHY786446 UYC786446 UOG786446 UEK786446 TUO786446 TKS786446 TAW786446 SRA786446 SHE786446 RXI786446 RNM786446 RDQ786446 QTU786446 QJY786446 QAC786446 PQG786446 PGK786446 OWO786446 OMS786446 OCW786446 NTA786446 NJE786446 MZI786446 MPM786446 MFQ786446 LVU786446 LLY786446 LCC786446 KSG786446 KIK786446 JYO786446 JOS786446 JEW786446 IVA786446 ILE786446 IBI786446 HRM786446 HHQ786446 GXU786446 GNY786446 GEC786446 FUG786446 FKK786446 FAO786446 EQS786446 EGW786446 DXA786446 DNE786446 DDI786446 CTM786446 CJQ786446 BZU786446 BPY786446 BGC786446 AWG786446 AMK786446 ACO786446 SS786446 IW786446 WVI720910 WLM720910 WBQ720910 VRU720910 VHY720910 UYC720910 UOG720910 UEK720910 TUO720910 TKS720910 TAW720910 SRA720910 SHE720910 RXI720910 RNM720910 RDQ720910 QTU720910 QJY720910 QAC720910 PQG720910 PGK720910 OWO720910 OMS720910 OCW720910 NTA720910 NJE720910 MZI720910 MPM720910 MFQ720910 LVU720910 LLY720910 LCC720910 KSG720910 KIK720910 JYO720910 JOS720910 JEW720910 IVA720910 ILE720910 IBI720910 HRM720910 HHQ720910 GXU720910 GNY720910 GEC720910 FUG720910 FKK720910 FAO720910 EQS720910 EGW720910 DXA720910 DNE720910 DDI720910 CTM720910 CJQ720910 BZU720910 BPY720910 BGC720910 AWG720910 AMK720910 ACO720910 SS720910 IW720910 WVI655374 WLM655374 WBQ655374 VRU655374 VHY655374 UYC655374 UOG655374 UEK655374 TUO655374 TKS655374 TAW655374 SRA655374 SHE655374 RXI655374 RNM655374 RDQ655374 QTU655374 QJY655374 QAC655374 PQG655374 PGK655374 OWO655374 OMS655374 OCW655374 NTA655374 NJE655374 MZI655374 MPM655374 MFQ655374 LVU655374 LLY655374 LCC655374 KSG655374 KIK655374 JYO655374 JOS655374 JEW655374 IVA655374 ILE655374 IBI655374 HRM655374 HHQ655374 GXU655374 GNY655374 GEC655374 FUG655374 FKK655374 FAO655374 EQS655374 EGW655374 DXA655374 DNE655374 DDI655374 CTM655374 CJQ655374 BZU655374 BPY655374 BGC655374 AWG655374 AMK655374 ACO655374 SS655374 IW655374 WVI589838 WLM589838 WBQ589838 VRU589838 VHY589838 UYC589838 UOG589838 UEK589838 TUO589838 TKS589838 TAW589838 SRA589838 SHE589838 RXI589838 RNM589838 RDQ589838 QTU589838 QJY589838 QAC589838 PQG589838 PGK589838 OWO589838 OMS589838 OCW589838 NTA589838 NJE589838 MZI589838 MPM589838 MFQ589838 LVU589838 LLY589838 LCC589838 KSG589838 KIK589838 JYO589838 JOS589838 JEW589838 IVA589838 ILE589838 IBI589838 HRM589838 HHQ589838 GXU589838 GNY589838 GEC589838 FUG589838 FKK589838 FAO589838 EQS589838 EGW589838 DXA589838 DNE589838 DDI589838 CTM589838 CJQ589838 BZU589838 BPY589838 BGC589838 AWG589838 AMK589838 ACO589838 SS589838 IW589838 WVI524302 WLM524302 WBQ524302 VRU524302 VHY524302 UYC524302 UOG524302 UEK524302 TUO524302 TKS524302 TAW524302 SRA524302 SHE524302 RXI524302 RNM524302 RDQ524302 QTU524302 QJY524302 QAC524302 PQG524302 PGK524302 OWO524302 OMS524302 OCW524302 NTA524302 NJE524302 MZI524302 MPM524302 MFQ524302 LVU524302 LLY524302 LCC524302 KSG524302 KIK524302 JYO524302 JOS524302 JEW524302 IVA524302 ILE524302 IBI524302 HRM524302 HHQ524302 GXU524302 GNY524302 GEC524302 FUG524302 FKK524302 FAO524302 EQS524302 EGW524302 DXA524302 DNE524302 DDI524302 CTM524302 CJQ524302 BZU524302 BPY524302 BGC524302 AWG524302 AMK524302 ACO524302 SS524302 IW524302 WVI458766 WLM458766 WBQ458766 VRU458766 VHY458766 UYC458766 UOG458766 UEK458766 TUO458766 TKS458766 TAW458766 SRA458766 SHE458766 RXI458766 RNM458766 RDQ458766 QTU458766 QJY458766 QAC458766 PQG458766 PGK458766 OWO458766 OMS458766 OCW458766 NTA458766 NJE458766 MZI458766 MPM458766 MFQ458766 LVU458766 LLY458766 LCC458766 KSG458766 KIK458766 JYO458766 JOS458766 JEW458766 IVA458766 ILE458766 IBI458766 HRM458766 HHQ458766 GXU458766 GNY458766 GEC458766 FUG458766 FKK458766 FAO458766 EQS458766 EGW458766 DXA458766 DNE458766 DDI458766 CTM458766 CJQ458766 BZU458766 BPY458766 BGC458766 AWG458766 AMK458766 ACO458766 SS458766 IW458766 WVI393230 WLM393230 WBQ393230 VRU393230 VHY393230 UYC393230 UOG393230 UEK393230 TUO393230 TKS393230 TAW393230 SRA393230 SHE393230 RXI393230 RNM393230 RDQ393230 QTU393230 QJY393230 QAC393230 PQG393230 PGK393230 OWO393230 OMS393230 OCW393230 NTA393230 NJE393230 MZI393230 MPM393230 MFQ393230 LVU393230 LLY393230 LCC393230 KSG393230 KIK393230 JYO393230 JOS393230 JEW393230 IVA393230 ILE393230 IBI393230 HRM393230 HHQ393230 GXU393230 GNY393230 GEC393230 FUG393230 FKK393230 FAO393230 EQS393230 EGW393230 DXA393230 DNE393230 DDI393230 CTM393230 CJQ393230 BZU393230 BPY393230 BGC393230 AWG393230 AMK393230 ACO393230 SS393230 IW393230 WVI327694 WLM327694 WBQ327694 VRU327694 VHY327694 UYC327694 UOG327694 UEK327694 TUO327694 TKS327694 TAW327694 SRA327694 SHE327694 RXI327694 RNM327694 RDQ327694 QTU327694 QJY327694 QAC327694 PQG327694 PGK327694 OWO327694 OMS327694 OCW327694 NTA327694 NJE327694 MZI327694 MPM327694 MFQ327694 LVU327694 LLY327694 LCC327694 KSG327694 KIK327694 JYO327694 JOS327694 JEW327694 IVA327694 ILE327694 IBI327694 HRM327694 HHQ327694 GXU327694 GNY327694 GEC327694 FUG327694 FKK327694 FAO327694 EQS327694 EGW327694 DXA327694 DNE327694 DDI327694 CTM327694 CJQ327694 BZU327694 BPY327694 BGC327694 AWG327694 AMK327694 ACO327694 SS327694 IW327694 WVI262158 WLM262158 WBQ262158 VRU262158 VHY262158 UYC262158 UOG262158 UEK262158 TUO262158 TKS262158 TAW262158 SRA262158 SHE262158 RXI262158 RNM262158 RDQ262158 QTU262158 QJY262158 QAC262158 PQG262158 PGK262158 OWO262158 OMS262158 OCW262158 NTA262158 NJE262158 MZI262158 MPM262158 MFQ262158 LVU262158 LLY262158 LCC262158 KSG262158 KIK262158 JYO262158 JOS262158 JEW262158 IVA262158 ILE262158 IBI262158 HRM262158 HHQ262158 GXU262158 GNY262158 GEC262158 FUG262158 FKK262158 FAO262158 EQS262158 EGW262158 DXA262158 DNE262158 DDI262158 CTM262158 CJQ262158 BZU262158 BPY262158 BGC262158 AWG262158 AMK262158 ACO262158 SS262158 IW262158 WVI196622 WLM196622 WBQ196622 VRU196622 VHY196622 UYC196622 UOG196622 UEK196622 TUO196622 TKS196622 TAW196622 SRA196622 SHE196622 RXI196622 RNM196622 RDQ196622 QTU196622 QJY196622 QAC196622 PQG196622 PGK196622 OWO196622 OMS196622 OCW196622 NTA196622 NJE196622 MZI196622 MPM196622 MFQ196622 LVU196622 LLY196622 LCC196622 KSG196622 KIK196622 JYO196622 JOS196622 JEW196622 IVA196622 ILE196622 IBI196622 HRM196622 HHQ196622 GXU196622 GNY196622 GEC196622 FUG196622 FKK196622 FAO196622 EQS196622 EGW196622 DXA196622 DNE196622 DDI196622 CTM196622 CJQ196622 BZU196622 BPY196622 BGC196622 AWG196622 AMK196622 ACO196622 SS196622 IW196622 WVI131086 WLM131086 WBQ131086 VRU131086 VHY131086 UYC131086 UOG131086 UEK131086 TUO131086 TKS131086 TAW131086 SRA131086 SHE131086 RXI131086 RNM131086 RDQ131086 QTU131086 QJY131086 QAC131086 PQG131086 PGK131086 OWO131086 OMS131086 OCW131086 NTA131086 NJE131086 MZI131086 MPM131086 MFQ131086 LVU131086 LLY131086 LCC131086 KSG131086 KIK131086 JYO131086 JOS131086 JEW131086 IVA131086 ILE131086 IBI131086 HRM131086 HHQ131086 GXU131086 GNY131086 GEC131086 FUG131086 FKK131086 FAO131086 EQS131086 EGW131086 DXA131086 DNE131086 DDI131086 CTM131086 CJQ131086 BZU131086 BPY131086 BGC131086 AWG131086 AMK131086 ACO131086 SS131086 IW131086 WVI65550 WLM65550 WBQ65550 VRU65550 VHY65550 UYC65550 UOG65550 UEK65550 TUO65550 TKS65550 TAW65550 SRA65550 SHE65550 RXI65550 RNM65550 RDQ65550 QTU65550 QJY65550 QAC65550 PQG65550 PGK65550 OWO65550 OMS65550 OCW65550 NTA65550 NJE65550 MZI65550 MPM65550 MFQ65550 LVU65550 LLY65550 LCC65550 KSG65550 KIK65550 JYO65550 JOS65550 JEW65550 IVA65550 ILE65550 IBI65550 HRM65550 HHQ65550 GXU65550 GNY65550 GEC65550 FUG65550 FKK65550 FAO65550 EQS65550 EGW65550 DXA65550 DNE65550 DDI65550 CTM65550 CJQ65550 BZU65550 BPY65550 BGC65550 AWG65550 AMK65550 ACO65550 SS65550 IW65550 WVI9:WVI10 WLM9:WLM10 WBQ9:WBQ10 VRU9:VRU10 VHY9:VHY10 UYC9:UYC10 UOG9:UOG10 UEK9:UEK10 TUO9:TUO10 TKS9:TKS10 TAW9:TAW10 SRA9:SRA10 SHE9:SHE10 RXI9:RXI10 RNM9:RNM10 RDQ9:RDQ10 QTU9:QTU10 QJY9:QJY10 QAC9:QAC10 PQG9:PQG10 PGK9:PGK10 OWO9:OWO10 OMS9:OMS10 OCW9:OCW10 NTA9:NTA10 NJE9:NJE10 MZI9:MZI10 MPM9:MPM10 MFQ9:MFQ10 LVU9:LVU10 LLY9:LLY10 LCC9:LCC10 KSG9:KSG10 KIK9:KIK10 JYO9:JYO10 JOS9:JOS10 JEW9:JEW10 IVA9:IVA10 ILE9:ILE10 IBI9:IBI10 HRM9:HRM10 HHQ9:HHQ10 GXU9:GXU10 GNY9:GNY10 GEC9:GEC10 FUG9:FUG10 FKK9:FKK10 FAO9:FAO10 EQS9:EQS10 EGW9:EGW10 DXA9:DXA10 DNE9:DNE10 DDI9:DDI10 CTM9:CTM10 CJQ9:CJQ10 BZU9:BZU10 BPY9:BPY10 BGC9:BGC10 AWG9:AWG10 AMK9:AMK10 ACO9:ACO10 SS9:SS10 IW9:IW10 F983048 F917512 F851976 F786440 F720904 F655368 F589832 F524296 F458760 F393224 F327688 F262152 F196616 F131080" xr:uid="{00000000-0002-0000-0200-000003000000}">
      <formula1>Tenors</formula1>
    </dataValidation>
    <dataValidation type="list" allowBlank="1" showInputMessage="1" showErrorMessage="1" sqref="F65549 E17:F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VH983058 WLL983058 WBP983058 VRT983058 VHX983058 UYB983058 UOF983058 UEJ983058 TUN983058 TKR983058 TAV983058 SQZ983058 SHD983058 RXH983058 RNL983058 RDP983058 QTT983058 QJX983058 QAB983058 PQF983058 PGJ983058 OWN983058 OMR983058 OCV983058 NSZ983058 NJD983058 MZH983058 MPL983058 MFP983058 LVT983058 LLX983058 LCB983058 KSF983058 KIJ983058 JYN983058 JOR983058 JEV983058 IUZ983058 ILD983058 IBH983058 HRL983058 HHP983058 GXT983058 GNX983058 GEB983058 FUF983058 FKJ983058 FAN983058 EQR983058 EGV983058 DWZ983058 DND983058 DDH983058 CTL983058 CJP983058 BZT983058 BPX983058 BGB983058 AWF983058 AMJ983058 ACN983058 SR983058 IV983058 WVH917522 WLL917522 WBP917522 VRT917522 VHX917522 UYB917522 UOF917522 UEJ917522 TUN917522 TKR917522 TAV917522 SQZ917522 SHD917522 RXH917522 RNL917522 RDP917522 QTT917522 QJX917522 QAB917522 PQF917522 PGJ917522 OWN917522 OMR917522 OCV917522 NSZ917522 NJD917522 MZH917522 MPL917522 MFP917522 LVT917522 LLX917522 LCB917522 KSF917522 KIJ917522 JYN917522 JOR917522 JEV917522 IUZ917522 ILD917522 IBH917522 HRL917522 HHP917522 GXT917522 GNX917522 GEB917522 FUF917522 FKJ917522 FAN917522 EQR917522 EGV917522 DWZ917522 DND917522 DDH917522 CTL917522 CJP917522 BZT917522 BPX917522 BGB917522 AWF917522 AMJ917522 ACN917522 SR917522 IV917522 WVH851986 WLL851986 WBP851986 VRT851986 VHX851986 UYB851986 UOF851986 UEJ851986 TUN851986 TKR851986 TAV851986 SQZ851986 SHD851986 RXH851986 RNL851986 RDP851986 QTT851986 QJX851986 QAB851986 PQF851986 PGJ851986 OWN851986 OMR851986 OCV851986 NSZ851986 NJD851986 MZH851986 MPL851986 MFP851986 LVT851986 LLX851986 LCB851986 KSF851986 KIJ851986 JYN851986 JOR851986 JEV851986 IUZ851986 ILD851986 IBH851986 HRL851986 HHP851986 GXT851986 GNX851986 GEB851986 FUF851986 FKJ851986 FAN851986 EQR851986 EGV851986 DWZ851986 DND851986 DDH851986 CTL851986 CJP851986 BZT851986 BPX851986 BGB851986 AWF851986 AMJ851986 ACN851986 SR851986 IV851986 WVH786450 WLL786450 WBP786450 VRT786450 VHX786450 UYB786450 UOF786450 UEJ786450 TUN786450 TKR786450 TAV786450 SQZ786450 SHD786450 RXH786450 RNL786450 RDP786450 QTT786450 QJX786450 QAB786450 PQF786450 PGJ786450 OWN786450 OMR786450 OCV786450 NSZ786450 NJD786450 MZH786450 MPL786450 MFP786450 LVT786450 LLX786450 LCB786450 KSF786450 KIJ786450 JYN786450 JOR786450 JEV786450 IUZ786450 ILD786450 IBH786450 HRL786450 HHP786450 GXT786450 GNX786450 GEB786450 FUF786450 FKJ786450 FAN786450 EQR786450 EGV786450 DWZ786450 DND786450 DDH786450 CTL786450 CJP786450 BZT786450 BPX786450 BGB786450 AWF786450 AMJ786450 ACN786450 SR786450 IV786450 WVH720914 WLL720914 WBP720914 VRT720914 VHX720914 UYB720914 UOF720914 UEJ720914 TUN720914 TKR720914 TAV720914 SQZ720914 SHD720914 RXH720914 RNL720914 RDP720914 QTT720914 QJX720914 QAB720914 PQF720914 PGJ720914 OWN720914 OMR720914 OCV720914 NSZ720914 NJD720914 MZH720914 MPL720914 MFP720914 LVT720914 LLX720914 LCB720914 KSF720914 KIJ720914 JYN720914 JOR720914 JEV720914 IUZ720914 ILD720914 IBH720914 HRL720914 HHP720914 GXT720914 GNX720914 GEB720914 FUF720914 FKJ720914 FAN720914 EQR720914 EGV720914 DWZ720914 DND720914 DDH720914 CTL720914 CJP720914 BZT720914 BPX720914 BGB720914 AWF720914 AMJ720914 ACN720914 SR720914 IV720914 WVH655378 WLL655378 WBP655378 VRT655378 VHX655378 UYB655378 UOF655378 UEJ655378 TUN655378 TKR655378 TAV655378 SQZ655378 SHD655378 RXH655378 RNL655378 RDP655378 QTT655378 QJX655378 QAB655378 PQF655378 PGJ655378 OWN655378 OMR655378 OCV655378 NSZ655378 NJD655378 MZH655378 MPL655378 MFP655378 LVT655378 LLX655378 LCB655378 KSF655378 KIJ655378 JYN655378 JOR655378 JEV655378 IUZ655378 ILD655378 IBH655378 HRL655378 HHP655378 GXT655378 GNX655378 GEB655378 FUF655378 FKJ655378 FAN655378 EQR655378 EGV655378 DWZ655378 DND655378 DDH655378 CTL655378 CJP655378 BZT655378 BPX655378 BGB655378 AWF655378 AMJ655378 ACN655378 SR655378 IV655378 WVH589842 WLL589842 WBP589842 VRT589842 VHX589842 UYB589842 UOF589842 UEJ589842 TUN589842 TKR589842 TAV589842 SQZ589842 SHD589842 RXH589842 RNL589842 RDP589842 QTT589842 QJX589842 QAB589842 PQF589842 PGJ589842 OWN589842 OMR589842 OCV589842 NSZ589842 NJD589842 MZH589842 MPL589842 MFP589842 LVT589842 LLX589842 LCB589842 KSF589842 KIJ589842 JYN589842 JOR589842 JEV589842 IUZ589842 ILD589842 IBH589842 HRL589842 HHP589842 GXT589842 GNX589842 GEB589842 FUF589842 FKJ589842 FAN589842 EQR589842 EGV589842 DWZ589842 DND589842 DDH589842 CTL589842 CJP589842 BZT589842 BPX589842 BGB589842 AWF589842 AMJ589842 ACN589842 SR589842 IV589842 WVH524306 WLL524306 WBP524306 VRT524306 VHX524306 UYB524306 UOF524306 UEJ524306 TUN524306 TKR524306 TAV524306 SQZ524306 SHD524306 RXH524306 RNL524306 RDP524306 QTT524306 QJX524306 QAB524306 PQF524306 PGJ524306 OWN524306 OMR524306 OCV524306 NSZ524306 NJD524306 MZH524306 MPL524306 MFP524306 LVT524306 LLX524306 LCB524306 KSF524306 KIJ524306 JYN524306 JOR524306 JEV524306 IUZ524306 ILD524306 IBH524306 HRL524306 HHP524306 GXT524306 GNX524306 GEB524306 FUF524306 FKJ524306 FAN524306 EQR524306 EGV524306 DWZ524306 DND524306 DDH524306 CTL524306 CJP524306 BZT524306 BPX524306 BGB524306 AWF524306 AMJ524306 ACN524306 SR524306 IV524306 WVH458770 WLL458770 WBP458770 VRT458770 VHX458770 UYB458770 UOF458770 UEJ458770 TUN458770 TKR458770 TAV458770 SQZ458770 SHD458770 RXH458770 RNL458770 RDP458770 QTT458770 QJX458770 QAB458770 PQF458770 PGJ458770 OWN458770 OMR458770 OCV458770 NSZ458770 NJD458770 MZH458770 MPL458770 MFP458770 LVT458770 LLX458770 LCB458770 KSF458770 KIJ458770 JYN458770 JOR458770 JEV458770 IUZ458770 ILD458770 IBH458770 HRL458770 HHP458770 GXT458770 GNX458770 GEB458770 FUF458770 FKJ458770 FAN458770 EQR458770 EGV458770 DWZ458770 DND458770 DDH458770 CTL458770 CJP458770 BZT458770 BPX458770 BGB458770 AWF458770 AMJ458770 ACN458770 SR458770 IV458770 WVH393234 WLL393234 WBP393234 VRT393234 VHX393234 UYB393234 UOF393234 UEJ393234 TUN393234 TKR393234 TAV393234 SQZ393234 SHD393234 RXH393234 RNL393234 RDP393234 QTT393234 QJX393234 QAB393234 PQF393234 PGJ393234 OWN393234 OMR393234 OCV393234 NSZ393234 NJD393234 MZH393234 MPL393234 MFP393234 LVT393234 LLX393234 LCB393234 KSF393234 KIJ393234 JYN393234 JOR393234 JEV393234 IUZ393234 ILD393234 IBH393234 HRL393234 HHP393234 GXT393234 GNX393234 GEB393234 FUF393234 FKJ393234 FAN393234 EQR393234 EGV393234 DWZ393234 DND393234 DDH393234 CTL393234 CJP393234 BZT393234 BPX393234 BGB393234 AWF393234 AMJ393234 ACN393234 SR393234 IV393234 WVH327698 WLL327698 WBP327698 VRT327698 VHX327698 UYB327698 UOF327698 UEJ327698 TUN327698 TKR327698 TAV327698 SQZ327698 SHD327698 RXH327698 RNL327698 RDP327698 QTT327698 QJX327698 QAB327698 PQF327698 PGJ327698 OWN327698 OMR327698 OCV327698 NSZ327698 NJD327698 MZH327698 MPL327698 MFP327698 LVT327698 LLX327698 LCB327698 KSF327698 KIJ327698 JYN327698 JOR327698 JEV327698 IUZ327698 ILD327698 IBH327698 HRL327698 HHP327698 GXT327698 GNX327698 GEB327698 FUF327698 FKJ327698 FAN327698 EQR327698 EGV327698 DWZ327698 DND327698 DDH327698 CTL327698 CJP327698 BZT327698 BPX327698 BGB327698 AWF327698 AMJ327698 ACN327698 SR327698 IV327698 WVH262162 WLL262162 WBP262162 VRT262162 VHX262162 UYB262162 UOF262162 UEJ262162 TUN262162 TKR262162 TAV262162 SQZ262162 SHD262162 RXH262162 RNL262162 RDP262162 QTT262162 QJX262162 QAB262162 PQF262162 PGJ262162 OWN262162 OMR262162 OCV262162 NSZ262162 NJD262162 MZH262162 MPL262162 MFP262162 LVT262162 LLX262162 LCB262162 KSF262162 KIJ262162 JYN262162 JOR262162 JEV262162 IUZ262162 ILD262162 IBH262162 HRL262162 HHP262162 GXT262162 GNX262162 GEB262162 FUF262162 FKJ262162 FAN262162 EQR262162 EGV262162 DWZ262162 DND262162 DDH262162 CTL262162 CJP262162 BZT262162 BPX262162 BGB262162 AWF262162 AMJ262162 ACN262162 SR262162 IV262162 WVH196626 WLL196626 WBP196626 VRT196626 VHX196626 UYB196626 UOF196626 UEJ196626 TUN196626 TKR196626 TAV196626 SQZ196626 SHD196626 RXH196626 RNL196626 RDP196626 QTT196626 QJX196626 QAB196626 PQF196626 PGJ196626 OWN196626 OMR196626 OCV196626 NSZ196626 NJD196626 MZH196626 MPL196626 MFP196626 LVT196626 LLX196626 LCB196626 KSF196626 KIJ196626 JYN196626 JOR196626 JEV196626 IUZ196626 ILD196626 IBH196626 HRL196626 HHP196626 GXT196626 GNX196626 GEB196626 FUF196626 FKJ196626 FAN196626 EQR196626 EGV196626 DWZ196626 DND196626 DDH196626 CTL196626 CJP196626 BZT196626 BPX196626 BGB196626 AWF196626 AMJ196626 ACN196626 SR196626 IV196626 WVH131090 WLL131090 WBP131090 VRT131090 VHX131090 UYB131090 UOF131090 UEJ131090 TUN131090 TKR131090 TAV131090 SQZ131090 SHD131090 RXH131090 RNL131090 RDP131090 QTT131090 QJX131090 QAB131090 PQF131090 PGJ131090 OWN131090 OMR131090 OCV131090 NSZ131090 NJD131090 MZH131090 MPL131090 MFP131090 LVT131090 LLX131090 LCB131090 KSF131090 KIJ131090 JYN131090 JOR131090 JEV131090 IUZ131090 ILD131090 IBH131090 HRL131090 HHP131090 GXT131090 GNX131090 GEB131090 FUF131090 FKJ131090 FAN131090 EQR131090 EGV131090 DWZ131090 DND131090 DDH131090 CTL131090 CJP131090 BZT131090 BPX131090 BGB131090 AWF131090 AMJ131090 ACN131090 SR131090 IV131090 WVH65554 WLL65554 WBP65554 VRT65554 VHX65554 UYB65554 UOF65554 UEJ65554 TUN65554 TKR65554 TAV65554 SQZ65554 SHD65554 RXH65554 RNL65554 RDP65554 QTT65554 QJX65554 QAB65554 PQF65554 PGJ65554 OWN65554 OMR65554 OCV65554 NSZ65554 NJD65554 MZH65554 MPL65554 MFP65554 LVT65554 LLX65554 LCB65554 KSF65554 KIJ65554 JYN65554 JOR65554 JEV65554 IUZ65554 ILD65554 IBH65554 HRL65554 HHP65554 GXT65554 GNX65554 GEB65554 FUF65554 FKJ65554 FAN65554 EQR65554 EGV65554 DWZ65554 DND65554 DDH65554 CTL65554 CJP65554 BZT65554 BPX65554 BGB65554 AWF65554 AMJ65554 ACN65554 SR65554 IV65554 WVH16 WLL16 WBP16 VRT16 VHX16 UYB16 UOF16 UEJ16 TUN16 TKR16 TAV16 SQZ16 SHD16 RXH16 RNL16 RDP16 QTT16 QJX16 QAB16 PQF16 PGJ16 OWN16 OMR16 OCV16 NSZ16 NJD16 MZH16 MPL16 MFP16 LVT16 LLX16 LCB16 KSF16 KIJ16 JYN16 JOR16 JEV16 IUZ16 ILD16 IBH16 HRL16 HHP16 GXT16 GNX16 GEB16 FUF16 FKJ16 FAN16 EQR16 EGV16 DWZ16 DND16 DDH16 CTL16 CJP16 BZT16 BPX16 BGB16 AWF16 AMJ16 ACN16 SR16 IV16 WVI983059 WLM983059 WBQ983059 VRU983059 VHY983059 UYC983059 UOG983059 UEK983059 TUO983059 TKS983059 TAW983059 SRA983059 SHE983059 RXI983059 RNM983059 RDQ983059 QTU983059 QJY983059 QAC983059 PQG983059 PGK983059 OWO983059 OMS983059 OCW983059 NTA983059 NJE983059 MZI983059 MPM983059 MFQ983059 LVU983059 LLY983059 LCC983059 KSG983059 KIK983059 JYO983059 JOS983059 JEW983059 IVA983059 ILE983059 IBI983059 HRM983059 HHQ983059 GXU983059 GNY983059 GEC983059 FUG983059 FKK983059 FAO983059 EQS983059 EGW983059 DXA983059 DNE983059 DDI983059 CTM983059 CJQ983059 BZU983059 BPY983059 BGC983059 AWG983059 AMK983059 ACO983059 SS983059 IW983059 WVI917523 WLM917523 WBQ917523 VRU917523 VHY917523 UYC917523 UOG917523 UEK917523 TUO917523 TKS917523 TAW917523 SRA917523 SHE917523 RXI917523 RNM917523 RDQ917523 QTU917523 QJY917523 QAC917523 PQG917523 PGK917523 OWO917523 OMS917523 OCW917523 NTA917523 NJE917523 MZI917523 MPM917523 MFQ917523 LVU917523 LLY917523 LCC917523 KSG917523 KIK917523 JYO917523 JOS917523 JEW917523 IVA917523 ILE917523 IBI917523 HRM917523 HHQ917523 GXU917523 GNY917523 GEC917523 FUG917523 FKK917523 FAO917523 EQS917523 EGW917523 DXA917523 DNE917523 DDI917523 CTM917523 CJQ917523 BZU917523 BPY917523 BGC917523 AWG917523 AMK917523 ACO917523 SS917523 IW917523 WVI851987 WLM851987 WBQ851987 VRU851987 VHY851987 UYC851987 UOG851987 UEK851987 TUO851987 TKS851987 TAW851987 SRA851987 SHE851987 RXI851987 RNM851987 RDQ851987 QTU851987 QJY851987 QAC851987 PQG851987 PGK851987 OWO851987 OMS851987 OCW851987 NTA851987 NJE851987 MZI851987 MPM851987 MFQ851987 LVU851987 LLY851987 LCC851987 KSG851987 KIK851987 JYO851987 JOS851987 JEW851987 IVA851987 ILE851987 IBI851987 HRM851987 HHQ851987 GXU851987 GNY851987 GEC851987 FUG851987 FKK851987 FAO851987 EQS851987 EGW851987 DXA851987 DNE851987 DDI851987 CTM851987 CJQ851987 BZU851987 BPY851987 BGC851987 AWG851987 AMK851987 ACO851987 SS851987 IW851987 WVI786451 WLM786451 WBQ786451 VRU786451 VHY786451 UYC786451 UOG786451 UEK786451 TUO786451 TKS786451 TAW786451 SRA786451 SHE786451 RXI786451 RNM786451 RDQ786451 QTU786451 QJY786451 QAC786451 PQG786451 PGK786451 OWO786451 OMS786451 OCW786451 NTA786451 NJE786451 MZI786451 MPM786451 MFQ786451 LVU786451 LLY786451 LCC786451 KSG786451 KIK786451 JYO786451 JOS786451 JEW786451 IVA786451 ILE786451 IBI786451 HRM786451 HHQ786451 GXU786451 GNY786451 GEC786451 FUG786451 FKK786451 FAO786451 EQS786451 EGW786451 DXA786451 DNE786451 DDI786451 CTM786451 CJQ786451 BZU786451 BPY786451 BGC786451 AWG786451 AMK786451 ACO786451 SS786451 IW786451 WVI720915 WLM720915 WBQ720915 VRU720915 VHY720915 UYC720915 UOG720915 UEK720915 TUO720915 TKS720915 TAW720915 SRA720915 SHE720915 RXI720915 RNM720915 RDQ720915 QTU720915 QJY720915 QAC720915 PQG720915 PGK720915 OWO720915 OMS720915 OCW720915 NTA720915 NJE720915 MZI720915 MPM720915 MFQ720915 LVU720915 LLY720915 LCC720915 KSG720915 KIK720915 JYO720915 JOS720915 JEW720915 IVA720915 ILE720915 IBI720915 HRM720915 HHQ720915 GXU720915 GNY720915 GEC720915 FUG720915 FKK720915 FAO720915 EQS720915 EGW720915 DXA720915 DNE720915 DDI720915 CTM720915 CJQ720915 BZU720915 BPY720915 BGC720915 AWG720915 AMK720915 ACO720915 SS720915 IW720915 WVI655379 WLM655379 WBQ655379 VRU655379 VHY655379 UYC655379 UOG655379 UEK655379 TUO655379 TKS655379 TAW655379 SRA655379 SHE655379 RXI655379 RNM655379 RDQ655379 QTU655379 QJY655379 QAC655379 PQG655379 PGK655379 OWO655379 OMS655379 OCW655379 NTA655379 NJE655379 MZI655379 MPM655379 MFQ655379 LVU655379 LLY655379 LCC655379 KSG655379 KIK655379 JYO655379 JOS655379 JEW655379 IVA655379 ILE655379 IBI655379 HRM655379 HHQ655379 GXU655379 GNY655379 GEC655379 FUG655379 FKK655379 FAO655379 EQS655379 EGW655379 DXA655379 DNE655379 DDI655379 CTM655379 CJQ655379 BZU655379 BPY655379 BGC655379 AWG655379 AMK655379 ACO655379 SS655379 IW655379 WVI589843 WLM589843 WBQ589843 VRU589843 VHY589843 UYC589843 UOG589843 UEK589843 TUO589843 TKS589843 TAW589843 SRA589843 SHE589843 RXI589843 RNM589843 RDQ589843 QTU589843 QJY589843 QAC589843 PQG589843 PGK589843 OWO589843 OMS589843 OCW589843 NTA589843 NJE589843 MZI589843 MPM589843 MFQ589843 LVU589843 LLY589843 LCC589843 KSG589843 KIK589843 JYO589843 JOS589843 JEW589843 IVA589843 ILE589843 IBI589843 HRM589843 HHQ589843 GXU589843 GNY589843 GEC589843 FUG589843 FKK589843 FAO589843 EQS589843 EGW589843 DXA589843 DNE589843 DDI589843 CTM589843 CJQ589843 BZU589843 BPY589843 BGC589843 AWG589843 AMK589843 ACO589843 SS589843 IW589843 WVI524307 WLM524307 WBQ524307 VRU524307 VHY524307 UYC524307 UOG524307 UEK524307 TUO524307 TKS524307 TAW524307 SRA524307 SHE524307 RXI524307 RNM524307 RDQ524307 QTU524307 QJY524307 QAC524307 PQG524307 PGK524307 OWO524307 OMS524307 OCW524307 NTA524307 NJE524307 MZI524307 MPM524307 MFQ524307 LVU524307 LLY524307 LCC524307 KSG524307 KIK524307 JYO524307 JOS524307 JEW524307 IVA524307 ILE524307 IBI524307 HRM524307 HHQ524307 GXU524307 GNY524307 GEC524307 FUG524307 FKK524307 FAO524307 EQS524307 EGW524307 DXA524307 DNE524307 DDI524307 CTM524307 CJQ524307 BZU524307 BPY524307 BGC524307 AWG524307 AMK524307 ACO524307 SS524307 IW524307 WVI458771 WLM458771 WBQ458771 VRU458771 VHY458771 UYC458771 UOG458771 UEK458771 TUO458771 TKS458771 TAW458771 SRA458771 SHE458771 RXI458771 RNM458771 RDQ458771 QTU458771 QJY458771 QAC458771 PQG458771 PGK458771 OWO458771 OMS458771 OCW458771 NTA458771 NJE458771 MZI458771 MPM458771 MFQ458771 LVU458771 LLY458771 LCC458771 KSG458771 KIK458771 JYO458771 JOS458771 JEW458771 IVA458771 ILE458771 IBI458771 HRM458771 HHQ458771 GXU458771 GNY458771 GEC458771 FUG458771 FKK458771 FAO458771 EQS458771 EGW458771 DXA458771 DNE458771 DDI458771 CTM458771 CJQ458771 BZU458771 BPY458771 BGC458771 AWG458771 AMK458771 ACO458771 SS458771 IW458771 WVI393235 WLM393235 WBQ393235 VRU393235 VHY393235 UYC393235 UOG393235 UEK393235 TUO393235 TKS393235 TAW393235 SRA393235 SHE393235 RXI393235 RNM393235 RDQ393235 QTU393235 QJY393235 QAC393235 PQG393235 PGK393235 OWO393235 OMS393235 OCW393235 NTA393235 NJE393235 MZI393235 MPM393235 MFQ393235 LVU393235 LLY393235 LCC393235 KSG393235 KIK393235 JYO393235 JOS393235 JEW393235 IVA393235 ILE393235 IBI393235 HRM393235 HHQ393235 GXU393235 GNY393235 GEC393235 FUG393235 FKK393235 FAO393235 EQS393235 EGW393235 DXA393235 DNE393235 DDI393235 CTM393235 CJQ393235 BZU393235 BPY393235 BGC393235 AWG393235 AMK393235 ACO393235 SS393235 IW393235 WVI327699 WLM327699 WBQ327699 VRU327699 VHY327699 UYC327699 UOG327699 UEK327699 TUO327699 TKS327699 TAW327699 SRA327699 SHE327699 RXI327699 RNM327699 RDQ327699 QTU327699 QJY327699 QAC327699 PQG327699 PGK327699 OWO327699 OMS327699 OCW327699 NTA327699 NJE327699 MZI327699 MPM327699 MFQ327699 LVU327699 LLY327699 LCC327699 KSG327699 KIK327699 JYO327699 JOS327699 JEW327699 IVA327699 ILE327699 IBI327699 HRM327699 HHQ327699 GXU327699 GNY327699 GEC327699 FUG327699 FKK327699 FAO327699 EQS327699 EGW327699 DXA327699 DNE327699 DDI327699 CTM327699 CJQ327699 BZU327699 BPY327699 BGC327699 AWG327699 AMK327699 ACO327699 SS327699 IW327699 WVI262163 WLM262163 WBQ262163 VRU262163 VHY262163 UYC262163 UOG262163 UEK262163 TUO262163 TKS262163 TAW262163 SRA262163 SHE262163 RXI262163 RNM262163 RDQ262163 QTU262163 QJY262163 QAC262163 PQG262163 PGK262163 OWO262163 OMS262163 OCW262163 NTA262163 NJE262163 MZI262163 MPM262163 MFQ262163 LVU262163 LLY262163 LCC262163 KSG262163 KIK262163 JYO262163 JOS262163 JEW262163 IVA262163 ILE262163 IBI262163 HRM262163 HHQ262163 GXU262163 GNY262163 GEC262163 FUG262163 FKK262163 FAO262163 EQS262163 EGW262163 DXA262163 DNE262163 DDI262163 CTM262163 CJQ262163 BZU262163 BPY262163 BGC262163 AWG262163 AMK262163 ACO262163 SS262163 IW262163 WVI196627 WLM196627 WBQ196627 VRU196627 VHY196627 UYC196627 UOG196627 UEK196627 TUO196627 TKS196627 TAW196627 SRA196627 SHE196627 RXI196627 RNM196627 RDQ196627 QTU196627 QJY196627 QAC196627 PQG196627 PGK196627 OWO196627 OMS196627 OCW196627 NTA196627 NJE196627 MZI196627 MPM196627 MFQ196627 LVU196627 LLY196627 LCC196627 KSG196627 KIK196627 JYO196627 JOS196627 JEW196627 IVA196627 ILE196627 IBI196627 HRM196627 HHQ196627 GXU196627 GNY196627 GEC196627 FUG196627 FKK196627 FAO196627 EQS196627 EGW196627 DXA196627 DNE196627 DDI196627 CTM196627 CJQ196627 BZU196627 BPY196627 BGC196627 AWG196627 AMK196627 ACO196627 SS196627 IW196627 WVI131091 WLM131091 WBQ131091 VRU131091 VHY131091 UYC131091 UOG131091 UEK131091 TUO131091 TKS131091 TAW131091 SRA131091 SHE131091 RXI131091 RNM131091 RDQ131091 QTU131091 QJY131091 QAC131091 PQG131091 PGK131091 OWO131091 OMS131091 OCW131091 NTA131091 NJE131091 MZI131091 MPM131091 MFQ131091 LVU131091 LLY131091 LCC131091 KSG131091 KIK131091 JYO131091 JOS131091 JEW131091 IVA131091 ILE131091 IBI131091 HRM131091 HHQ131091 GXU131091 GNY131091 GEC131091 FUG131091 FKK131091 FAO131091 EQS131091 EGW131091 DXA131091 DNE131091 DDI131091 CTM131091 CJQ131091 BZU131091 BPY131091 BGC131091 AWG131091 AMK131091 ACO131091 SS131091 IW131091 WVI65555 WLM65555 WBQ65555 VRU65555 VHY65555 UYC65555 UOG65555 UEK65555 TUO65555 TKS65555 TAW65555 SRA65555 SHE65555 RXI65555 RNM65555 RDQ65555 QTU65555 QJY65555 QAC65555 PQG65555 PGK65555 OWO65555 OMS65555 OCW65555 NTA65555 NJE65555 MZI65555 MPM65555 MFQ65555 LVU65555 LLY65555 LCC65555 KSG65555 KIK65555 JYO65555 JOS65555 JEW65555 IVA65555 ILE65555 IBI65555 HRM65555 HHQ65555 GXU65555 GNY65555 GEC65555 FUG65555 FKK65555 FAO65555 EQS65555 EGW65555 DXA65555 DNE65555 DDI65555 CTM65555 CJQ65555 BZU65555 BPY65555 BGC65555 AWG65555 AMK65555 ACO65555 SS65555 IW65555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E983052 E917516 E851980 E786444 E720908 E655372 E589836 E524300 E458764 E393228 E327692 E262156 E196620 E131084 E65548 F983053 F917517 F851981 F786445 F720909 F655373 F589837 F524301 F458765 F393229 F327693 F262157 F196621 F131085" xr:uid="{00000000-0002-0000-0200-000004000000}">
      <formula1>RollConvention</formula1>
    </dataValidation>
    <dataValidation type="list" allowBlank="1" showInputMessage="1" showErrorMessage="1" sqref="F65540 WVI983050 WLM983050 WBQ983050 VRU983050 VHY983050 UYC983050 UOG983050 UEK983050 TUO983050 TKS983050 TAW983050 SRA983050 SHE983050 RXI983050 RNM983050 RDQ983050 QTU983050 QJY983050 QAC983050 PQG983050 PGK983050 OWO983050 OMS983050 OCW983050 NTA983050 NJE983050 MZI983050 MPM983050 MFQ983050 LVU983050 LLY983050 LCC983050 KSG983050 KIK983050 JYO983050 JOS983050 JEW983050 IVA983050 ILE983050 IBI983050 HRM983050 HHQ983050 GXU983050 GNY983050 GEC983050 FUG983050 FKK983050 FAO983050 EQS983050 EGW983050 DXA983050 DNE983050 DDI983050 CTM983050 CJQ983050 BZU983050 BPY983050 BGC983050 AWG983050 AMK983050 ACO983050 SS983050 IW983050 WVI917514 WLM917514 WBQ917514 VRU917514 VHY917514 UYC917514 UOG917514 UEK917514 TUO917514 TKS917514 TAW917514 SRA917514 SHE917514 RXI917514 RNM917514 RDQ917514 QTU917514 QJY917514 QAC917514 PQG917514 PGK917514 OWO917514 OMS917514 OCW917514 NTA917514 NJE917514 MZI917514 MPM917514 MFQ917514 LVU917514 LLY917514 LCC917514 KSG917514 KIK917514 JYO917514 JOS917514 JEW917514 IVA917514 ILE917514 IBI917514 HRM917514 HHQ917514 GXU917514 GNY917514 GEC917514 FUG917514 FKK917514 FAO917514 EQS917514 EGW917514 DXA917514 DNE917514 DDI917514 CTM917514 CJQ917514 BZU917514 BPY917514 BGC917514 AWG917514 AMK917514 ACO917514 SS917514 IW917514 WVI851978 WLM851978 WBQ851978 VRU851978 VHY851978 UYC851978 UOG851978 UEK851978 TUO851978 TKS851978 TAW851978 SRA851978 SHE851978 RXI851978 RNM851978 RDQ851978 QTU851978 QJY851978 QAC851978 PQG851978 PGK851978 OWO851978 OMS851978 OCW851978 NTA851978 NJE851978 MZI851978 MPM851978 MFQ851978 LVU851978 LLY851978 LCC851978 KSG851978 KIK851978 JYO851978 JOS851978 JEW851978 IVA851978 ILE851978 IBI851978 HRM851978 HHQ851978 GXU851978 GNY851978 GEC851978 FUG851978 FKK851978 FAO851978 EQS851978 EGW851978 DXA851978 DNE851978 DDI851978 CTM851978 CJQ851978 BZU851978 BPY851978 BGC851978 AWG851978 AMK851978 ACO851978 SS851978 IW851978 WVI786442 WLM786442 WBQ786442 VRU786442 VHY786442 UYC786442 UOG786442 UEK786442 TUO786442 TKS786442 TAW786442 SRA786442 SHE786442 RXI786442 RNM786442 RDQ786442 QTU786442 QJY786442 QAC786442 PQG786442 PGK786442 OWO786442 OMS786442 OCW786442 NTA786442 NJE786442 MZI786442 MPM786442 MFQ786442 LVU786442 LLY786442 LCC786442 KSG786442 KIK786442 JYO786442 JOS786442 JEW786442 IVA786442 ILE786442 IBI786442 HRM786442 HHQ786442 GXU786442 GNY786442 GEC786442 FUG786442 FKK786442 FAO786442 EQS786442 EGW786442 DXA786442 DNE786442 DDI786442 CTM786442 CJQ786442 BZU786442 BPY786442 BGC786442 AWG786442 AMK786442 ACO786442 SS786442 IW786442 WVI720906 WLM720906 WBQ720906 VRU720906 VHY720906 UYC720906 UOG720906 UEK720906 TUO720906 TKS720906 TAW720906 SRA720906 SHE720906 RXI720906 RNM720906 RDQ720906 QTU720906 QJY720906 QAC720906 PQG720906 PGK720906 OWO720906 OMS720906 OCW720906 NTA720906 NJE720906 MZI720906 MPM720906 MFQ720906 LVU720906 LLY720906 LCC720906 KSG720906 KIK720906 JYO720906 JOS720906 JEW720906 IVA720906 ILE720906 IBI720906 HRM720906 HHQ720906 GXU720906 GNY720906 GEC720906 FUG720906 FKK720906 FAO720906 EQS720906 EGW720906 DXA720906 DNE720906 DDI720906 CTM720906 CJQ720906 BZU720906 BPY720906 BGC720906 AWG720906 AMK720906 ACO720906 SS720906 IW720906 WVI655370 WLM655370 WBQ655370 VRU655370 VHY655370 UYC655370 UOG655370 UEK655370 TUO655370 TKS655370 TAW655370 SRA655370 SHE655370 RXI655370 RNM655370 RDQ655370 QTU655370 QJY655370 QAC655370 PQG655370 PGK655370 OWO655370 OMS655370 OCW655370 NTA655370 NJE655370 MZI655370 MPM655370 MFQ655370 LVU655370 LLY655370 LCC655370 KSG655370 KIK655370 JYO655370 JOS655370 JEW655370 IVA655370 ILE655370 IBI655370 HRM655370 HHQ655370 GXU655370 GNY655370 GEC655370 FUG655370 FKK655370 FAO655370 EQS655370 EGW655370 DXA655370 DNE655370 DDI655370 CTM655370 CJQ655370 BZU655370 BPY655370 BGC655370 AWG655370 AMK655370 ACO655370 SS655370 IW655370 WVI589834 WLM589834 WBQ589834 VRU589834 VHY589834 UYC589834 UOG589834 UEK589834 TUO589834 TKS589834 TAW589834 SRA589834 SHE589834 RXI589834 RNM589834 RDQ589834 QTU589834 QJY589834 QAC589834 PQG589834 PGK589834 OWO589834 OMS589834 OCW589834 NTA589834 NJE589834 MZI589834 MPM589834 MFQ589834 LVU589834 LLY589834 LCC589834 KSG589834 KIK589834 JYO589834 JOS589834 JEW589834 IVA589834 ILE589834 IBI589834 HRM589834 HHQ589834 GXU589834 GNY589834 GEC589834 FUG589834 FKK589834 FAO589834 EQS589834 EGW589834 DXA589834 DNE589834 DDI589834 CTM589834 CJQ589834 BZU589834 BPY589834 BGC589834 AWG589834 AMK589834 ACO589834 SS589834 IW589834 WVI524298 WLM524298 WBQ524298 VRU524298 VHY524298 UYC524298 UOG524298 UEK524298 TUO524298 TKS524298 TAW524298 SRA524298 SHE524298 RXI524298 RNM524298 RDQ524298 QTU524298 QJY524298 QAC524298 PQG524298 PGK524298 OWO524298 OMS524298 OCW524298 NTA524298 NJE524298 MZI524298 MPM524298 MFQ524298 LVU524298 LLY524298 LCC524298 KSG524298 KIK524298 JYO524298 JOS524298 JEW524298 IVA524298 ILE524298 IBI524298 HRM524298 HHQ524298 GXU524298 GNY524298 GEC524298 FUG524298 FKK524298 FAO524298 EQS524298 EGW524298 DXA524298 DNE524298 DDI524298 CTM524298 CJQ524298 BZU524298 BPY524298 BGC524298 AWG524298 AMK524298 ACO524298 SS524298 IW524298 WVI458762 WLM458762 WBQ458762 VRU458762 VHY458762 UYC458762 UOG458762 UEK458762 TUO458762 TKS458762 TAW458762 SRA458762 SHE458762 RXI458762 RNM458762 RDQ458762 QTU458762 QJY458762 QAC458762 PQG458762 PGK458762 OWO458762 OMS458762 OCW458762 NTA458762 NJE458762 MZI458762 MPM458762 MFQ458762 LVU458762 LLY458762 LCC458762 KSG458762 KIK458762 JYO458762 JOS458762 JEW458762 IVA458762 ILE458762 IBI458762 HRM458762 HHQ458762 GXU458762 GNY458762 GEC458762 FUG458762 FKK458762 FAO458762 EQS458762 EGW458762 DXA458762 DNE458762 DDI458762 CTM458762 CJQ458762 BZU458762 BPY458762 BGC458762 AWG458762 AMK458762 ACO458762 SS458762 IW458762 WVI393226 WLM393226 WBQ393226 VRU393226 VHY393226 UYC393226 UOG393226 UEK393226 TUO393226 TKS393226 TAW393226 SRA393226 SHE393226 RXI393226 RNM393226 RDQ393226 QTU393226 QJY393226 QAC393226 PQG393226 PGK393226 OWO393226 OMS393226 OCW393226 NTA393226 NJE393226 MZI393226 MPM393226 MFQ393226 LVU393226 LLY393226 LCC393226 KSG393226 KIK393226 JYO393226 JOS393226 JEW393226 IVA393226 ILE393226 IBI393226 HRM393226 HHQ393226 GXU393226 GNY393226 GEC393226 FUG393226 FKK393226 FAO393226 EQS393226 EGW393226 DXA393226 DNE393226 DDI393226 CTM393226 CJQ393226 BZU393226 BPY393226 BGC393226 AWG393226 AMK393226 ACO393226 SS393226 IW393226 WVI327690 WLM327690 WBQ327690 VRU327690 VHY327690 UYC327690 UOG327690 UEK327690 TUO327690 TKS327690 TAW327690 SRA327690 SHE327690 RXI327690 RNM327690 RDQ327690 QTU327690 QJY327690 QAC327690 PQG327690 PGK327690 OWO327690 OMS327690 OCW327690 NTA327690 NJE327690 MZI327690 MPM327690 MFQ327690 LVU327690 LLY327690 LCC327690 KSG327690 KIK327690 JYO327690 JOS327690 JEW327690 IVA327690 ILE327690 IBI327690 HRM327690 HHQ327690 GXU327690 GNY327690 GEC327690 FUG327690 FKK327690 FAO327690 EQS327690 EGW327690 DXA327690 DNE327690 DDI327690 CTM327690 CJQ327690 BZU327690 BPY327690 BGC327690 AWG327690 AMK327690 ACO327690 SS327690 IW327690 WVI262154 WLM262154 WBQ262154 VRU262154 VHY262154 UYC262154 UOG262154 UEK262154 TUO262154 TKS262154 TAW262154 SRA262154 SHE262154 RXI262154 RNM262154 RDQ262154 QTU262154 QJY262154 QAC262154 PQG262154 PGK262154 OWO262154 OMS262154 OCW262154 NTA262154 NJE262154 MZI262154 MPM262154 MFQ262154 LVU262154 LLY262154 LCC262154 KSG262154 KIK262154 JYO262154 JOS262154 JEW262154 IVA262154 ILE262154 IBI262154 HRM262154 HHQ262154 GXU262154 GNY262154 GEC262154 FUG262154 FKK262154 FAO262154 EQS262154 EGW262154 DXA262154 DNE262154 DDI262154 CTM262154 CJQ262154 BZU262154 BPY262154 BGC262154 AWG262154 AMK262154 ACO262154 SS262154 IW262154 WVI196618 WLM196618 WBQ196618 VRU196618 VHY196618 UYC196618 UOG196618 UEK196618 TUO196618 TKS196618 TAW196618 SRA196618 SHE196618 RXI196618 RNM196618 RDQ196618 QTU196618 QJY196618 QAC196618 PQG196618 PGK196618 OWO196618 OMS196618 OCW196618 NTA196618 NJE196618 MZI196618 MPM196618 MFQ196618 LVU196618 LLY196618 LCC196618 KSG196618 KIK196618 JYO196618 JOS196618 JEW196618 IVA196618 ILE196618 IBI196618 HRM196618 HHQ196618 GXU196618 GNY196618 GEC196618 FUG196618 FKK196618 FAO196618 EQS196618 EGW196618 DXA196618 DNE196618 DDI196618 CTM196618 CJQ196618 BZU196618 BPY196618 BGC196618 AWG196618 AMK196618 ACO196618 SS196618 IW196618 WVI131082 WLM131082 WBQ131082 VRU131082 VHY131082 UYC131082 UOG131082 UEK131082 TUO131082 TKS131082 TAW131082 SRA131082 SHE131082 RXI131082 RNM131082 RDQ131082 QTU131082 QJY131082 QAC131082 PQG131082 PGK131082 OWO131082 OMS131082 OCW131082 NTA131082 NJE131082 MZI131082 MPM131082 MFQ131082 LVU131082 LLY131082 LCC131082 KSG131082 KIK131082 JYO131082 JOS131082 JEW131082 IVA131082 ILE131082 IBI131082 HRM131082 HHQ131082 GXU131082 GNY131082 GEC131082 FUG131082 FKK131082 FAO131082 EQS131082 EGW131082 DXA131082 DNE131082 DDI131082 CTM131082 CJQ131082 BZU131082 BPY131082 BGC131082 AWG131082 AMK131082 ACO131082 SS131082 IW131082 WVI65546 WLM65546 WBQ65546 VRU65546 VHY65546 UYC65546 UOG65546 UEK65546 TUO65546 TKS65546 TAW65546 SRA65546 SHE65546 RXI65546 RNM65546 RDQ65546 QTU65546 QJY65546 QAC65546 PQG65546 PGK65546 OWO65546 OMS65546 OCW65546 NTA65546 NJE65546 MZI65546 MPM65546 MFQ65546 LVU65546 LLY65546 LCC65546 KSG65546 KIK65546 JYO65546 JOS65546 JEW65546 IVA65546 ILE65546 IBI65546 HRM65546 HHQ65546 GXU65546 GNY65546 GEC65546 FUG65546 FKK65546 FAO65546 EQS65546 EGW65546 DXA65546 DNE65546 DDI65546 CTM65546 CJQ65546 BZU65546 BPY65546 BGC65546 AWG65546 AMK65546 ACO65546 SS65546 IW65546 WVI5 WLM5 WBQ5 VRU5 VHY5 UYC5 UOG5 UEK5 TUO5 TKS5 TAW5 SRA5 SHE5 RXI5 RNM5 RDQ5 QTU5 QJY5 QAC5 PQG5 PGK5 OWO5 OMS5 OCW5 NTA5 NJE5 MZI5 MPM5 MFQ5 LVU5 LLY5 LCC5 KSG5 KIK5 JYO5 JOS5 JEW5 IVA5 ILE5 IBI5 HRM5 HHQ5 GXU5 GNY5 GEC5 FUG5 FKK5 FAO5 EQS5 EGW5 DXA5 DNE5 DDI5 CTM5 CJQ5 BZU5 BPY5 BGC5 AWG5 AMK5 ACO5 SS5 IW5 F983044 F917508 F851972 F786436 F720900 F655364 F589828 F524292 F458756 F393220 F327684 F262148 F196612 F131076" xr:uid="{00000000-0002-0000-0200-000005000000}">
      <formula1>curve_makers</formula1>
    </dataValidation>
    <dataValidation type="list" allowBlank="1" showInputMessage="1" showErrorMessage="1" sqref="E65556 SU24 WVH983068 WLL983068 WBP983068 VRT983068 VHX983068 UYB983068 UOF983068 UEJ983068 TUN983068 TKR983068 TAV983068 SQZ983068 SHD983068 RXH983068 RNL983068 RDP983068 QTT983068 QJX983068 QAB983068 PQF983068 PGJ983068 OWN983068 OMR983068 OCV983068 NSZ983068 NJD983068 MZH983068 MPL983068 MFP983068 LVT983068 LLX983068 LCB983068 KSF983068 KIJ983068 JYN983068 JOR983068 JEV983068 IUZ983068 ILD983068 IBH983068 HRL983068 HHP983068 GXT983068 GNX983068 GEB983068 FUF983068 FKJ983068 FAN983068 EQR983068 EGV983068 DWZ983068 DND983068 DDH983068 CTL983068 CJP983068 BZT983068 BPX983068 BGB983068 AWF983068 AMJ983068 ACN983068 SR983068 IV983068 WVH917532 WLL917532 WBP917532 VRT917532 VHX917532 UYB917532 UOF917532 UEJ917532 TUN917532 TKR917532 TAV917532 SQZ917532 SHD917532 RXH917532 RNL917532 RDP917532 QTT917532 QJX917532 QAB917532 PQF917532 PGJ917532 OWN917532 OMR917532 OCV917532 NSZ917532 NJD917532 MZH917532 MPL917532 MFP917532 LVT917532 LLX917532 LCB917532 KSF917532 KIJ917532 JYN917532 JOR917532 JEV917532 IUZ917532 ILD917532 IBH917532 HRL917532 HHP917532 GXT917532 GNX917532 GEB917532 FUF917532 FKJ917532 FAN917532 EQR917532 EGV917532 DWZ917532 DND917532 DDH917532 CTL917532 CJP917532 BZT917532 BPX917532 BGB917532 AWF917532 AMJ917532 ACN917532 SR917532 IV917532 WVH851996 WLL851996 WBP851996 VRT851996 VHX851996 UYB851996 UOF851996 UEJ851996 TUN851996 TKR851996 TAV851996 SQZ851996 SHD851996 RXH851996 RNL851996 RDP851996 QTT851996 QJX851996 QAB851996 PQF851996 PGJ851996 OWN851996 OMR851996 OCV851996 NSZ851996 NJD851996 MZH851996 MPL851996 MFP851996 LVT851996 LLX851996 LCB851996 KSF851996 KIJ851996 JYN851996 JOR851996 JEV851996 IUZ851996 ILD851996 IBH851996 HRL851996 HHP851996 GXT851996 GNX851996 GEB851996 FUF851996 FKJ851996 FAN851996 EQR851996 EGV851996 DWZ851996 DND851996 DDH851996 CTL851996 CJP851996 BZT851996 BPX851996 BGB851996 AWF851996 AMJ851996 ACN851996 SR851996 IV851996 WVH786460 WLL786460 WBP786460 VRT786460 VHX786460 UYB786460 UOF786460 UEJ786460 TUN786460 TKR786460 TAV786460 SQZ786460 SHD786460 RXH786460 RNL786460 RDP786460 QTT786460 QJX786460 QAB786460 PQF786460 PGJ786460 OWN786460 OMR786460 OCV786460 NSZ786460 NJD786460 MZH786460 MPL786460 MFP786460 LVT786460 LLX786460 LCB786460 KSF786460 KIJ786460 JYN786460 JOR786460 JEV786460 IUZ786460 ILD786460 IBH786460 HRL786460 HHP786460 GXT786460 GNX786460 GEB786460 FUF786460 FKJ786460 FAN786460 EQR786460 EGV786460 DWZ786460 DND786460 DDH786460 CTL786460 CJP786460 BZT786460 BPX786460 BGB786460 AWF786460 AMJ786460 ACN786460 SR786460 IV786460 WVH720924 WLL720924 WBP720924 VRT720924 VHX720924 UYB720924 UOF720924 UEJ720924 TUN720924 TKR720924 TAV720924 SQZ720924 SHD720924 RXH720924 RNL720924 RDP720924 QTT720924 QJX720924 QAB720924 PQF720924 PGJ720924 OWN720924 OMR720924 OCV720924 NSZ720924 NJD720924 MZH720924 MPL720924 MFP720924 LVT720924 LLX720924 LCB720924 KSF720924 KIJ720924 JYN720924 JOR720924 JEV720924 IUZ720924 ILD720924 IBH720924 HRL720924 HHP720924 GXT720924 GNX720924 GEB720924 FUF720924 FKJ720924 FAN720924 EQR720924 EGV720924 DWZ720924 DND720924 DDH720924 CTL720924 CJP720924 BZT720924 BPX720924 BGB720924 AWF720924 AMJ720924 ACN720924 SR720924 IV720924 WVH655388 WLL655388 WBP655388 VRT655388 VHX655388 UYB655388 UOF655388 UEJ655388 TUN655388 TKR655388 TAV655388 SQZ655388 SHD655388 RXH655388 RNL655388 RDP655388 QTT655388 QJX655388 QAB655388 PQF655388 PGJ655388 OWN655388 OMR655388 OCV655388 NSZ655388 NJD655388 MZH655388 MPL655388 MFP655388 LVT655388 LLX655388 LCB655388 KSF655388 KIJ655388 JYN655388 JOR655388 JEV655388 IUZ655388 ILD655388 IBH655388 HRL655388 HHP655388 GXT655388 GNX655388 GEB655388 FUF655388 FKJ655388 FAN655388 EQR655388 EGV655388 DWZ655388 DND655388 DDH655388 CTL655388 CJP655388 BZT655388 BPX655388 BGB655388 AWF655388 AMJ655388 ACN655388 SR655388 IV655388 WVH589852 WLL589852 WBP589852 VRT589852 VHX589852 UYB589852 UOF589852 UEJ589852 TUN589852 TKR589852 TAV589852 SQZ589852 SHD589852 RXH589852 RNL589852 RDP589852 QTT589852 QJX589852 QAB589852 PQF589852 PGJ589852 OWN589852 OMR589852 OCV589852 NSZ589852 NJD589852 MZH589852 MPL589852 MFP589852 LVT589852 LLX589852 LCB589852 KSF589852 KIJ589852 JYN589852 JOR589852 JEV589852 IUZ589852 ILD589852 IBH589852 HRL589852 HHP589852 GXT589852 GNX589852 GEB589852 FUF589852 FKJ589852 FAN589852 EQR589852 EGV589852 DWZ589852 DND589852 DDH589852 CTL589852 CJP589852 BZT589852 BPX589852 BGB589852 AWF589852 AMJ589852 ACN589852 SR589852 IV589852 WVH524316 WLL524316 WBP524316 VRT524316 VHX524316 UYB524316 UOF524316 UEJ524316 TUN524316 TKR524316 TAV524316 SQZ524316 SHD524316 RXH524316 RNL524316 RDP524316 QTT524316 QJX524316 QAB524316 PQF524316 PGJ524316 OWN524316 OMR524316 OCV524316 NSZ524316 NJD524316 MZH524316 MPL524316 MFP524316 LVT524316 LLX524316 LCB524316 KSF524316 KIJ524316 JYN524316 JOR524316 JEV524316 IUZ524316 ILD524316 IBH524316 HRL524316 HHP524316 GXT524316 GNX524316 GEB524316 FUF524316 FKJ524316 FAN524316 EQR524316 EGV524316 DWZ524316 DND524316 DDH524316 CTL524316 CJP524316 BZT524316 BPX524316 BGB524316 AWF524316 AMJ524316 ACN524316 SR524316 IV524316 WVH458780 WLL458780 WBP458780 VRT458780 VHX458780 UYB458780 UOF458780 UEJ458780 TUN458780 TKR458780 TAV458780 SQZ458780 SHD458780 RXH458780 RNL458780 RDP458780 QTT458780 QJX458780 QAB458780 PQF458780 PGJ458780 OWN458780 OMR458780 OCV458780 NSZ458780 NJD458780 MZH458780 MPL458780 MFP458780 LVT458780 LLX458780 LCB458780 KSF458780 KIJ458780 JYN458780 JOR458780 JEV458780 IUZ458780 ILD458780 IBH458780 HRL458780 HHP458780 GXT458780 GNX458780 GEB458780 FUF458780 FKJ458780 FAN458780 EQR458780 EGV458780 DWZ458780 DND458780 DDH458780 CTL458780 CJP458780 BZT458780 BPX458780 BGB458780 AWF458780 AMJ458780 ACN458780 SR458780 IV458780 WVH393244 WLL393244 WBP393244 VRT393244 VHX393244 UYB393244 UOF393244 UEJ393244 TUN393244 TKR393244 TAV393244 SQZ393244 SHD393244 RXH393244 RNL393244 RDP393244 QTT393244 QJX393244 QAB393244 PQF393244 PGJ393244 OWN393244 OMR393244 OCV393244 NSZ393244 NJD393244 MZH393244 MPL393244 MFP393244 LVT393244 LLX393244 LCB393244 KSF393244 KIJ393244 JYN393244 JOR393244 JEV393244 IUZ393244 ILD393244 IBH393244 HRL393244 HHP393244 GXT393244 GNX393244 GEB393244 FUF393244 FKJ393244 FAN393244 EQR393244 EGV393244 DWZ393244 DND393244 DDH393244 CTL393244 CJP393244 BZT393244 BPX393244 BGB393244 AWF393244 AMJ393244 ACN393244 SR393244 IV393244 WVH327708 WLL327708 WBP327708 VRT327708 VHX327708 UYB327708 UOF327708 UEJ327708 TUN327708 TKR327708 TAV327708 SQZ327708 SHD327708 RXH327708 RNL327708 RDP327708 QTT327708 QJX327708 QAB327708 PQF327708 PGJ327708 OWN327708 OMR327708 OCV327708 NSZ327708 NJD327708 MZH327708 MPL327708 MFP327708 LVT327708 LLX327708 LCB327708 KSF327708 KIJ327708 JYN327708 JOR327708 JEV327708 IUZ327708 ILD327708 IBH327708 HRL327708 HHP327708 GXT327708 GNX327708 GEB327708 FUF327708 FKJ327708 FAN327708 EQR327708 EGV327708 DWZ327708 DND327708 DDH327708 CTL327708 CJP327708 BZT327708 BPX327708 BGB327708 AWF327708 AMJ327708 ACN327708 SR327708 IV327708 WVH262172 WLL262172 WBP262172 VRT262172 VHX262172 UYB262172 UOF262172 UEJ262172 TUN262172 TKR262172 TAV262172 SQZ262172 SHD262172 RXH262172 RNL262172 RDP262172 QTT262172 QJX262172 QAB262172 PQF262172 PGJ262172 OWN262172 OMR262172 OCV262172 NSZ262172 NJD262172 MZH262172 MPL262172 MFP262172 LVT262172 LLX262172 LCB262172 KSF262172 KIJ262172 JYN262172 JOR262172 JEV262172 IUZ262172 ILD262172 IBH262172 HRL262172 HHP262172 GXT262172 GNX262172 GEB262172 FUF262172 FKJ262172 FAN262172 EQR262172 EGV262172 DWZ262172 DND262172 DDH262172 CTL262172 CJP262172 BZT262172 BPX262172 BGB262172 AWF262172 AMJ262172 ACN262172 SR262172 IV262172 WVH196636 WLL196636 WBP196636 VRT196636 VHX196636 UYB196636 UOF196636 UEJ196636 TUN196636 TKR196636 TAV196636 SQZ196636 SHD196636 RXH196636 RNL196636 RDP196636 QTT196636 QJX196636 QAB196636 PQF196636 PGJ196636 OWN196636 OMR196636 OCV196636 NSZ196636 NJD196636 MZH196636 MPL196636 MFP196636 LVT196636 LLX196636 LCB196636 KSF196636 KIJ196636 JYN196636 JOR196636 JEV196636 IUZ196636 ILD196636 IBH196636 HRL196636 HHP196636 GXT196636 GNX196636 GEB196636 FUF196636 FKJ196636 FAN196636 EQR196636 EGV196636 DWZ196636 DND196636 DDH196636 CTL196636 CJP196636 BZT196636 BPX196636 BGB196636 AWF196636 AMJ196636 ACN196636 SR196636 IV196636 WVH131100 WLL131100 WBP131100 VRT131100 VHX131100 UYB131100 UOF131100 UEJ131100 TUN131100 TKR131100 TAV131100 SQZ131100 SHD131100 RXH131100 RNL131100 RDP131100 QTT131100 QJX131100 QAB131100 PQF131100 PGJ131100 OWN131100 OMR131100 OCV131100 NSZ131100 NJD131100 MZH131100 MPL131100 MFP131100 LVT131100 LLX131100 LCB131100 KSF131100 KIJ131100 JYN131100 JOR131100 JEV131100 IUZ131100 ILD131100 IBH131100 HRL131100 HHP131100 GXT131100 GNX131100 GEB131100 FUF131100 FKJ131100 FAN131100 EQR131100 EGV131100 DWZ131100 DND131100 DDH131100 CTL131100 CJP131100 BZT131100 BPX131100 BGB131100 AWF131100 AMJ131100 ACN131100 SR131100 IV131100 WVH65564 WLL65564 WBP65564 VRT65564 VHX65564 UYB65564 UOF65564 UEJ65564 TUN65564 TKR65564 TAV65564 SQZ65564 SHD65564 RXH65564 RNL65564 RDP65564 QTT65564 QJX65564 QAB65564 PQF65564 PGJ65564 OWN65564 OMR65564 OCV65564 NSZ65564 NJD65564 MZH65564 MPL65564 MFP65564 LVT65564 LLX65564 LCB65564 KSF65564 KIJ65564 JYN65564 JOR65564 JEV65564 IUZ65564 ILD65564 IBH65564 HRL65564 HHP65564 GXT65564 GNX65564 GEB65564 FUF65564 FKJ65564 FAN65564 EQR65564 EGV65564 DWZ65564 DND65564 DDH65564 CTL65564 CJP65564 BZT65564 BPX65564 BGB65564 AWF65564 AMJ65564 ACN65564 SR65564 IV65564 WVH26:WVH28 WLL26:WLL28 WBP26:WBP28 VRT26:VRT28 VHX26:VHX28 UYB26:UYB28 UOF26:UOF28 UEJ26:UEJ28 TUN26:TUN28 TKR26:TKR28 TAV26:TAV28 SQZ26:SQZ28 SHD26:SHD28 RXH26:RXH28 RNL26:RNL28 RDP26:RDP28 QTT26:QTT28 QJX26:QJX28 QAB26:QAB28 PQF26:PQF28 PGJ26:PGJ28 OWN26:OWN28 OMR26:OMR28 OCV26:OCV28 NSZ26:NSZ28 NJD26:NJD28 MZH26:MZH28 MPL26:MPL28 MFP26:MFP28 LVT26:LVT28 LLX26:LLX28 LCB26:LCB28 KSF26:KSF28 KIJ26:KIJ28 JYN26:JYN28 JOR26:JOR28 JEV26:JEV28 IUZ26:IUZ28 ILD26:ILD28 IBH26:IBH28 HRL26:HRL28 HHP26:HHP28 GXT26:GXT28 GNX26:GNX28 GEB26:GEB28 FUF26:FUF28 FKJ26:FKJ28 FAN26:FAN28 EQR26:EQR28 EGV26:EGV28 DWZ26:DWZ28 DND26:DND28 DDH26:DDH28 CTL26:CTL28 CJP26:CJP28 BZT26:BZT28 BPX26:BPX28 BGB26:BGB28 AWF26:AWF28 AMJ26:AMJ28 ACN26:ACN28 SR26:SR28 IV26:IV28 WVH983066 WLL983066 WBP983066 VRT983066 VHX983066 UYB983066 UOF983066 UEJ983066 TUN983066 TKR983066 TAV983066 SQZ983066 SHD983066 RXH983066 RNL983066 RDP983066 QTT983066 QJX983066 QAB983066 PQF983066 PGJ983066 OWN983066 OMR983066 OCV983066 NSZ983066 NJD983066 MZH983066 MPL983066 MFP983066 LVT983066 LLX983066 LCB983066 KSF983066 KIJ983066 JYN983066 JOR983066 JEV983066 IUZ983066 ILD983066 IBH983066 HRL983066 HHP983066 GXT983066 GNX983066 GEB983066 FUF983066 FKJ983066 FAN983066 EQR983066 EGV983066 DWZ983066 DND983066 DDH983066 CTL983066 CJP983066 BZT983066 BPX983066 BGB983066 AWF983066 AMJ983066 ACN983066 SR983066 IV983066 WVH917530 WLL917530 WBP917530 VRT917530 VHX917530 UYB917530 UOF917530 UEJ917530 TUN917530 TKR917530 TAV917530 SQZ917530 SHD917530 RXH917530 RNL917530 RDP917530 QTT917530 QJX917530 QAB917530 PQF917530 PGJ917530 OWN917530 OMR917530 OCV917530 NSZ917530 NJD917530 MZH917530 MPL917530 MFP917530 LVT917530 LLX917530 LCB917530 KSF917530 KIJ917530 JYN917530 JOR917530 JEV917530 IUZ917530 ILD917530 IBH917530 HRL917530 HHP917530 GXT917530 GNX917530 GEB917530 FUF917530 FKJ917530 FAN917530 EQR917530 EGV917530 DWZ917530 DND917530 DDH917530 CTL917530 CJP917530 BZT917530 BPX917530 BGB917530 AWF917530 AMJ917530 ACN917530 SR917530 IV917530 WVH851994 WLL851994 WBP851994 VRT851994 VHX851994 UYB851994 UOF851994 UEJ851994 TUN851994 TKR851994 TAV851994 SQZ851994 SHD851994 RXH851994 RNL851994 RDP851994 QTT851994 QJX851994 QAB851994 PQF851994 PGJ851994 OWN851994 OMR851994 OCV851994 NSZ851994 NJD851994 MZH851994 MPL851994 MFP851994 LVT851994 LLX851994 LCB851994 KSF851994 KIJ851994 JYN851994 JOR851994 JEV851994 IUZ851994 ILD851994 IBH851994 HRL851994 HHP851994 GXT851994 GNX851994 GEB851994 FUF851994 FKJ851994 FAN851994 EQR851994 EGV851994 DWZ851994 DND851994 DDH851994 CTL851994 CJP851994 BZT851994 BPX851994 BGB851994 AWF851994 AMJ851994 ACN851994 SR851994 IV851994 WVH786458 WLL786458 WBP786458 VRT786458 VHX786458 UYB786458 UOF786458 UEJ786458 TUN786458 TKR786458 TAV786458 SQZ786458 SHD786458 RXH786458 RNL786458 RDP786458 QTT786458 QJX786458 QAB786458 PQF786458 PGJ786458 OWN786458 OMR786458 OCV786458 NSZ786458 NJD786458 MZH786458 MPL786458 MFP786458 LVT786458 LLX786458 LCB786458 KSF786458 KIJ786458 JYN786458 JOR786458 JEV786458 IUZ786458 ILD786458 IBH786458 HRL786458 HHP786458 GXT786458 GNX786458 GEB786458 FUF786458 FKJ786458 FAN786458 EQR786458 EGV786458 DWZ786458 DND786458 DDH786458 CTL786458 CJP786458 BZT786458 BPX786458 BGB786458 AWF786458 AMJ786458 ACN786458 SR786458 IV786458 WVH720922 WLL720922 WBP720922 VRT720922 VHX720922 UYB720922 UOF720922 UEJ720922 TUN720922 TKR720922 TAV720922 SQZ720922 SHD720922 RXH720922 RNL720922 RDP720922 QTT720922 QJX720922 QAB720922 PQF720922 PGJ720922 OWN720922 OMR720922 OCV720922 NSZ720922 NJD720922 MZH720922 MPL720922 MFP720922 LVT720922 LLX720922 LCB720922 KSF720922 KIJ720922 JYN720922 JOR720922 JEV720922 IUZ720922 ILD720922 IBH720922 HRL720922 HHP720922 GXT720922 GNX720922 GEB720922 FUF720922 FKJ720922 FAN720922 EQR720922 EGV720922 DWZ720922 DND720922 DDH720922 CTL720922 CJP720922 BZT720922 BPX720922 BGB720922 AWF720922 AMJ720922 ACN720922 SR720922 IV720922 WVH655386 WLL655386 WBP655386 VRT655386 VHX655386 UYB655386 UOF655386 UEJ655386 TUN655386 TKR655386 TAV655386 SQZ655386 SHD655386 RXH655386 RNL655386 RDP655386 QTT655386 QJX655386 QAB655386 PQF655386 PGJ655386 OWN655386 OMR655386 OCV655386 NSZ655386 NJD655386 MZH655386 MPL655386 MFP655386 LVT655386 LLX655386 LCB655386 KSF655386 KIJ655386 JYN655386 JOR655386 JEV655386 IUZ655386 ILD655386 IBH655386 HRL655386 HHP655386 GXT655386 GNX655386 GEB655386 FUF655386 FKJ655386 FAN655386 EQR655386 EGV655386 DWZ655386 DND655386 DDH655386 CTL655386 CJP655386 BZT655386 BPX655386 BGB655386 AWF655386 AMJ655386 ACN655386 SR655386 IV655386 WVH589850 WLL589850 WBP589850 VRT589850 VHX589850 UYB589850 UOF589850 UEJ589850 TUN589850 TKR589850 TAV589850 SQZ589850 SHD589850 RXH589850 RNL589850 RDP589850 QTT589850 QJX589850 QAB589850 PQF589850 PGJ589850 OWN589850 OMR589850 OCV589850 NSZ589850 NJD589850 MZH589850 MPL589850 MFP589850 LVT589850 LLX589850 LCB589850 KSF589850 KIJ589850 JYN589850 JOR589850 JEV589850 IUZ589850 ILD589850 IBH589850 HRL589850 HHP589850 GXT589850 GNX589850 GEB589850 FUF589850 FKJ589850 FAN589850 EQR589850 EGV589850 DWZ589850 DND589850 DDH589850 CTL589850 CJP589850 BZT589850 BPX589850 BGB589850 AWF589850 AMJ589850 ACN589850 SR589850 IV589850 WVH524314 WLL524314 WBP524314 VRT524314 VHX524314 UYB524314 UOF524314 UEJ524314 TUN524314 TKR524314 TAV524314 SQZ524314 SHD524314 RXH524314 RNL524314 RDP524314 QTT524314 QJX524314 QAB524314 PQF524314 PGJ524314 OWN524314 OMR524314 OCV524314 NSZ524314 NJD524314 MZH524314 MPL524314 MFP524314 LVT524314 LLX524314 LCB524314 KSF524314 KIJ524314 JYN524314 JOR524314 JEV524314 IUZ524314 ILD524314 IBH524314 HRL524314 HHP524314 GXT524314 GNX524314 GEB524314 FUF524314 FKJ524314 FAN524314 EQR524314 EGV524314 DWZ524314 DND524314 DDH524314 CTL524314 CJP524314 BZT524314 BPX524314 BGB524314 AWF524314 AMJ524314 ACN524314 SR524314 IV524314 WVH458778 WLL458778 WBP458778 VRT458778 VHX458778 UYB458778 UOF458778 UEJ458778 TUN458778 TKR458778 TAV458778 SQZ458778 SHD458778 RXH458778 RNL458778 RDP458778 QTT458778 QJX458778 QAB458778 PQF458778 PGJ458778 OWN458778 OMR458778 OCV458778 NSZ458778 NJD458778 MZH458778 MPL458778 MFP458778 LVT458778 LLX458778 LCB458778 KSF458778 KIJ458778 JYN458778 JOR458778 JEV458778 IUZ458778 ILD458778 IBH458778 HRL458778 HHP458778 GXT458778 GNX458778 GEB458778 FUF458778 FKJ458778 FAN458778 EQR458778 EGV458778 DWZ458778 DND458778 DDH458778 CTL458778 CJP458778 BZT458778 BPX458778 BGB458778 AWF458778 AMJ458778 ACN458778 SR458778 IV458778 WVH393242 WLL393242 WBP393242 VRT393242 VHX393242 UYB393242 UOF393242 UEJ393242 TUN393242 TKR393242 TAV393242 SQZ393242 SHD393242 RXH393242 RNL393242 RDP393242 QTT393242 QJX393242 QAB393242 PQF393242 PGJ393242 OWN393242 OMR393242 OCV393242 NSZ393242 NJD393242 MZH393242 MPL393242 MFP393242 LVT393242 LLX393242 LCB393242 KSF393242 KIJ393242 JYN393242 JOR393242 JEV393242 IUZ393242 ILD393242 IBH393242 HRL393242 HHP393242 GXT393242 GNX393242 GEB393242 FUF393242 FKJ393242 FAN393242 EQR393242 EGV393242 DWZ393242 DND393242 DDH393242 CTL393242 CJP393242 BZT393242 BPX393242 BGB393242 AWF393242 AMJ393242 ACN393242 SR393242 IV393242 WVH327706 WLL327706 WBP327706 VRT327706 VHX327706 UYB327706 UOF327706 UEJ327706 TUN327706 TKR327706 TAV327706 SQZ327706 SHD327706 RXH327706 RNL327706 RDP327706 QTT327706 QJX327706 QAB327706 PQF327706 PGJ327706 OWN327706 OMR327706 OCV327706 NSZ327706 NJD327706 MZH327706 MPL327706 MFP327706 LVT327706 LLX327706 LCB327706 KSF327706 KIJ327706 JYN327706 JOR327706 JEV327706 IUZ327706 ILD327706 IBH327706 HRL327706 HHP327706 GXT327706 GNX327706 GEB327706 FUF327706 FKJ327706 FAN327706 EQR327706 EGV327706 DWZ327706 DND327706 DDH327706 CTL327706 CJP327706 BZT327706 BPX327706 BGB327706 AWF327706 AMJ327706 ACN327706 SR327706 IV327706 WVH262170 WLL262170 WBP262170 VRT262170 VHX262170 UYB262170 UOF262170 UEJ262170 TUN262170 TKR262170 TAV262170 SQZ262170 SHD262170 RXH262170 RNL262170 RDP262170 QTT262170 QJX262170 QAB262170 PQF262170 PGJ262170 OWN262170 OMR262170 OCV262170 NSZ262170 NJD262170 MZH262170 MPL262170 MFP262170 LVT262170 LLX262170 LCB262170 KSF262170 KIJ262170 JYN262170 JOR262170 JEV262170 IUZ262170 ILD262170 IBH262170 HRL262170 HHP262170 GXT262170 GNX262170 GEB262170 FUF262170 FKJ262170 FAN262170 EQR262170 EGV262170 DWZ262170 DND262170 DDH262170 CTL262170 CJP262170 BZT262170 BPX262170 BGB262170 AWF262170 AMJ262170 ACN262170 SR262170 IV262170 WVH196634 WLL196634 WBP196634 VRT196634 VHX196634 UYB196634 UOF196634 UEJ196634 TUN196634 TKR196634 TAV196634 SQZ196634 SHD196634 RXH196634 RNL196634 RDP196634 QTT196634 QJX196634 QAB196634 PQF196634 PGJ196634 OWN196634 OMR196634 OCV196634 NSZ196634 NJD196634 MZH196634 MPL196634 MFP196634 LVT196634 LLX196634 LCB196634 KSF196634 KIJ196634 JYN196634 JOR196634 JEV196634 IUZ196634 ILD196634 IBH196634 HRL196634 HHP196634 GXT196634 GNX196634 GEB196634 FUF196634 FKJ196634 FAN196634 EQR196634 EGV196634 DWZ196634 DND196634 DDH196634 CTL196634 CJP196634 BZT196634 BPX196634 BGB196634 AWF196634 AMJ196634 ACN196634 SR196634 IV196634 WVH131098 WLL131098 WBP131098 VRT131098 VHX131098 UYB131098 UOF131098 UEJ131098 TUN131098 TKR131098 TAV131098 SQZ131098 SHD131098 RXH131098 RNL131098 RDP131098 QTT131098 QJX131098 QAB131098 PQF131098 PGJ131098 OWN131098 OMR131098 OCV131098 NSZ131098 NJD131098 MZH131098 MPL131098 MFP131098 LVT131098 LLX131098 LCB131098 KSF131098 KIJ131098 JYN131098 JOR131098 JEV131098 IUZ131098 ILD131098 IBH131098 HRL131098 HHP131098 GXT131098 GNX131098 GEB131098 FUF131098 FKJ131098 FAN131098 EQR131098 EGV131098 DWZ131098 DND131098 DDH131098 CTL131098 CJP131098 BZT131098 BPX131098 BGB131098 AWF131098 AMJ131098 ACN131098 SR131098 IV131098 WVH65562 WLL65562 WBP65562 VRT65562 VHX65562 UYB65562 UOF65562 UEJ65562 TUN65562 TKR65562 TAV65562 SQZ65562 SHD65562 RXH65562 RNL65562 RDP65562 QTT65562 QJX65562 QAB65562 PQF65562 PGJ65562 OWN65562 OMR65562 OCV65562 NSZ65562 NJD65562 MZH65562 MPL65562 MFP65562 LVT65562 LLX65562 LCB65562 KSF65562 KIJ65562 JYN65562 JOR65562 JEV65562 IUZ65562 ILD65562 IBH65562 HRL65562 HHP65562 GXT65562 GNX65562 GEB65562 FUF65562 FKJ65562 FAN65562 EQR65562 EGV65562 DWZ65562 DND65562 DDH65562 CTL65562 CJP65562 BZT65562 BPX65562 BGB65562 AWF65562 AMJ65562 ACN65562 SR65562 IV65562 WVH24 WLL24 WBP24 VRT24 VHX24 UYB24 UOF24 UEJ24 TUN24 TKR24 TAV24 SQZ24 SHD24 RXH24 RNL24 RDP24 QTT24 QJX24 QAB24 PQF24 PGJ24 OWN24 OMR24 OCV24 NSZ24 NJD24 MZH24 MPL24 MFP24 LVT24 LLX24 LCB24 KSF24 KIJ24 JYN24 JOR24 JEV24 IUZ24 ILD24 IBH24 HRL24 HHP24 GXT24 GNX24 GEB24 FUF24 FKJ24 FAN24 EQR24 EGV24 DWZ24 DND24 DDH24 CTL24 CJP24 BZT24 BPX24 BGB24 AWF24 AMJ24 ACN24 SR24 IV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IY24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E27 E25 E983062 E917526 E851990 E786454 E720918 E655382 E589846 E524310 E458774 E393238 E327702 E262166 E196630 E131094 E65558 E983060 E917524 E851988 E786452 E720916 E655380 E589844 E524308 E458772 E393236 E327700 E262164 E196628 E131092" xr:uid="{00000000-0002-0000-0200-000006000000}">
      <formula1>BusDayConvValues</formula1>
    </dataValidation>
    <dataValidation type="list" allowBlank="1" showInputMessage="1" showErrorMessage="1" sqref="E65555 IY23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IV65563 WVH25 WLL25 WBP25 VRT25 VHX25 UYB25 UOF25 UEJ25 TUN25 TKR25 TAV25 SQZ25 SHD25 RXH25 RNL25 RDP25 QTT25 QJX25 QAB25 PQF25 PGJ25 OWN25 OMR25 OCV25 NSZ25 NJD25 MZH25 MPL25 MFP25 LVT25 LLX25 LCB25 KSF25 KIJ25 JYN25 JOR25 JEV25 IUZ25 ILD25 IBH25 HRL25 HHP25 GXT25 GNX25 GEB25 FUF25 FKJ25 FAN25 EQR25 EGV25 DWZ25 DND25 DDH25 CTL25 CJP25 BZT25 BPX25 BGB25 AWF25 AMJ25 ACN25 SR25 IV25 WVH983065 WLL983065 WBP983065 VRT983065 VHX983065 UYB983065 UOF983065 UEJ983065 TUN983065 TKR983065 TAV983065 SQZ983065 SHD983065 RXH983065 RNL983065 RDP983065 QTT983065 QJX983065 QAB983065 PQF983065 PGJ983065 OWN983065 OMR983065 OCV983065 NSZ983065 NJD983065 MZH983065 MPL983065 MFP983065 LVT983065 LLX983065 LCB983065 KSF983065 KIJ983065 JYN983065 JOR983065 JEV983065 IUZ983065 ILD983065 IBH983065 HRL983065 HHP983065 GXT983065 GNX983065 GEB983065 FUF983065 FKJ983065 FAN983065 EQR983065 EGV983065 DWZ983065 DND983065 DDH983065 CTL983065 CJP983065 BZT983065 BPX983065 BGB983065 AWF983065 AMJ983065 ACN983065 SR983065 IV983065 WVH917529 WLL917529 WBP917529 VRT917529 VHX917529 UYB917529 UOF917529 UEJ917529 TUN917529 TKR917529 TAV917529 SQZ917529 SHD917529 RXH917529 RNL917529 RDP917529 QTT917529 QJX917529 QAB917529 PQF917529 PGJ917529 OWN917529 OMR917529 OCV917529 NSZ917529 NJD917529 MZH917529 MPL917529 MFP917529 LVT917529 LLX917529 LCB917529 KSF917529 KIJ917529 JYN917529 JOR917529 JEV917529 IUZ917529 ILD917529 IBH917529 HRL917529 HHP917529 GXT917529 GNX917529 GEB917529 FUF917529 FKJ917529 FAN917529 EQR917529 EGV917529 DWZ917529 DND917529 DDH917529 CTL917529 CJP917529 BZT917529 BPX917529 BGB917529 AWF917529 AMJ917529 ACN917529 SR917529 IV917529 WVH851993 WLL851993 WBP851993 VRT851993 VHX851993 UYB851993 UOF851993 UEJ851993 TUN851993 TKR851993 TAV851993 SQZ851993 SHD851993 RXH851993 RNL851993 RDP851993 QTT851993 QJX851993 QAB851993 PQF851993 PGJ851993 OWN851993 OMR851993 OCV851993 NSZ851993 NJD851993 MZH851993 MPL851993 MFP851993 LVT851993 LLX851993 LCB851993 KSF851993 KIJ851993 JYN851993 JOR851993 JEV851993 IUZ851993 ILD851993 IBH851993 HRL851993 HHP851993 GXT851993 GNX851993 GEB851993 FUF851993 FKJ851993 FAN851993 EQR851993 EGV851993 DWZ851993 DND851993 DDH851993 CTL851993 CJP851993 BZT851993 BPX851993 BGB851993 AWF851993 AMJ851993 ACN851993 SR851993 IV851993 WVH786457 WLL786457 WBP786457 VRT786457 VHX786457 UYB786457 UOF786457 UEJ786457 TUN786457 TKR786457 TAV786457 SQZ786457 SHD786457 RXH786457 RNL786457 RDP786457 QTT786457 QJX786457 QAB786457 PQF786457 PGJ786457 OWN786457 OMR786457 OCV786457 NSZ786457 NJD786457 MZH786457 MPL786457 MFP786457 LVT786457 LLX786457 LCB786457 KSF786457 KIJ786457 JYN786457 JOR786457 JEV786457 IUZ786457 ILD786457 IBH786457 HRL786457 HHP786457 GXT786457 GNX786457 GEB786457 FUF786457 FKJ786457 FAN786457 EQR786457 EGV786457 DWZ786457 DND786457 DDH786457 CTL786457 CJP786457 BZT786457 BPX786457 BGB786457 AWF786457 AMJ786457 ACN786457 SR786457 IV786457 WVH720921 WLL720921 WBP720921 VRT720921 VHX720921 UYB720921 UOF720921 UEJ720921 TUN720921 TKR720921 TAV720921 SQZ720921 SHD720921 RXH720921 RNL720921 RDP720921 QTT720921 QJX720921 QAB720921 PQF720921 PGJ720921 OWN720921 OMR720921 OCV720921 NSZ720921 NJD720921 MZH720921 MPL720921 MFP720921 LVT720921 LLX720921 LCB720921 KSF720921 KIJ720921 JYN720921 JOR720921 JEV720921 IUZ720921 ILD720921 IBH720921 HRL720921 HHP720921 GXT720921 GNX720921 GEB720921 FUF720921 FKJ720921 FAN720921 EQR720921 EGV720921 DWZ720921 DND720921 DDH720921 CTL720921 CJP720921 BZT720921 BPX720921 BGB720921 AWF720921 AMJ720921 ACN720921 SR720921 IV720921 WVH655385 WLL655385 WBP655385 VRT655385 VHX655385 UYB655385 UOF655385 UEJ655385 TUN655385 TKR655385 TAV655385 SQZ655385 SHD655385 RXH655385 RNL655385 RDP655385 QTT655385 QJX655385 QAB655385 PQF655385 PGJ655385 OWN655385 OMR655385 OCV655385 NSZ655385 NJD655385 MZH655385 MPL655385 MFP655385 LVT655385 LLX655385 LCB655385 KSF655385 KIJ655385 JYN655385 JOR655385 JEV655385 IUZ655385 ILD655385 IBH655385 HRL655385 HHP655385 GXT655385 GNX655385 GEB655385 FUF655385 FKJ655385 FAN655385 EQR655385 EGV655385 DWZ655385 DND655385 DDH655385 CTL655385 CJP655385 BZT655385 BPX655385 BGB655385 AWF655385 AMJ655385 ACN655385 SR655385 IV655385 WVH589849 WLL589849 WBP589849 VRT589849 VHX589849 UYB589849 UOF589849 UEJ589849 TUN589849 TKR589849 TAV589849 SQZ589849 SHD589849 RXH589849 RNL589849 RDP589849 QTT589849 QJX589849 QAB589849 PQF589849 PGJ589849 OWN589849 OMR589849 OCV589849 NSZ589849 NJD589849 MZH589849 MPL589849 MFP589849 LVT589849 LLX589849 LCB589849 KSF589849 KIJ589849 JYN589849 JOR589849 JEV589849 IUZ589849 ILD589849 IBH589849 HRL589849 HHP589849 GXT589849 GNX589849 GEB589849 FUF589849 FKJ589849 FAN589849 EQR589849 EGV589849 DWZ589849 DND589849 DDH589849 CTL589849 CJP589849 BZT589849 BPX589849 BGB589849 AWF589849 AMJ589849 ACN589849 SR589849 IV589849 WVH524313 WLL524313 WBP524313 VRT524313 VHX524313 UYB524313 UOF524313 UEJ524313 TUN524313 TKR524313 TAV524313 SQZ524313 SHD524313 RXH524313 RNL524313 RDP524313 QTT524313 QJX524313 QAB524313 PQF524313 PGJ524313 OWN524313 OMR524313 OCV524313 NSZ524313 NJD524313 MZH524313 MPL524313 MFP524313 LVT524313 LLX524313 LCB524313 KSF524313 KIJ524313 JYN524313 JOR524313 JEV524313 IUZ524313 ILD524313 IBH524313 HRL524313 HHP524313 GXT524313 GNX524313 GEB524313 FUF524313 FKJ524313 FAN524313 EQR524313 EGV524313 DWZ524313 DND524313 DDH524313 CTL524313 CJP524313 BZT524313 BPX524313 BGB524313 AWF524313 AMJ524313 ACN524313 SR524313 IV524313 WVH458777 WLL458777 WBP458777 VRT458777 VHX458777 UYB458777 UOF458777 UEJ458777 TUN458777 TKR458777 TAV458777 SQZ458777 SHD458777 RXH458777 RNL458777 RDP458777 QTT458777 QJX458777 QAB458777 PQF458777 PGJ458777 OWN458777 OMR458777 OCV458777 NSZ458777 NJD458777 MZH458777 MPL458777 MFP458777 LVT458777 LLX458777 LCB458777 KSF458777 KIJ458777 JYN458777 JOR458777 JEV458777 IUZ458777 ILD458777 IBH458777 HRL458777 HHP458777 GXT458777 GNX458777 GEB458777 FUF458777 FKJ458777 FAN458777 EQR458777 EGV458777 DWZ458777 DND458777 DDH458777 CTL458777 CJP458777 BZT458777 BPX458777 BGB458777 AWF458777 AMJ458777 ACN458777 SR458777 IV458777 WVH393241 WLL393241 WBP393241 VRT393241 VHX393241 UYB393241 UOF393241 UEJ393241 TUN393241 TKR393241 TAV393241 SQZ393241 SHD393241 RXH393241 RNL393241 RDP393241 QTT393241 QJX393241 QAB393241 PQF393241 PGJ393241 OWN393241 OMR393241 OCV393241 NSZ393241 NJD393241 MZH393241 MPL393241 MFP393241 LVT393241 LLX393241 LCB393241 KSF393241 KIJ393241 JYN393241 JOR393241 JEV393241 IUZ393241 ILD393241 IBH393241 HRL393241 HHP393241 GXT393241 GNX393241 GEB393241 FUF393241 FKJ393241 FAN393241 EQR393241 EGV393241 DWZ393241 DND393241 DDH393241 CTL393241 CJP393241 BZT393241 BPX393241 BGB393241 AWF393241 AMJ393241 ACN393241 SR393241 IV393241 WVH327705 WLL327705 WBP327705 VRT327705 VHX327705 UYB327705 UOF327705 UEJ327705 TUN327705 TKR327705 TAV327705 SQZ327705 SHD327705 RXH327705 RNL327705 RDP327705 QTT327705 QJX327705 QAB327705 PQF327705 PGJ327705 OWN327705 OMR327705 OCV327705 NSZ327705 NJD327705 MZH327705 MPL327705 MFP327705 LVT327705 LLX327705 LCB327705 KSF327705 KIJ327705 JYN327705 JOR327705 JEV327705 IUZ327705 ILD327705 IBH327705 HRL327705 HHP327705 GXT327705 GNX327705 GEB327705 FUF327705 FKJ327705 FAN327705 EQR327705 EGV327705 DWZ327705 DND327705 DDH327705 CTL327705 CJP327705 BZT327705 BPX327705 BGB327705 AWF327705 AMJ327705 ACN327705 SR327705 IV327705 WVH262169 WLL262169 WBP262169 VRT262169 VHX262169 UYB262169 UOF262169 UEJ262169 TUN262169 TKR262169 TAV262169 SQZ262169 SHD262169 RXH262169 RNL262169 RDP262169 QTT262169 QJX262169 QAB262169 PQF262169 PGJ262169 OWN262169 OMR262169 OCV262169 NSZ262169 NJD262169 MZH262169 MPL262169 MFP262169 LVT262169 LLX262169 LCB262169 KSF262169 KIJ262169 JYN262169 JOR262169 JEV262169 IUZ262169 ILD262169 IBH262169 HRL262169 HHP262169 GXT262169 GNX262169 GEB262169 FUF262169 FKJ262169 FAN262169 EQR262169 EGV262169 DWZ262169 DND262169 DDH262169 CTL262169 CJP262169 BZT262169 BPX262169 BGB262169 AWF262169 AMJ262169 ACN262169 SR262169 IV262169 WVH196633 WLL196633 WBP196633 VRT196633 VHX196633 UYB196633 UOF196633 UEJ196633 TUN196633 TKR196633 TAV196633 SQZ196633 SHD196633 RXH196633 RNL196633 RDP196633 QTT196633 QJX196633 QAB196633 PQF196633 PGJ196633 OWN196633 OMR196633 OCV196633 NSZ196633 NJD196633 MZH196633 MPL196633 MFP196633 LVT196633 LLX196633 LCB196633 KSF196633 KIJ196633 JYN196633 JOR196633 JEV196633 IUZ196633 ILD196633 IBH196633 HRL196633 HHP196633 GXT196633 GNX196633 GEB196633 FUF196633 FKJ196633 FAN196633 EQR196633 EGV196633 DWZ196633 DND196633 DDH196633 CTL196633 CJP196633 BZT196633 BPX196633 BGB196633 AWF196633 AMJ196633 ACN196633 SR196633 IV196633 WVH131097 WLL131097 WBP131097 VRT131097 VHX131097 UYB131097 UOF131097 UEJ131097 TUN131097 TKR131097 TAV131097 SQZ131097 SHD131097 RXH131097 RNL131097 RDP131097 QTT131097 QJX131097 QAB131097 PQF131097 PGJ131097 OWN131097 OMR131097 OCV131097 NSZ131097 NJD131097 MZH131097 MPL131097 MFP131097 LVT131097 LLX131097 LCB131097 KSF131097 KIJ131097 JYN131097 JOR131097 JEV131097 IUZ131097 ILD131097 IBH131097 HRL131097 HHP131097 GXT131097 GNX131097 GEB131097 FUF131097 FKJ131097 FAN131097 EQR131097 EGV131097 DWZ131097 DND131097 DDH131097 CTL131097 CJP131097 BZT131097 BPX131097 BGB131097 AWF131097 AMJ131097 ACN131097 SR131097 IV131097 WVH65561 WLL65561 WBP65561 VRT65561 VHX65561 UYB65561 UOF65561 UEJ65561 TUN65561 TKR65561 TAV65561 SQZ65561 SHD65561 RXH65561 RNL65561 RDP65561 QTT65561 QJX65561 QAB65561 PQF65561 PGJ65561 OWN65561 OMR65561 OCV65561 NSZ65561 NJD65561 MZH65561 MPL65561 MFP65561 LVT65561 LLX65561 LCB65561 KSF65561 KIJ65561 JYN65561 JOR65561 JEV65561 IUZ65561 ILD65561 IBH65561 HRL65561 HHP65561 GXT65561 GNX65561 GEB65561 FUF65561 FKJ65561 FAN65561 EQR65561 EGV65561 DWZ65561 DND65561 DDH65561 CTL65561 CJP65561 BZT65561 BPX65561 BGB65561 AWF65561 AMJ65561 ACN65561 SR65561 IV65561 WVH23 WLL23 WBP23 VRT23 VHX23 UYB23 UOF23 UEJ23 TUN23 TKR23 TAV23 SQZ23 SHD23 RXH23 RNL23 RDP23 QTT23 QJX23 QAB23 PQF23 PGJ23 OWN23 OMR23 OCV23 NSZ23 NJD23 MZH23 MPL23 MFP23 LVT23 LLX23 LCB23 KSF23 KIJ23 JYN23 JOR23 JEV23 IUZ23 ILD23 IBH23 HRL23 HHP23 GXT23 GNX23 GEB23 FUF23 FKJ23 FAN23 EQR23 EGV23 DWZ23 DND23 DDH23 CTL23 CJP23 BZT23 BPX23 BGB23 AWF23 AMJ23 ACN23 SR23 IV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E26 E24 E983061 E917525 E851989 E786453 E720917 E655381 E589845 E524309 E458773 E393237 E327701 E262165 E196629 E131093 E65557 E983059 E917523 E851987 E786451 E720915 E655379 E589843 E524307 E458771 E393235 E327699 E262163 E196627 E131091" xr:uid="{00000000-0002-0000-0200-000007000000}">
      <formula1>Calendars</formula1>
    </dataValidation>
    <dataValidation type="list" allowBlank="1" showInputMessage="1" showErrorMessage="1" sqref="E65554 IY22 WVH983064 WLL983064 WBP983064 VRT983064 VHX983064 UYB983064 UOF983064 UEJ983064 TUN983064 TKR983064 TAV983064 SQZ983064 SHD983064 RXH983064 RNL983064 RDP983064 QTT983064 QJX983064 QAB983064 PQF983064 PGJ983064 OWN983064 OMR983064 OCV983064 NSZ983064 NJD983064 MZH983064 MPL983064 MFP983064 LVT983064 LLX983064 LCB983064 KSF983064 KIJ983064 JYN983064 JOR983064 JEV983064 IUZ983064 ILD983064 IBH983064 HRL983064 HHP983064 GXT983064 GNX983064 GEB983064 FUF983064 FKJ983064 FAN983064 EQR983064 EGV983064 DWZ983064 DND983064 DDH983064 CTL983064 CJP983064 BZT983064 BPX983064 BGB983064 AWF983064 AMJ983064 ACN983064 SR983064 IV983064 WVH917528 WLL917528 WBP917528 VRT917528 VHX917528 UYB917528 UOF917528 UEJ917528 TUN917528 TKR917528 TAV917528 SQZ917528 SHD917528 RXH917528 RNL917528 RDP917528 QTT917528 QJX917528 QAB917528 PQF917528 PGJ917528 OWN917528 OMR917528 OCV917528 NSZ917528 NJD917528 MZH917528 MPL917528 MFP917528 LVT917528 LLX917528 LCB917528 KSF917528 KIJ917528 JYN917528 JOR917528 JEV917528 IUZ917528 ILD917528 IBH917528 HRL917528 HHP917528 GXT917528 GNX917528 GEB917528 FUF917528 FKJ917528 FAN917528 EQR917528 EGV917528 DWZ917528 DND917528 DDH917528 CTL917528 CJP917528 BZT917528 BPX917528 BGB917528 AWF917528 AMJ917528 ACN917528 SR917528 IV917528 WVH851992 WLL851992 WBP851992 VRT851992 VHX851992 UYB851992 UOF851992 UEJ851992 TUN851992 TKR851992 TAV851992 SQZ851992 SHD851992 RXH851992 RNL851992 RDP851992 QTT851992 QJX851992 QAB851992 PQF851992 PGJ851992 OWN851992 OMR851992 OCV851992 NSZ851992 NJD851992 MZH851992 MPL851992 MFP851992 LVT851992 LLX851992 LCB851992 KSF851992 KIJ851992 JYN851992 JOR851992 JEV851992 IUZ851992 ILD851992 IBH851992 HRL851992 HHP851992 GXT851992 GNX851992 GEB851992 FUF851992 FKJ851992 FAN851992 EQR851992 EGV851992 DWZ851992 DND851992 DDH851992 CTL851992 CJP851992 BZT851992 BPX851992 BGB851992 AWF851992 AMJ851992 ACN851992 SR851992 IV851992 WVH786456 WLL786456 WBP786456 VRT786456 VHX786456 UYB786456 UOF786456 UEJ786456 TUN786456 TKR786456 TAV786456 SQZ786456 SHD786456 RXH786456 RNL786456 RDP786456 QTT786456 QJX786456 QAB786456 PQF786456 PGJ786456 OWN786456 OMR786456 OCV786456 NSZ786456 NJD786456 MZH786456 MPL786456 MFP786456 LVT786456 LLX786456 LCB786456 KSF786456 KIJ786456 JYN786456 JOR786456 JEV786456 IUZ786456 ILD786456 IBH786456 HRL786456 HHP786456 GXT786456 GNX786456 GEB786456 FUF786456 FKJ786456 FAN786456 EQR786456 EGV786456 DWZ786456 DND786456 DDH786456 CTL786456 CJP786456 BZT786456 BPX786456 BGB786456 AWF786456 AMJ786456 ACN786456 SR786456 IV786456 WVH720920 WLL720920 WBP720920 VRT720920 VHX720920 UYB720920 UOF720920 UEJ720920 TUN720920 TKR720920 TAV720920 SQZ720920 SHD720920 RXH720920 RNL720920 RDP720920 QTT720920 QJX720920 QAB720920 PQF720920 PGJ720920 OWN720920 OMR720920 OCV720920 NSZ720920 NJD720920 MZH720920 MPL720920 MFP720920 LVT720920 LLX720920 LCB720920 KSF720920 KIJ720920 JYN720920 JOR720920 JEV720920 IUZ720920 ILD720920 IBH720920 HRL720920 HHP720920 GXT720920 GNX720920 GEB720920 FUF720920 FKJ720920 FAN720920 EQR720920 EGV720920 DWZ720920 DND720920 DDH720920 CTL720920 CJP720920 BZT720920 BPX720920 BGB720920 AWF720920 AMJ720920 ACN720920 SR720920 IV720920 WVH655384 WLL655384 WBP655384 VRT655384 VHX655384 UYB655384 UOF655384 UEJ655384 TUN655384 TKR655384 TAV655384 SQZ655384 SHD655384 RXH655384 RNL655384 RDP655384 QTT655384 QJX655384 QAB655384 PQF655384 PGJ655384 OWN655384 OMR655384 OCV655384 NSZ655384 NJD655384 MZH655384 MPL655384 MFP655384 LVT655384 LLX655384 LCB655384 KSF655384 KIJ655384 JYN655384 JOR655384 JEV655384 IUZ655384 ILD655384 IBH655384 HRL655384 HHP655384 GXT655384 GNX655384 GEB655384 FUF655384 FKJ655384 FAN655384 EQR655384 EGV655384 DWZ655384 DND655384 DDH655384 CTL655384 CJP655384 BZT655384 BPX655384 BGB655384 AWF655384 AMJ655384 ACN655384 SR655384 IV655384 WVH589848 WLL589848 WBP589848 VRT589848 VHX589848 UYB589848 UOF589848 UEJ589848 TUN589848 TKR589848 TAV589848 SQZ589848 SHD589848 RXH589848 RNL589848 RDP589848 QTT589848 QJX589848 QAB589848 PQF589848 PGJ589848 OWN589848 OMR589848 OCV589848 NSZ589848 NJD589848 MZH589848 MPL589848 MFP589848 LVT589848 LLX589848 LCB589848 KSF589848 KIJ589848 JYN589848 JOR589848 JEV589848 IUZ589848 ILD589848 IBH589848 HRL589848 HHP589848 GXT589848 GNX589848 GEB589848 FUF589848 FKJ589848 FAN589848 EQR589848 EGV589848 DWZ589848 DND589848 DDH589848 CTL589848 CJP589848 BZT589848 BPX589848 BGB589848 AWF589848 AMJ589848 ACN589848 SR589848 IV589848 WVH524312 WLL524312 WBP524312 VRT524312 VHX524312 UYB524312 UOF524312 UEJ524312 TUN524312 TKR524312 TAV524312 SQZ524312 SHD524312 RXH524312 RNL524312 RDP524312 QTT524312 QJX524312 QAB524312 PQF524312 PGJ524312 OWN524312 OMR524312 OCV524312 NSZ524312 NJD524312 MZH524312 MPL524312 MFP524312 LVT524312 LLX524312 LCB524312 KSF524312 KIJ524312 JYN524312 JOR524312 JEV524312 IUZ524312 ILD524312 IBH524312 HRL524312 HHP524312 GXT524312 GNX524312 GEB524312 FUF524312 FKJ524312 FAN524312 EQR524312 EGV524312 DWZ524312 DND524312 DDH524312 CTL524312 CJP524312 BZT524312 BPX524312 BGB524312 AWF524312 AMJ524312 ACN524312 SR524312 IV524312 WVH458776 WLL458776 WBP458776 VRT458776 VHX458776 UYB458776 UOF458776 UEJ458776 TUN458776 TKR458776 TAV458776 SQZ458776 SHD458776 RXH458776 RNL458776 RDP458776 QTT458776 QJX458776 QAB458776 PQF458776 PGJ458776 OWN458776 OMR458776 OCV458776 NSZ458776 NJD458776 MZH458776 MPL458776 MFP458776 LVT458776 LLX458776 LCB458776 KSF458776 KIJ458776 JYN458776 JOR458776 JEV458776 IUZ458776 ILD458776 IBH458776 HRL458776 HHP458776 GXT458776 GNX458776 GEB458776 FUF458776 FKJ458776 FAN458776 EQR458776 EGV458776 DWZ458776 DND458776 DDH458776 CTL458776 CJP458776 BZT458776 BPX458776 BGB458776 AWF458776 AMJ458776 ACN458776 SR458776 IV458776 WVH393240 WLL393240 WBP393240 VRT393240 VHX393240 UYB393240 UOF393240 UEJ393240 TUN393240 TKR393240 TAV393240 SQZ393240 SHD393240 RXH393240 RNL393240 RDP393240 QTT393240 QJX393240 QAB393240 PQF393240 PGJ393240 OWN393240 OMR393240 OCV393240 NSZ393240 NJD393240 MZH393240 MPL393240 MFP393240 LVT393240 LLX393240 LCB393240 KSF393240 KIJ393240 JYN393240 JOR393240 JEV393240 IUZ393240 ILD393240 IBH393240 HRL393240 HHP393240 GXT393240 GNX393240 GEB393240 FUF393240 FKJ393240 FAN393240 EQR393240 EGV393240 DWZ393240 DND393240 DDH393240 CTL393240 CJP393240 BZT393240 BPX393240 BGB393240 AWF393240 AMJ393240 ACN393240 SR393240 IV393240 WVH327704 WLL327704 WBP327704 VRT327704 VHX327704 UYB327704 UOF327704 UEJ327704 TUN327704 TKR327704 TAV327704 SQZ327704 SHD327704 RXH327704 RNL327704 RDP327704 QTT327704 QJX327704 QAB327704 PQF327704 PGJ327704 OWN327704 OMR327704 OCV327704 NSZ327704 NJD327704 MZH327704 MPL327704 MFP327704 LVT327704 LLX327704 LCB327704 KSF327704 KIJ327704 JYN327704 JOR327704 JEV327704 IUZ327704 ILD327704 IBH327704 HRL327704 HHP327704 GXT327704 GNX327704 GEB327704 FUF327704 FKJ327704 FAN327704 EQR327704 EGV327704 DWZ327704 DND327704 DDH327704 CTL327704 CJP327704 BZT327704 BPX327704 BGB327704 AWF327704 AMJ327704 ACN327704 SR327704 IV327704 WVH262168 WLL262168 WBP262168 VRT262168 VHX262168 UYB262168 UOF262168 UEJ262168 TUN262168 TKR262168 TAV262168 SQZ262168 SHD262168 RXH262168 RNL262168 RDP262168 QTT262168 QJX262168 QAB262168 PQF262168 PGJ262168 OWN262168 OMR262168 OCV262168 NSZ262168 NJD262168 MZH262168 MPL262168 MFP262168 LVT262168 LLX262168 LCB262168 KSF262168 KIJ262168 JYN262168 JOR262168 JEV262168 IUZ262168 ILD262168 IBH262168 HRL262168 HHP262168 GXT262168 GNX262168 GEB262168 FUF262168 FKJ262168 FAN262168 EQR262168 EGV262168 DWZ262168 DND262168 DDH262168 CTL262168 CJP262168 BZT262168 BPX262168 BGB262168 AWF262168 AMJ262168 ACN262168 SR262168 IV262168 WVH196632 WLL196632 WBP196632 VRT196632 VHX196632 UYB196632 UOF196632 UEJ196632 TUN196632 TKR196632 TAV196632 SQZ196632 SHD196632 RXH196632 RNL196632 RDP196632 QTT196632 QJX196632 QAB196632 PQF196632 PGJ196632 OWN196632 OMR196632 OCV196632 NSZ196632 NJD196632 MZH196632 MPL196632 MFP196632 LVT196632 LLX196632 LCB196632 KSF196632 KIJ196632 JYN196632 JOR196632 JEV196632 IUZ196632 ILD196632 IBH196632 HRL196632 HHP196632 GXT196632 GNX196632 GEB196632 FUF196632 FKJ196632 FAN196632 EQR196632 EGV196632 DWZ196632 DND196632 DDH196632 CTL196632 CJP196632 BZT196632 BPX196632 BGB196632 AWF196632 AMJ196632 ACN196632 SR196632 IV196632 WVH131096 WLL131096 WBP131096 VRT131096 VHX131096 UYB131096 UOF131096 UEJ131096 TUN131096 TKR131096 TAV131096 SQZ131096 SHD131096 RXH131096 RNL131096 RDP131096 QTT131096 QJX131096 QAB131096 PQF131096 PGJ131096 OWN131096 OMR131096 OCV131096 NSZ131096 NJD131096 MZH131096 MPL131096 MFP131096 LVT131096 LLX131096 LCB131096 KSF131096 KIJ131096 JYN131096 JOR131096 JEV131096 IUZ131096 ILD131096 IBH131096 HRL131096 HHP131096 GXT131096 GNX131096 GEB131096 FUF131096 FKJ131096 FAN131096 EQR131096 EGV131096 DWZ131096 DND131096 DDH131096 CTL131096 CJP131096 BZT131096 BPX131096 BGB131096 AWF131096 AMJ131096 ACN131096 SR131096 IV131096 WVH65560 WLL65560 WBP65560 VRT65560 VHX65560 UYB65560 UOF65560 UEJ65560 TUN65560 TKR65560 TAV65560 SQZ65560 SHD65560 RXH65560 RNL65560 RDP65560 QTT65560 QJX65560 QAB65560 PQF65560 PGJ65560 OWN65560 OMR65560 OCV65560 NSZ65560 NJD65560 MZH65560 MPL65560 MFP65560 LVT65560 LLX65560 LCB65560 KSF65560 KIJ65560 JYN65560 JOR65560 JEV65560 IUZ65560 ILD65560 IBH65560 HRL65560 HHP65560 GXT65560 GNX65560 GEB65560 FUF65560 FKJ65560 FAN65560 EQR65560 EGV65560 DWZ65560 DND65560 DDH65560 CTL65560 CJP65560 BZT65560 BPX65560 BGB65560 AWF65560 AMJ65560 ACN65560 SR65560 IV65560 WVH22 WLL22 WBP22 VRT22 VHX22 UYB22 UOF22 UEJ22 TUN22 TKR22 TAV22 SQZ22 SHD22 RXH22 RNL22 RDP22 QTT22 QJX22 QAB22 PQF22 PGJ22 OWN22 OMR22 OCV22 NSZ22 NJD22 MZH22 MPL22 MFP22 LVT22 LLX22 LCB22 KSF22 KIJ22 JYN22 JOR22 JEV22 IUZ22 ILD22 IBH22 HRL22 HHP22 GXT22 GNX22 GEB22 FUF22 FKJ22 FAN22 EQR22 EGV22 DWZ22 DND22 DDH22 CTL22 CJP22 BZT22 BPX22 BGB22 AWF22 AMJ22 ACN22 SR22 IV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E23 E983058 E917522 E851986 E786450 E720914 E655378 E589842 E524306 E458770 E393234 E327698 E262162 E196626 E131090" xr:uid="{00000000-0002-0000-0200-000008000000}">
      <formula1>DayCountConventions</formula1>
    </dataValidation>
    <dataValidation type="list" allowBlank="1" showInputMessage="1" showErrorMessage="1" sqref="E65549 E18 IY17 WVH983059 WLL983059 WBP983059 VRT983059 VHX983059 UYB983059 UOF983059 UEJ983059 TUN983059 TKR983059 TAV983059 SQZ983059 SHD983059 RXH983059 RNL983059 RDP983059 QTT983059 QJX983059 QAB983059 PQF983059 PGJ983059 OWN983059 OMR983059 OCV983059 NSZ983059 NJD983059 MZH983059 MPL983059 MFP983059 LVT983059 LLX983059 LCB983059 KSF983059 KIJ983059 JYN983059 JOR983059 JEV983059 IUZ983059 ILD983059 IBH983059 HRL983059 HHP983059 GXT983059 GNX983059 GEB983059 FUF983059 FKJ983059 FAN983059 EQR983059 EGV983059 DWZ983059 DND983059 DDH983059 CTL983059 CJP983059 BZT983059 BPX983059 BGB983059 AWF983059 AMJ983059 ACN983059 SR983059 IV983059 WVH917523 WLL917523 WBP917523 VRT917523 VHX917523 UYB917523 UOF917523 UEJ917523 TUN917523 TKR917523 TAV917523 SQZ917523 SHD917523 RXH917523 RNL917523 RDP917523 QTT917523 QJX917523 QAB917523 PQF917523 PGJ917523 OWN917523 OMR917523 OCV917523 NSZ917523 NJD917523 MZH917523 MPL917523 MFP917523 LVT917523 LLX917523 LCB917523 KSF917523 KIJ917523 JYN917523 JOR917523 JEV917523 IUZ917523 ILD917523 IBH917523 HRL917523 HHP917523 GXT917523 GNX917523 GEB917523 FUF917523 FKJ917523 FAN917523 EQR917523 EGV917523 DWZ917523 DND917523 DDH917523 CTL917523 CJP917523 BZT917523 BPX917523 BGB917523 AWF917523 AMJ917523 ACN917523 SR917523 IV917523 WVH851987 WLL851987 WBP851987 VRT851987 VHX851987 UYB851987 UOF851987 UEJ851987 TUN851987 TKR851987 TAV851987 SQZ851987 SHD851987 RXH851987 RNL851987 RDP851987 QTT851987 QJX851987 QAB851987 PQF851987 PGJ851987 OWN851987 OMR851987 OCV851987 NSZ851987 NJD851987 MZH851987 MPL851987 MFP851987 LVT851987 LLX851987 LCB851987 KSF851987 KIJ851987 JYN851987 JOR851987 JEV851987 IUZ851987 ILD851987 IBH851987 HRL851987 HHP851987 GXT851987 GNX851987 GEB851987 FUF851987 FKJ851987 FAN851987 EQR851987 EGV851987 DWZ851987 DND851987 DDH851987 CTL851987 CJP851987 BZT851987 BPX851987 BGB851987 AWF851987 AMJ851987 ACN851987 SR851987 IV851987 WVH786451 WLL786451 WBP786451 VRT786451 VHX786451 UYB786451 UOF786451 UEJ786451 TUN786451 TKR786451 TAV786451 SQZ786451 SHD786451 RXH786451 RNL786451 RDP786451 QTT786451 QJX786451 QAB786451 PQF786451 PGJ786451 OWN786451 OMR786451 OCV786451 NSZ786451 NJD786451 MZH786451 MPL786451 MFP786451 LVT786451 LLX786451 LCB786451 KSF786451 KIJ786451 JYN786451 JOR786451 JEV786451 IUZ786451 ILD786451 IBH786451 HRL786451 HHP786451 GXT786451 GNX786451 GEB786451 FUF786451 FKJ786451 FAN786451 EQR786451 EGV786451 DWZ786451 DND786451 DDH786451 CTL786451 CJP786451 BZT786451 BPX786451 BGB786451 AWF786451 AMJ786451 ACN786451 SR786451 IV786451 WVH720915 WLL720915 WBP720915 VRT720915 VHX720915 UYB720915 UOF720915 UEJ720915 TUN720915 TKR720915 TAV720915 SQZ720915 SHD720915 RXH720915 RNL720915 RDP720915 QTT720915 QJX720915 QAB720915 PQF720915 PGJ720915 OWN720915 OMR720915 OCV720915 NSZ720915 NJD720915 MZH720915 MPL720915 MFP720915 LVT720915 LLX720915 LCB720915 KSF720915 KIJ720915 JYN720915 JOR720915 JEV720915 IUZ720915 ILD720915 IBH720915 HRL720915 HHP720915 GXT720915 GNX720915 GEB720915 FUF720915 FKJ720915 FAN720915 EQR720915 EGV720915 DWZ720915 DND720915 DDH720915 CTL720915 CJP720915 BZT720915 BPX720915 BGB720915 AWF720915 AMJ720915 ACN720915 SR720915 IV720915 WVH655379 WLL655379 WBP655379 VRT655379 VHX655379 UYB655379 UOF655379 UEJ655379 TUN655379 TKR655379 TAV655379 SQZ655379 SHD655379 RXH655379 RNL655379 RDP655379 QTT655379 QJX655379 QAB655379 PQF655379 PGJ655379 OWN655379 OMR655379 OCV655379 NSZ655379 NJD655379 MZH655379 MPL655379 MFP655379 LVT655379 LLX655379 LCB655379 KSF655379 KIJ655379 JYN655379 JOR655379 JEV655379 IUZ655379 ILD655379 IBH655379 HRL655379 HHP655379 GXT655379 GNX655379 GEB655379 FUF655379 FKJ655379 FAN655379 EQR655379 EGV655379 DWZ655379 DND655379 DDH655379 CTL655379 CJP655379 BZT655379 BPX655379 BGB655379 AWF655379 AMJ655379 ACN655379 SR655379 IV655379 WVH589843 WLL589843 WBP589843 VRT589843 VHX589843 UYB589843 UOF589843 UEJ589843 TUN589843 TKR589843 TAV589843 SQZ589843 SHD589843 RXH589843 RNL589843 RDP589843 QTT589843 QJX589843 QAB589843 PQF589843 PGJ589843 OWN589843 OMR589843 OCV589843 NSZ589843 NJD589843 MZH589843 MPL589843 MFP589843 LVT589843 LLX589843 LCB589843 KSF589843 KIJ589843 JYN589843 JOR589843 JEV589843 IUZ589843 ILD589843 IBH589843 HRL589843 HHP589843 GXT589843 GNX589843 GEB589843 FUF589843 FKJ589843 FAN589843 EQR589843 EGV589843 DWZ589843 DND589843 DDH589843 CTL589843 CJP589843 BZT589843 BPX589843 BGB589843 AWF589843 AMJ589843 ACN589843 SR589843 IV589843 WVH524307 WLL524307 WBP524307 VRT524307 VHX524307 UYB524307 UOF524307 UEJ524307 TUN524307 TKR524307 TAV524307 SQZ524307 SHD524307 RXH524307 RNL524307 RDP524307 QTT524307 QJX524307 QAB524307 PQF524307 PGJ524307 OWN524307 OMR524307 OCV524307 NSZ524307 NJD524307 MZH524307 MPL524307 MFP524307 LVT524307 LLX524307 LCB524307 KSF524307 KIJ524307 JYN524307 JOR524307 JEV524307 IUZ524307 ILD524307 IBH524307 HRL524307 HHP524307 GXT524307 GNX524307 GEB524307 FUF524307 FKJ524307 FAN524307 EQR524307 EGV524307 DWZ524307 DND524307 DDH524307 CTL524307 CJP524307 BZT524307 BPX524307 BGB524307 AWF524307 AMJ524307 ACN524307 SR524307 IV524307 WVH458771 WLL458771 WBP458771 VRT458771 VHX458771 UYB458771 UOF458771 UEJ458771 TUN458771 TKR458771 TAV458771 SQZ458771 SHD458771 RXH458771 RNL458771 RDP458771 QTT458771 QJX458771 QAB458771 PQF458771 PGJ458771 OWN458771 OMR458771 OCV458771 NSZ458771 NJD458771 MZH458771 MPL458771 MFP458771 LVT458771 LLX458771 LCB458771 KSF458771 KIJ458771 JYN458771 JOR458771 JEV458771 IUZ458771 ILD458771 IBH458771 HRL458771 HHP458771 GXT458771 GNX458771 GEB458771 FUF458771 FKJ458771 FAN458771 EQR458771 EGV458771 DWZ458771 DND458771 DDH458771 CTL458771 CJP458771 BZT458771 BPX458771 BGB458771 AWF458771 AMJ458771 ACN458771 SR458771 IV458771 WVH393235 WLL393235 WBP393235 VRT393235 VHX393235 UYB393235 UOF393235 UEJ393235 TUN393235 TKR393235 TAV393235 SQZ393235 SHD393235 RXH393235 RNL393235 RDP393235 QTT393235 QJX393235 QAB393235 PQF393235 PGJ393235 OWN393235 OMR393235 OCV393235 NSZ393235 NJD393235 MZH393235 MPL393235 MFP393235 LVT393235 LLX393235 LCB393235 KSF393235 KIJ393235 JYN393235 JOR393235 JEV393235 IUZ393235 ILD393235 IBH393235 HRL393235 HHP393235 GXT393235 GNX393235 GEB393235 FUF393235 FKJ393235 FAN393235 EQR393235 EGV393235 DWZ393235 DND393235 DDH393235 CTL393235 CJP393235 BZT393235 BPX393235 BGB393235 AWF393235 AMJ393235 ACN393235 SR393235 IV393235 WVH327699 WLL327699 WBP327699 VRT327699 VHX327699 UYB327699 UOF327699 UEJ327699 TUN327699 TKR327699 TAV327699 SQZ327699 SHD327699 RXH327699 RNL327699 RDP327699 QTT327699 QJX327699 QAB327699 PQF327699 PGJ327699 OWN327699 OMR327699 OCV327699 NSZ327699 NJD327699 MZH327699 MPL327699 MFP327699 LVT327699 LLX327699 LCB327699 KSF327699 KIJ327699 JYN327699 JOR327699 JEV327699 IUZ327699 ILD327699 IBH327699 HRL327699 HHP327699 GXT327699 GNX327699 GEB327699 FUF327699 FKJ327699 FAN327699 EQR327699 EGV327699 DWZ327699 DND327699 DDH327699 CTL327699 CJP327699 BZT327699 BPX327699 BGB327699 AWF327699 AMJ327699 ACN327699 SR327699 IV327699 WVH262163 WLL262163 WBP262163 VRT262163 VHX262163 UYB262163 UOF262163 UEJ262163 TUN262163 TKR262163 TAV262163 SQZ262163 SHD262163 RXH262163 RNL262163 RDP262163 QTT262163 QJX262163 QAB262163 PQF262163 PGJ262163 OWN262163 OMR262163 OCV262163 NSZ262163 NJD262163 MZH262163 MPL262163 MFP262163 LVT262163 LLX262163 LCB262163 KSF262163 KIJ262163 JYN262163 JOR262163 JEV262163 IUZ262163 ILD262163 IBH262163 HRL262163 HHP262163 GXT262163 GNX262163 GEB262163 FUF262163 FKJ262163 FAN262163 EQR262163 EGV262163 DWZ262163 DND262163 DDH262163 CTL262163 CJP262163 BZT262163 BPX262163 BGB262163 AWF262163 AMJ262163 ACN262163 SR262163 IV262163 WVH196627 WLL196627 WBP196627 VRT196627 VHX196627 UYB196627 UOF196627 UEJ196627 TUN196627 TKR196627 TAV196627 SQZ196627 SHD196627 RXH196627 RNL196627 RDP196627 QTT196627 QJX196627 QAB196627 PQF196627 PGJ196627 OWN196627 OMR196627 OCV196627 NSZ196627 NJD196627 MZH196627 MPL196627 MFP196627 LVT196627 LLX196627 LCB196627 KSF196627 KIJ196627 JYN196627 JOR196627 JEV196627 IUZ196627 ILD196627 IBH196627 HRL196627 HHP196627 GXT196627 GNX196627 GEB196627 FUF196627 FKJ196627 FAN196627 EQR196627 EGV196627 DWZ196627 DND196627 DDH196627 CTL196627 CJP196627 BZT196627 BPX196627 BGB196627 AWF196627 AMJ196627 ACN196627 SR196627 IV196627 WVH131091 WLL131091 WBP131091 VRT131091 VHX131091 UYB131091 UOF131091 UEJ131091 TUN131091 TKR131091 TAV131091 SQZ131091 SHD131091 RXH131091 RNL131091 RDP131091 QTT131091 QJX131091 QAB131091 PQF131091 PGJ131091 OWN131091 OMR131091 OCV131091 NSZ131091 NJD131091 MZH131091 MPL131091 MFP131091 LVT131091 LLX131091 LCB131091 KSF131091 KIJ131091 JYN131091 JOR131091 JEV131091 IUZ131091 ILD131091 IBH131091 HRL131091 HHP131091 GXT131091 GNX131091 GEB131091 FUF131091 FKJ131091 FAN131091 EQR131091 EGV131091 DWZ131091 DND131091 DDH131091 CTL131091 CJP131091 BZT131091 BPX131091 BGB131091 AWF131091 AMJ131091 ACN131091 SR131091 IV131091 WVH65555 WLL65555 WBP65555 VRT65555 VHX65555 UYB65555 UOF65555 UEJ65555 TUN65555 TKR65555 TAV65555 SQZ65555 SHD65555 RXH65555 RNL65555 RDP65555 QTT65555 QJX65555 QAB65555 PQF65555 PGJ65555 OWN65555 OMR65555 OCV65555 NSZ65555 NJD65555 MZH65555 MPL65555 MFP65555 LVT65555 LLX65555 LCB65555 KSF65555 KIJ65555 JYN65555 JOR65555 JEV65555 IUZ65555 ILD65555 IBH65555 HRL65555 HHP65555 GXT65555 GNX65555 GEB65555 FUF65555 FKJ65555 FAN65555 EQR65555 EGV65555 DWZ65555 DND65555 DDH65555 CTL65555 CJP65555 BZT65555 BPX65555 BGB65555 AWF65555 AMJ65555 ACN65555 SR65555 IV65555 WVH17 WLL17 WBP17 VRT17 VHX17 UYB17 UOF17 UEJ17 TUN17 TKR17 TAV17 SQZ17 SHD17 RXH17 RNL17 RDP17 QTT17 QJX17 QAB17 PQF17 PGJ17 OWN17 OMR17 OCV17 NSZ17 NJD17 MZH17 MPL17 MFP17 LVT17 LLX17 LCB17 KSF17 KIJ17 JYN17 JOR17 JEV17 IUZ17 ILD17 IBH17 HRL17 HHP17 GXT17 GNX17 GEB17 FUF17 FKJ17 FAN17 EQR17 EGV17 DWZ17 DND17 DDH17 CTL17 CJP17 BZT17 BPX17 BGB17 AWF17 AMJ17 ACN17 SR17 IV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E983053 E917517 E851981 E786445 E720909 E655373 E589837 E524301 E458765 E393229 E327693 E262157 E196621 E131085" xr:uid="{00000000-0002-0000-0200-000009000000}">
      <formula1>LegType</formula1>
    </dataValidation>
    <dataValidation type="list" allowBlank="1" showInputMessage="1" showErrorMessage="1" sqref="E65545 E14 IY11 WVH983055 WLL983055 WBP983055 VRT983055 VHX983055 UYB983055 UOF983055 UEJ983055 TUN983055 TKR983055 TAV983055 SQZ983055 SHD983055 RXH983055 RNL983055 RDP983055 QTT983055 QJX983055 QAB983055 PQF983055 PGJ983055 OWN983055 OMR983055 OCV983055 NSZ983055 NJD983055 MZH983055 MPL983055 MFP983055 LVT983055 LLX983055 LCB983055 KSF983055 KIJ983055 JYN983055 JOR983055 JEV983055 IUZ983055 ILD983055 IBH983055 HRL983055 HHP983055 GXT983055 GNX983055 GEB983055 FUF983055 FKJ983055 FAN983055 EQR983055 EGV983055 DWZ983055 DND983055 DDH983055 CTL983055 CJP983055 BZT983055 BPX983055 BGB983055 AWF983055 AMJ983055 ACN983055 SR983055 IV983055 WVH917519 WLL917519 WBP917519 VRT917519 VHX917519 UYB917519 UOF917519 UEJ917519 TUN917519 TKR917519 TAV917519 SQZ917519 SHD917519 RXH917519 RNL917519 RDP917519 QTT917519 QJX917519 QAB917519 PQF917519 PGJ917519 OWN917519 OMR917519 OCV917519 NSZ917519 NJD917519 MZH917519 MPL917519 MFP917519 LVT917519 LLX917519 LCB917519 KSF917519 KIJ917519 JYN917519 JOR917519 JEV917519 IUZ917519 ILD917519 IBH917519 HRL917519 HHP917519 GXT917519 GNX917519 GEB917519 FUF917519 FKJ917519 FAN917519 EQR917519 EGV917519 DWZ917519 DND917519 DDH917519 CTL917519 CJP917519 BZT917519 BPX917519 BGB917519 AWF917519 AMJ917519 ACN917519 SR917519 IV917519 WVH851983 WLL851983 WBP851983 VRT851983 VHX851983 UYB851983 UOF851983 UEJ851983 TUN851983 TKR851983 TAV851983 SQZ851983 SHD851983 RXH851983 RNL851983 RDP851983 QTT851983 QJX851983 QAB851983 PQF851983 PGJ851983 OWN851983 OMR851983 OCV851983 NSZ851983 NJD851983 MZH851983 MPL851983 MFP851983 LVT851983 LLX851983 LCB851983 KSF851983 KIJ851983 JYN851983 JOR851983 JEV851983 IUZ851983 ILD851983 IBH851983 HRL851983 HHP851983 GXT851983 GNX851983 GEB851983 FUF851983 FKJ851983 FAN851983 EQR851983 EGV851983 DWZ851983 DND851983 DDH851983 CTL851983 CJP851983 BZT851983 BPX851983 BGB851983 AWF851983 AMJ851983 ACN851983 SR851983 IV851983 WVH786447 WLL786447 WBP786447 VRT786447 VHX786447 UYB786447 UOF786447 UEJ786447 TUN786447 TKR786447 TAV786447 SQZ786447 SHD786447 RXH786447 RNL786447 RDP786447 QTT786447 QJX786447 QAB786447 PQF786447 PGJ786447 OWN786447 OMR786447 OCV786447 NSZ786447 NJD786447 MZH786447 MPL786447 MFP786447 LVT786447 LLX786447 LCB786447 KSF786447 KIJ786447 JYN786447 JOR786447 JEV786447 IUZ786447 ILD786447 IBH786447 HRL786447 HHP786447 GXT786447 GNX786447 GEB786447 FUF786447 FKJ786447 FAN786447 EQR786447 EGV786447 DWZ786447 DND786447 DDH786447 CTL786447 CJP786447 BZT786447 BPX786447 BGB786447 AWF786447 AMJ786447 ACN786447 SR786447 IV786447 WVH720911 WLL720911 WBP720911 VRT720911 VHX720911 UYB720911 UOF720911 UEJ720911 TUN720911 TKR720911 TAV720911 SQZ720911 SHD720911 RXH720911 RNL720911 RDP720911 QTT720911 QJX720911 QAB720911 PQF720911 PGJ720911 OWN720911 OMR720911 OCV720911 NSZ720911 NJD720911 MZH720911 MPL720911 MFP720911 LVT720911 LLX720911 LCB720911 KSF720911 KIJ720911 JYN720911 JOR720911 JEV720911 IUZ720911 ILD720911 IBH720911 HRL720911 HHP720911 GXT720911 GNX720911 GEB720911 FUF720911 FKJ720911 FAN720911 EQR720911 EGV720911 DWZ720911 DND720911 DDH720911 CTL720911 CJP720911 BZT720911 BPX720911 BGB720911 AWF720911 AMJ720911 ACN720911 SR720911 IV720911 WVH655375 WLL655375 WBP655375 VRT655375 VHX655375 UYB655375 UOF655375 UEJ655375 TUN655375 TKR655375 TAV655375 SQZ655375 SHD655375 RXH655375 RNL655375 RDP655375 QTT655375 QJX655375 QAB655375 PQF655375 PGJ655375 OWN655375 OMR655375 OCV655375 NSZ655375 NJD655375 MZH655375 MPL655375 MFP655375 LVT655375 LLX655375 LCB655375 KSF655375 KIJ655375 JYN655375 JOR655375 JEV655375 IUZ655375 ILD655375 IBH655375 HRL655375 HHP655375 GXT655375 GNX655375 GEB655375 FUF655375 FKJ655375 FAN655375 EQR655375 EGV655375 DWZ655375 DND655375 DDH655375 CTL655375 CJP655375 BZT655375 BPX655375 BGB655375 AWF655375 AMJ655375 ACN655375 SR655375 IV655375 WVH589839 WLL589839 WBP589839 VRT589839 VHX589839 UYB589839 UOF589839 UEJ589839 TUN589839 TKR589839 TAV589839 SQZ589839 SHD589839 RXH589839 RNL589839 RDP589839 QTT589839 QJX589839 QAB589839 PQF589839 PGJ589839 OWN589839 OMR589839 OCV589839 NSZ589839 NJD589839 MZH589839 MPL589839 MFP589839 LVT589839 LLX589839 LCB589839 KSF589839 KIJ589839 JYN589839 JOR589839 JEV589839 IUZ589839 ILD589839 IBH589839 HRL589839 HHP589839 GXT589839 GNX589839 GEB589839 FUF589839 FKJ589839 FAN589839 EQR589839 EGV589839 DWZ589839 DND589839 DDH589839 CTL589839 CJP589839 BZT589839 BPX589839 BGB589839 AWF589839 AMJ589839 ACN589839 SR589839 IV589839 WVH524303 WLL524303 WBP524303 VRT524303 VHX524303 UYB524303 UOF524303 UEJ524303 TUN524303 TKR524303 TAV524303 SQZ524303 SHD524303 RXH524303 RNL524303 RDP524303 QTT524303 QJX524303 QAB524303 PQF524303 PGJ524303 OWN524303 OMR524303 OCV524303 NSZ524303 NJD524303 MZH524303 MPL524303 MFP524303 LVT524303 LLX524303 LCB524303 KSF524303 KIJ524303 JYN524303 JOR524303 JEV524303 IUZ524303 ILD524303 IBH524303 HRL524303 HHP524303 GXT524303 GNX524303 GEB524303 FUF524303 FKJ524303 FAN524303 EQR524303 EGV524303 DWZ524303 DND524303 DDH524303 CTL524303 CJP524303 BZT524303 BPX524303 BGB524303 AWF524303 AMJ524303 ACN524303 SR524303 IV524303 WVH458767 WLL458767 WBP458767 VRT458767 VHX458767 UYB458767 UOF458767 UEJ458767 TUN458767 TKR458767 TAV458767 SQZ458767 SHD458767 RXH458767 RNL458767 RDP458767 QTT458767 QJX458767 QAB458767 PQF458767 PGJ458767 OWN458767 OMR458767 OCV458767 NSZ458767 NJD458767 MZH458767 MPL458767 MFP458767 LVT458767 LLX458767 LCB458767 KSF458767 KIJ458767 JYN458767 JOR458767 JEV458767 IUZ458767 ILD458767 IBH458767 HRL458767 HHP458767 GXT458767 GNX458767 GEB458767 FUF458767 FKJ458767 FAN458767 EQR458767 EGV458767 DWZ458767 DND458767 DDH458767 CTL458767 CJP458767 BZT458767 BPX458767 BGB458767 AWF458767 AMJ458767 ACN458767 SR458767 IV458767 WVH393231 WLL393231 WBP393231 VRT393231 VHX393231 UYB393231 UOF393231 UEJ393231 TUN393231 TKR393231 TAV393231 SQZ393231 SHD393231 RXH393231 RNL393231 RDP393231 QTT393231 QJX393231 QAB393231 PQF393231 PGJ393231 OWN393231 OMR393231 OCV393231 NSZ393231 NJD393231 MZH393231 MPL393231 MFP393231 LVT393231 LLX393231 LCB393231 KSF393231 KIJ393231 JYN393231 JOR393231 JEV393231 IUZ393231 ILD393231 IBH393231 HRL393231 HHP393231 GXT393231 GNX393231 GEB393231 FUF393231 FKJ393231 FAN393231 EQR393231 EGV393231 DWZ393231 DND393231 DDH393231 CTL393231 CJP393231 BZT393231 BPX393231 BGB393231 AWF393231 AMJ393231 ACN393231 SR393231 IV393231 WVH327695 WLL327695 WBP327695 VRT327695 VHX327695 UYB327695 UOF327695 UEJ327695 TUN327695 TKR327695 TAV327695 SQZ327695 SHD327695 RXH327695 RNL327695 RDP327695 QTT327695 QJX327695 QAB327695 PQF327695 PGJ327695 OWN327695 OMR327695 OCV327695 NSZ327695 NJD327695 MZH327695 MPL327695 MFP327695 LVT327695 LLX327695 LCB327695 KSF327695 KIJ327695 JYN327695 JOR327695 JEV327695 IUZ327695 ILD327695 IBH327695 HRL327695 HHP327695 GXT327695 GNX327695 GEB327695 FUF327695 FKJ327695 FAN327695 EQR327695 EGV327695 DWZ327695 DND327695 DDH327695 CTL327695 CJP327695 BZT327695 BPX327695 BGB327695 AWF327695 AMJ327695 ACN327695 SR327695 IV327695 WVH262159 WLL262159 WBP262159 VRT262159 VHX262159 UYB262159 UOF262159 UEJ262159 TUN262159 TKR262159 TAV262159 SQZ262159 SHD262159 RXH262159 RNL262159 RDP262159 QTT262159 QJX262159 QAB262159 PQF262159 PGJ262159 OWN262159 OMR262159 OCV262159 NSZ262159 NJD262159 MZH262159 MPL262159 MFP262159 LVT262159 LLX262159 LCB262159 KSF262159 KIJ262159 JYN262159 JOR262159 JEV262159 IUZ262159 ILD262159 IBH262159 HRL262159 HHP262159 GXT262159 GNX262159 GEB262159 FUF262159 FKJ262159 FAN262159 EQR262159 EGV262159 DWZ262159 DND262159 DDH262159 CTL262159 CJP262159 BZT262159 BPX262159 BGB262159 AWF262159 AMJ262159 ACN262159 SR262159 IV262159 WVH196623 WLL196623 WBP196623 VRT196623 VHX196623 UYB196623 UOF196623 UEJ196623 TUN196623 TKR196623 TAV196623 SQZ196623 SHD196623 RXH196623 RNL196623 RDP196623 QTT196623 QJX196623 QAB196623 PQF196623 PGJ196623 OWN196623 OMR196623 OCV196623 NSZ196623 NJD196623 MZH196623 MPL196623 MFP196623 LVT196623 LLX196623 LCB196623 KSF196623 KIJ196623 JYN196623 JOR196623 JEV196623 IUZ196623 ILD196623 IBH196623 HRL196623 HHP196623 GXT196623 GNX196623 GEB196623 FUF196623 FKJ196623 FAN196623 EQR196623 EGV196623 DWZ196623 DND196623 DDH196623 CTL196623 CJP196623 BZT196623 BPX196623 BGB196623 AWF196623 AMJ196623 ACN196623 SR196623 IV196623 WVH131087 WLL131087 WBP131087 VRT131087 VHX131087 UYB131087 UOF131087 UEJ131087 TUN131087 TKR131087 TAV131087 SQZ131087 SHD131087 RXH131087 RNL131087 RDP131087 QTT131087 QJX131087 QAB131087 PQF131087 PGJ131087 OWN131087 OMR131087 OCV131087 NSZ131087 NJD131087 MZH131087 MPL131087 MFP131087 LVT131087 LLX131087 LCB131087 KSF131087 KIJ131087 JYN131087 JOR131087 JEV131087 IUZ131087 ILD131087 IBH131087 HRL131087 HHP131087 GXT131087 GNX131087 GEB131087 FUF131087 FKJ131087 FAN131087 EQR131087 EGV131087 DWZ131087 DND131087 DDH131087 CTL131087 CJP131087 BZT131087 BPX131087 BGB131087 AWF131087 AMJ131087 ACN131087 SR131087 IV131087 WVH65551 WLL65551 WBP65551 VRT65551 VHX65551 UYB65551 UOF65551 UEJ65551 TUN65551 TKR65551 TAV65551 SQZ65551 SHD65551 RXH65551 RNL65551 RDP65551 QTT65551 QJX65551 QAB65551 PQF65551 PGJ65551 OWN65551 OMR65551 OCV65551 NSZ65551 NJD65551 MZH65551 MPL65551 MFP65551 LVT65551 LLX65551 LCB65551 KSF65551 KIJ65551 JYN65551 JOR65551 JEV65551 IUZ65551 ILD65551 IBH65551 HRL65551 HHP65551 GXT65551 GNX65551 GEB65551 FUF65551 FKJ65551 FAN65551 EQR65551 EGV65551 DWZ65551 DND65551 DDH65551 CTL65551 CJP65551 BZT65551 BPX65551 BGB65551 AWF65551 AMJ65551 ACN65551 SR65551 IV65551 WVH11 WLL11 WBP11 VRT11 VHX11 UYB11 UOF11 UEJ11 TUN11 TKR11 TAV11 SQZ11 SHD11 RXH11 RNL11 RDP11 QTT11 QJX11 QAB11 PQF11 PGJ11 OWN11 OMR11 OCV11 NSZ11 NJD11 MZH11 MPL11 MFP11 LVT11 LLX11 LCB11 KSF11 KIJ11 JYN11 JOR11 JEV11 IUZ11 ILD11 IBH11 HRL11 HHP11 GXT11 GNX11 GEB11 FUF11 FKJ11 FAN11 EQR11 EGV11 DWZ11 DND11 DDH11 CTL11 CJP11 BZT11 BPX11 BGB11 AWF11 AMJ11 ACN11 SR11 IV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E983049 E917513 E851977 E786441 E720905 E655369 E589833 E524297 E458761 E393225 E327689 E262153 E196617 E131081" xr:uid="{00000000-0002-0000-0200-00000A000000}">
      <formula1>SwapType</formula1>
    </dataValidation>
    <dataValidation type="list" allowBlank="1" showInputMessage="1" showErrorMessage="1" sqref="E65547 IY15 WVH983057 WLL983057 WBP983057 VRT983057 VHX983057 UYB983057 UOF983057 UEJ983057 TUN983057 TKR983057 TAV983057 SQZ983057 SHD983057 RXH983057 RNL983057 RDP983057 QTT983057 QJX983057 QAB983057 PQF983057 PGJ983057 OWN983057 OMR983057 OCV983057 NSZ983057 NJD983057 MZH983057 MPL983057 MFP983057 LVT983057 LLX983057 LCB983057 KSF983057 KIJ983057 JYN983057 JOR983057 JEV983057 IUZ983057 ILD983057 IBH983057 HRL983057 HHP983057 GXT983057 GNX983057 GEB983057 FUF983057 FKJ983057 FAN983057 EQR983057 EGV983057 DWZ983057 DND983057 DDH983057 CTL983057 CJP983057 BZT983057 BPX983057 BGB983057 AWF983057 AMJ983057 ACN983057 SR983057 IV983057 WVH917521 WLL917521 WBP917521 VRT917521 VHX917521 UYB917521 UOF917521 UEJ917521 TUN917521 TKR917521 TAV917521 SQZ917521 SHD917521 RXH917521 RNL917521 RDP917521 QTT917521 QJX917521 QAB917521 PQF917521 PGJ917521 OWN917521 OMR917521 OCV917521 NSZ917521 NJD917521 MZH917521 MPL917521 MFP917521 LVT917521 LLX917521 LCB917521 KSF917521 KIJ917521 JYN917521 JOR917521 JEV917521 IUZ917521 ILD917521 IBH917521 HRL917521 HHP917521 GXT917521 GNX917521 GEB917521 FUF917521 FKJ917521 FAN917521 EQR917521 EGV917521 DWZ917521 DND917521 DDH917521 CTL917521 CJP917521 BZT917521 BPX917521 BGB917521 AWF917521 AMJ917521 ACN917521 SR917521 IV917521 WVH851985 WLL851985 WBP851985 VRT851985 VHX851985 UYB851985 UOF851985 UEJ851985 TUN851985 TKR851985 TAV851985 SQZ851985 SHD851985 RXH851985 RNL851985 RDP851985 QTT851985 QJX851985 QAB851985 PQF851985 PGJ851985 OWN851985 OMR851985 OCV851985 NSZ851985 NJD851985 MZH851985 MPL851985 MFP851985 LVT851985 LLX851985 LCB851985 KSF851985 KIJ851985 JYN851985 JOR851985 JEV851985 IUZ851985 ILD851985 IBH851985 HRL851985 HHP851985 GXT851985 GNX851985 GEB851985 FUF851985 FKJ851985 FAN851985 EQR851985 EGV851985 DWZ851985 DND851985 DDH851985 CTL851985 CJP851985 BZT851985 BPX851985 BGB851985 AWF851985 AMJ851985 ACN851985 SR851985 IV851985 WVH786449 WLL786449 WBP786449 VRT786449 VHX786449 UYB786449 UOF786449 UEJ786449 TUN786449 TKR786449 TAV786449 SQZ786449 SHD786449 RXH786449 RNL786449 RDP786449 QTT786449 QJX786449 QAB786449 PQF786449 PGJ786449 OWN786449 OMR786449 OCV786449 NSZ786449 NJD786449 MZH786449 MPL786449 MFP786449 LVT786449 LLX786449 LCB786449 KSF786449 KIJ786449 JYN786449 JOR786449 JEV786449 IUZ786449 ILD786449 IBH786449 HRL786449 HHP786449 GXT786449 GNX786449 GEB786449 FUF786449 FKJ786449 FAN786449 EQR786449 EGV786449 DWZ786449 DND786449 DDH786449 CTL786449 CJP786449 BZT786449 BPX786449 BGB786449 AWF786449 AMJ786449 ACN786449 SR786449 IV786449 WVH720913 WLL720913 WBP720913 VRT720913 VHX720913 UYB720913 UOF720913 UEJ720913 TUN720913 TKR720913 TAV720913 SQZ720913 SHD720913 RXH720913 RNL720913 RDP720913 QTT720913 QJX720913 QAB720913 PQF720913 PGJ720913 OWN720913 OMR720913 OCV720913 NSZ720913 NJD720913 MZH720913 MPL720913 MFP720913 LVT720913 LLX720913 LCB720913 KSF720913 KIJ720913 JYN720913 JOR720913 JEV720913 IUZ720913 ILD720913 IBH720913 HRL720913 HHP720913 GXT720913 GNX720913 GEB720913 FUF720913 FKJ720913 FAN720913 EQR720913 EGV720913 DWZ720913 DND720913 DDH720913 CTL720913 CJP720913 BZT720913 BPX720913 BGB720913 AWF720913 AMJ720913 ACN720913 SR720913 IV720913 WVH655377 WLL655377 WBP655377 VRT655377 VHX655377 UYB655377 UOF655377 UEJ655377 TUN655377 TKR655377 TAV655377 SQZ655377 SHD655377 RXH655377 RNL655377 RDP655377 QTT655377 QJX655377 QAB655377 PQF655377 PGJ655377 OWN655377 OMR655377 OCV655377 NSZ655377 NJD655377 MZH655377 MPL655377 MFP655377 LVT655377 LLX655377 LCB655377 KSF655377 KIJ655377 JYN655377 JOR655377 JEV655377 IUZ655377 ILD655377 IBH655377 HRL655377 HHP655377 GXT655377 GNX655377 GEB655377 FUF655377 FKJ655377 FAN655377 EQR655377 EGV655377 DWZ655377 DND655377 DDH655377 CTL655377 CJP655377 BZT655377 BPX655377 BGB655377 AWF655377 AMJ655377 ACN655377 SR655377 IV655377 WVH589841 WLL589841 WBP589841 VRT589841 VHX589841 UYB589841 UOF589841 UEJ589841 TUN589841 TKR589841 TAV589841 SQZ589841 SHD589841 RXH589841 RNL589841 RDP589841 QTT589841 QJX589841 QAB589841 PQF589841 PGJ589841 OWN589841 OMR589841 OCV589841 NSZ589841 NJD589841 MZH589841 MPL589841 MFP589841 LVT589841 LLX589841 LCB589841 KSF589841 KIJ589841 JYN589841 JOR589841 JEV589841 IUZ589841 ILD589841 IBH589841 HRL589841 HHP589841 GXT589841 GNX589841 GEB589841 FUF589841 FKJ589841 FAN589841 EQR589841 EGV589841 DWZ589841 DND589841 DDH589841 CTL589841 CJP589841 BZT589841 BPX589841 BGB589841 AWF589841 AMJ589841 ACN589841 SR589841 IV589841 WVH524305 WLL524305 WBP524305 VRT524305 VHX524305 UYB524305 UOF524305 UEJ524305 TUN524305 TKR524305 TAV524305 SQZ524305 SHD524305 RXH524305 RNL524305 RDP524305 QTT524305 QJX524305 QAB524305 PQF524305 PGJ524305 OWN524305 OMR524305 OCV524305 NSZ524305 NJD524305 MZH524305 MPL524305 MFP524305 LVT524305 LLX524305 LCB524305 KSF524305 KIJ524305 JYN524305 JOR524305 JEV524305 IUZ524305 ILD524305 IBH524305 HRL524305 HHP524305 GXT524305 GNX524305 GEB524305 FUF524305 FKJ524305 FAN524305 EQR524305 EGV524305 DWZ524305 DND524305 DDH524305 CTL524305 CJP524305 BZT524305 BPX524305 BGB524305 AWF524305 AMJ524305 ACN524305 SR524305 IV524305 WVH458769 WLL458769 WBP458769 VRT458769 VHX458769 UYB458769 UOF458769 UEJ458769 TUN458769 TKR458769 TAV458769 SQZ458769 SHD458769 RXH458769 RNL458769 RDP458769 QTT458769 QJX458769 QAB458769 PQF458769 PGJ458769 OWN458769 OMR458769 OCV458769 NSZ458769 NJD458769 MZH458769 MPL458769 MFP458769 LVT458769 LLX458769 LCB458769 KSF458769 KIJ458769 JYN458769 JOR458769 JEV458769 IUZ458769 ILD458769 IBH458769 HRL458769 HHP458769 GXT458769 GNX458769 GEB458769 FUF458769 FKJ458769 FAN458769 EQR458769 EGV458769 DWZ458769 DND458769 DDH458769 CTL458769 CJP458769 BZT458769 BPX458769 BGB458769 AWF458769 AMJ458769 ACN458769 SR458769 IV458769 WVH393233 WLL393233 WBP393233 VRT393233 VHX393233 UYB393233 UOF393233 UEJ393233 TUN393233 TKR393233 TAV393233 SQZ393233 SHD393233 RXH393233 RNL393233 RDP393233 QTT393233 QJX393233 QAB393233 PQF393233 PGJ393233 OWN393233 OMR393233 OCV393233 NSZ393233 NJD393233 MZH393233 MPL393233 MFP393233 LVT393233 LLX393233 LCB393233 KSF393233 KIJ393233 JYN393233 JOR393233 JEV393233 IUZ393233 ILD393233 IBH393233 HRL393233 HHP393233 GXT393233 GNX393233 GEB393233 FUF393233 FKJ393233 FAN393233 EQR393233 EGV393233 DWZ393233 DND393233 DDH393233 CTL393233 CJP393233 BZT393233 BPX393233 BGB393233 AWF393233 AMJ393233 ACN393233 SR393233 IV393233 WVH327697 WLL327697 WBP327697 VRT327697 VHX327697 UYB327697 UOF327697 UEJ327697 TUN327697 TKR327697 TAV327697 SQZ327697 SHD327697 RXH327697 RNL327697 RDP327697 QTT327697 QJX327697 QAB327697 PQF327697 PGJ327697 OWN327697 OMR327697 OCV327697 NSZ327697 NJD327697 MZH327697 MPL327697 MFP327697 LVT327697 LLX327697 LCB327697 KSF327697 KIJ327697 JYN327697 JOR327697 JEV327697 IUZ327697 ILD327697 IBH327697 HRL327697 HHP327697 GXT327697 GNX327697 GEB327697 FUF327697 FKJ327697 FAN327697 EQR327697 EGV327697 DWZ327697 DND327697 DDH327697 CTL327697 CJP327697 BZT327697 BPX327697 BGB327697 AWF327697 AMJ327697 ACN327697 SR327697 IV327697 WVH262161 WLL262161 WBP262161 VRT262161 VHX262161 UYB262161 UOF262161 UEJ262161 TUN262161 TKR262161 TAV262161 SQZ262161 SHD262161 RXH262161 RNL262161 RDP262161 QTT262161 QJX262161 QAB262161 PQF262161 PGJ262161 OWN262161 OMR262161 OCV262161 NSZ262161 NJD262161 MZH262161 MPL262161 MFP262161 LVT262161 LLX262161 LCB262161 KSF262161 KIJ262161 JYN262161 JOR262161 JEV262161 IUZ262161 ILD262161 IBH262161 HRL262161 HHP262161 GXT262161 GNX262161 GEB262161 FUF262161 FKJ262161 FAN262161 EQR262161 EGV262161 DWZ262161 DND262161 DDH262161 CTL262161 CJP262161 BZT262161 BPX262161 BGB262161 AWF262161 AMJ262161 ACN262161 SR262161 IV262161 WVH196625 WLL196625 WBP196625 VRT196625 VHX196625 UYB196625 UOF196625 UEJ196625 TUN196625 TKR196625 TAV196625 SQZ196625 SHD196625 RXH196625 RNL196625 RDP196625 QTT196625 QJX196625 QAB196625 PQF196625 PGJ196625 OWN196625 OMR196625 OCV196625 NSZ196625 NJD196625 MZH196625 MPL196625 MFP196625 LVT196625 LLX196625 LCB196625 KSF196625 KIJ196625 JYN196625 JOR196625 JEV196625 IUZ196625 ILD196625 IBH196625 HRL196625 HHP196625 GXT196625 GNX196625 GEB196625 FUF196625 FKJ196625 FAN196625 EQR196625 EGV196625 DWZ196625 DND196625 DDH196625 CTL196625 CJP196625 BZT196625 BPX196625 BGB196625 AWF196625 AMJ196625 ACN196625 SR196625 IV196625 WVH131089 WLL131089 WBP131089 VRT131089 VHX131089 UYB131089 UOF131089 UEJ131089 TUN131089 TKR131089 TAV131089 SQZ131089 SHD131089 RXH131089 RNL131089 RDP131089 QTT131089 QJX131089 QAB131089 PQF131089 PGJ131089 OWN131089 OMR131089 OCV131089 NSZ131089 NJD131089 MZH131089 MPL131089 MFP131089 LVT131089 LLX131089 LCB131089 KSF131089 KIJ131089 JYN131089 JOR131089 JEV131089 IUZ131089 ILD131089 IBH131089 HRL131089 HHP131089 GXT131089 GNX131089 GEB131089 FUF131089 FKJ131089 FAN131089 EQR131089 EGV131089 DWZ131089 DND131089 DDH131089 CTL131089 CJP131089 BZT131089 BPX131089 BGB131089 AWF131089 AMJ131089 ACN131089 SR131089 IV131089 WVH65553 WLL65553 WBP65553 VRT65553 VHX65553 UYB65553 UOF65553 UEJ65553 TUN65553 TKR65553 TAV65553 SQZ65553 SHD65553 RXH65553 RNL65553 RDP65553 QTT65553 QJX65553 QAB65553 PQF65553 PGJ65553 OWN65553 OMR65553 OCV65553 NSZ65553 NJD65553 MZH65553 MPL65553 MFP65553 LVT65553 LLX65553 LCB65553 KSF65553 KIJ65553 JYN65553 JOR65553 JEV65553 IUZ65553 ILD65553 IBH65553 HRL65553 HHP65553 GXT65553 GNX65553 GEB65553 FUF65553 FKJ65553 FAN65553 EQR65553 EGV65553 DWZ65553 DND65553 DDH65553 CTL65553 CJP65553 BZT65553 BPX65553 BGB65553 AWF65553 AMJ65553 ACN65553 SR65553 IV65553 WVH15 WLL15 WBP15 VRT15 VHX15 UYB15 UOF15 UEJ15 TUN15 TKR15 TAV15 SQZ15 SHD15 RXH15 RNL15 RDP15 QTT15 QJX15 QAB15 PQF15 PGJ15 OWN15 OMR15 OCV15 NSZ15 NJD15 MZH15 MPL15 MFP15 LVT15 LLX15 LCB15 KSF15 KIJ15 JYN15 JOR15 JEV15 IUZ15 ILD15 IBH15 HRL15 HHP15 GXT15 GNX15 GEB15 FUF15 FKJ15 FAN15 EQR15 EGV15 DWZ15 DND15 DDH15 CTL15 CJP15 BZT15 BPX15 BGB15 AWF15 AMJ15 ACN15 SR15 IV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E983051 E917515 E851979 E786443 E720907 E655371 E589835 E524299 E458763 E393227 E327691 E262155 E196619 E131083" xr:uid="{00000000-0002-0000-0200-00000B000000}">
      <formula1>FinalStub</formula1>
    </dataValidation>
    <dataValidation type="list" allowBlank="1" showInputMessage="1" showErrorMessage="1" sqref="E65546 E16 IY12:IY14 WVH983056 WLL983056 WBP983056 VRT983056 VHX983056 UYB983056 UOF983056 UEJ983056 TUN983056 TKR983056 TAV983056 SQZ983056 SHD983056 RXH983056 RNL983056 RDP983056 QTT983056 QJX983056 QAB983056 PQF983056 PGJ983056 OWN983056 OMR983056 OCV983056 NSZ983056 NJD983056 MZH983056 MPL983056 MFP983056 LVT983056 LLX983056 LCB983056 KSF983056 KIJ983056 JYN983056 JOR983056 JEV983056 IUZ983056 ILD983056 IBH983056 HRL983056 HHP983056 GXT983056 GNX983056 GEB983056 FUF983056 FKJ983056 FAN983056 EQR983056 EGV983056 DWZ983056 DND983056 DDH983056 CTL983056 CJP983056 BZT983056 BPX983056 BGB983056 AWF983056 AMJ983056 ACN983056 SR983056 IV983056 WVH917520 WLL917520 WBP917520 VRT917520 VHX917520 UYB917520 UOF917520 UEJ917520 TUN917520 TKR917520 TAV917520 SQZ917520 SHD917520 RXH917520 RNL917520 RDP917520 QTT917520 QJX917520 QAB917520 PQF917520 PGJ917520 OWN917520 OMR917520 OCV917520 NSZ917520 NJD917520 MZH917520 MPL917520 MFP917520 LVT917520 LLX917520 LCB917520 KSF917520 KIJ917520 JYN917520 JOR917520 JEV917520 IUZ917520 ILD917520 IBH917520 HRL917520 HHP917520 GXT917520 GNX917520 GEB917520 FUF917520 FKJ917520 FAN917520 EQR917520 EGV917520 DWZ917520 DND917520 DDH917520 CTL917520 CJP917520 BZT917520 BPX917520 BGB917520 AWF917520 AMJ917520 ACN917520 SR917520 IV917520 WVH851984 WLL851984 WBP851984 VRT851984 VHX851984 UYB851984 UOF851984 UEJ851984 TUN851984 TKR851984 TAV851984 SQZ851984 SHD851984 RXH851984 RNL851984 RDP851984 QTT851984 QJX851984 QAB851984 PQF851984 PGJ851984 OWN851984 OMR851984 OCV851984 NSZ851984 NJD851984 MZH851984 MPL851984 MFP851984 LVT851984 LLX851984 LCB851984 KSF851984 KIJ851984 JYN851984 JOR851984 JEV851984 IUZ851984 ILD851984 IBH851984 HRL851984 HHP851984 GXT851984 GNX851984 GEB851984 FUF851984 FKJ851984 FAN851984 EQR851984 EGV851984 DWZ851984 DND851984 DDH851984 CTL851984 CJP851984 BZT851984 BPX851984 BGB851984 AWF851984 AMJ851984 ACN851984 SR851984 IV851984 WVH786448 WLL786448 WBP786448 VRT786448 VHX786448 UYB786448 UOF786448 UEJ786448 TUN786448 TKR786448 TAV786448 SQZ786448 SHD786448 RXH786448 RNL786448 RDP786448 QTT786448 QJX786448 QAB786448 PQF786448 PGJ786448 OWN786448 OMR786448 OCV786448 NSZ786448 NJD786448 MZH786448 MPL786448 MFP786448 LVT786448 LLX786448 LCB786448 KSF786448 KIJ786448 JYN786448 JOR786448 JEV786448 IUZ786448 ILD786448 IBH786448 HRL786448 HHP786448 GXT786448 GNX786448 GEB786448 FUF786448 FKJ786448 FAN786448 EQR786448 EGV786448 DWZ786448 DND786448 DDH786448 CTL786448 CJP786448 BZT786448 BPX786448 BGB786448 AWF786448 AMJ786448 ACN786448 SR786448 IV786448 WVH720912 WLL720912 WBP720912 VRT720912 VHX720912 UYB720912 UOF720912 UEJ720912 TUN720912 TKR720912 TAV720912 SQZ720912 SHD720912 RXH720912 RNL720912 RDP720912 QTT720912 QJX720912 QAB720912 PQF720912 PGJ720912 OWN720912 OMR720912 OCV720912 NSZ720912 NJD720912 MZH720912 MPL720912 MFP720912 LVT720912 LLX720912 LCB720912 KSF720912 KIJ720912 JYN720912 JOR720912 JEV720912 IUZ720912 ILD720912 IBH720912 HRL720912 HHP720912 GXT720912 GNX720912 GEB720912 FUF720912 FKJ720912 FAN720912 EQR720912 EGV720912 DWZ720912 DND720912 DDH720912 CTL720912 CJP720912 BZT720912 BPX720912 BGB720912 AWF720912 AMJ720912 ACN720912 SR720912 IV720912 WVH655376 WLL655376 WBP655376 VRT655376 VHX655376 UYB655376 UOF655376 UEJ655376 TUN655376 TKR655376 TAV655376 SQZ655376 SHD655376 RXH655376 RNL655376 RDP655376 QTT655376 QJX655376 QAB655376 PQF655376 PGJ655376 OWN655376 OMR655376 OCV655376 NSZ655376 NJD655376 MZH655376 MPL655376 MFP655376 LVT655376 LLX655376 LCB655376 KSF655376 KIJ655376 JYN655376 JOR655376 JEV655376 IUZ655376 ILD655376 IBH655376 HRL655376 HHP655376 GXT655376 GNX655376 GEB655376 FUF655376 FKJ655376 FAN655376 EQR655376 EGV655376 DWZ655376 DND655376 DDH655376 CTL655376 CJP655376 BZT655376 BPX655376 BGB655376 AWF655376 AMJ655376 ACN655376 SR655376 IV655376 WVH589840 WLL589840 WBP589840 VRT589840 VHX589840 UYB589840 UOF589840 UEJ589840 TUN589840 TKR589840 TAV589840 SQZ589840 SHD589840 RXH589840 RNL589840 RDP589840 QTT589840 QJX589840 QAB589840 PQF589840 PGJ589840 OWN589840 OMR589840 OCV589840 NSZ589840 NJD589840 MZH589840 MPL589840 MFP589840 LVT589840 LLX589840 LCB589840 KSF589840 KIJ589840 JYN589840 JOR589840 JEV589840 IUZ589840 ILD589840 IBH589840 HRL589840 HHP589840 GXT589840 GNX589840 GEB589840 FUF589840 FKJ589840 FAN589840 EQR589840 EGV589840 DWZ589840 DND589840 DDH589840 CTL589840 CJP589840 BZT589840 BPX589840 BGB589840 AWF589840 AMJ589840 ACN589840 SR589840 IV589840 WVH524304 WLL524304 WBP524304 VRT524304 VHX524304 UYB524304 UOF524304 UEJ524304 TUN524304 TKR524304 TAV524304 SQZ524304 SHD524304 RXH524304 RNL524304 RDP524304 QTT524304 QJX524304 QAB524304 PQF524304 PGJ524304 OWN524304 OMR524304 OCV524304 NSZ524304 NJD524304 MZH524304 MPL524304 MFP524304 LVT524304 LLX524304 LCB524304 KSF524304 KIJ524304 JYN524304 JOR524304 JEV524304 IUZ524304 ILD524304 IBH524304 HRL524304 HHP524304 GXT524304 GNX524304 GEB524304 FUF524304 FKJ524304 FAN524304 EQR524304 EGV524304 DWZ524304 DND524304 DDH524304 CTL524304 CJP524304 BZT524304 BPX524304 BGB524304 AWF524304 AMJ524304 ACN524304 SR524304 IV524304 WVH458768 WLL458768 WBP458768 VRT458768 VHX458768 UYB458768 UOF458768 UEJ458768 TUN458768 TKR458768 TAV458768 SQZ458768 SHD458768 RXH458768 RNL458768 RDP458768 QTT458768 QJX458768 QAB458768 PQF458768 PGJ458768 OWN458768 OMR458768 OCV458768 NSZ458768 NJD458768 MZH458768 MPL458768 MFP458768 LVT458768 LLX458768 LCB458768 KSF458768 KIJ458768 JYN458768 JOR458768 JEV458768 IUZ458768 ILD458768 IBH458768 HRL458768 HHP458768 GXT458768 GNX458768 GEB458768 FUF458768 FKJ458768 FAN458768 EQR458768 EGV458768 DWZ458768 DND458768 DDH458768 CTL458768 CJP458768 BZT458768 BPX458768 BGB458768 AWF458768 AMJ458768 ACN458768 SR458768 IV458768 WVH393232 WLL393232 WBP393232 VRT393232 VHX393232 UYB393232 UOF393232 UEJ393232 TUN393232 TKR393232 TAV393232 SQZ393232 SHD393232 RXH393232 RNL393232 RDP393232 QTT393232 QJX393232 QAB393232 PQF393232 PGJ393232 OWN393232 OMR393232 OCV393232 NSZ393232 NJD393232 MZH393232 MPL393232 MFP393232 LVT393232 LLX393232 LCB393232 KSF393232 KIJ393232 JYN393232 JOR393232 JEV393232 IUZ393232 ILD393232 IBH393232 HRL393232 HHP393232 GXT393232 GNX393232 GEB393232 FUF393232 FKJ393232 FAN393232 EQR393232 EGV393232 DWZ393232 DND393232 DDH393232 CTL393232 CJP393232 BZT393232 BPX393232 BGB393232 AWF393232 AMJ393232 ACN393232 SR393232 IV393232 WVH327696 WLL327696 WBP327696 VRT327696 VHX327696 UYB327696 UOF327696 UEJ327696 TUN327696 TKR327696 TAV327696 SQZ327696 SHD327696 RXH327696 RNL327696 RDP327696 QTT327696 QJX327696 QAB327696 PQF327696 PGJ327696 OWN327696 OMR327696 OCV327696 NSZ327696 NJD327696 MZH327696 MPL327696 MFP327696 LVT327696 LLX327696 LCB327696 KSF327696 KIJ327696 JYN327696 JOR327696 JEV327696 IUZ327696 ILD327696 IBH327696 HRL327696 HHP327696 GXT327696 GNX327696 GEB327696 FUF327696 FKJ327696 FAN327696 EQR327696 EGV327696 DWZ327696 DND327696 DDH327696 CTL327696 CJP327696 BZT327696 BPX327696 BGB327696 AWF327696 AMJ327696 ACN327696 SR327696 IV327696 WVH262160 WLL262160 WBP262160 VRT262160 VHX262160 UYB262160 UOF262160 UEJ262160 TUN262160 TKR262160 TAV262160 SQZ262160 SHD262160 RXH262160 RNL262160 RDP262160 QTT262160 QJX262160 QAB262160 PQF262160 PGJ262160 OWN262160 OMR262160 OCV262160 NSZ262160 NJD262160 MZH262160 MPL262160 MFP262160 LVT262160 LLX262160 LCB262160 KSF262160 KIJ262160 JYN262160 JOR262160 JEV262160 IUZ262160 ILD262160 IBH262160 HRL262160 HHP262160 GXT262160 GNX262160 GEB262160 FUF262160 FKJ262160 FAN262160 EQR262160 EGV262160 DWZ262160 DND262160 DDH262160 CTL262160 CJP262160 BZT262160 BPX262160 BGB262160 AWF262160 AMJ262160 ACN262160 SR262160 IV262160 WVH196624 WLL196624 WBP196624 VRT196624 VHX196624 UYB196624 UOF196624 UEJ196624 TUN196624 TKR196624 TAV196624 SQZ196624 SHD196624 RXH196624 RNL196624 RDP196624 QTT196624 QJX196624 QAB196624 PQF196624 PGJ196624 OWN196624 OMR196624 OCV196624 NSZ196624 NJD196624 MZH196624 MPL196624 MFP196624 LVT196624 LLX196624 LCB196624 KSF196624 KIJ196624 JYN196624 JOR196624 JEV196624 IUZ196624 ILD196624 IBH196624 HRL196624 HHP196624 GXT196624 GNX196624 GEB196624 FUF196624 FKJ196624 FAN196624 EQR196624 EGV196624 DWZ196624 DND196624 DDH196624 CTL196624 CJP196624 BZT196624 BPX196624 BGB196624 AWF196624 AMJ196624 ACN196624 SR196624 IV196624 WVH131088 WLL131088 WBP131088 VRT131088 VHX131088 UYB131088 UOF131088 UEJ131088 TUN131088 TKR131088 TAV131088 SQZ131088 SHD131088 RXH131088 RNL131088 RDP131088 QTT131088 QJX131088 QAB131088 PQF131088 PGJ131088 OWN131088 OMR131088 OCV131088 NSZ131088 NJD131088 MZH131088 MPL131088 MFP131088 LVT131088 LLX131088 LCB131088 KSF131088 KIJ131088 JYN131088 JOR131088 JEV131088 IUZ131088 ILD131088 IBH131088 HRL131088 HHP131088 GXT131088 GNX131088 GEB131088 FUF131088 FKJ131088 FAN131088 EQR131088 EGV131088 DWZ131088 DND131088 DDH131088 CTL131088 CJP131088 BZT131088 BPX131088 BGB131088 AWF131088 AMJ131088 ACN131088 SR131088 IV131088 WVH65552 WLL65552 WBP65552 VRT65552 VHX65552 UYB65552 UOF65552 UEJ65552 TUN65552 TKR65552 TAV65552 SQZ65552 SHD65552 RXH65552 RNL65552 RDP65552 QTT65552 QJX65552 QAB65552 PQF65552 PGJ65552 OWN65552 OMR65552 OCV65552 NSZ65552 NJD65552 MZH65552 MPL65552 MFP65552 LVT65552 LLX65552 LCB65552 KSF65552 KIJ65552 JYN65552 JOR65552 JEV65552 IUZ65552 ILD65552 IBH65552 HRL65552 HHP65552 GXT65552 GNX65552 GEB65552 FUF65552 FKJ65552 FAN65552 EQR65552 EGV65552 DWZ65552 DND65552 DDH65552 CTL65552 CJP65552 BZT65552 BPX65552 BGB65552 AWF65552 AMJ65552 ACN65552 SR65552 IV65552 WVH12:WVH14 WLL12:WLL14 WBP12:WBP14 VRT12:VRT14 VHX12:VHX14 UYB12:UYB14 UOF12:UOF14 UEJ12:UEJ14 TUN12:TUN14 TKR12:TKR14 TAV12:TAV14 SQZ12:SQZ14 SHD12:SHD14 RXH12:RXH14 RNL12:RNL14 RDP12:RDP14 QTT12:QTT14 QJX12:QJX14 QAB12:QAB14 PQF12:PQF14 PGJ12:PGJ14 OWN12:OWN14 OMR12:OMR14 OCV12:OCV14 NSZ12:NSZ14 NJD12:NJD14 MZH12:MZH14 MPL12:MPL14 MFP12:MFP14 LVT12:LVT14 LLX12:LLX14 LCB12:LCB14 KSF12:KSF14 KIJ12:KIJ14 JYN12:JYN14 JOR12:JOR14 JEV12:JEV14 IUZ12:IUZ14 ILD12:ILD14 IBH12:IBH14 HRL12:HRL14 HHP12:HHP14 GXT12:GXT14 GNX12:GNX14 GEB12:GEB14 FUF12:FUF14 FKJ12:FKJ14 FAN12:FAN14 EQR12:EQR14 EGV12:EGV14 DWZ12:DWZ14 DND12:DND14 DDH12:DDH14 CTL12:CTL14 CJP12:CJP14 BZT12:BZT14 BPX12:BPX14 BGB12:BGB14 AWF12:AWF14 AMJ12:AMJ14 ACN12:ACN14 SR12:SR14 IV12:IV14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E983050 E917514 E851978 E786442 E720906 E655370 E589834 E524298 E458762 E393226 E327690 E262154 E196618 E131082" xr:uid="{00000000-0002-0000-0200-00000C000000}">
      <formula1>StubPeriods</formula1>
    </dataValidation>
    <dataValidation type="list" allowBlank="1" showInputMessage="1" showErrorMessage="1" sqref="E6" xr:uid="{00000000-0002-0000-0200-00000D000000}">
      <formula1>CurveList</formula1>
    </dataValidation>
    <dataValidation type="list" allowBlank="1" showInputMessage="1" showErrorMessage="1" sqref="E4" xr:uid="{00000000-0002-0000-0200-00000E000000}">
      <formula1>CapOrFloor</formula1>
    </dataValidation>
  </dataValidations>
  <pageMargins left="0.75" right="0.75" top="1" bottom="1" header="0.5" footer="0.5"/>
  <pageSetup scale="18" orientation="landscape" r:id="rId1"/>
  <headerFooter alignWithMargins="0"/>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46"/>
  <sheetViews>
    <sheetView workbookViewId="0">
      <selection activeCell="M3" sqref="M3"/>
    </sheetView>
  </sheetViews>
  <sheetFormatPr defaultRowHeight="12.75"/>
  <cols>
    <col min="1" max="1" width="3.140625" customWidth="1"/>
    <col min="3" max="3" width="10.140625" bestFit="1" customWidth="1"/>
    <col min="4" max="4" width="12" bestFit="1" customWidth="1"/>
    <col min="5" max="5" width="13.42578125" customWidth="1"/>
    <col min="6" max="6" width="10.140625" bestFit="1" customWidth="1"/>
    <col min="7" max="7" width="12.140625" bestFit="1" customWidth="1"/>
    <col min="8" max="8" width="10.140625" bestFit="1" customWidth="1"/>
    <col min="9" max="9" width="9.7109375" bestFit="1" customWidth="1"/>
    <col min="10" max="10" width="9.7109375" customWidth="1"/>
    <col min="11" max="11" width="21" bestFit="1" customWidth="1"/>
    <col min="12" max="12" width="14.42578125" bestFit="1" customWidth="1"/>
    <col min="13" max="13" width="32.85546875" bestFit="1" customWidth="1"/>
    <col min="14" max="14" width="50.42578125" bestFit="1" customWidth="1"/>
    <col min="15" max="16" width="20.7109375" bestFit="1" customWidth="1"/>
    <col min="17" max="17" width="16.42578125" customWidth="1"/>
    <col min="18" max="18" width="21" bestFit="1" customWidth="1"/>
    <col min="19" max="19" width="14" bestFit="1" customWidth="1"/>
    <col min="21" max="21" width="16.85546875" bestFit="1" customWidth="1"/>
    <col min="22" max="22" width="48.5703125" bestFit="1" customWidth="1"/>
  </cols>
  <sheetData>
    <row r="2" spans="2:22">
      <c r="B2" s="7" t="s">
        <v>8</v>
      </c>
      <c r="C2" s="7" t="s">
        <v>9</v>
      </c>
      <c r="D2" s="7" t="s">
        <v>10</v>
      </c>
      <c r="E2" s="7" t="s">
        <v>11</v>
      </c>
      <c r="F2" s="7" t="s">
        <v>12</v>
      </c>
      <c r="G2" s="7" t="s">
        <v>42</v>
      </c>
      <c r="H2" s="7" t="s">
        <v>36</v>
      </c>
      <c r="I2" s="7" t="s">
        <v>37</v>
      </c>
      <c r="J2" s="7" t="s">
        <v>38</v>
      </c>
      <c r="K2" s="7" t="s">
        <v>40</v>
      </c>
      <c r="L2" s="8" t="s">
        <v>43</v>
      </c>
      <c r="M2" s="7" t="s">
        <v>13</v>
      </c>
      <c r="N2" s="7" t="s">
        <v>14</v>
      </c>
      <c r="O2" s="7" t="str">
        <f>R2</f>
        <v>NPV</v>
      </c>
      <c r="P2" s="7" t="str">
        <f>R3</f>
        <v>ExpectedValue</v>
      </c>
      <c r="Q2" s="7" t="str">
        <f>R4</f>
        <v>Delta1</v>
      </c>
      <c r="R2" s="9" t="s">
        <v>15</v>
      </c>
    </row>
    <row r="3" spans="2:22">
      <c r="B3" s="10" t="s">
        <v>16</v>
      </c>
      <c r="C3" s="10" t="s">
        <v>17</v>
      </c>
      <c r="D3" s="10" t="s">
        <v>18</v>
      </c>
      <c r="E3" s="10" t="b">
        <v>1</v>
      </c>
      <c r="F3" s="11">
        <f ca="1">TODAY()</f>
        <v>43644</v>
      </c>
      <c r="G3" s="11">
        <f ca="1">F3+90</f>
        <v>43734</v>
      </c>
      <c r="H3" s="10" t="s">
        <v>19</v>
      </c>
      <c r="I3" s="12">
        <v>1000000</v>
      </c>
      <c r="J3" s="12" t="s">
        <v>39</v>
      </c>
      <c r="K3" s="12" t="s">
        <v>41</v>
      </c>
      <c r="L3" s="10">
        <v>0.88</v>
      </c>
      <c r="M3" s="10" t="str">
        <f ca="1">_xll.HLV5r3.Financial.Cache.CreateFxSpot(B3,E3,F3,C3,D3,I3,H3,J3,K3,G3,L3)</f>
        <v>Trade.SpreadSheet.fxSingleLeg.t0001</v>
      </c>
      <c r="N3" s="10" t="str">
        <f ca="1">_xll.HLV5r3.Financial.Cache.ValueTradeFromMarket(M3,C3,$R$2:$R$4,J3,$V$20,F3)</f>
        <v>ValuationReport.LOCAL_USER.SpreadSheet.fxSingleLeg.t0001.QR_LIVE</v>
      </c>
      <c r="O3" s="10" t="str">
        <f t="array" aca="1" ref="O3:Q4" ca="1">TRANSPOSE(_xll.HLV5r3.Financial.Cache.ViewValuationReport(N3))</f>
        <v>NPV</v>
      </c>
      <c r="P3" s="10" t="str">
        <f ca="1"/>
        <v>ExpectedValue</v>
      </c>
      <c r="Q3" s="10" t="str">
        <f ca="1"/>
        <v>Delta1</v>
      </c>
      <c r="R3" s="9" t="s">
        <v>20</v>
      </c>
      <c r="V3" t="str">
        <f>'GetInfo &amp; GetInstrumentInfo'!$C$9</f>
        <v>Market.QR_LIVE.RateCurve.GBP-LIBOR-BBA-6M</v>
      </c>
    </row>
    <row r="4" spans="2:22">
      <c r="B4" s="14"/>
      <c r="C4" s="14"/>
      <c r="D4" s="14"/>
      <c r="E4" s="14"/>
      <c r="F4" s="14"/>
      <c r="G4" s="14"/>
      <c r="H4" s="13"/>
      <c r="I4" s="15"/>
      <c r="J4" s="15"/>
      <c r="K4" s="15"/>
      <c r="L4" s="13"/>
      <c r="M4" s="13"/>
      <c r="N4" s="13"/>
      <c r="O4" s="15">
        <f ca="1"/>
        <v>187161.39994898834</v>
      </c>
      <c r="P4" s="15">
        <f ca="1"/>
        <v>180000</v>
      </c>
      <c r="Q4" s="15">
        <f ca="1"/>
        <v>4.7902676111670282</v>
      </c>
      <c r="R4" s="9" t="s">
        <v>21</v>
      </c>
      <c r="V4" t="str">
        <f>'GetInfo &amp; GetInstrumentInfo'!$C$9</f>
        <v>Market.QR_LIVE.RateCurve.GBP-LIBOR-BBA-6M</v>
      </c>
    </row>
    <row r="5" spans="2:22">
      <c r="B5" s="10" t="s">
        <v>22</v>
      </c>
      <c r="C5" s="10" t="str">
        <f t="shared" ref="C5:E5" si="0">C3</f>
        <v>CBA</v>
      </c>
      <c r="D5" s="10" t="str">
        <f t="shared" si="0"/>
        <v>XYZ</v>
      </c>
      <c r="E5" s="10" t="b">
        <f t="shared" si="0"/>
        <v>1</v>
      </c>
      <c r="F5" s="11">
        <f ca="1">F3</f>
        <v>43644</v>
      </c>
      <c r="G5" s="11">
        <f ca="1">G3+5</f>
        <v>43739</v>
      </c>
      <c r="H5" s="10" t="str">
        <f>H3</f>
        <v>AUD</v>
      </c>
      <c r="I5" s="12">
        <f>I3</f>
        <v>1000000</v>
      </c>
      <c r="J5" s="12" t="s">
        <v>39</v>
      </c>
      <c r="K5" s="12" t="s">
        <v>41</v>
      </c>
      <c r="L5" s="10">
        <f>L3+0.005</f>
        <v>0.88500000000000001</v>
      </c>
      <c r="M5" s="10" t="str">
        <f ca="1">_xll.HLV5r3.Financial.Cache.CreateFxSpot(B5,E5,F5,C5,D5,I5,H5,J5,K5,G5,L5)</f>
        <v>Trade.SpreadSheet.fxSingleLeg.t0002</v>
      </c>
      <c r="N5" s="10" t="str">
        <f ca="1">_xll.HLV5r3.Financial.Cache.ValueTradeFromMarket(M5,C5,$R$2:$R$4,J5,$V$20,F5)</f>
        <v>ValuationReport.LOCAL_USER.SpreadSheet.fxSingleLeg.t0002.QR_LIVE</v>
      </c>
      <c r="O5" s="10" t="str">
        <f t="array" aca="1" ref="O5:Q6" ca="1">TRANSPOSE(_xll.HLV5r3.Financial.Cache.ViewValuationReport(N5))</f>
        <v>NPV</v>
      </c>
      <c r="P5" s="10" t="str">
        <f ca="1"/>
        <v>ExpectedValue</v>
      </c>
      <c r="Q5" s="10" t="str">
        <f ca="1"/>
        <v>Delta1</v>
      </c>
      <c r="R5" t="str">
        <f t="array" aca="1" ref="R5:S18" ca="1">_xll.HLV5r3.Financial.Cache.ViewTrade(M3)</f>
        <v>ValueDate</v>
      </c>
      <c r="S5" s="16">
        <f ca="1"/>
        <v>43734</v>
      </c>
    </row>
    <row r="6" spans="2:22">
      <c r="B6" s="14"/>
      <c r="C6" s="14"/>
      <c r="D6" s="14"/>
      <c r="E6" s="14"/>
      <c r="F6" s="14"/>
      <c r="G6" s="14"/>
      <c r="H6" s="13"/>
      <c r="I6" s="15"/>
      <c r="J6" s="15"/>
      <c r="K6" s="15"/>
      <c r="L6" s="13"/>
      <c r="M6" s="13"/>
      <c r="N6" s="13"/>
      <c r="O6" s="15">
        <f ca="1"/>
        <v>192557.67140305342</v>
      </c>
      <c r="P6" s="15">
        <f ca="1"/>
        <v>185000</v>
      </c>
      <c r="Q6" s="15">
        <f ca="1"/>
        <v>5.1967342390849547</v>
      </c>
      <c r="R6" t="str">
        <f ca="1"/>
        <v>Payment1payerPartyReference</v>
      </c>
      <c r="S6" t="str">
        <f ca="1"/>
        <v>Party1</v>
      </c>
    </row>
    <row r="7" spans="2:22">
      <c r="B7" s="10" t="s">
        <v>23</v>
      </c>
      <c r="C7" s="10" t="str">
        <f>C5</f>
        <v>CBA</v>
      </c>
      <c r="D7" s="10" t="str">
        <f>D5</f>
        <v>XYZ</v>
      </c>
      <c r="E7" s="10" t="b">
        <f>E5</f>
        <v>1</v>
      </c>
      <c r="F7" s="11">
        <f ca="1">F5</f>
        <v>43644</v>
      </c>
      <c r="G7" s="11">
        <f ca="1">G5+5</f>
        <v>43744</v>
      </c>
      <c r="H7" s="10" t="str">
        <f>H5</f>
        <v>AUD</v>
      </c>
      <c r="I7" s="12">
        <f>I5</f>
        <v>1000000</v>
      </c>
      <c r="J7" s="12" t="s">
        <v>39</v>
      </c>
      <c r="K7" s="12" t="s">
        <v>41</v>
      </c>
      <c r="L7" s="10">
        <f>L5+0.005</f>
        <v>0.89</v>
      </c>
      <c r="M7" s="10" t="str">
        <f ca="1">_xll.HLV5r3.Financial.Cache.CreateFxSpot(B7,E7,F7,C7,D7,I7,H7,J7,K7,G7,L7)</f>
        <v>Trade.SpreadSheet.fxSingleLeg.t0003</v>
      </c>
      <c r="N7" s="10" t="str">
        <f ca="1">_xll.HLV5r3.Financial.Cache.ValueTradeFromMarket(M7,C7,$R$2:$R$4,J7,$V$20,F7)</f>
        <v>ValuationReport.LOCAL_USER.SpreadSheet.fxSingleLeg.t0003.QR_LIVE</v>
      </c>
      <c r="O7" s="10" t="str">
        <f t="array" aca="1" ref="O7:Q8" ca="1">TRANSPOSE(_xll.HLV5r3.Financial.Cache.ViewValuationReport(N7))</f>
        <v>NPV</v>
      </c>
      <c r="P7" s="10" t="str">
        <f ca="1"/>
        <v>ExpectedValue</v>
      </c>
      <c r="Q7" s="10" t="str">
        <f ca="1"/>
        <v>Delta1</v>
      </c>
      <c r="R7" t="str">
        <f ca="1"/>
        <v>Payment1receiverPartyReference</v>
      </c>
      <c r="S7" s="16" t="str">
        <f ca="1"/>
        <v>Party2</v>
      </c>
    </row>
    <row r="8" spans="2:22">
      <c r="B8" s="14"/>
      <c r="C8" s="14"/>
      <c r="D8" s="14"/>
      <c r="E8" s="14"/>
      <c r="F8" s="14"/>
      <c r="G8" s="14"/>
      <c r="H8" s="13"/>
      <c r="I8" s="15"/>
      <c r="J8" s="15"/>
      <c r="K8" s="15"/>
      <c r="L8" s="13"/>
      <c r="M8" s="13"/>
      <c r="N8" s="13"/>
      <c r="O8" s="15">
        <f ca="1"/>
        <v>198240.92738472804</v>
      </c>
      <c r="P8" s="15">
        <f ca="1"/>
        <v>190000</v>
      </c>
      <c r="Q8" s="15">
        <f ca="1"/>
        <v>5.6329852595906544</v>
      </c>
      <c r="R8" t="str">
        <f ca="1"/>
        <v>Payment1amount</v>
      </c>
      <c r="S8">
        <f ca="1"/>
        <v>1000000</v>
      </c>
    </row>
    <row r="9" spans="2:22">
      <c r="B9" s="10" t="s">
        <v>24</v>
      </c>
      <c r="C9" s="10" t="str">
        <f>C7</f>
        <v>CBA</v>
      </c>
      <c r="D9" s="10" t="str">
        <f>D7</f>
        <v>XYZ</v>
      </c>
      <c r="E9" s="10" t="b">
        <f>E7</f>
        <v>1</v>
      </c>
      <c r="F9" s="11">
        <f ca="1">F7</f>
        <v>43644</v>
      </c>
      <c r="G9" s="11">
        <f ca="1">G7+5</f>
        <v>43749</v>
      </c>
      <c r="H9" s="10" t="str">
        <f>H7</f>
        <v>AUD</v>
      </c>
      <c r="I9" s="12">
        <f>I7</f>
        <v>1000000</v>
      </c>
      <c r="J9" s="12" t="s">
        <v>39</v>
      </c>
      <c r="K9" s="12" t="s">
        <v>41</v>
      </c>
      <c r="L9" s="10">
        <f>L7+0.005</f>
        <v>0.89500000000000002</v>
      </c>
      <c r="M9" s="10" t="str">
        <f ca="1">_xll.HLV5r3.Financial.Cache.CreateFxSpot(B9,E9,F9,C9,D9,I9,H9,J9,K9,G9,L9)</f>
        <v>Trade.SpreadSheet.fxSingleLeg.t0004</v>
      </c>
      <c r="N9" s="10" t="str">
        <f ca="1">_xll.HLV5r3.Financial.Cache.ValueTradeFromMarket(M9,C9,$R$2:$R$4,J9,$V$20,F9)</f>
        <v>ValuationReport.LOCAL_USER.SpreadSheet.fxSingleLeg.t0004.QR_LIVE</v>
      </c>
      <c r="O9" s="10" t="str">
        <f t="array" aca="1" ref="O9:Q10" ca="1">TRANSPOSE(_xll.HLV5r3.Financial.Cache.ViewValuationReport(N9))</f>
        <v>NPV</v>
      </c>
      <c r="P9" s="10" t="str">
        <f ca="1"/>
        <v>ExpectedValue</v>
      </c>
      <c r="Q9" s="10" t="str">
        <f ca="1"/>
        <v>Delta1</v>
      </c>
      <c r="R9" t="str">
        <f ca="1"/>
        <v>Payment1currency</v>
      </c>
      <c r="S9" s="16" t="str">
        <f ca="1"/>
        <v>AUD</v>
      </c>
    </row>
    <row r="10" spans="2:22">
      <c r="B10" s="14"/>
      <c r="C10" s="14"/>
      <c r="D10" s="14"/>
      <c r="E10" s="14"/>
      <c r="F10" s="14"/>
      <c r="G10" s="14"/>
      <c r="H10" s="13"/>
      <c r="I10" s="15"/>
      <c r="J10" s="15"/>
      <c r="K10" s="15"/>
      <c r="L10" s="13"/>
      <c r="M10" s="13"/>
      <c r="N10" s="13"/>
      <c r="O10" s="15">
        <f ca="1"/>
        <v>203957.50698040347</v>
      </c>
      <c r="P10" s="15">
        <f ca="1"/>
        <v>195000</v>
      </c>
      <c r="Q10" s="15">
        <f ca="1"/>
        <v>6.0865930782644408</v>
      </c>
      <c r="R10" t="str">
        <f ca="1"/>
        <v>Payment2payerPartyReference</v>
      </c>
      <c r="S10" t="str">
        <f ca="1"/>
        <v>Party1</v>
      </c>
    </row>
    <row r="11" spans="2:22">
      <c r="B11" s="10" t="s">
        <v>25</v>
      </c>
      <c r="C11" s="10" t="str">
        <f>C9</f>
        <v>CBA</v>
      </c>
      <c r="D11" s="10" t="str">
        <f>D9</f>
        <v>XYZ</v>
      </c>
      <c r="E11" s="10" t="b">
        <f>E9</f>
        <v>1</v>
      </c>
      <c r="F11" s="11">
        <f ca="1">F9</f>
        <v>43644</v>
      </c>
      <c r="G11" s="11">
        <f ca="1">G9+5</f>
        <v>43754</v>
      </c>
      <c r="H11" s="10" t="str">
        <f>H9</f>
        <v>AUD</v>
      </c>
      <c r="I11" s="12">
        <f>I9</f>
        <v>1000000</v>
      </c>
      <c r="J11" s="12" t="s">
        <v>39</v>
      </c>
      <c r="K11" s="12" t="s">
        <v>41</v>
      </c>
      <c r="L11" s="10">
        <f>L9+0.005</f>
        <v>0.9</v>
      </c>
      <c r="M11" s="10" t="str">
        <f ca="1">_xll.HLV5r3.Financial.Cache.CreateFxSpot(B11,E11,F11,C11,D11,I11,H11,J11,K11,G11,L11)</f>
        <v>Trade.SpreadSheet.fxSingleLeg.t0005</v>
      </c>
      <c r="N11" s="10" t="str">
        <f ca="1">_xll.HLV5r3.Financial.Cache.ValueTradeFromMarket(M11,C11,$R$2:$R$4,J11,$V$20,F11)</f>
        <v>ValuationReport.LOCAL_USER.SpreadSheet.fxSingleLeg.t0005.QR_LIVE</v>
      </c>
      <c r="O11" s="10" t="str">
        <f t="array" aca="1" ref="O11:Q12" ca="1">TRANSPOSE(_xll.HLV5r3.Financial.Cache.ViewValuationReport(N11))</f>
        <v>NPV</v>
      </c>
      <c r="P11" s="10" t="str">
        <f ca="1"/>
        <v>ExpectedValue</v>
      </c>
      <c r="Q11" s="10" t="str">
        <f ca="1"/>
        <v>Delta1</v>
      </c>
      <c r="R11" t="str">
        <f ca="1"/>
        <v>Payment2receiverPartyReference</v>
      </c>
      <c r="S11" t="str">
        <f ca="1"/>
        <v>Party2</v>
      </c>
    </row>
    <row r="12" spans="2:22">
      <c r="B12" s="14"/>
      <c r="C12" s="14"/>
      <c r="D12" s="14"/>
      <c r="E12" s="14"/>
      <c r="F12" s="14"/>
      <c r="G12" s="14"/>
      <c r="H12" s="13"/>
      <c r="I12" s="15"/>
      <c r="J12" s="15"/>
      <c r="K12" s="15"/>
      <c r="L12" s="13"/>
      <c r="M12" s="13"/>
      <c r="N12" s="13"/>
      <c r="O12" s="15">
        <f ca="1"/>
        <v>209505.43229278759</v>
      </c>
      <c r="P12" s="15">
        <f ca="1"/>
        <v>200000</v>
      </c>
      <c r="Q12" s="15">
        <f ca="1"/>
        <v>6.5465690368644491</v>
      </c>
      <c r="R12" t="str">
        <f ca="1"/>
        <v>Payment2amount</v>
      </c>
      <c r="S12">
        <f ca="1"/>
        <v>880000</v>
      </c>
    </row>
    <row r="13" spans="2:22">
      <c r="B13" s="10" t="s">
        <v>26</v>
      </c>
      <c r="C13" s="10" t="str">
        <f>C11</f>
        <v>CBA</v>
      </c>
      <c r="D13" s="10" t="str">
        <f>D11</f>
        <v>XYZ</v>
      </c>
      <c r="E13" s="10" t="b">
        <f>E11</f>
        <v>1</v>
      </c>
      <c r="F13" s="11">
        <f ca="1">F11</f>
        <v>43644</v>
      </c>
      <c r="G13" s="11">
        <f ca="1">G11+5</f>
        <v>43759</v>
      </c>
      <c r="H13" s="10" t="str">
        <f>H11</f>
        <v>AUD</v>
      </c>
      <c r="I13" s="12">
        <f>I11</f>
        <v>1000000</v>
      </c>
      <c r="J13" s="12" t="s">
        <v>39</v>
      </c>
      <c r="K13" s="12" t="s">
        <v>41</v>
      </c>
      <c r="L13" s="10">
        <f>L11+0.005</f>
        <v>0.90500000000000003</v>
      </c>
      <c r="M13" s="10" t="str">
        <f ca="1">_xll.HLV5r3.Financial.Cache.CreateFxSpot(B13,E13,F13,C13,D13,I13,H13,J13,K13,G13,L13)</f>
        <v>Trade.SpreadSheet.fxSingleLeg.t0006</v>
      </c>
      <c r="N13" s="10" t="str">
        <f ca="1">_xll.HLV5r3.Financial.Cache.ValueTradeFromMarket(M13,C13,$R$2:$R$4,J13,$V$20,F13)</f>
        <v>ValuationReport.LOCAL_USER.SpreadSheet.fxSingleLeg.t0006.QR_LIVE</v>
      </c>
      <c r="O13" s="10" t="str">
        <f t="array" aca="1" ref="O13:Q14" ca="1">TRANSPOSE(_xll.HLV5r3.Financial.Cache.ViewValuationReport(N13))</f>
        <v>NPV</v>
      </c>
      <c r="P13" s="10" t="str">
        <f ca="1"/>
        <v>ExpectedValue</v>
      </c>
      <c r="Q13" s="10" t="str">
        <f ca="1"/>
        <v>Delta1</v>
      </c>
      <c r="R13" t="str">
        <f ca="1"/>
        <v>Payment2currency</v>
      </c>
      <c r="S13" t="str">
        <f ca="1"/>
        <v>USD</v>
      </c>
    </row>
    <row r="14" spans="2:22">
      <c r="B14" s="14"/>
      <c r="C14" s="14"/>
      <c r="D14" s="14"/>
      <c r="E14" s="14"/>
      <c r="F14" s="14"/>
      <c r="G14" s="14"/>
      <c r="H14" s="13"/>
      <c r="I14" s="15"/>
      <c r="J14" s="15"/>
      <c r="K14" s="15"/>
      <c r="L14" s="13"/>
      <c r="M14" s="13"/>
      <c r="N14" s="13"/>
      <c r="O14" s="15">
        <f ca="1"/>
        <v>214924.70211569461</v>
      </c>
      <c r="P14" s="15">
        <f ca="1"/>
        <v>205000</v>
      </c>
      <c r="Q14" s="15">
        <f ca="1"/>
        <v>7.0144737656383915</v>
      </c>
      <c r="R14" t="str">
        <f ca="1"/>
        <v>QuoteBasis</v>
      </c>
      <c r="S14" t="str">
        <f ca="1"/>
        <v>Currency2PerCurrency1</v>
      </c>
    </row>
    <row r="15" spans="2:22">
      <c r="B15" s="10" t="s">
        <v>27</v>
      </c>
      <c r="C15" s="10" t="str">
        <f>C13</f>
        <v>CBA</v>
      </c>
      <c r="D15" s="10" t="str">
        <f>D13</f>
        <v>XYZ</v>
      </c>
      <c r="E15" s="10" t="b">
        <f>E13</f>
        <v>1</v>
      </c>
      <c r="F15" s="11">
        <f ca="1">F13</f>
        <v>43644</v>
      </c>
      <c r="G15" s="11">
        <f ca="1">G13+5</f>
        <v>43764</v>
      </c>
      <c r="H15" s="10" t="str">
        <f>H13</f>
        <v>AUD</v>
      </c>
      <c r="I15" s="12">
        <f>I13</f>
        <v>1000000</v>
      </c>
      <c r="J15" s="12" t="s">
        <v>39</v>
      </c>
      <c r="K15" s="12" t="s">
        <v>41</v>
      </c>
      <c r="L15" s="10">
        <f>L13+0.005</f>
        <v>0.91</v>
      </c>
      <c r="M15" s="10" t="str">
        <f ca="1">_xll.HLV5r3.Financial.Cache.CreateFxSpot(B15,E15,F15,C15,D15,I15,H15,J15,K15,G15,L15)</f>
        <v>Trade.SpreadSheet.fxSingleLeg.t0007</v>
      </c>
      <c r="N15" s="10" t="str">
        <f ca="1">_xll.HLV5r3.Financial.Cache.ValueTradeFromMarket(M15,C15,$R$2:$R$4,J15,$V$20,F15)</f>
        <v>ValuationReport.LOCAL_USER.SpreadSheet.fxSingleLeg.t0007.QR_LIVE</v>
      </c>
      <c r="O15" s="10" t="str">
        <f t="array" aca="1" ref="O15:Q16" ca="1">TRANSPOSE(_xll.HLV5r3.Financial.Cache.ViewValuationReport(N15))</f>
        <v>NPV</v>
      </c>
      <c r="P15" s="10" t="str">
        <f ca="1"/>
        <v>ExpectedValue</v>
      </c>
      <c r="Q15" s="10" t="str">
        <f ca="1"/>
        <v>Delta1</v>
      </c>
      <c r="R15" t="str">
        <f ca="1"/>
        <v>Rate</v>
      </c>
      <c r="S15">
        <f ca="1"/>
        <v>0.88</v>
      </c>
      <c r="U15" t="str">
        <f t="array" aca="1" ref="U15:V18" ca="1">_xll.HLV5r3.Financial.Cache.ViewValuationReport(N3)</f>
        <v>NPV</v>
      </c>
      <c r="V15" s="12">
        <f ca="1"/>
        <v>187161.39994898834</v>
      </c>
    </row>
    <row r="16" spans="2:22">
      <c r="B16" s="14"/>
      <c r="C16" s="14"/>
      <c r="D16" s="14"/>
      <c r="E16" s="14"/>
      <c r="F16" s="14"/>
      <c r="G16" s="14"/>
      <c r="H16" s="13"/>
      <c r="I16" s="15"/>
      <c r="J16" s="15"/>
      <c r="K16" s="15"/>
      <c r="L16" s="13"/>
      <c r="M16" s="13"/>
      <c r="N16" s="13"/>
      <c r="O16" s="15">
        <f ca="1"/>
        <v>220342.7850892042</v>
      </c>
      <c r="P16" s="15">
        <f ca="1"/>
        <v>210000</v>
      </c>
      <c r="Q16" s="15">
        <f ca="1"/>
        <v>7.4971492490366369</v>
      </c>
      <c r="R16" t="str">
        <f ca="1"/>
        <v>party1</v>
      </c>
      <c r="S16" t="str">
        <f ca="1"/>
        <v>CBA</v>
      </c>
      <c r="U16" t="str">
        <f ca="1"/>
        <v>ExpectedValue</v>
      </c>
      <c r="V16">
        <f ca="1"/>
        <v>180000</v>
      </c>
    </row>
    <row r="17" spans="2:22">
      <c r="B17" s="10" t="s">
        <v>28</v>
      </c>
      <c r="C17" s="10" t="str">
        <f>C15</f>
        <v>CBA</v>
      </c>
      <c r="D17" s="10" t="str">
        <f>D15</f>
        <v>XYZ</v>
      </c>
      <c r="E17" s="10" t="b">
        <f>E15</f>
        <v>1</v>
      </c>
      <c r="F17" s="11">
        <f ca="1">F15</f>
        <v>43644</v>
      </c>
      <c r="G17" s="11">
        <f ca="1">G15+5</f>
        <v>43769</v>
      </c>
      <c r="H17" s="10" t="str">
        <f>H15</f>
        <v>AUD</v>
      </c>
      <c r="I17" s="12">
        <f>I15</f>
        <v>1000000</v>
      </c>
      <c r="J17" s="12" t="s">
        <v>39</v>
      </c>
      <c r="K17" s="12" t="s">
        <v>41</v>
      </c>
      <c r="L17" s="10">
        <f>L15+0.005</f>
        <v>0.91500000000000004</v>
      </c>
      <c r="M17" s="10" t="str">
        <f ca="1">_xll.HLV5r3.Financial.Cache.CreateFxSpot(B17,E17,F17,C17,D17,I17,H17,J17,K17,G17,L17)</f>
        <v>Trade.SpreadSheet.fxSingleLeg.t0008</v>
      </c>
      <c r="N17" s="10" t="str">
        <f ca="1">_xll.HLV5r3.Financial.Cache.ValueTradeFromMarket(M17,C17,$R$2:$R$4,J17,$V$20,F17)</f>
        <v>ValuationReport.LOCAL_USER.SpreadSheet.fxSingleLeg.t0008.QR_LIVE</v>
      </c>
      <c r="O17" s="10" t="str">
        <f t="array" aca="1" ref="O17:Q18" ca="1">TRANSPOSE(_xll.HLV5r3.Financial.Cache.ViewValuationReport(N17))</f>
        <v>NPV</v>
      </c>
      <c r="P17" s="10" t="str">
        <f ca="1"/>
        <v>ExpectedValue</v>
      </c>
      <c r="Q17" s="10" t="str">
        <f ca="1"/>
        <v>Delta1</v>
      </c>
      <c r="R17" t="str">
        <f ca="1"/>
        <v>party2</v>
      </c>
      <c r="S17" t="str">
        <f ca="1"/>
        <v>XYZ</v>
      </c>
      <c r="U17" t="str">
        <f ca="1"/>
        <v>Delta1</v>
      </c>
      <c r="V17">
        <f ca="1"/>
        <v>4.7902676111670282</v>
      </c>
    </row>
    <row r="18" spans="2:22">
      <c r="B18" s="14"/>
      <c r="C18" s="14"/>
      <c r="D18" s="14"/>
      <c r="E18" s="14"/>
      <c r="F18" s="14"/>
      <c r="G18" s="14"/>
      <c r="H18" s="13"/>
      <c r="I18" s="15"/>
      <c r="J18" s="15"/>
      <c r="K18" s="15"/>
      <c r="L18" s="13"/>
      <c r="M18" s="13"/>
      <c r="N18" s="13"/>
      <c r="O18" s="15">
        <f ca="1"/>
        <v>225759.67195622454</v>
      </c>
      <c r="P18" s="15">
        <f ca="1"/>
        <v>215000</v>
      </c>
      <c r="Q18" s="15">
        <f ca="1"/>
        <v>7.9945900653232531</v>
      </c>
      <c r="R18" t="e">
        <f ca="1"/>
        <v>#N/A</v>
      </c>
      <c r="S18" t="e">
        <f ca="1"/>
        <v>#N/A</v>
      </c>
      <c r="U18" t="str">
        <f ca="1"/>
        <v>RiskNPV.AUD</v>
      </c>
      <c r="V18">
        <f ca="1"/>
        <v>-1382945.379740939</v>
      </c>
    </row>
    <row r="19" spans="2:22">
      <c r="B19" s="10" t="s">
        <v>29</v>
      </c>
      <c r="C19" s="10" t="str">
        <f>C17</f>
        <v>CBA</v>
      </c>
      <c r="D19" s="10" t="str">
        <f>D17</f>
        <v>XYZ</v>
      </c>
      <c r="E19" s="10" t="b">
        <f>E17</f>
        <v>1</v>
      </c>
      <c r="F19" s="11">
        <f ca="1">F17</f>
        <v>43644</v>
      </c>
      <c r="G19" s="11">
        <f ca="1">G17+5</f>
        <v>43774</v>
      </c>
      <c r="H19" s="10" t="str">
        <f>H17</f>
        <v>AUD</v>
      </c>
      <c r="I19" s="12">
        <f>I17</f>
        <v>1000000</v>
      </c>
      <c r="J19" s="12" t="s">
        <v>39</v>
      </c>
      <c r="K19" s="12" t="s">
        <v>41</v>
      </c>
      <c r="L19" s="10">
        <f>L17+0.005</f>
        <v>0.92</v>
      </c>
      <c r="M19" s="10" t="str">
        <f ca="1">_xll.HLV5r3.Financial.Cache.CreateFxSpot(B19,E19,F19,C19,D19,I19,H19,J19,K19,G19,L19)</f>
        <v>Trade.SpreadSheet.fxSingleLeg.t0009</v>
      </c>
      <c r="N19" s="10" t="str">
        <f ca="1">_xll.HLV5r3.Financial.Cache.ValueTradeFromMarket(M19,C19,$R$2:$R$4,J19,$V$20,F19)</f>
        <v>ValuationReport.LOCAL_USER.SpreadSheet.fxSingleLeg.t0009.QR_LIVE</v>
      </c>
      <c r="O19" s="10" t="str">
        <f t="array" aca="1" ref="O19:Q20" ca="1">TRANSPOSE(_xll.HLV5r3.Financial.Cache.ViewValuationReport(N19))</f>
        <v>NPV</v>
      </c>
      <c r="P19" s="10" t="str">
        <f ca="1"/>
        <v>ExpectedValue</v>
      </c>
      <c r="Q19" s="10" t="str">
        <f ca="1"/>
        <v>Delta1</v>
      </c>
    </row>
    <row r="20" spans="2:22">
      <c r="B20" s="14"/>
      <c r="C20" s="14"/>
      <c r="D20" s="14"/>
      <c r="E20" s="14"/>
      <c r="F20" s="14"/>
      <c r="G20" s="14"/>
      <c r="H20" s="13"/>
      <c r="I20" s="15"/>
      <c r="J20" s="15"/>
      <c r="K20" s="15"/>
      <c r="L20" s="13"/>
      <c r="M20" s="13"/>
      <c r="N20" s="13"/>
      <c r="O20" s="15">
        <f ca="1"/>
        <v>231175.3534629996</v>
      </c>
      <c r="P20" s="15">
        <f ca="1"/>
        <v>220000</v>
      </c>
      <c r="Q20" s="15">
        <f ca="1"/>
        <v>8.5067907423334166</v>
      </c>
      <c r="U20" t="s">
        <v>30</v>
      </c>
      <c r="V20" t="s">
        <v>7</v>
      </c>
    </row>
    <row r="21" spans="2:22">
      <c r="B21" s="10" t="s">
        <v>31</v>
      </c>
      <c r="C21" s="10" t="str">
        <f>C19</f>
        <v>CBA</v>
      </c>
      <c r="D21" s="10" t="str">
        <f>D19</f>
        <v>XYZ</v>
      </c>
      <c r="E21" s="10" t="b">
        <f>E19</f>
        <v>1</v>
      </c>
      <c r="F21" s="11">
        <f ca="1">F19</f>
        <v>43644</v>
      </c>
      <c r="G21" s="11">
        <f ca="1">G19+5</f>
        <v>43779</v>
      </c>
      <c r="H21" s="10" t="str">
        <f>H19</f>
        <v>AUD</v>
      </c>
      <c r="I21" s="12">
        <f>I19</f>
        <v>1000000</v>
      </c>
      <c r="J21" s="12" t="s">
        <v>39</v>
      </c>
      <c r="K21" s="12" t="s">
        <v>41</v>
      </c>
      <c r="L21" s="10">
        <f>L19+0.005</f>
        <v>0.92500000000000004</v>
      </c>
      <c r="M21" s="10" t="str">
        <f ca="1">_xll.HLV5r3.Financial.Cache.CreateFxSpot(B21,E21,F21,C21,D21,I21,H21,J21,K21,G21,L21)</f>
        <v>Trade.SpreadSheet.fxSingleLeg.t0010</v>
      </c>
      <c r="N21" s="10" t="str">
        <f ca="1">_xll.HLV5r3.Financial.Cache.ValueTradeFromMarket(M21,C21,$R$2:$R$4,J21,$V$20,F21)</f>
        <v>ValuationReport.LOCAL_USER.SpreadSheet.fxSingleLeg.t0010.QR_LIVE</v>
      </c>
      <c r="O21" s="10" t="str">
        <f t="array" aca="1" ref="O21:Q22" ca="1">TRANSPOSE(_xll.HLV5r3.Financial.Cache.ViewValuationReport(N21))</f>
        <v>NPV</v>
      </c>
      <c r="P21" s="10" t="str">
        <f ca="1"/>
        <v>ExpectedValue</v>
      </c>
      <c r="Q21" s="10" t="str">
        <f ca="1"/>
        <v>Delta1</v>
      </c>
    </row>
    <row r="22" spans="2:22">
      <c r="B22" s="14"/>
      <c r="C22" s="14"/>
      <c r="D22" s="14"/>
      <c r="E22" s="14"/>
      <c r="F22" s="14"/>
      <c r="G22" s="14"/>
      <c r="H22" s="13"/>
      <c r="I22" s="15"/>
      <c r="J22" s="15"/>
      <c r="K22" s="15"/>
      <c r="L22" s="13"/>
      <c r="M22" s="13"/>
      <c r="N22" s="13"/>
      <c r="O22" s="15">
        <f ca="1"/>
        <v>236589.82035913109</v>
      </c>
      <c r="P22" s="15">
        <f ca="1"/>
        <v>225000</v>
      </c>
      <c r="Q22" s="15">
        <f ca="1"/>
        <v>9.0337457574983944</v>
      </c>
      <c r="V22" s="12"/>
    </row>
    <row r="23" spans="2:22">
      <c r="B23" s="10" t="s">
        <v>32</v>
      </c>
      <c r="C23" s="11" t="str">
        <f>C21</f>
        <v>CBA</v>
      </c>
      <c r="D23" s="11" t="str">
        <f>D21</f>
        <v>XYZ</v>
      </c>
      <c r="E23" s="11" t="b">
        <f>E21</f>
        <v>1</v>
      </c>
      <c r="F23" s="11">
        <f ca="1">F21</f>
        <v>43644</v>
      </c>
      <c r="G23" s="11">
        <f ca="1">G21+5</f>
        <v>43784</v>
      </c>
      <c r="H23" s="11" t="str">
        <f>H21</f>
        <v>AUD</v>
      </c>
      <c r="I23" s="12">
        <f>I21</f>
        <v>1000000</v>
      </c>
      <c r="J23" s="12" t="s">
        <v>39</v>
      </c>
      <c r="K23" s="12" t="s">
        <v>41</v>
      </c>
      <c r="L23" s="10">
        <f>L21+0.005</f>
        <v>0.93</v>
      </c>
      <c r="M23" s="10" t="str">
        <f ca="1">_xll.HLV5r3.Financial.Cache.CreateFxSpot(B23,E23,F23,C23,D23,I23,H23,J23,K23,G23,L23)</f>
        <v>Trade.SpreadSheet.fxSingleLeg.t0011</v>
      </c>
      <c r="N23" s="10" t="str">
        <f ca="1">_xll.HLV5r3.Financial.Cache.ValueTradeFromMarket(M23,C23,$R$2:$R$4,J23,$V$20,F23)</f>
        <v>ValuationReport.LOCAL_USER.SpreadSheet.fxSingleLeg.t0011.QR_LIVE</v>
      </c>
      <c r="O23" s="10" t="str">
        <f t="array" aca="1" ref="O23:Q24" ca="1">TRANSPOSE(_xll.HLV5r3.Financial.Cache.ViewValuationReport(N23))</f>
        <v>NPV</v>
      </c>
      <c r="P23" s="10" t="str">
        <f ca="1"/>
        <v>ExpectedValue</v>
      </c>
      <c r="Q23" s="10" t="str">
        <f ca="1"/>
        <v>Delta1</v>
      </c>
    </row>
    <row r="24" spans="2:22">
      <c r="B24" s="14"/>
      <c r="C24" s="14"/>
      <c r="D24" s="14"/>
      <c r="E24" s="14"/>
      <c r="F24" s="14"/>
      <c r="G24" s="14"/>
      <c r="H24" s="13"/>
      <c r="I24" s="15"/>
      <c r="J24" s="15"/>
      <c r="K24" s="15"/>
      <c r="L24" s="13"/>
      <c r="M24" s="13"/>
      <c r="N24" s="13"/>
      <c r="O24" s="15">
        <f ca="1"/>
        <v>242003.06339761359</v>
      </c>
      <c r="P24" s="15">
        <f ca="1"/>
        <v>230000</v>
      </c>
      <c r="Q24" s="15">
        <f ca="1"/>
        <v>9.5754495378713624</v>
      </c>
    </row>
    <row r="25" spans="2:22">
      <c r="B25" s="10" t="s">
        <v>33</v>
      </c>
      <c r="C25" s="11" t="str">
        <f>C23</f>
        <v>CBA</v>
      </c>
      <c r="D25" s="11" t="str">
        <f>D23</f>
        <v>XYZ</v>
      </c>
      <c r="E25" s="11" t="b">
        <f>E23</f>
        <v>1</v>
      </c>
      <c r="F25" s="11">
        <f ca="1">F23</f>
        <v>43644</v>
      </c>
      <c r="G25" s="11">
        <f ca="1">G23+5</f>
        <v>43789</v>
      </c>
      <c r="H25" s="11" t="str">
        <f>H23</f>
        <v>AUD</v>
      </c>
      <c r="I25" s="12">
        <f>I23</f>
        <v>1000000</v>
      </c>
      <c r="J25" s="12" t="s">
        <v>39</v>
      </c>
      <c r="K25" s="12" t="s">
        <v>41</v>
      </c>
      <c r="L25" s="10">
        <f>L23+0.005</f>
        <v>0.93500000000000005</v>
      </c>
      <c r="M25" s="10" t="str">
        <f ca="1">_xll.HLV5r3.Financial.Cache.CreateFxSpot(B25,E25,F25,C25,D25,I25,H25,J25,K25,G25,L25)</f>
        <v>Trade.SpreadSheet.fxSingleLeg.t0012</v>
      </c>
      <c r="N25" s="10" t="str">
        <f ca="1">_xll.HLV5r3.Financial.Cache.ValueTradeFromMarket(M25,C25,$R$2:$R$4,J25,$V$20,F25)</f>
        <v>ValuationReport.LOCAL_USER.SpreadSheet.fxSingleLeg.t0012.QR_LIVE</v>
      </c>
      <c r="O25" s="10" t="str">
        <f t="array" aca="1" ref="O25:Q26" ca="1">TRANSPOSE(_xll.HLV5r3.Financial.Cache.ViewValuationReport(N25))</f>
        <v>NPV</v>
      </c>
      <c r="P25" s="10" t="str">
        <f ca="1"/>
        <v>ExpectedValue</v>
      </c>
      <c r="Q25" s="10" t="str">
        <f ca="1"/>
        <v>Delta1</v>
      </c>
    </row>
    <row r="26" spans="2:22">
      <c r="B26" s="14"/>
      <c r="C26" s="14"/>
      <c r="D26" s="14"/>
      <c r="E26" s="14"/>
      <c r="F26" s="14"/>
      <c r="G26" s="14"/>
      <c r="H26" s="13"/>
      <c r="I26" s="15"/>
      <c r="J26" s="15"/>
      <c r="K26" s="15"/>
      <c r="L26" s="13"/>
      <c r="M26" s="13"/>
      <c r="N26" s="13"/>
      <c r="O26" s="15">
        <f ca="1"/>
        <v>247415.07333485581</v>
      </c>
      <c r="P26" s="15">
        <f ca="1"/>
        <v>235000</v>
      </c>
      <c r="Q26" s="15">
        <f ca="1"/>
        <v>10.131896460152708</v>
      </c>
    </row>
    <row r="27" spans="2:22">
      <c r="B27" s="10"/>
      <c r="C27" s="11"/>
      <c r="D27" s="11"/>
      <c r="E27" s="11"/>
      <c r="F27" s="11"/>
      <c r="G27" s="11"/>
      <c r="H27" s="11"/>
      <c r="I27" s="12"/>
      <c r="J27" s="11"/>
      <c r="K27" s="11"/>
      <c r="L27" s="11"/>
      <c r="M27" s="10"/>
      <c r="N27" s="10"/>
      <c r="O27" s="10"/>
      <c r="P27" s="10"/>
      <c r="Q27" s="10"/>
    </row>
    <row r="28" spans="2:22">
      <c r="B28" s="10"/>
      <c r="C28" s="11"/>
      <c r="D28" s="11"/>
      <c r="E28" s="11"/>
      <c r="F28" s="11"/>
      <c r="G28" s="11"/>
      <c r="H28" s="11"/>
      <c r="I28" s="12"/>
      <c r="J28" s="11"/>
      <c r="K28" s="11"/>
      <c r="L28" s="11"/>
      <c r="M28" s="10"/>
      <c r="N28" s="10"/>
      <c r="O28" s="10"/>
      <c r="P28" s="10"/>
      <c r="Q28" s="10"/>
    </row>
    <row r="29" spans="2:22">
      <c r="B29" s="10"/>
      <c r="C29" s="11"/>
      <c r="D29" s="11"/>
      <c r="E29" s="11"/>
      <c r="F29" s="11"/>
      <c r="G29" s="11"/>
      <c r="H29" s="11"/>
      <c r="I29" s="12"/>
      <c r="J29" s="11"/>
      <c r="K29" s="11"/>
      <c r="L29" s="11"/>
      <c r="M29" s="10"/>
      <c r="N29" s="10"/>
      <c r="O29" s="10"/>
      <c r="P29" s="10"/>
      <c r="Q29" s="10"/>
    </row>
    <row r="30" spans="2:22">
      <c r="B30" s="10"/>
      <c r="C30" s="11"/>
      <c r="D30" s="11"/>
      <c r="E30" s="11"/>
      <c r="F30" s="11"/>
      <c r="G30" s="11"/>
      <c r="H30" s="11"/>
      <c r="I30" s="12"/>
      <c r="J30" s="12"/>
      <c r="K30" s="12"/>
      <c r="L30" s="11"/>
      <c r="M30" s="10"/>
      <c r="N30" s="10"/>
      <c r="O30" s="10"/>
      <c r="P30" s="10"/>
      <c r="Q30" s="10"/>
    </row>
    <row r="31" spans="2:22">
      <c r="B31" s="10"/>
      <c r="C31" s="11"/>
      <c r="D31" s="11"/>
      <c r="E31" s="11"/>
      <c r="F31" s="11"/>
      <c r="G31" s="11"/>
      <c r="H31" s="11"/>
      <c r="I31" s="12"/>
      <c r="J31" s="12"/>
      <c r="K31" s="12"/>
      <c r="L31" s="11"/>
      <c r="M31" s="10"/>
      <c r="N31" s="10"/>
      <c r="O31" s="10"/>
      <c r="P31" s="10"/>
      <c r="Q31" s="10"/>
    </row>
    <row r="32" spans="2:22">
      <c r="B32" s="10"/>
      <c r="C32" s="11"/>
      <c r="D32" s="11"/>
      <c r="E32" s="11"/>
      <c r="F32" s="11"/>
      <c r="G32" s="11"/>
      <c r="H32" s="11"/>
      <c r="I32" s="12"/>
      <c r="J32" s="12"/>
      <c r="K32" s="12"/>
      <c r="L32" s="11"/>
      <c r="M32" s="10"/>
      <c r="N32" s="10"/>
      <c r="O32" s="10"/>
      <c r="P32" s="10"/>
      <c r="Q32" s="10"/>
    </row>
    <row r="33" spans="2:17">
      <c r="B33" s="10"/>
      <c r="C33" s="11"/>
      <c r="D33" s="11"/>
      <c r="E33" s="11"/>
      <c r="F33" s="11"/>
      <c r="G33" s="11"/>
      <c r="H33" s="11"/>
      <c r="I33" s="12"/>
      <c r="J33" s="12"/>
      <c r="K33" s="12"/>
      <c r="L33" s="11"/>
      <c r="M33" s="10"/>
      <c r="N33" s="10"/>
      <c r="O33" s="10"/>
      <c r="P33" s="10"/>
      <c r="Q33" s="10"/>
    </row>
    <row r="34" spans="2:17">
      <c r="B34" s="10"/>
      <c r="C34" s="11"/>
      <c r="D34" s="11"/>
      <c r="E34" s="11"/>
      <c r="F34" s="11"/>
      <c r="G34" s="11"/>
      <c r="H34" s="11"/>
      <c r="I34" s="12"/>
      <c r="J34" s="12"/>
      <c r="K34" s="12"/>
      <c r="L34" s="11"/>
      <c r="M34" s="10"/>
      <c r="N34" s="10"/>
      <c r="O34" s="10"/>
      <c r="P34" s="10"/>
      <c r="Q34" s="10"/>
    </row>
    <row r="35" spans="2:17">
      <c r="B35" s="10"/>
      <c r="C35" s="11"/>
      <c r="D35" s="11"/>
      <c r="E35" s="11"/>
      <c r="F35" s="11"/>
      <c r="G35" s="11"/>
      <c r="H35" s="11"/>
      <c r="I35" s="12"/>
      <c r="J35" s="12"/>
      <c r="K35" s="12"/>
      <c r="L35" s="11"/>
      <c r="M35" s="10"/>
      <c r="N35" s="10"/>
      <c r="O35" s="10"/>
      <c r="P35" s="10"/>
      <c r="Q35" s="10"/>
    </row>
    <row r="36" spans="2:17">
      <c r="B36" s="10"/>
      <c r="C36" s="11"/>
      <c r="D36" s="11"/>
      <c r="E36" s="11"/>
      <c r="F36" s="11"/>
      <c r="G36" s="11"/>
      <c r="H36" s="11"/>
      <c r="I36" s="12"/>
      <c r="J36" s="12"/>
      <c r="K36" s="12"/>
      <c r="L36" s="11"/>
      <c r="M36" s="10"/>
      <c r="N36" s="10"/>
      <c r="O36" s="10"/>
      <c r="P36" s="10"/>
      <c r="Q36" s="10"/>
    </row>
    <row r="37" spans="2:17">
      <c r="B37" s="10"/>
      <c r="C37" s="11"/>
      <c r="D37" s="11"/>
      <c r="E37" s="11"/>
      <c r="F37" s="11"/>
      <c r="G37" s="11"/>
      <c r="H37" s="11"/>
      <c r="I37" s="12"/>
      <c r="J37" s="12"/>
      <c r="K37" s="12"/>
      <c r="L37" s="11"/>
      <c r="M37" s="10"/>
      <c r="N37" s="10"/>
      <c r="O37" s="10"/>
      <c r="P37" s="10"/>
      <c r="Q37" s="10"/>
    </row>
    <row r="38" spans="2:17">
      <c r="B38" s="10"/>
      <c r="C38" s="11"/>
      <c r="D38" s="11"/>
      <c r="E38" s="11"/>
      <c r="F38" s="11"/>
      <c r="G38" s="11"/>
      <c r="H38" s="11"/>
      <c r="I38" s="12"/>
      <c r="J38" s="12"/>
      <c r="K38" s="12"/>
      <c r="L38" s="11"/>
      <c r="M38" s="10"/>
      <c r="N38" s="10"/>
      <c r="O38" s="10"/>
      <c r="P38" s="10"/>
      <c r="Q38" s="10"/>
    </row>
    <row r="39" spans="2:17">
      <c r="B39" s="10"/>
      <c r="C39" s="11"/>
      <c r="D39" s="11"/>
      <c r="E39" s="11"/>
      <c r="F39" s="11"/>
      <c r="G39" s="11"/>
      <c r="H39" s="11"/>
      <c r="I39" s="12"/>
      <c r="J39" s="12"/>
      <c r="K39" s="12"/>
      <c r="L39" s="11"/>
      <c r="M39" s="10"/>
      <c r="N39" s="10"/>
      <c r="O39" s="10"/>
      <c r="P39" s="10"/>
      <c r="Q39" s="10"/>
    </row>
    <row r="40" spans="2:17">
      <c r="B40" s="10"/>
      <c r="C40" s="11"/>
      <c r="D40" s="11"/>
      <c r="E40" s="11"/>
      <c r="F40" s="11"/>
      <c r="G40" s="11"/>
      <c r="H40" s="11"/>
      <c r="I40" s="12"/>
      <c r="J40" s="12"/>
      <c r="K40" s="12"/>
      <c r="L40" s="11"/>
      <c r="M40" s="10"/>
      <c r="N40" s="10"/>
      <c r="O40" s="10"/>
      <c r="P40" s="10"/>
      <c r="Q40" s="10"/>
    </row>
    <row r="41" spans="2:17">
      <c r="B41" s="10"/>
      <c r="C41" s="11"/>
      <c r="D41" s="11"/>
      <c r="E41" s="11"/>
      <c r="F41" s="11"/>
      <c r="G41" s="11"/>
      <c r="H41" s="11"/>
      <c r="I41" s="12"/>
      <c r="J41" s="12"/>
      <c r="K41" s="12"/>
      <c r="L41" s="11"/>
      <c r="M41" s="10"/>
      <c r="N41" s="10"/>
      <c r="O41" s="10"/>
      <c r="P41" s="10"/>
      <c r="Q41" s="10"/>
    </row>
    <row r="42" spans="2:17">
      <c r="B42" s="10"/>
      <c r="C42" s="11"/>
      <c r="D42" s="11"/>
      <c r="E42" s="11"/>
      <c r="F42" s="11"/>
      <c r="G42" s="11"/>
      <c r="H42" s="11"/>
      <c r="I42" s="12"/>
      <c r="J42" s="12"/>
      <c r="K42" s="12"/>
      <c r="L42" s="11"/>
      <c r="M42" s="10"/>
      <c r="N42" s="10"/>
      <c r="O42" s="10"/>
      <c r="P42" s="10"/>
      <c r="Q42" s="10"/>
    </row>
    <row r="43" spans="2:17">
      <c r="B43" s="10"/>
      <c r="C43" s="11"/>
      <c r="D43" s="11"/>
      <c r="E43" s="11"/>
      <c r="F43" s="11"/>
      <c r="G43" s="11"/>
      <c r="H43" s="11"/>
      <c r="I43" s="12"/>
      <c r="J43" s="12"/>
      <c r="K43" s="12"/>
      <c r="L43" s="11"/>
      <c r="M43" s="10"/>
      <c r="N43" s="10"/>
      <c r="O43" s="10"/>
      <c r="P43" s="10"/>
      <c r="Q43" s="10"/>
    </row>
    <row r="44" spans="2:17">
      <c r="B44" s="10"/>
      <c r="C44" s="11"/>
      <c r="D44" s="11"/>
      <c r="E44" s="11"/>
      <c r="F44" s="11"/>
      <c r="G44" s="11"/>
      <c r="H44" s="11"/>
      <c r="I44" s="12"/>
      <c r="J44" s="12"/>
      <c r="K44" s="12"/>
      <c r="L44" s="11"/>
      <c r="M44" s="10"/>
      <c r="N44" s="10"/>
      <c r="O44" s="10"/>
      <c r="P44" s="10"/>
      <c r="Q44" s="10"/>
    </row>
    <row r="45" spans="2:17">
      <c r="B45" s="10"/>
      <c r="C45" s="11"/>
      <c r="D45" s="11"/>
      <c r="E45" s="11"/>
      <c r="F45" s="11"/>
      <c r="G45" s="11"/>
      <c r="H45" s="11"/>
      <c r="I45" s="11"/>
      <c r="J45" s="11"/>
      <c r="K45" s="11"/>
      <c r="L45" s="11"/>
      <c r="M45" s="11"/>
      <c r="N45" s="11"/>
      <c r="O45" s="11"/>
      <c r="P45" s="11"/>
      <c r="Q45" s="11"/>
    </row>
    <row r="46" spans="2:17">
      <c r="B46" s="10"/>
      <c r="C46" s="11"/>
      <c r="D46" s="11"/>
      <c r="E46" s="11"/>
      <c r="F46" s="11"/>
      <c r="G46" s="11"/>
      <c r="H46" s="11"/>
      <c r="I46" s="11"/>
      <c r="J46" s="11"/>
      <c r="K46" s="11"/>
      <c r="L46" s="11"/>
      <c r="M46" s="11"/>
      <c r="N46" s="11"/>
      <c r="O46" s="11"/>
      <c r="P46" s="11"/>
      <c r="Q46"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86"/>
  <sheetViews>
    <sheetView workbookViewId="0">
      <selection activeCell="G21" sqref="G21"/>
    </sheetView>
  </sheetViews>
  <sheetFormatPr defaultRowHeight="12.75"/>
  <cols>
    <col min="1" max="1" width="3.140625" customWidth="1"/>
    <col min="3" max="3" width="10.140625" bestFit="1" customWidth="1"/>
    <col min="4" max="4" width="12" bestFit="1" customWidth="1"/>
    <col min="5" max="5" width="13.42578125" customWidth="1"/>
    <col min="6" max="6" width="10.140625" bestFit="1" customWidth="1"/>
    <col min="7" max="7" width="12.140625" bestFit="1" customWidth="1"/>
    <col min="8" max="8" width="10.140625" bestFit="1" customWidth="1"/>
    <col min="9" max="9" width="11.7109375" bestFit="1" customWidth="1"/>
    <col min="10" max="10" width="9.7109375" customWidth="1"/>
    <col min="11" max="11" width="21" bestFit="1" customWidth="1"/>
    <col min="12" max="12" width="14.42578125" bestFit="1" customWidth="1"/>
    <col min="13" max="13" width="16.42578125" bestFit="1" customWidth="1"/>
    <col min="14" max="14" width="16.42578125" customWidth="1"/>
    <col min="15" max="15" width="32.85546875" bestFit="1" customWidth="1"/>
    <col min="16" max="16" width="50.42578125" bestFit="1" customWidth="1"/>
    <col min="17" max="19" width="16.42578125" customWidth="1"/>
    <col min="20" max="20" width="31.140625" bestFit="1" customWidth="1"/>
    <col min="21" max="21" width="48.5703125" bestFit="1" customWidth="1"/>
    <col min="22" max="22" width="12.28515625" bestFit="1" customWidth="1"/>
  </cols>
  <sheetData>
    <row r="1" spans="2:22">
      <c r="U1" s="10" t="e">
        <f t="array" aca="1" ref="U1:V86" ca="1">_xll.HLV5r3.Financial.Cache.qViewValuationReport(P3)</f>
        <v>#NAME?</v>
      </c>
      <c r="V1" s="15" t="e">
        <f ca="1"/>
        <v>#NAME?</v>
      </c>
    </row>
    <row r="2" spans="2:22">
      <c r="B2" s="7" t="s">
        <v>8</v>
      </c>
      <c r="C2" s="7" t="s">
        <v>9</v>
      </c>
      <c r="D2" s="7" t="s">
        <v>10</v>
      </c>
      <c r="E2" s="7" t="s">
        <v>11</v>
      </c>
      <c r="F2" s="7" t="s">
        <v>12</v>
      </c>
      <c r="G2" s="7" t="s">
        <v>42</v>
      </c>
      <c r="H2" s="7" t="s">
        <v>36</v>
      </c>
      <c r="I2" s="7" t="s">
        <v>37</v>
      </c>
      <c r="J2" s="7" t="s">
        <v>38</v>
      </c>
      <c r="K2" s="7" t="s">
        <v>40</v>
      </c>
      <c r="L2" s="8" t="s">
        <v>43</v>
      </c>
      <c r="M2" s="8" t="s">
        <v>44</v>
      </c>
      <c r="N2" s="17" t="s">
        <v>45</v>
      </c>
      <c r="O2" s="7" t="s">
        <v>13</v>
      </c>
      <c r="P2" s="7" t="s">
        <v>14</v>
      </c>
      <c r="Q2" s="7" t="s">
        <v>15</v>
      </c>
      <c r="R2" s="7" t="s">
        <v>20</v>
      </c>
      <c r="S2" s="7" t="s">
        <v>21</v>
      </c>
      <c r="T2" s="9" t="s">
        <v>15</v>
      </c>
      <c r="U2" s="10" t="e">
        <f ca="1"/>
        <v>#NAME?</v>
      </c>
      <c r="V2" s="15" t="e">
        <f ca="1"/>
        <v>#NAME?</v>
      </c>
    </row>
    <row r="3" spans="2:22">
      <c r="B3" s="10" t="s">
        <v>34</v>
      </c>
      <c r="C3" s="10" t="s">
        <v>17</v>
      </c>
      <c r="D3" s="10" t="s">
        <v>18</v>
      </c>
      <c r="E3" s="10" t="b">
        <v>1</v>
      </c>
      <c r="F3" s="11">
        <v>40763</v>
      </c>
      <c r="G3" s="11">
        <v>40898</v>
      </c>
      <c r="H3" s="10" t="s">
        <v>19</v>
      </c>
      <c r="I3" s="12">
        <v>100000000</v>
      </c>
      <c r="J3" s="12" t="s">
        <v>39</v>
      </c>
      <c r="K3" s="12" t="s">
        <v>41</v>
      </c>
      <c r="L3" s="10">
        <v>0.88</v>
      </c>
      <c r="M3" s="10">
        <f>L3+N3</f>
        <v>0.88</v>
      </c>
      <c r="N3" s="10">
        <v>0</v>
      </c>
      <c r="O3" s="10" t="str">
        <f>_xll.HLV5r3.Financial.Cache.CreateFxForward(B3,E3,F3,C3,D3,I3,H3,J3,K3,G3,L3,M3,N3)</f>
        <v>Trade.SpreadSheet.fxSingleLeg.t0013</v>
      </c>
      <c r="P3" s="10" t="str">
        <f>_xll.HLV5r3.Financial.Cache.ValueTradeFromMarket(O3,C3,$T$2:$T$7,J3,$T$9,F3)</f>
        <v>ValuationReport.LOCAL_USER.SpreadSheet.fxSingleLeg.t0013.QR_LIVE</v>
      </c>
      <c r="Q3" s="10" t="str">
        <f t="array" ref="Q3:S4">TRANSPOSE(_xll.HLV5r3.Financial.Cache.ViewValuationReport(P3))</f>
        <v>NPV</v>
      </c>
      <c r="R3" s="10" t="str">
        <v>ExpectedValue</v>
      </c>
      <c r="S3" s="10" t="str">
        <v>Delta1</v>
      </c>
      <c r="T3" s="9" t="s">
        <v>20</v>
      </c>
      <c r="U3" s="10" t="e">
        <f ca="1"/>
        <v>#NAME?</v>
      </c>
      <c r="V3" s="15" t="e">
        <f ca="1"/>
        <v>#NAME?</v>
      </c>
    </row>
    <row r="4" spans="2:22">
      <c r="B4" s="14"/>
      <c r="C4" s="14"/>
      <c r="D4" s="14"/>
      <c r="E4" s="14"/>
      <c r="F4" s="14"/>
      <c r="G4" s="14"/>
      <c r="H4" s="13"/>
      <c r="I4" s="15"/>
      <c r="J4" s="15"/>
      <c r="K4" s="15"/>
      <c r="L4" s="13"/>
      <c r="M4" s="13"/>
      <c r="N4" s="13"/>
      <c r="O4" s="13"/>
      <c r="P4" s="13"/>
      <c r="Q4" s="15">
        <v>19164721.479945276</v>
      </c>
      <c r="R4" s="15">
        <v>18000000</v>
      </c>
      <c r="S4" s="15">
        <v>737.29186940439706</v>
      </c>
      <c r="T4" s="9" t="s">
        <v>21</v>
      </c>
      <c r="U4" s="10" t="e">
        <f ca="1"/>
        <v>#NAME?</v>
      </c>
      <c r="V4" s="15" t="e">
        <f ca="1"/>
        <v>#NAME?</v>
      </c>
    </row>
    <row r="5" spans="2:22">
      <c r="B5" s="10" t="s">
        <v>35</v>
      </c>
      <c r="C5" s="11" t="s">
        <v>17</v>
      </c>
      <c r="D5" s="11" t="s">
        <v>18</v>
      </c>
      <c r="E5" s="11" t="b">
        <v>1</v>
      </c>
      <c r="F5" s="11">
        <v>40763</v>
      </c>
      <c r="G5" s="11">
        <v>40903</v>
      </c>
      <c r="H5" s="11" t="s">
        <v>19</v>
      </c>
      <c r="I5" s="12">
        <v>100000000</v>
      </c>
      <c r="J5" s="12" t="s">
        <v>39</v>
      </c>
      <c r="K5" s="12" t="s">
        <v>41</v>
      </c>
      <c r="L5" s="10">
        <v>0.89</v>
      </c>
      <c r="M5" s="10">
        <f>L5-N5</f>
        <v>0.86</v>
      </c>
      <c r="N5" s="10">
        <v>0.03</v>
      </c>
      <c r="O5" s="10" t="str">
        <f>_xll.HLV5r3.Financial.Cache.CreateFxForward(B5,E5,F5,C5,D5,I5,H5,J5,K5,G5,L5,M5,N5)</f>
        <v>Trade.SpreadSheet.fxSingleLeg.t0014</v>
      </c>
      <c r="P5" s="10" t="str">
        <f>_xll.HLV5r3.Financial.Cache.ValueTradeFromMarket(O5,C5,$T$2:$T$7,J5,$T$9,F5)</f>
        <v>ValuationReport.LOCAL_USER.SpreadSheet.fxSingleLeg.t0014.QR_LIVE</v>
      </c>
      <c r="Q5" s="10" t="str">
        <f t="array" ref="Q5:S6">TRANSPOSE(_xll.HLV5r3.Financial.Cache.ViewValuationReport(P5))</f>
        <v>NPV</v>
      </c>
      <c r="R5" s="10" t="str">
        <v>ExpectedValue</v>
      </c>
      <c r="S5" s="10" t="str">
        <v>Delta1</v>
      </c>
      <c r="T5" s="9" t="s">
        <v>48</v>
      </c>
      <c r="U5" s="10" t="e">
        <f ca="1"/>
        <v>#NAME?</v>
      </c>
      <c r="V5" s="15" t="e">
        <f ca="1"/>
        <v>#NAME?</v>
      </c>
    </row>
    <row r="6" spans="2:22">
      <c r="B6" s="14"/>
      <c r="C6" s="14"/>
      <c r="D6" s="14"/>
      <c r="E6" s="14"/>
      <c r="F6" s="14"/>
      <c r="G6" s="14"/>
      <c r="H6" s="13"/>
      <c r="I6" s="15"/>
      <c r="J6" s="15"/>
      <c r="K6" s="15"/>
      <c r="L6" s="13"/>
      <c r="M6" s="13"/>
      <c r="N6" s="13"/>
      <c r="O6" s="13"/>
      <c r="P6" s="13"/>
      <c r="Q6" s="15">
        <v>17209624.694179907</v>
      </c>
      <c r="R6" s="15">
        <v>16000000</v>
      </c>
      <c r="S6" s="15">
        <v>689.64198039695452</v>
      </c>
      <c r="T6" s="9" t="s">
        <v>49</v>
      </c>
      <c r="U6" s="10" t="e">
        <f ca="1"/>
        <v>#NAME?</v>
      </c>
      <c r="V6" s="15" t="e">
        <f ca="1"/>
        <v>#NAME?</v>
      </c>
    </row>
    <row r="7" spans="2:22">
      <c r="B7" s="10" t="s">
        <v>46</v>
      </c>
      <c r="C7" s="11" t="s">
        <v>17</v>
      </c>
      <c r="D7" s="11" t="s">
        <v>18</v>
      </c>
      <c r="E7" s="11" t="b">
        <v>1</v>
      </c>
      <c r="F7" s="11">
        <v>40763</v>
      </c>
      <c r="G7" s="11">
        <v>40908</v>
      </c>
      <c r="H7" s="11" t="s">
        <v>19</v>
      </c>
      <c r="I7" s="12">
        <v>100000000</v>
      </c>
      <c r="J7" s="12" t="s">
        <v>39</v>
      </c>
      <c r="K7" s="12" t="s">
        <v>41</v>
      </c>
      <c r="L7" s="10">
        <v>0.9</v>
      </c>
      <c r="M7" s="10">
        <f>L7+N7</f>
        <v>0.97</v>
      </c>
      <c r="N7" s="10">
        <v>7.0000000000000007E-2</v>
      </c>
      <c r="O7" s="10" t="str">
        <f>_xll.HLV5r3.Financial.Cache.CreateFxForward(B7,E7,F7,C7,D7,I7,H7,J7,K7,G7,L7,M7,N7)</f>
        <v>Trade.SpreadSheet.fxSingleLeg.t0015</v>
      </c>
      <c r="P7" s="10" t="str">
        <f>_xll.HLV5r3.Financial.Cache.ValueTradeFromMarket(O7,C7,$T$2:$T$7,J7,$T$9,F7)</f>
        <v>ValuationReport.LOCAL_USER.SpreadSheet.fxSingleLeg.t0015.QR_LIVE</v>
      </c>
      <c r="Q7" s="10" t="str">
        <f t="array" ref="Q7:S8">TRANSPOSE(_xll.HLV5r3.Financial.Cache.ViewValuationReport(P7))</f>
        <v>NPV</v>
      </c>
      <c r="R7" s="10" t="str">
        <v>ExpectedValue</v>
      </c>
      <c r="S7" s="10" t="str">
        <v>Delta1</v>
      </c>
      <c r="T7" s="9" t="s">
        <v>47</v>
      </c>
      <c r="U7" s="10" t="e">
        <f ca="1"/>
        <v>#NAME?</v>
      </c>
      <c r="V7" s="15" t="e">
        <f ca="1"/>
        <v>#NAME?</v>
      </c>
    </row>
    <row r="8" spans="2:22">
      <c r="B8" s="14"/>
      <c r="C8" s="14"/>
      <c r="D8" s="14"/>
      <c r="E8" s="14"/>
      <c r="F8" s="14"/>
      <c r="G8" s="14"/>
      <c r="H8" s="13"/>
      <c r="I8" s="15"/>
      <c r="J8" s="15"/>
      <c r="K8" s="15"/>
      <c r="L8" s="13"/>
      <c r="M8" s="13"/>
      <c r="N8" s="13"/>
      <c r="O8" s="13"/>
      <c r="P8" s="13"/>
      <c r="Q8" s="15">
        <v>28236650.86366066</v>
      </c>
      <c r="R8" s="15">
        <v>27000000</v>
      </c>
      <c r="S8" s="15">
        <v>1151.9165091481045</v>
      </c>
      <c r="U8" s="10" t="e">
        <f ca="1"/>
        <v>#NAME?</v>
      </c>
      <c r="V8" s="15" t="e">
        <f ca="1"/>
        <v>#NAME?</v>
      </c>
    </row>
    <row r="9" spans="2:22">
      <c r="B9" s="10"/>
      <c r="C9" s="11"/>
      <c r="D9" s="11"/>
      <c r="E9" s="11"/>
      <c r="F9" s="11"/>
      <c r="G9" s="11"/>
      <c r="H9" s="11"/>
      <c r="I9" s="12"/>
      <c r="J9" s="11"/>
      <c r="K9" s="11"/>
      <c r="L9" s="11"/>
      <c r="M9" s="11"/>
      <c r="N9" s="10"/>
      <c r="O9" s="10"/>
      <c r="P9" s="10"/>
      <c r="Q9" s="10"/>
      <c r="R9" s="10"/>
      <c r="S9" s="10"/>
      <c r="T9" s="9" t="s">
        <v>7</v>
      </c>
      <c r="U9" s="10" t="e">
        <f ca="1"/>
        <v>#NAME?</v>
      </c>
      <c r="V9" s="15" t="e">
        <f ca="1"/>
        <v>#NAME?</v>
      </c>
    </row>
    <row r="10" spans="2:22">
      <c r="B10" s="10"/>
      <c r="C10" s="11"/>
      <c r="D10" s="11"/>
      <c r="E10" s="11"/>
      <c r="F10" s="11"/>
      <c r="G10" s="11"/>
      <c r="H10" s="11"/>
      <c r="I10" s="12"/>
      <c r="J10" s="11"/>
      <c r="K10" s="11"/>
      <c r="L10" s="11"/>
      <c r="M10" s="11"/>
      <c r="N10" s="10"/>
      <c r="O10" s="10"/>
      <c r="P10" s="10"/>
      <c r="Q10" s="10"/>
      <c r="R10" s="10"/>
      <c r="S10" s="10"/>
      <c r="U10" s="10" t="e">
        <f ca="1"/>
        <v>#NAME?</v>
      </c>
      <c r="V10" s="15" t="e">
        <f ca="1"/>
        <v>#NAME?</v>
      </c>
    </row>
    <row r="11" spans="2:22">
      <c r="B11" s="10"/>
      <c r="C11" s="11"/>
      <c r="D11" s="11"/>
      <c r="E11" s="11"/>
      <c r="F11" s="11"/>
      <c r="G11" s="11"/>
      <c r="H11" s="11"/>
      <c r="I11" s="12"/>
      <c r="J11" s="11"/>
      <c r="K11" s="11"/>
      <c r="L11" s="11"/>
      <c r="M11" s="11"/>
      <c r="N11" s="10"/>
      <c r="O11" s="10"/>
      <c r="P11" s="10"/>
      <c r="Q11" s="10"/>
      <c r="R11" s="10"/>
      <c r="S11" s="10"/>
      <c r="U11" s="10" t="e">
        <f ca="1"/>
        <v>#NAME?</v>
      </c>
      <c r="V11" s="15" t="e">
        <f ca="1"/>
        <v>#NAME?</v>
      </c>
    </row>
    <row r="12" spans="2:22">
      <c r="B12" s="10"/>
      <c r="C12" s="11"/>
      <c r="D12" s="11"/>
      <c r="E12" s="11"/>
      <c r="F12" s="11"/>
      <c r="G12" s="11"/>
      <c r="H12" s="11"/>
      <c r="I12" s="12"/>
      <c r="J12" s="12"/>
      <c r="K12" s="12"/>
      <c r="L12" s="11"/>
      <c r="M12" s="11"/>
      <c r="N12" s="11"/>
      <c r="O12" s="11"/>
      <c r="P12" s="11"/>
      <c r="Q12" s="10"/>
      <c r="R12" s="10"/>
      <c r="S12" s="10"/>
      <c r="U12" s="10" t="e">
        <f ca="1"/>
        <v>#NAME?</v>
      </c>
      <c r="V12" s="15" t="e">
        <f ca="1"/>
        <v>#NAME?</v>
      </c>
    </row>
    <row r="13" spans="2:22">
      <c r="B13" s="10"/>
      <c r="C13" s="11"/>
      <c r="D13" s="11"/>
      <c r="E13" s="11"/>
      <c r="F13" s="11"/>
      <c r="G13" s="11"/>
      <c r="H13" s="11"/>
      <c r="I13" s="12"/>
      <c r="J13" s="12"/>
      <c r="K13" s="12"/>
      <c r="L13" s="11"/>
      <c r="M13" s="11"/>
      <c r="N13" s="11"/>
      <c r="O13" s="11"/>
      <c r="P13" s="11"/>
      <c r="Q13" s="10"/>
      <c r="R13" s="10"/>
      <c r="S13" s="10"/>
      <c r="U13" s="10" t="e">
        <f ca="1"/>
        <v>#NAME?</v>
      </c>
      <c r="V13" s="15" t="e">
        <f ca="1"/>
        <v>#NAME?</v>
      </c>
    </row>
    <row r="14" spans="2:22">
      <c r="B14" s="10"/>
      <c r="C14" s="11"/>
      <c r="D14" s="11"/>
      <c r="E14" s="11"/>
      <c r="F14" s="11"/>
      <c r="G14" s="11"/>
      <c r="H14" s="11"/>
      <c r="I14" s="12"/>
      <c r="J14" s="12"/>
      <c r="K14" s="12"/>
      <c r="L14" s="11"/>
      <c r="M14" s="11"/>
      <c r="N14" s="11"/>
      <c r="O14" s="11"/>
      <c r="P14" s="11"/>
      <c r="Q14" s="10"/>
      <c r="R14" s="10"/>
      <c r="S14" s="10"/>
      <c r="U14" s="10" t="e">
        <f ca="1"/>
        <v>#NAME?</v>
      </c>
      <c r="V14" s="15" t="e">
        <f ca="1"/>
        <v>#NAME?</v>
      </c>
    </row>
    <row r="15" spans="2:22">
      <c r="B15" s="10"/>
      <c r="C15" s="11"/>
      <c r="D15" s="11"/>
      <c r="E15" s="11"/>
      <c r="F15" s="11"/>
      <c r="G15" s="11"/>
      <c r="H15" s="11"/>
      <c r="I15" s="12"/>
      <c r="J15" s="12"/>
      <c r="K15" s="12"/>
      <c r="L15" s="11"/>
      <c r="M15" s="11"/>
      <c r="N15" s="11"/>
      <c r="O15" s="11"/>
      <c r="P15" s="11"/>
      <c r="Q15" s="10"/>
      <c r="R15" s="10"/>
      <c r="S15" s="10"/>
      <c r="U15" s="10" t="e">
        <f ca="1"/>
        <v>#NAME?</v>
      </c>
      <c r="V15" s="15" t="e">
        <f ca="1"/>
        <v>#NAME?</v>
      </c>
    </row>
    <row r="16" spans="2:22">
      <c r="B16" s="10"/>
      <c r="C16" s="11"/>
      <c r="D16" s="11"/>
      <c r="E16" s="11"/>
      <c r="F16" s="11"/>
      <c r="G16" s="11"/>
      <c r="H16" s="11"/>
      <c r="I16" s="12"/>
      <c r="J16" s="12"/>
      <c r="K16" s="12"/>
      <c r="L16" s="11"/>
      <c r="M16" s="11"/>
      <c r="N16" s="11"/>
      <c r="O16" s="11"/>
      <c r="P16" s="11"/>
      <c r="Q16" s="10"/>
      <c r="R16" s="10"/>
      <c r="S16" s="10"/>
      <c r="U16" s="10" t="e">
        <f ca="1"/>
        <v>#NAME?</v>
      </c>
      <c r="V16" s="15" t="e">
        <f ca="1"/>
        <v>#NAME?</v>
      </c>
    </row>
    <row r="17" spans="2:22">
      <c r="B17" s="10"/>
      <c r="C17" s="11"/>
      <c r="D17" s="11"/>
      <c r="E17" s="11"/>
      <c r="F17" s="11"/>
      <c r="G17" s="11"/>
      <c r="H17" s="11"/>
      <c r="I17" s="12"/>
      <c r="J17" s="12"/>
      <c r="K17" s="12"/>
      <c r="L17" s="11"/>
      <c r="M17" s="11"/>
      <c r="N17" s="11"/>
      <c r="O17" s="11"/>
      <c r="P17" s="11"/>
      <c r="Q17" s="10"/>
      <c r="R17" s="10"/>
      <c r="S17" s="10"/>
      <c r="U17" s="10" t="e">
        <f ca="1"/>
        <v>#NAME?</v>
      </c>
      <c r="V17" s="15" t="e">
        <f ca="1"/>
        <v>#NAME?</v>
      </c>
    </row>
    <row r="18" spans="2:22">
      <c r="B18" s="10"/>
      <c r="C18" s="11"/>
      <c r="D18" s="11"/>
      <c r="E18" s="11"/>
      <c r="F18" s="11"/>
      <c r="G18" s="11"/>
      <c r="H18" s="11"/>
      <c r="I18" s="12"/>
      <c r="J18" s="12"/>
      <c r="K18" s="12"/>
      <c r="L18" s="11"/>
      <c r="M18" s="11"/>
      <c r="N18" s="11"/>
      <c r="O18" s="11"/>
      <c r="P18" s="11"/>
      <c r="Q18" s="10"/>
      <c r="R18" s="10"/>
      <c r="S18" s="10"/>
      <c r="U18" s="10" t="e">
        <f ca="1"/>
        <v>#NAME?</v>
      </c>
      <c r="V18" s="15" t="e">
        <f ca="1"/>
        <v>#NAME?</v>
      </c>
    </row>
    <row r="19" spans="2:22">
      <c r="B19" s="10"/>
      <c r="C19" s="11"/>
      <c r="D19" s="11"/>
      <c r="E19" s="11"/>
      <c r="F19" s="11"/>
      <c r="G19" s="11"/>
      <c r="H19" s="11"/>
      <c r="I19" s="12"/>
      <c r="J19" s="12"/>
      <c r="K19" s="12"/>
      <c r="L19" s="11"/>
      <c r="M19" s="11"/>
      <c r="N19" s="11"/>
      <c r="O19" s="11"/>
      <c r="P19" s="11"/>
      <c r="Q19" s="10"/>
      <c r="R19" s="10"/>
      <c r="S19" s="10"/>
      <c r="U19" s="11" t="e">
        <f ca="1"/>
        <v>#NAME?</v>
      </c>
      <c r="V19" s="15" t="e">
        <f ca="1"/>
        <v>#NAME?</v>
      </c>
    </row>
    <row r="20" spans="2:22">
      <c r="B20" s="10"/>
      <c r="C20" s="11"/>
      <c r="D20" s="11"/>
      <c r="E20" s="11"/>
      <c r="F20" s="11"/>
      <c r="G20" s="11"/>
      <c r="H20" s="11"/>
      <c r="I20" s="12"/>
      <c r="J20" s="12"/>
      <c r="K20" s="12"/>
      <c r="L20" s="11"/>
      <c r="M20" s="11"/>
      <c r="N20" s="11"/>
      <c r="O20" s="11"/>
      <c r="P20" s="11"/>
      <c r="Q20" s="10"/>
      <c r="R20" s="10"/>
      <c r="S20" s="10"/>
      <c r="U20" s="11" t="e">
        <f ca="1"/>
        <v>#NAME?</v>
      </c>
      <c r="V20" s="15" t="e">
        <f ca="1"/>
        <v>#NAME?</v>
      </c>
    </row>
    <row r="21" spans="2:22">
      <c r="B21" s="10"/>
      <c r="C21" s="11"/>
      <c r="D21" s="11"/>
      <c r="E21" s="11"/>
      <c r="F21" s="11"/>
      <c r="G21" s="11"/>
      <c r="H21" s="11"/>
      <c r="I21" s="12"/>
      <c r="J21" s="12"/>
      <c r="K21" s="12"/>
      <c r="L21" s="11"/>
      <c r="M21" s="11"/>
      <c r="N21" s="11"/>
      <c r="O21" s="11"/>
      <c r="P21" s="11"/>
      <c r="Q21" s="10"/>
      <c r="R21" s="10"/>
      <c r="S21" s="10"/>
      <c r="U21" s="10" t="e">
        <f ca="1"/>
        <v>#NAME?</v>
      </c>
      <c r="V21" s="15" t="e">
        <f ca="1"/>
        <v>#NAME?</v>
      </c>
    </row>
    <row r="22" spans="2:22">
      <c r="B22" s="10"/>
      <c r="C22" s="11"/>
      <c r="D22" s="11"/>
      <c r="E22" s="11"/>
      <c r="F22" s="11"/>
      <c r="G22" s="11"/>
      <c r="H22" s="11"/>
      <c r="I22" s="12"/>
      <c r="J22" s="12"/>
      <c r="K22" s="12"/>
      <c r="L22" s="11"/>
      <c r="M22" s="11"/>
      <c r="N22" s="11"/>
      <c r="O22" s="11"/>
      <c r="P22" s="11"/>
      <c r="Q22" s="10"/>
      <c r="R22" s="10"/>
      <c r="S22" s="10"/>
      <c r="U22" s="10" t="e">
        <f ca="1"/>
        <v>#NAME?</v>
      </c>
      <c r="V22" s="15" t="e">
        <f ca="1"/>
        <v>#NAME?</v>
      </c>
    </row>
    <row r="23" spans="2:22">
      <c r="B23" s="10"/>
      <c r="C23" s="11"/>
      <c r="D23" s="11"/>
      <c r="E23" s="11"/>
      <c r="F23" s="11"/>
      <c r="G23" s="11"/>
      <c r="H23" s="11"/>
      <c r="I23" s="12"/>
      <c r="J23" s="12"/>
      <c r="K23" s="12"/>
      <c r="L23" s="11"/>
      <c r="M23" s="11"/>
      <c r="N23" s="11"/>
      <c r="O23" s="11"/>
      <c r="P23" s="11"/>
      <c r="Q23" s="10"/>
      <c r="R23" s="10"/>
      <c r="S23" s="10"/>
      <c r="U23" s="10" t="e">
        <f ca="1"/>
        <v>#NAME?</v>
      </c>
      <c r="V23" s="15" t="e">
        <f ca="1"/>
        <v>#NAME?</v>
      </c>
    </row>
    <row r="24" spans="2:22">
      <c r="B24" s="10"/>
      <c r="C24" s="11"/>
      <c r="D24" s="11"/>
      <c r="E24" s="11"/>
      <c r="F24" s="11"/>
      <c r="G24" s="11"/>
      <c r="H24" s="11"/>
      <c r="I24" s="12"/>
      <c r="J24" s="12"/>
      <c r="K24" s="12"/>
      <c r="L24" s="11"/>
      <c r="M24" s="11"/>
      <c r="N24" s="11"/>
      <c r="O24" s="11"/>
      <c r="P24" s="11"/>
      <c r="Q24" s="10"/>
      <c r="R24" s="10"/>
      <c r="S24" s="10"/>
      <c r="U24" s="10" t="e">
        <f ca="1"/>
        <v>#NAME?</v>
      </c>
      <c r="V24" s="15" t="e">
        <f ca="1"/>
        <v>#NAME?</v>
      </c>
    </row>
    <row r="25" spans="2:22">
      <c r="B25" s="10"/>
      <c r="C25" s="11"/>
      <c r="D25" s="11"/>
      <c r="E25" s="11"/>
      <c r="F25" s="11"/>
      <c r="G25" s="11"/>
      <c r="H25" s="11"/>
      <c r="I25" s="12"/>
      <c r="J25" s="12"/>
      <c r="K25" s="12"/>
      <c r="L25" s="11"/>
      <c r="M25" s="11"/>
      <c r="N25" s="11"/>
      <c r="O25" s="11"/>
      <c r="P25" s="11"/>
      <c r="Q25" s="10"/>
      <c r="R25" s="10"/>
      <c r="S25" s="10"/>
      <c r="U25" s="10" t="e">
        <f ca="1"/>
        <v>#NAME?</v>
      </c>
      <c r="V25" s="15" t="e">
        <f ca="1"/>
        <v>#NAME?</v>
      </c>
    </row>
    <row r="26" spans="2:22">
      <c r="B26" s="10"/>
      <c r="C26" s="11"/>
      <c r="D26" s="11"/>
      <c r="E26" s="11"/>
      <c r="F26" s="11"/>
      <c r="G26" s="11"/>
      <c r="H26" s="11"/>
      <c r="I26" s="12"/>
      <c r="J26" s="12"/>
      <c r="K26" s="12"/>
      <c r="L26" s="11"/>
      <c r="M26" s="11"/>
      <c r="N26" s="11"/>
      <c r="O26" s="11"/>
      <c r="P26" s="11"/>
      <c r="Q26" s="10"/>
      <c r="R26" s="10"/>
      <c r="S26" s="10"/>
      <c r="U26" s="10" t="e">
        <f ca="1"/>
        <v>#NAME?</v>
      </c>
      <c r="V26" s="15" t="e">
        <f ca="1"/>
        <v>#NAME?</v>
      </c>
    </row>
    <row r="27" spans="2:22">
      <c r="B27" s="10"/>
      <c r="C27" s="11"/>
      <c r="D27" s="11"/>
      <c r="E27" s="11"/>
      <c r="F27" s="11"/>
      <c r="G27" s="11"/>
      <c r="H27" s="11"/>
      <c r="I27" s="11"/>
      <c r="J27" s="11"/>
      <c r="K27" s="11"/>
      <c r="L27" s="11"/>
      <c r="M27" s="11"/>
      <c r="N27" s="11"/>
      <c r="O27" s="11"/>
      <c r="P27" s="11"/>
      <c r="Q27" s="11"/>
      <c r="R27" s="11"/>
      <c r="S27" s="11"/>
      <c r="U27" s="10" t="e">
        <f ca="1"/>
        <v>#NAME?</v>
      </c>
      <c r="V27" s="15" t="e">
        <f ca="1"/>
        <v>#NAME?</v>
      </c>
    </row>
    <row r="28" spans="2:22">
      <c r="B28" s="10"/>
      <c r="C28" s="11"/>
      <c r="D28" s="11"/>
      <c r="E28" s="11"/>
      <c r="F28" s="11"/>
      <c r="G28" s="11"/>
      <c r="H28" s="11"/>
      <c r="I28" s="11"/>
      <c r="J28" s="11"/>
      <c r="K28" s="11"/>
      <c r="L28" s="11"/>
      <c r="M28" s="11"/>
      <c r="N28" s="11"/>
      <c r="O28" s="11"/>
      <c r="P28" s="11"/>
      <c r="Q28" s="11"/>
      <c r="R28" s="11"/>
      <c r="S28" s="11"/>
      <c r="U28" s="10" t="e">
        <f ca="1"/>
        <v>#NAME?</v>
      </c>
      <c r="V28" s="15" t="e">
        <f ca="1"/>
        <v>#NAME?</v>
      </c>
    </row>
    <row r="29" spans="2:22">
      <c r="B29" s="10"/>
      <c r="C29" s="11"/>
      <c r="D29" s="11"/>
      <c r="E29" s="11"/>
      <c r="F29" s="11"/>
      <c r="G29" s="11"/>
      <c r="H29" s="11"/>
      <c r="I29" s="11"/>
      <c r="J29" s="11"/>
      <c r="K29" s="11"/>
      <c r="L29" s="11"/>
      <c r="M29" s="11"/>
      <c r="N29" s="11"/>
      <c r="O29" s="11"/>
      <c r="P29" s="11"/>
      <c r="Q29" s="11"/>
      <c r="R29" s="11"/>
      <c r="S29" s="11"/>
      <c r="U29" s="10" t="e">
        <f ca="1"/>
        <v>#NAME?</v>
      </c>
      <c r="V29" s="15" t="e">
        <f ca="1"/>
        <v>#NAME?</v>
      </c>
    </row>
    <row r="30" spans="2:22">
      <c r="B30" s="10"/>
      <c r="C30" s="11"/>
      <c r="D30" s="11"/>
      <c r="E30" s="11"/>
      <c r="F30" s="11"/>
      <c r="G30" s="11"/>
      <c r="H30" s="11"/>
      <c r="I30" s="11"/>
      <c r="J30" s="11"/>
      <c r="K30" s="11"/>
      <c r="L30" s="11"/>
      <c r="M30" s="11"/>
      <c r="N30" s="11"/>
      <c r="O30" s="11"/>
      <c r="P30" s="11"/>
      <c r="Q30" s="11"/>
      <c r="R30" s="11"/>
      <c r="S30" s="11"/>
      <c r="U30" s="10" t="e">
        <f ca="1"/>
        <v>#NAME?</v>
      </c>
      <c r="V30" s="15" t="e">
        <f ca="1"/>
        <v>#NAME?</v>
      </c>
    </row>
    <row r="31" spans="2:22">
      <c r="B31" s="10"/>
      <c r="C31" s="11"/>
      <c r="D31" s="11"/>
      <c r="E31" s="11"/>
      <c r="F31" s="11"/>
      <c r="G31" s="11"/>
      <c r="H31" s="11"/>
      <c r="I31" s="11"/>
      <c r="J31" s="11"/>
      <c r="K31" s="11"/>
      <c r="L31" s="11"/>
      <c r="M31" s="11"/>
      <c r="N31" s="11"/>
      <c r="O31" s="11"/>
      <c r="P31" s="11"/>
      <c r="Q31" s="11"/>
      <c r="R31" s="11"/>
      <c r="S31" s="11"/>
      <c r="U31" s="10" t="e">
        <f ca="1"/>
        <v>#NAME?</v>
      </c>
      <c r="V31" s="15" t="e">
        <f ca="1"/>
        <v>#NAME?</v>
      </c>
    </row>
    <row r="32" spans="2:22">
      <c r="B32" s="10"/>
      <c r="C32" s="11"/>
      <c r="D32" s="11"/>
      <c r="E32" s="11"/>
      <c r="F32" s="11"/>
      <c r="G32" s="11"/>
      <c r="H32" s="11"/>
      <c r="I32" s="11"/>
      <c r="J32" s="11"/>
      <c r="K32" s="11"/>
      <c r="L32" s="11"/>
      <c r="M32" s="11"/>
      <c r="N32" s="11"/>
      <c r="O32" s="11"/>
      <c r="P32" s="11"/>
      <c r="Q32" s="11"/>
      <c r="R32" s="11"/>
      <c r="S32" s="11"/>
      <c r="U32" s="10" t="e">
        <f ca="1"/>
        <v>#NAME?</v>
      </c>
      <c r="V32" s="15" t="e">
        <f ca="1"/>
        <v>#NAME?</v>
      </c>
    </row>
    <row r="33" spans="2:22">
      <c r="B33" s="10"/>
      <c r="C33" s="11"/>
      <c r="D33" s="11"/>
      <c r="E33" s="11"/>
      <c r="F33" s="11"/>
      <c r="G33" s="11"/>
      <c r="H33" s="11"/>
      <c r="I33" s="11"/>
      <c r="J33" s="11"/>
      <c r="K33" s="11"/>
      <c r="L33" s="11"/>
      <c r="M33" s="11"/>
      <c r="N33" s="11"/>
      <c r="O33" s="11"/>
      <c r="P33" s="11"/>
      <c r="Q33" s="11"/>
      <c r="R33" s="11"/>
      <c r="S33" s="11"/>
      <c r="U33" s="10" t="e">
        <f ca="1"/>
        <v>#NAME?</v>
      </c>
      <c r="V33" s="15" t="e">
        <f ca="1"/>
        <v>#NAME?</v>
      </c>
    </row>
    <row r="34" spans="2:22">
      <c r="B34" s="10"/>
      <c r="C34" s="11"/>
      <c r="D34" s="11"/>
      <c r="E34" s="11"/>
      <c r="F34" s="11"/>
      <c r="G34" s="11"/>
      <c r="H34" s="11"/>
      <c r="I34" s="11"/>
      <c r="J34" s="11"/>
      <c r="K34" s="11"/>
      <c r="L34" s="11"/>
      <c r="M34" s="11"/>
      <c r="N34" s="11"/>
      <c r="O34" s="11"/>
      <c r="P34" s="11"/>
      <c r="Q34" s="11"/>
      <c r="R34" s="11"/>
      <c r="S34" s="11"/>
      <c r="U34" s="10" t="e">
        <f ca="1"/>
        <v>#NAME?</v>
      </c>
      <c r="V34" s="15" t="e">
        <f ca="1"/>
        <v>#NAME?</v>
      </c>
    </row>
    <row r="35" spans="2:22">
      <c r="B35" s="10"/>
      <c r="C35" s="11"/>
      <c r="D35" s="11"/>
      <c r="E35" s="11"/>
      <c r="F35" s="11"/>
      <c r="G35" s="11"/>
      <c r="H35" s="11"/>
      <c r="I35" s="11"/>
      <c r="J35" s="11"/>
      <c r="K35" s="11"/>
      <c r="L35" s="11"/>
      <c r="M35" s="11"/>
      <c r="N35" s="11"/>
      <c r="O35" s="11"/>
      <c r="P35" s="11"/>
      <c r="Q35" s="11"/>
      <c r="R35" s="11"/>
      <c r="S35" s="11"/>
      <c r="U35" s="10" t="e">
        <f ca="1"/>
        <v>#NAME?</v>
      </c>
      <c r="V35" s="15" t="e">
        <f ca="1"/>
        <v>#NAME?</v>
      </c>
    </row>
    <row r="36" spans="2:22">
      <c r="B36" s="10"/>
      <c r="C36" s="11"/>
      <c r="D36" s="11"/>
      <c r="E36" s="11"/>
      <c r="F36" s="11"/>
      <c r="G36" s="11"/>
      <c r="H36" s="11"/>
      <c r="I36" s="11"/>
      <c r="J36" s="11"/>
      <c r="K36" s="11"/>
      <c r="L36" s="11"/>
      <c r="M36" s="11"/>
      <c r="N36" s="11"/>
      <c r="O36" s="11"/>
      <c r="P36" s="11"/>
      <c r="Q36" s="11"/>
      <c r="R36" s="11"/>
      <c r="S36" s="11"/>
      <c r="U36" s="10" t="e">
        <f ca="1"/>
        <v>#NAME?</v>
      </c>
      <c r="V36" s="15" t="e">
        <f ca="1"/>
        <v>#NAME?</v>
      </c>
    </row>
    <row r="37" spans="2:22">
      <c r="B37" s="10"/>
      <c r="C37" s="11"/>
      <c r="D37" s="11"/>
      <c r="E37" s="11"/>
      <c r="F37" s="11"/>
      <c r="G37" s="11"/>
      <c r="H37" s="11"/>
      <c r="I37" s="11"/>
      <c r="J37" s="11"/>
      <c r="K37" s="11"/>
      <c r="L37" s="11"/>
      <c r="M37" s="11"/>
      <c r="N37" s="11"/>
      <c r="O37" s="11"/>
      <c r="P37" s="11"/>
      <c r="Q37" s="11"/>
      <c r="R37" s="11"/>
      <c r="S37" s="11"/>
      <c r="U37" s="10" t="e">
        <f ca="1"/>
        <v>#NAME?</v>
      </c>
      <c r="V37" s="15" t="e">
        <f ca="1"/>
        <v>#NAME?</v>
      </c>
    </row>
    <row r="38" spans="2:22">
      <c r="B38" s="10"/>
      <c r="C38" s="11"/>
      <c r="D38" s="11"/>
      <c r="E38" s="11"/>
      <c r="F38" s="11"/>
      <c r="G38" s="11"/>
      <c r="H38" s="11"/>
      <c r="I38" s="11"/>
      <c r="J38" s="11"/>
      <c r="K38" s="11"/>
      <c r="L38" s="11"/>
      <c r="M38" s="11"/>
      <c r="N38" s="11"/>
      <c r="O38" s="11"/>
      <c r="P38" s="11"/>
      <c r="Q38" s="11"/>
      <c r="R38" s="11"/>
      <c r="S38" s="11"/>
      <c r="U38" s="10" t="e">
        <f ca="1"/>
        <v>#NAME?</v>
      </c>
      <c r="V38" s="15" t="e">
        <f ca="1"/>
        <v>#NAME?</v>
      </c>
    </row>
    <row r="39" spans="2:22">
      <c r="B39" s="10"/>
      <c r="C39" s="11"/>
      <c r="D39" s="11"/>
      <c r="E39" s="11"/>
      <c r="F39" s="11"/>
      <c r="G39" s="11"/>
      <c r="H39" s="11"/>
      <c r="I39" s="11"/>
      <c r="J39" s="11"/>
      <c r="K39" s="11"/>
      <c r="L39" s="11"/>
      <c r="M39" s="11"/>
      <c r="N39" s="11"/>
      <c r="O39" s="11"/>
      <c r="P39" s="11"/>
      <c r="Q39" s="11"/>
      <c r="R39" s="11"/>
      <c r="S39" s="11"/>
      <c r="U39" s="10" t="e">
        <f ca="1"/>
        <v>#NAME?</v>
      </c>
      <c r="V39" s="15" t="e">
        <f ca="1"/>
        <v>#NAME?</v>
      </c>
    </row>
    <row r="40" spans="2:22">
      <c r="B40" s="10"/>
      <c r="C40" s="11"/>
      <c r="D40" s="11"/>
      <c r="E40" s="11"/>
      <c r="F40" s="11"/>
      <c r="G40" s="11"/>
      <c r="H40" s="11"/>
      <c r="I40" s="11"/>
      <c r="J40" s="11"/>
      <c r="K40" s="11"/>
      <c r="L40" s="11"/>
      <c r="M40" s="11"/>
      <c r="N40" s="11"/>
      <c r="O40" s="11"/>
      <c r="P40" s="11"/>
      <c r="Q40" s="11"/>
      <c r="R40" s="11"/>
      <c r="S40" s="11"/>
      <c r="U40" s="10" t="e">
        <f ca="1"/>
        <v>#NAME?</v>
      </c>
      <c r="V40" s="15" t="e">
        <f ca="1"/>
        <v>#NAME?</v>
      </c>
    </row>
    <row r="41" spans="2:22">
      <c r="B41" s="10"/>
      <c r="C41" s="11"/>
      <c r="D41" s="11"/>
      <c r="E41" s="11"/>
      <c r="F41" s="11"/>
      <c r="G41" s="11"/>
      <c r="H41" s="11"/>
      <c r="I41" s="11"/>
      <c r="J41" s="11"/>
      <c r="K41" s="11"/>
      <c r="L41" s="11"/>
      <c r="M41" s="11"/>
      <c r="N41" s="11"/>
      <c r="O41" s="11"/>
      <c r="P41" s="11"/>
      <c r="Q41" s="11"/>
      <c r="R41" s="11"/>
      <c r="S41" s="11"/>
      <c r="U41" s="10" t="e">
        <f ca="1"/>
        <v>#NAME?</v>
      </c>
      <c r="V41" s="15" t="e">
        <f ca="1"/>
        <v>#NAME?</v>
      </c>
    </row>
    <row r="42" spans="2:22">
      <c r="B42" s="10"/>
      <c r="C42" s="11"/>
      <c r="D42" s="11"/>
      <c r="E42" s="11"/>
      <c r="F42" s="11"/>
      <c r="G42" s="11"/>
      <c r="H42" s="11"/>
      <c r="I42" s="11"/>
      <c r="J42" s="11"/>
      <c r="K42" s="11"/>
      <c r="L42" s="11"/>
      <c r="M42" s="11"/>
      <c r="N42" s="11"/>
      <c r="O42" s="11"/>
      <c r="P42" s="11"/>
      <c r="Q42" s="11"/>
      <c r="R42" s="11"/>
      <c r="S42" s="11"/>
      <c r="U42" s="10" t="e">
        <f ca="1"/>
        <v>#NAME?</v>
      </c>
      <c r="V42" s="15" t="e">
        <f ca="1"/>
        <v>#NAME?</v>
      </c>
    </row>
    <row r="43" spans="2:22">
      <c r="B43" s="10"/>
      <c r="C43" s="11"/>
      <c r="D43" s="11"/>
      <c r="E43" s="11"/>
      <c r="F43" s="11"/>
      <c r="G43" s="11"/>
      <c r="H43" s="11"/>
      <c r="I43" s="11"/>
      <c r="J43" s="11"/>
      <c r="K43" s="11"/>
      <c r="L43" s="11"/>
      <c r="M43" s="11"/>
      <c r="N43" s="11"/>
      <c r="O43" s="11"/>
      <c r="P43" s="11"/>
      <c r="Q43" s="11"/>
      <c r="R43" s="11"/>
      <c r="S43" s="11"/>
      <c r="U43" s="10" t="e">
        <f ca="1"/>
        <v>#NAME?</v>
      </c>
      <c r="V43" s="15" t="e">
        <f ca="1"/>
        <v>#NAME?</v>
      </c>
    </row>
    <row r="44" spans="2:22">
      <c r="B44" s="10"/>
      <c r="C44" s="11"/>
      <c r="D44" s="11"/>
      <c r="E44" s="11"/>
      <c r="F44" s="11"/>
      <c r="G44" s="11"/>
      <c r="H44" s="11"/>
      <c r="I44" s="11"/>
      <c r="J44" s="11"/>
      <c r="K44" s="11"/>
      <c r="L44" s="11"/>
      <c r="M44" s="11"/>
      <c r="N44" s="11"/>
      <c r="O44" s="11"/>
      <c r="P44" s="11"/>
      <c r="Q44" s="11"/>
      <c r="R44" s="11"/>
      <c r="S44" s="11"/>
      <c r="U44" s="10" t="e">
        <f ca="1"/>
        <v>#NAME?</v>
      </c>
      <c r="V44" s="15" t="e">
        <f ca="1"/>
        <v>#NAME?</v>
      </c>
    </row>
    <row r="45" spans="2:22">
      <c r="B45" s="10"/>
      <c r="C45" s="11"/>
      <c r="D45" s="11"/>
      <c r="E45" s="11"/>
      <c r="F45" s="11"/>
      <c r="G45" s="11"/>
      <c r="H45" s="11"/>
      <c r="I45" s="11"/>
      <c r="J45" s="11"/>
      <c r="K45" s="11"/>
      <c r="L45" s="11"/>
      <c r="M45" s="11"/>
      <c r="N45" s="11"/>
      <c r="O45" s="11"/>
      <c r="P45" s="11"/>
      <c r="Q45" s="11"/>
      <c r="R45" s="11"/>
      <c r="S45" s="11"/>
      <c r="U45" s="10" t="e">
        <f ca="1"/>
        <v>#NAME?</v>
      </c>
      <c r="V45" s="15" t="e">
        <f ca="1"/>
        <v>#NAME?</v>
      </c>
    </row>
    <row r="46" spans="2:22">
      <c r="U46" s="10" t="e">
        <f ca="1"/>
        <v>#NAME?</v>
      </c>
      <c r="V46" s="15" t="e">
        <f ca="1"/>
        <v>#NAME?</v>
      </c>
    </row>
    <row r="47" spans="2:22">
      <c r="U47" s="10" t="e">
        <f ca="1"/>
        <v>#NAME?</v>
      </c>
      <c r="V47" s="15" t="e">
        <f ca="1"/>
        <v>#NAME?</v>
      </c>
    </row>
    <row r="48" spans="2:22">
      <c r="U48" s="10" t="e">
        <f ca="1"/>
        <v>#NAME?</v>
      </c>
      <c r="V48" s="15" t="e">
        <f ca="1"/>
        <v>#NAME?</v>
      </c>
    </row>
    <row r="49" spans="21:22">
      <c r="U49" s="10" t="e">
        <f ca="1"/>
        <v>#NAME?</v>
      </c>
      <c r="V49" s="15" t="e">
        <f ca="1"/>
        <v>#NAME?</v>
      </c>
    </row>
    <row r="50" spans="21:22">
      <c r="U50" s="10" t="e">
        <f ca="1"/>
        <v>#NAME?</v>
      </c>
      <c r="V50" s="15" t="e">
        <f ca="1"/>
        <v>#NAME?</v>
      </c>
    </row>
    <row r="51" spans="21:22">
      <c r="U51" s="10" t="e">
        <f ca="1"/>
        <v>#NAME?</v>
      </c>
      <c r="V51" s="15" t="e">
        <f ca="1"/>
        <v>#NAME?</v>
      </c>
    </row>
    <row r="52" spans="21:22">
      <c r="U52" s="10" t="e">
        <f ca="1"/>
        <v>#NAME?</v>
      </c>
      <c r="V52" s="15" t="e">
        <f ca="1"/>
        <v>#NAME?</v>
      </c>
    </row>
    <row r="53" spans="21:22">
      <c r="U53" s="10" t="e">
        <f ca="1"/>
        <v>#NAME?</v>
      </c>
      <c r="V53" s="15" t="e">
        <f ca="1"/>
        <v>#NAME?</v>
      </c>
    </row>
    <row r="54" spans="21:22">
      <c r="U54" s="10" t="e">
        <f ca="1"/>
        <v>#NAME?</v>
      </c>
      <c r="V54" s="15" t="e">
        <f ca="1"/>
        <v>#NAME?</v>
      </c>
    </row>
    <row r="55" spans="21:22">
      <c r="U55" s="10" t="e">
        <f ca="1"/>
        <v>#NAME?</v>
      </c>
      <c r="V55" s="15" t="e">
        <f ca="1"/>
        <v>#NAME?</v>
      </c>
    </row>
    <row r="56" spans="21:22">
      <c r="U56" s="10" t="e">
        <f ca="1"/>
        <v>#NAME?</v>
      </c>
      <c r="V56" s="15" t="e">
        <f ca="1"/>
        <v>#NAME?</v>
      </c>
    </row>
    <row r="57" spans="21:22">
      <c r="U57" s="10" t="e">
        <f ca="1"/>
        <v>#NAME?</v>
      </c>
      <c r="V57" s="15" t="e">
        <f ca="1"/>
        <v>#NAME?</v>
      </c>
    </row>
    <row r="58" spans="21:22">
      <c r="U58" s="10" t="e">
        <f ca="1"/>
        <v>#NAME?</v>
      </c>
      <c r="V58" s="15" t="e">
        <f ca="1"/>
        <v>#NAME?</v>
      </c>
    </row>
    <row r="59" spans="21:22">
      <c r="U59" s="10" t="e">
        <f ca="1"/>
        <v>#NAME?</v>
      </c>
      <c r="V59" s="15" t="e">
        <f ca="1"/>
        <v>#NAME?</v>
      </c>
    </row>
    <row r="60" spans="21:22">
      <c r="U60" s="10" t="e">
        <f ca="1"/>
        <v>#NAME?</v>
      </c>
      <c r="V60" s="15" t="e">
        <f ca="1"/>
        <v>#NAME?</v>
      </c>
    </row>
    <row r="61" spans="21:22">
      <c r="U61" s="10" t="e">
        <f ca="1"/>
        <v>#NAME?</v>
      </c>
      <c r="V61" s="15" t="e">
        <f ca="1"/>
        <v>#NAME?</v>
      </c>
    </row>
    <row r="62" spans="21:22">
      <c r="U62" s="10" t="e">
        <f ca="1"/>
        <v>#NAME?</v>
      </c>
      <c r="V62" s="15" t="e">
        <f ca="1"/>
        <v>#NAME?</v>
      </c>
    </row>
    <row r="63" spans="21:22">
      <c r="U63" s="10" t="e">
        <f ca="1"/>
        <v>#NAME?</v>
      </c>
      <c r="V63" s="15" t="e">
        <f ca="1"/>
        <v>#NAME?</v>
      </c>
    </row>
    <row r="64" spans="21:22">
      <c r="U64" s="10" t="e">
        <f ca="1"/>
        <v>#NAME?</v>
      </c>
      <c r="V64" s="15" t="e">
        <f ca="1"/>
        <v>#NAME?</v>
      </c>
    </row>
    <row r="65" spans="21:22">
      <c r="U65" s="10" t="e">
        <f ca="1"/>
        <v>#NAME?</v>
      </c>
      <c r="V65" s="15" t="e">
        <f ca="1"/>
        <v>#NAME?</v>
      </c>
    </row>
    <row r="66" spans="21:22">
      <c r="U66" s="10" t="e">
        <f ca="1"/>
        <v>#NAME?</v>
      </c>
      <c r="V66" s="15" t="e">
        <f ca="1"/>
        <v>#NAME?</v>
      </c>
    </row>
    <row r="67" spans="21:22">
      <c r="U67" s="10" t="e">
        <f ca="1"/>
        <v>#NAME?</v>
      </c>
      <c r="V67" s="15" t="e">
        <f ca="1"/>
        <v>#NAME?</v>
      </c>
    </row>
    <row r="68" spans="21:22">
      <c r="U68" s="10" t="e">
        <f ca="1"/>
        <v>#NAME?</v>
      </c>
      <c r="V68" s="15" t="e">
        <f ca="1"/>
        <v>#NAME?</v>
      </c>
    </row>
    <row r="69" spans="21:22">
      <c r="U69" s="10" t="e">
        <f ca="1"/>
        <v>#NAME?</v>
      </c>
      <c r="V69" s="15" t="e">
        <f ca="1"/>
        <v>#NAME?</v>
      </c>
    </row>
    <row r="70" spans="21:22">
      <c r="U70" s="10" t="e">
        <f ca="1"/>
        <v>#NAME?</v>
      </c>
      <c r="V70" s="15" t="e">
        <f ca="1"/>
        <v>#NAME?</v>
      </c>
    </row>
    <row r="71" spans="21:22">
      <c r="U71" s="10" t="e">
        <f ca="1"/>
        <v>#NAME?</v>
      </c>
      <c r="V71" s="15" t="e">
        <f ca="1"/>
        <v>#NAME?</v>
      </c>
    </row>
    <row r="72" spans="21:22">
      <c r="U72" s="10" t="e">
        <f ca="1"/>
        <v>#NAME?</v>
      </c>
      <c r="V72" s="15" t="e">
        <f ca="1"/>
        <v>#NAME?</v>
      </c>
    </row>
    <row r="73" spans="21:22">
      <c r="U73" s="10" t="e">
        <f ca="1"/>
        <v>#NAME?</v>
      </c>
      <c r="V73" s="15" t="e">
        <f ca="1"/>
        <v>#NAME?</v>
      </c>
    </row>
    <row r="74" spans="21:22">
      <c r="U74" s="10" t="e">
        <f ca="1"/>
        <v>#NAME?</v>
      </c>
      <c r="V74" s="15" t="e">
        <f ca="1"/>
        <v>#NAME?</v>
      </c>
    </row>
    <row r="75" spans="21:22">
      <c r="U75" s="10" t="e">
        <f ca="1"/>
        <v>#NAME?</v>
      </c>
      <c r="V75" s="15" t="e">
        <f ca="1"/>
        <v>#NAME?</v>
      </c>
    </row>
    <row r="76" spans="21:22">
      <c r="U76" s="10" t="e">
        <f ca="1"/>
        <v>#NAME?</v>
      </c>
      <c r="V76" s="15" t="e">
        <f ca="1"/>
        <v>#NAME?</v>
      </c>
    </row>
    <row r="77" spans="21:22">
      <c r="U77" s="10" t="e">
        <f ca="1"/>
        <v>#NAME?</v>
      </c>
      <c r="V77" s="15" t="e">
        <f ca="1"/>
        <v>#NAME?</v>
      </c>
    </row>
    <row r="78" spans="21:22">
      <c r="U78" s="10" t="e">
        <f ca="1"/>
        <v>#NAME?</v>
      </c>
      <c r="V78" s="15" t="e">
        <f ca="1"/>
        <v>#NAME?</v>
      </c>
    </row>
    <row r="79" spans="21:22">
      <c r="U79" s="10" t="e">
        <f ca="1"/>
        <v>#NAME?</v>
      </c>
      <c r="V79" s="15" t="e">
        <f ca="1"/>
        <v>#NAME?</v>
      </c>
    </row>
    <row r="80" spans="21:22">
      <c r="U80" s="10" t="e">
        <f ca="1"/>
        <v>#NAME?</v>
      </c>
      <c r="V80" s="15" t="e">
        <f ca="1"/>
        <v>#NAME?</v>
      </c>
    </row>
    <row r="81" spans="21:22">
      <c r="U81" s="10" t="e">
        <f ca="1"/>
        <v>#NAME?</v>
      </c>
      <c r="V81" s="15" t="e">
        <f ca="1"/>
        <v>#NAME?</v>
      </c>
    </row>
    <row r="82" spans="21:22">
      <c r="U82" s="10" t="e">
        <f ca="1"/>
        <v>#NAME?</v>
      </c>
      <c r="V82" s="15" t="e">
        <f ca="1"/>
        <v>#NAME?</v>
      </c>
    </row>
    <row r="83" spans="21:22">
      <c r="U83" s="10" t="e">
        <f ca="1"/>
        <v>#NAME?</v>
      </c>
      <c r="V83" s="15" t="e">
        <f ca="1"/>
        <v>#NAME?</v>
      </c>
    </row>
    <row r="84" spans="21:22">
      <c r="U84" s="10" t="e">
        <f ca="1"/>
        <v>#NAME?</v>
      </c>
      <c r="V84" s="15" t="e">
        <f ca="1"/>
        <v>#NAME?</v>
      </c>
    </row>
    <row r="85" spans="21:22">
      <c r="U85" s="10" t="e">
        <f ca="1"/>
        <v>#NAME?</v>
      </c>
      <c r="V85" s="15" t="e">
        <f ca="1"/>
        <v>#NAME?</v>
      </c>
    </row>
    <row r="86" spans="21:22">
      <c r="U86" s="10" t="e">
        <f ca="1"/>
        <v>#NAME?</v>
      </c>
      <c r="V86" s="15" t="e">
        <f ca="1"/>
        <v>#NAME?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GetInfo &amp; GetInstrumentInfo</vt:lpstr>
      <vt:lpstr>MultipleFxOptions</vt:lpstr>
      <vt:lpstr>FxOptionPricer</vt:lpstr>
      <vt:lpstr>FxOptionToDo</vt:lpstr>
      <vt:lpstr>VanillaFxOptionToDo</vt:lpstr>
      <vt:lpstr>CurveList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2011-08-03T09:54:39Z</dcterms:created>
  <dcterms:modified xsi:type="dcterms:W3CDTF">2019-06-27T23:49:49Z</dcterms:modified>
</cp:coreProperties>
</file>