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29"/>
  <workbookPr codeName="ThisWorkbook" defaultThemeVersion="124226"/>
  <mc:AlternateContent xmlns:mc="http://schemas.openxmlformats.org/markup-compatibility/2006">
    <mc:Choice Requires="x15">
      <x15ac:absPath xmlns:x15ac="http://schemas.microsoft.com/office/spreadsheetml/2010/11/ac" url="C:\Users\Alex\Documents\Visual Studio 2019\Projects\Highlander\FpML.V5r3.Applications\ExcelAPI\Spreadsheets\Product Pricers\"/>
    </mc:Choice>
  </mc:AlternateContent>
  <xr:revisionPtr revIDLastSave="0" documentId="13_ncr:1_{9DC16E6D-FAF0-4911-878C-F2E10BCF9417}" xr6:coauthVersionLast="43" xr6:coauthVersionMax="43" xr10:uidLastSave="{00000000-0000-0000-0000-000000000000}"/>
  <bookViews>
    <workbookView xWindow="2415" yWindow="0" windowWidth="26370" windowHeight="14820" tabRatio="791" xr2:uid="{00000000-000D-0000-FFFF-FFFF00000000}"/>
  </bookViews>
  <sheets>
    <sheet name="GetInfo &amp; GetInstrumentInfo" sheetId="1" r:id="rId1"/>
    <sheet name="IRSwaps" sheetId="10" r:id="rId2"/>
    <sheet name="IRSwapPricer1" sheetId="2" r:id="rId3"/>
    <sheet name="IRSwapPricer2" sheetId="3" r:id="rId4"/>
    <sheet name="SwapCashflows (2)" sheetId="4" r:id="rId5"/>
    <sheet name="IRSwapPricer3" sheetId="5" r:id="rId6"/>
    <sheet name="ExectedCashFlows" sheetId="11" r:id="rId7"/>
    <sheet name="IRSwapPricer4" sheetId="9" r:id="rId8"/>
    <sheet name="IRSwap Cashflows-edit" sheetId="7" r:id="rId9"/>
    <sheet name="Config" sheetId="8" r:id="rId10"/>
  </sheets>
  <externalReferences>
    <externalReference r:id="rId11"/>
  </externalReferences>
  <definedNames>
    <definedName name="CurveList">'GetInfo &amp; GetInstrumentInfo'!$A$8:$A$122</definedName>
    <definedName name="DiscountingType">Config!$J$2:$J$4</definedName>
    <definedName name="FirstCouponType">Config!$G$2:$G$3</definedName>
    <definedName name="Frequency">Config!$C$2:$C$8</definedName>
    <definedName name="LegType">Config!$F$2:$F$3</definedName>
    <definedName name="Metrics">[1]CapPricer!$B$23:$B$30</definedName>
    <definedName name="PayCashFlows">'IRSwap Cashflows-edit'!$A$10:$J$39</definedName>
    <definedName name="PayLeg">Config!#REF!</definedName>
    <definedName name="RecCashFlows">'IRSwap Cashflows-edit'!$A$44:$J$73</definedName>
    <definedName name="RecLeg">Config!#REF!</definedName>
    <definedName name="RollConvention">Config!$I$2:$I$33</definedName>
    <definedName name="SettleLag">Config!#REF!</definedName>
    <definedName name="stack">IRSwaps!$A$3:$A$24,IRSwaps!$D$3:$D$33,IRSwaps!$D$3:$D$33</definedName>
    <definedName name="SwapTerms">Config!#REF!</definedName>
    <definedName name="ValidIndex">Config!$L$2:$L$5</definedName>
    <definedName name="ValInput">Config!#REF!</definedName>
    <definedName name="ValRange">'IRSwap Cashflows-edit'!#REF!</definedName>
    <definedName name="ValueResult">Config!#REF!</definedName>
  </definedNames>
  <calcPr calcId="191029" calcOnSave="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25" i="9" l="1"/>
  <c r="L38" i="5"/>
  <c r="E38" i="9"/>
  <c r="A8" i="1" a="1"/>
  <c r="D9" i="10"/>
  <c r="I6" i="10" a="1"/>
  <c r="E7" i="9"/>
  <c r="E8" i="9"/>
  <c r="A2" i="1"/>
  <c r="C15" i="1" a="1"/>
  <c r="C29" i="1" l="1"/>
  <c r="C45" i="1"/>
  <c r="D19" i="1"/>
  <c r="D35" i="1"/>
  <c r="D51" i="1"/>
  <c r="C26" i="1"/>
  <c r="C42" i="1"/>
  <c r="D18" i="1"/>
  <c r="D44" i="1"/>
  <c r="D24" i="1"/>
  <c r="C15" i="1"/>
  <c r="C31" i="1"/>
  <c r="C47" i="1"/>
  <c r="D21" i="1"/>
  <c r="D37" i="1"/>
  <c r="D53" i="1"/>
  <c r="C28" i="1"/>
  <c r="C44" i="1"/>
  <c r="D26" i="1"/>
  <c r="D52" i="1"/>
  <c r="D40" i="1"/>
  <c r="C17" i="1"/>
  <c r="C33" i="1"/>
  <c r="C49" i="1"/>
  <c r="D23" i="1"/>
  <c r="D39" i="1"/>
  <c r="D55" i="1"/>
  <c r="C30" i="1"/>
  <c r="C46" i="1"/>
  <c r="D34" i="1"/>
  <c r="D22" i="1"/>
  <c r="D56" i="1"/>
  <c r="D43" i="1"/>
  <c r="C50" i="1"/>
  <c r="D48" i="1"/>
  <c r="C19" i="1"/>
  <c r="C35" i="1"/>
  <c r="C51" i="1"/>
  <c r="D25" i="1"/>
  <c r="D41" i="1"/>
  <c r="C16" i="1"/>
  <c r="C32" i="1"/>
  <c r="C48" i="1"/>
  <c r="D42" i="1"/>
  <c r="D30" i="1"/>
  <c r="D16" i="1"/>
  <c r="D27" i="1"/>
  <c r="C34" i="1"/>
  <c r="D38" i="1"/>
  <c r="C21" i="1"/>
  <c r="C37" i="1"/>
  <c r="C53" i="1"/>
  <c r="C18" i="1"/>
  <c r="D50" i="1"/>
  <c r="C23" i="1"/>
  <c r="C39" i="1"/>
  <c r="C55" i="1"/>
  <c r="D29" i="1"/>
  <c r="D45" i="1"/>
  <c r="C20" i="1"/>
  <c r="C36" i="1"/>
  <c r="C52" i="1"/>
  <c r="D20" i="1"/>
  <c r="D46" i="1"/>
  <c r="D15" i="1"/>
  <c r="C38" i="1"/>
  <c r="D17" i="1"/>
  <c r="C40" i="1"/>
  <c r="D54" i="1"/>
  <c r="D33" i="1"/>
  <c r="C25" i="1"/>
  <c r="D28" i="1"/>
  <c r="D31" i="1"/>
  <c r="C54" i="1"/>
  <c r="C43" i="1"/>
  <c r="C56" i="1"/>
  <c r="D47" i="1"/>
  <c r="C41" i="1"/>
  <c r="C24" i="1"/>
  <c r="C27" i="1"/>
  <c r="D49" i="1"/>
  <c r="D36" i="1"/>
  <c r="C22" i="1"/>
  <c r="D32" i="1"/>
  <c r="R8" i="10"/>
  <c r="J14" i="10"/>
  <c r="N19" i="10"/>
  <c r="R24" i="10"/>
  <c r="J30" i="10"/>
  <c r="N35" i="10"/>
  <c r="R40" i="10"/>
  <c r="J46" i="10"/>
  <c r="O9" i="10"/>
  <c r="S14" i="10"/>
  <c r="K20" i="10"/>
  <c r="O25" i="10"/>
  <c r="S30" i="10"/>
  <c r="K36" i="10"/>
  <c r="O41" i="10"/>
  <c r="S46" i="10"/>
  <c r="M10" i="10"/>
  <c r="Q15" i="10"/>
  <c r="I21" i="10"/>
  <c r="M26" i="10"/>
  <c r="Q31" i="10"/>
  <c r="I37" i="10"/>
  <c r="M42" i="10"/>
  <c r="Q47" i="10"/>
  <c r="J11" i="10"/>
  <c r="N16" i="10"/>
  <c r="R21" i="10"/>
  <c r="J27" i="10"/>
  <c r="N32" i="10"/>
  <c r="R37" i="10"/>
  <c r="J43" i="10"/>
  <c r="P6" i="10"/>
  <c r="T11" i="10"/>
  <c r="L17" i="10"/>
  <c r="P22" i="10"/>
  <c r="T27" i="10"/>
  <c r="L33" i="10"/>
  <c r="P38" i="10"/>
  <c r="T43" i="10"/>
  <c r="M31" i="10"/>
  <c r="K19" i="10"/>
  <c r="M33" i="10"/>
  <c r="P47" i="10"/>
  <c r="P19" i="10"/>
  <c r="M37" i="10"/>
  <c r="O22" i="10"/>
  <c r="I14" i="10"/>
  <c r="L28" i="10"/>
  <c r="O42" i="10"/>
  <c r="P25" i="10"/>
  <c r="P45" i="10"/>
  <c r="S19" i="10"/>
  <c r="I34" i="10"/>
  <c r="I6" i="10"/>
  <c r="I38" i="10"/>
  <c r="T12" i="10"/>
  <c r="K27" i="10"/>
  <c r="M41" i="10"/>
  <c r="S23" i="10"/>
  <c r="I42" i="10"/>
  <c r="Q18" i="10"/>
  <c r="T32" i="10"/>
  <c r="K47" i="10"/>
  <c r="N9" i="10"/>
  <c r="R14" i="10"/>
  <c r="J20" i="10"/>
  <c r="N25" i="10"/>
  <c r="R30" i="10"/>
  <c r="J36" i="10"/>
  <c r="N41" i="10"/>
  <c r="R46" i="10"/>
  <c r="K10" i="10"/>
  <c r="O15" i="10"/>
  <c r="S20" i="10"/>
  <c r="K26" i="10"/>
  <c r="O31" i="10"/>
  <c r="S36" i="10"/>
  <c r="K42" i="10"/>
  <c r="O47" i="10"/>
  <c r="I11" i="10"/>
  <c r="M16" i="10"/>
  <c r="Q21" i="10"/>
  <c r="I27" i="10"/>
  <c r="M32" i="10"/>
  <c r="Q37" i="10"/>
  <c r="I43" i="10"/>
  <c r="N6" i="10"/>
  <c r="R11" i="10"/>
  <c r="J17" i="10"/>
  <c r="N22" i="10"/>
  <c r="R27" i="10"/>
  <c r="J33" i="10"/>
  <c r="N38" i="10"/>
  <c r="R43" i="10"/>
  <c r="L7" i="10"/>
  <c r="P12" i="10"/>
  <c r="T17" i="10"/>
  <c r="L23" i="10"/>
  <c r="P28" i="10"/>
  <c r="T33" i="10"/>
  <c r="L39" i="10"/>
  <c r="P44" i="10"/>
  <c r="Q6" i="10"/>
  <c r="T20" i="10"/>
  <c r="K35" i="10"/>
  <c r="K7" i="10"/>
  <c r="K23" i="10"/>
  <c r="T40" i="10"/>
  <c r="S27" i="10"/>
  <c r="S15" i="10"/>
  <c r="I30" i="10"/>
  <c r="L44" i="10"/>
  <c r="L36" i="10"/>
  <c r="M7" i="10"/>
  <c r="P21" i="10"/>
  <c r="S35" i="10"/>
  <c r="P9" i="10"/>
  <c r="M43" i="10"/>
  <c r="Q14" i="10"/>
  <c r="T28" i="10"/>
  <c r="K43" i="10"/>
  <c r="K29" i="10"/>
  <c r="L6" i="10"/>
  <c r="O20" i="10"/>
  <c r="Q34" i="10"/>
  <c r="P13" i="10"/>
  <c r="J10" i="10"/>
  <c r="N15" i="10"/>
  <c r="R20" i="10"/>
  <c r="J26" i="10"/>
  <c r="N31" i="10"/>
  <c r="R36" i="10"/>
  <c r="J42" i="10"/>
  <c r="N47" i="10"/>
  <c r="S10" i="10"/>
  <c r="K16" i="10"/>
  <c r="O21" i="10"/>
  <c r="S26" i="10"/>
  <c r="K32" i="10"/>
  <c r="O37" i="10"/>
  <c r="S42" i="10"/>
  <c r="M6" i="10"/>
  <c r="Q11" i="10"/>
  <c r="I17" i="10"/>
  <c r="M22" i="10"/>
  <c r="Q27" i="10"/>
  <c r="I33" i="10"/>
  <c r="M38" i="10"/>
  <c r="Q43" i="10"/>
  <c r="J7" i="10"/>
  <c r="N12" i="10"/>
  <c r="R17" i="10"/>
  <c r="J23" i="10"/>
  <c r="N28" i="10"/>
  <c r="R33" i="10"/>
  <c r="J39" i="10"/>
  <c r="N44" i="10"/>
  <c r="T7" i="10"/>
  <c r="L13" i="10"/>
  <c r="P18" i="10"/>
  <c r="T23" i="10"/>
  <c r="L29" i="10"/>
  <c r="P34" i="10"/>
  <c r="T39" i="10"/>
  <c r="L45" i="10"/>
  <c r="O8" i="10"/>
  <c r="Q22" i="10"/>
  <c r="T36" i="10"/>
  <c r="T8" i="10"/>
  <c r="T24" i="10"/>
  <c r="Q42" i="10"/>
  <c r="T34" i="10"/>
  <c r="P17" i="10"/>
  <c r="S31" i="10"/>
  <c r="I46" i="10"/>
  <c r="P41" i="10"/>
  <c r="K9" i="10"/>
  <c r="M23" i="10"/>
  <c r="P37" i="10"/>
  <c r="K13" i="10"/>
  <c r="M15" i="10"/>
  <c r="O16" i="10"/>
  <c r="Q30" i="10"/>
  <c r="T44" i="10"/>
  <c r="O34" i="10"/>
  <c r="I8" i="10"/>
  <c r="L22" i="10"/>
  <c r="O36" i="10"/>
  <c r="I26" i="10"/>
  <c r="R12" i="10"/>
  <c r="N23" i="10"/>
  <c r="R28" i="10"/>
  <c r="R10" i="10"/>
  <c r="J16" i="10"/>
  <c r="N21" i="10"/>
  <c r="R26" i="10"/>
  <c r="J32" i="10"/>
  <c r="N37" i="10"/>
  <c r="R42" i="10"/>
  <c r="K6" i="10"/>
  <c r="O11" i="10"/>
  <c r="S16" i="10"/>
  <c r="K22" i="10"/>
  <c r="O27" i="10"/>
  <c r="S32" i="10"/>
  <c r="K38" i="10"/>
  <c r="O43" i="10"/>
  <c r="I7" i="10"/>
  <c r="M12" i="10"/>
  <c r="Q17" i="10"/>
  <c r="I23" i="10"/>
  <c r="M28" i="10"/>
  <c r="Q33" i="10"/>
  <c r="I39" i="10"/>
  <c r="M44" i="10"/>
  <c r="R7" i="10"/>
  <c r="J13" i="10"/>
  <c r="N18" i="10"/>
  <c r="R23" i="10"/>
  <c r="J29" i="10"/>
  <c r="N34" i="10"/>
  <c r="R39" i="10"/>
  <c r="J45" i="10"/>
  <c r="P8" i="10"/>
  <c r="T13" i="10"/>
  <c r="L19" i="10"/>
  <c r="P24" i="10"/>
  <c r="T29" i="10"/>
  <c r="L35" i="10"/>
  <c r="P40" i="10"/>
  <c r="T45" i="10"/>
  <c r="L10" i="10"/>
  <c r="O24" i="10"/>
  <c r="Q38" i="10"/>
  <c r="Q10" i="10"/>
  <c r="Q26" i="10"/>
  <c r="L46" i="10"/>
  <c r="S43" i="10"/>
  <c r="M19" i="10"/>
  <c r="P33" i="10"/>
  <c r="S47" i="10"/>
  <c r="K45" i="10"/>
  <c r="T10" i="10"/>
  <c r="K25" i="10"/>
  <c r="M39" i="10"/>
  <c r="Q16" i="10"/>
  <c r="Q36" i="10"/>
  <c r="L18" i="10"/>
  <c r="O32" i="10"/>
  <c r="Q46" i="10"/>
  <c r="S39" i="10"/>
  <c r="S9" i="10"/>
  <c r="I24" i="10"/>
  <c r="L38" i="10"/>
  <c r="L40" i="10"/>
  <c r="J6" i="10"/>
  <c r="N11" i="10"/>
  <c r="R16" i="10"/>
  <c r="J22" i="10"/>
  <c r="N27" i="10"/>
  <c r="R32" i="10"/>
  <c r="J38" i="10"/>
  <c r="N43" i="10"/>
  <c r="S6" i="10"/>
  <c r="K12" i="10"/>
  <c r="O17" i="10"/>
  <c r="S22" i="10"/>
  <c r="K28" i="10"/>
  <c r="O33" i="10"/>
  <c r="S38" i="10"/>
  <c r="K44" i="10"/>
  <c r="Q7" i="10"/>
  <c r="I13" i="10"/>
  <c r="M18" i="10"/>
  <c r="Q23" i="10"/>
  <c r="I29" i="10"/>
  <c r="M34" i="10"/>
  <c r="Q39" i="10"/>
  <c r="I45" i="10"/>
  <c r="N8" i="10"/>
  <c r="R13" i="10"/>
  <c r="J19" i="10"/>
  <c r="N24" i="10"/>
  <c r="R29" i="10"/>
  <c r="J35" i="10"/>
  <c r="N40" i="10"/>
  <c r="R45" i="10"/>
  <c r="L9" i="10"/>
  <c r="P14" i="10"/>
  <c r="T19" i="10"/>
  <c r="L25" i="10"/>
  <c r="P30" i="10"/>
  <c r="T35" i="10"/>
  <c r="L41" i="10"/>
  <c r="P46" i="10"/>
  <c r="I12" i="10"/>
  <c r="L26" i="10"/>
  <c r="O40" i="10"/>
  <c r="O12" i="10"/>
  <c r="O28" i="10"/>
  <c r="T30" i="10"/>
  <c r="T6" i="10"/>
  <c r="K21" i="10"/>
  <c r="M35" i="10"/>
  <c r="M21" i="10"/>
  <c r="I10" i="10"/>
  <c r="Q12" i="10"/>
  <c r="T26" i="10"/>
  <c r="K41" i="10"/>
  <c r="O18" i="10"/>
  <c r="M47" i="10"/>
  <c r="I20" i="10"/>
  <c r="L34" i="10"/>
  <c r="S7" i="10"/>
  <c r="O6" i="10"/>
  <c r="P11" i="10"/>
  <c r="S25" i="10"/>
  <c r="I40" i="10"/>
  <c r="R6" i="10"/>
  <c r="J12" i="10"/>
  <c r="N17" i="10"/>
  <c r="R22" i="10"/>
  <c r="J28" i="10"/>
  <c r="N33" i="10"/>
  <c r="R38" i="10"/>
  <c r="J44" i="10"/>
  <c r="O7" i="10"/>
  <c r="S12" i="10"/>
  <c r="K18" i="10"/>
  <c r="O23" i="10"/>
  <c r="S28" i="10"/>
  <c r="K34" i="10"/>
  <c r="O39" i="10"/>
  <c r="S44" i="10"/>
  <c r="M8" i="10"/>
  <c r="Q13" i="10"/>
  <c r="I19" i="10"/>
  <c r="M24" i="10"/>
  <c r="Q29" i="10"/>
  <c r="I35" i="10"/>
  <c r="M40" i="10"/>
  <c r="Q45" i="10"/>
  <c r="J9" i="10"/>
  <c r="N14" i="10"/>
  <c r="R19" i="10"/>
  <c r="J25" i="10"/>
  <c r="N30" i="10"/>
  <c r="R35" i="10"/>
  <c r="J41" i="10"/>
  <c r="N46" i="10"/>
  <c r="T9" i="10"/>
  <c r="L15" i="10"/>
  <c r="P20" i="10"/>
  <c r="T25" i="10"/>
  <c r="L31" i="10"/>
  <c r="P36" i="10"/>
  <c r="T41" i="10"/>
  <c r="L47" i="10"/>
  <c r="S13" i="10"/>
  <c r="I28" i="10"/>
  <c r="L42" i="10"/>
  <c r="L14" i="10"/>
  <c r="L30" i="10"/>
  <c r="T46" i="10"/>
  <c r="Q8" i="10"/>
  <c r="T22" i="10"/>
  <c r="K37" i="10"/>
  <c r="I32" i="10"/>
  <c r="Q20" i="10"/>
  <c r="O14" i="10"/>
  <c r="Q28" i="10"/>
  <c r="T42" i="10"/>
  <c r="L20" i="10"/>
  <c r="P7" i="10"/>
  <c r="S21" i="10"/>
  <c r="I36" i="10"/>
  <c r="M11" i="10"/>
  <c r="K17" i="10"/>
  <c r="M13" i="10"/>
  <c r="P27" i="10"/>
  <c r="S41" i="10"/>
  <c r="J8" i="10"/>
  <c r="N39" i="10"/>
  <c r="S18" i="10"/>
  <c r="K40" i="10"/>
  <c r="Q19" i="10"/>
  <c r="I41" i="10"/>
  <c r="N20" i="10"/>
  <c r="R41" i="10"/>
  <c r="L21" i="10"/>
  <c r="P42" i="10"/>
  <c r="I44" i="10"/>
  <c r="O10" i="10"/>
  <c r="P29" i="10"/>
  <c r="M27" i="10"/>
  <c r="T14" i="10"/>
  <c r="P43" i="10"/>
  <c r="O19" i="10"/>
  <c r="M20" i="10"/>
  <c r="Q41" i="10"/>
  <c r="J21" i="10"/>
  <c r="N42" i="10"/>
  <c r="T21" i="10"/>
  <c r="L43" i="10"/>
  <c r="L12" i="10"/>
  <c r="O38" i="10"/>
  <c r="Q32" i="10"/>
  <c r="I22" i="10"/>
  <c r="M45" i="10"/>
  <c r="R34" i="10"/>
  <c r="J37" i="10"/>
  <c r="O44" i="10"/>
  <c r="N13" i="10"/>
  <c r="J40" i="10"/>
  <c r="S40" i="10"/>
  <c r="S45" i="10"/>
  <c r="J24" i="10"/>
  <c r="O29" i="10"/>
  <c r="M30" i="10"/>
  <c r="J31" i="10"/>
  <c r="T31" i="10"/>
  <c r="S33" i="10"/>
  <c r="O30" i="10"/>
  <c r="K15" i="10"/>
  <c r="M14" i="10"/>
  <c r="T15" i="10"/>
  <c r="K39" i="10"/>
  <c r="O35" i="10"/>
  <c r="R15" i="10"/>
  <c r="T18" i="10"/>
  <c r="K31" i="10"/>
  <c r="J18" i="10"/>
  <c r="R44" i="10"/>
  <c r="K24" i="10"/>
  <c r="O45" i="10"/>
  <c r="I25" i="10"/>
  <c r="M46" i="10"/>
  <c r="R25" i="10"/>
  <c r="J47" i="10"/>
  <c r="P26" i="10"/>
  <c r="T47" i="10"/>
  <c r="I16" i="10"/>
  <c r="Q24" i="10"/>
  <c r="L16" i="10"/>
  <c r="M9" i="10"/>
  <c r="L24" i="10"/>
  <c r="S34" i="10"/>
  <c r="I15" i="10"/>
  <c r="P31" i="10"/>
  <c r="R18" i="10"/>
  <c r="N45" i="10"/>
  <c r="S24" i="10"/>
  <c r="K46" i="10"/>
  <c r="Q25" i="10"/>
  <c r="I47" i="10"/>
  <c r="N26" i="10"/>
  <c r="R47" i="10"/>
  <c r="L27" i="10"/>
  <c r="L8" i="10"/>
  <c r="S17" i="10"/>
  <c r="O26" i="10"/>
  <c r="I18" i="10"/>
  <c r="K11" i="10"/>
  <c r="K33" i="10"/>
  <c r="K8" i="10"/>
  <c r="I9" i="10"/>
  <c r="R9" i="10"/>
  <c r="P10" i="10"/>
  <c r="P15" i="10"/>
  <c r="T38" i="10"/>
  <c r="P23" i="10"/>
  <c r="O13" i="10"/>
  <c r="J15" i="10"/>
  <c r="L37" i="10"/>
  <c r="S11" i="10"/>
  <c r="S37" i="10"/>
  <c r="N7" i="10"/>
  <c r="P16" i="10"/>
  <c r="P39" i="10"/>
  <c r="N29" i="10"/>
  <c r="S8" i="10"/>
  <c r="K30" i="10"/>
  <c r="Q9" i="10"/>
  <c r="I31" i="10"/>
  <c r="N10" i="10"/>
  <c r="R31" i="10"/>
  <c r="L11" i="10"/>
  <c r="P32" i="10"/>
  <c r="M17" i="10"/>
  <c r="P35" i="10"/>
  <c r="Q40" i="10"/>
  <c r="L32" i="10"/>
  <c r="M25" i="10"/>
  <c r="T16" i="10"/>
  <c r="J34" i="10"/>
  <c r="Q35" i="10"/>
  <c r="N36" i="10"/>
  <c r="S29" i="10"/>
  <c r="Q44" i="10"/>
  <c r="M29" i="10"/>
  <c r="K14" i="10"/>
  <c r="M36" i="10"/>
  <c r="T37" i="10"/>
  <c r="O46" i="10"/>
  <c r="L6" i="9"/>
  <c r="D32" i="9"/>
  <c r="A11" i="1"/>
  <c r="A15" i="1"/>
  <c r="A19" i="1"/>
  <c r="A23" i="1"/>
  <c r="A27" i="1"/>
  <c r="A31" i="1"/>
  <c r="A35" i="1"/>
  <c r="A39" i="1"/>
  <c r="A43" i="1"/>
  <c r="A47" i="1"/>
  <c r="A51" i="1"/>
  <c r="A55" i="1"/>
  <c r="A59" i="1"/>
  <c r="A63" i="1"/>
  <c r="A67" i="1"/>
  <c r="A71" i="1"/>
  <c r="A75" i="1"/>
  <c r="A79" i="1"/>
  <c r="A83" i="1"/>
  <c r="A87" i="1"/>
  <c r="A91" i="1"/>
  <c r="A95" i="1"/>
  <c r="A99" i="1"/>
  <c r="A103" i="1"/>
  <c r="A107" i="1"/>
  <c r="A111" i="1"/>
  <c r="A115" i="1"/>
  <c r="A119" i="1"/>
  <c r="A123" i="1"/>
  <c r="A127" i="1"/>
  <c r="A124" i="1"/>
  <c r="A10" i="1"/>
  <c r="A18" i="1"/>
  <c r="A26" i="1"/>
  <c r="A34" i="1"/>
  <c r="A46" i="1"/>
  <c r="A54" i="1"/>
  <c r="A62" i="1"/>
  <c r="A70" i="1"/>
  <c r="A78" i="1"/>
  <c r="A86" i="1"/>
  <c r="A94" i="1"/>
  <c r="A102" i="1"/>
  <c r="A110" i="1"/>
  <c r="A118" i="1"/>
  <c r="A8" i="1"/>
  <c r="A12" i="1"/>
  <c r="A16" i="1"/>
  <c r="A20" i="1"/>
  <c r="A24" i="1"/>
  <c r="A28" i="1"/>
  <c r="A32" i="1"/>
  <c r="A36" i="1"/>
  <c r="A40" i="1"/>
  <c r="A44" i="1"/>
  <c r="A48" i="1"/>
  <c r="A52" i="1"/>
  <c r="A56" i="1"/>
  <c r="A60" i="1"/>
  <c r="A64" i="1"/>
  <c r="A68" i="1"/>
  <c r="A72" i="1"/>
  <c r="A76" i="1"/>
  <c r="A80" i="1"/>
  <c r="A84" i="1"/>
  <c r="A88" i="1"/>
  <c r="A92" i="1"/>
  <c r="A96" i="1"/>
  <c r="A100" i="1"/>
  <c r="A104" i="1"/>
  <c r="A108" i="1"/>
  <c r="A112" i="1"/>
  <c r="A116" i="1"/>
  <c r="A120" i="1"/>
  <c r="A128" i="1"/>
  <c r="A38" i="1"/>
  <c r="A82" i="1"/>
  <c r="A106" i="1"/>
  <c r="A122" i="1"/>
  <c r="A9" i="1"/>
  <c r="A13" i="1"/>
  <c r="A17" i="1"/>
  <c r="A21" i="1"/>
  <c r="A25" i="1"/>
  <c r="A29" i="1"/>
  <c r="A33" i="1"/>
  <c r="A37" i="1"/>
  <c r="A41" i="1"/>
  <c r="A45" i="1"/>
  <c r="A49" i="1"/>
  <c r="A53" i="1"/>
  <c r="A57" i="1"/>
  <c r="A61" i="1"/>
  <c r="A65" i="1"/>
  <c r="A69" i="1"/>
  <c r="A73" i="1"/>
  <c r="A77" i="1"/>
  <c r="A81" i="1"/>
  <c r="A85" i="1"/>
  <c r="A89" i="1"/>
  <c r="A93" i="1"/>
  <c r="A97" i="1"/>
  <c r="A101" i="1"/>
  <c r="A105" i="1"/>
  <c r="A109" i="1"/>
  <c r="A113" i="1"/>
  <c r="A117" i="1"/>
  <c r="A121" i="1"/>
  <c r="A125" i="1"/>
  <c r="A129" i="1"/>
  <c r="A14" i="1"/>
  <c r="A22" i="1"/>
  <c r="A30" i="1"/>
  <c r="A42" i="1"/>
  <c r="A50" i="1"/>
  <c r="A58" i="1"/>
  <c r="A66" i="1"/>
  <c r="A74" i="1"/>
  <c r="A90" i="1"/>
  <c r="A98" i="1"/>
  <c r="A114" i="1"/>
  <c r="A126" i="1"/>
  <c r="B4" i="10"/>
  <c r="L7" i="9"/>
  <c r="B46" i="7"/>
  <c r="B47" i="7"/>
  <c r="B48" i="7"/>
  <c r="B49" i="7"/>
  <c r="B50" i="7"/>
  <c r="B51" i="7"/>
  <c r="B52" i="7"/>
  <c r="B53" i="7"/>
  <c r="B54" i="7"/>
  <c r="B55" i="7"/>
  <c r="B56" i="7"/>
  <c r="B57" i="7"/>
  <c r="B58" i="7"/>
  <c r="B59" i="7"/>
  <c r="B60" i="7"/>
  <c r="B45" i="7"/>
  <c r="B44" i="7"/>
  <c r="B12" i="7"/>
  <c r="B13" i="7"/>
  <c r="B14" i="7"/>
  <c r="B15" i="7"/>
  <c r="B16" i="7"/>
  <c r="B17" i="7"/>
  <c r="B18" i="7"/>
  <c r="B19" i="7"/>
  <c r="B20" i="7"/>
  <c r="B21" i="7"/>
  <c r="B22" i="7"/>
  <c r="B23" i="7"/>
  <c r="B24" i="7"/>
  <c r="B25" i="7"/>
  <c r="B26" i="7"/>
  <c r="B11" i="7"/>
  <c r="B10" i="7"/>
  <c r="K2" i="8" a="1"/>
  <c r="B35" i="10"/>
  <c r="A47" i="10" a="1"/>
  <c r="A36" i="10" a="1"/>
  <c r="B39" i="10" l="1"/>
  <c r="A36" i="10"/>
  <c r="A40" i="10"/>
  <c r="A37" i="10"/>
  <c r="B37" i="10"/>
  <c r="B38" i="10"/>
  <c r="A38" i="10"/>
  <c r="B36" i="10"/>
  <c r="A39" i="10"/>
  <c r="B40" i="10"/>
  <c r="A48" i="10"/>
  <c r="B48" i="10"/>
  <c r="B49" i="10"/>
  <c r="A50" i="10"/>
  <c r="A47" i="10"/>
  <c r="B47" i="10"/>
  <c r="A49" i="10"/>
  <c r="B50" i="10"/>
  <c r="K2" i="8"/>
  <c r="K10" i="8"/>
  <c r="K18" i="8"/>
  <c r="K26" i="8"/>
  <c r="K34" i="8"/>
  <c r="K42" i="8"/>
  <c r="K50" i="8"/>
  <c r="K58" i="8"/>
  <c r="K66" i="8"/>
  <c r="K74" i="8"/>
  <c r="K82" i="8"/>
  <c r="K90" i="8"/>
  <c r="K98" i="8"/>
  <c r="K106" i="8"/>
  <c r="K114" i="8"/>
  <c r="K122" i="8"/>
  <c r="K130" i="8"/>
  <c r="K138" i="8"/>
  <c r="K146" i="8"/>
  <c r="K154" i="8"/>
  <c r="K162" i="8"/>
  <c r="K170" i="8"/>
  <c r="K178" i="8"/>
  <c r="K186" i="8"/>
  <c r="K194" i="8"/>
  <c r="K202" i="8"/>
  <c r="K210" i="8"/>
  <c r="K218" i="8"/>
  <c r="K226" i="8"/>
  <c r="K234" i="8"/>
  <c r="K242" i="8"/>
  <c r="K250" i="8"/>
  <c r="K9" i="8"/>
  <c r="K17" i="8"/>
  <c r="K25" i="8"/>
  <c r="K33" i="8"/>
  <c r="K41" i="8"/>
  <c r="K49" i="8"/>
  <c r="K57" i="8"/>
  <c r="K65" i="8"/>
  <c r="K73" i="8"/>
  <c r="K81" i="8"/>
  <c r="K89" i="8"/>
  <c r="K97" i="8"/>
  <c r="K105" i="8"/>
  <c r="K113" i="8"/>
  <c r="K121" i="8"/>
  <c r="K129" i="8"/>
  <c r="K137" i="8"/>
  <c r="K145" i="8"/>
  <c r="K153" i="8"/>
  <c r="K161" i="8"/>
  <c r="K169" i="8"/>
  <c r="K177" i="8"/>
  <c r="K185" i="8"/>
  <c r="K193" i="8"/>
  <c r="K201" i="8"/>
  <c r="K209" i="8"/>
  <c r="K217" i="8"/>
  <c r="K225" i="8"/>
  <c r="K233" i="8"/>
  <c r="K241" i="8"/>
  <c r="K249" i="8"/>
  <c r="K8" i="8"/>
  <c r="K16" i="8"/>
  <c r="K24" i="8"/>
  <c r="K32" i="8"/>
  <c r="K40" i="8"/>
  <c r="K48" i="8"/>
  <c r="K56" i="8"/>
  <c r="K64" i="8"/>
  <c r="K72" i="8"/>
  <c r="K80" i="8"/>
  <c r="K88" i="8"/>
  <c r="K96" i="8"/>
  <c r="K104" i="8"/>
  <c r="K112" i="8"/>
  <c r="K120" i="8"/>
  <c r="K128" i="8"/>
  <c r="K136" i="8"/>
  <c r="K144" i="8"/>
  <c r="K152" i="8"/>
  <c r="K160" i="8"/>
  <c r="K168" i="8"/>
  <c r="K176" i="8"/>
  <c r="K184" i="8"/>
  <c r="K192" i="8"/>
  <c r="K200" i="8"/>
  <c r="K208" i="8"/>
  <c r="K216" i="8"/>
  <c r="K224" i="8"/>
  <c r="K232" i="8"/>
  <c r="K240" i="8"/>
  <c r="K248" i="8"/>
  <c r="K7" i="8"/>
  <c r="K15" i="8"/>
  <c r="K23" i="8"/>
  <c r="K31" i="8"/>
  <c r="K39" i="8"/>
  <c r="K47" i="8"/>
  <c r="K55" i="8"/>
  <c r="K63" i="8"/>
  <c r="K71" i="8"/>
  <c r="K79" i="8"/>
  <c r="K87" i="8"/>
  <c r="K95" i="8"/>
  <c r="K103" i="8"/>
  <c r="K111" i="8"/>
  <c r="K119" i="8"/>
  <c r="K127" i="8"/>
  <c r="K135" i="8"/>
  <c r="K143" i="8"/>
  <c r="K151" i="8"/>
  <c r="K159" i="8"/>
  <c r="K167" i="8"/>
  <c r="K175" i="8"/>
  <c r="K183" i="8"/>
  <c r="K191" i="8"/>
  <c r="K199" i="8"/>
  <c r="K207" i="8"/>
  <c r="K215" i="8"/>
  <c r="K223" i="8"/>
  <c r="K231" i="8"/>
  <c r="K239" i="8"/>
  <c r="K247" i="8"/>
  <c r="K6" i="8"/>
  <c r="K14" i="8"/>
  <c r="K22" i="8"/>
  <c r="K30" i="8"/>
  <c r="K38" i="8"/>
  <c r="K46" i="8"/>
  <c r="K54" i="8"/>
  <c r="K62" i="8"/>
  <c r="K70" i="8"/>
  <c r="K78" i="8"/>
  <c r="K86" i="8"/>
  <c r="K94" i="8"/>
  <c r="K102" i="8"/>
  <c r="K110" i="8"/>
  <c r="K118" i="8"/>
  <c r="K126" i="8"/>
  <c r="K134" i="8"/>
  <c r="K142" i="8"/>
  <c r="K150" i="8"/>
  <c r="K158" i="8"/>
  <c r="K166" i="8"/>
  <c r="K174" i="8"/>
  <c r="K182" i="8"/>
  <c r="K190" i="8"/>
  <c r="K198" i="8"/>
  <c r="K206" i="8"/>
  <c r="K214" i="8"/>
  <c r="K222" i="8"/>
  <c r="K230" i="8"/>
  <c r="K238" i="8"/>
  <c r="K246" i="8"/>
  <c r="K5" i="8"/>
  <c r="K13" i="8"/>
  <c r="K21" i="8"/>
  <c r="K29" i="8"/>
  <c r="K37" i="8"/>
  <c r="K45" i="8"/>
  <c r="K53" i="8"/>
  <c r="K61" i="8"/>
  <c r="K69" i="8"/>
  <c r="K77" i="8"/>
  <c r="K85" i="8"/>
  <c r="K93" i="8"/>
  <c r="K101" i="8"/>
  <c r="K109" i="8"/>
  <c r="K117" i="8"/>
  <c r="K125" i="8"/>
  <c r="K133" i="8"/>
  <c r="K141" i="8"/>
  <c r="K149" i="8"/>
  <c r="K157" i="8"/>
  <c r="K165" i="8"/>
  <c r="K173" i="8"/>
  <c r="K181" i="8"/>
  <c r="K189" i="8"/>
  <c r="K197" i="8"/>
  <c r="K205" i="8"/>
  <c r="K213" i="8"/>
  <c r="K221" i="8"/>
  <c r="K229" i="8"/>
  <c r="K237" i="8"/>
  <c r="K245" i="8"/>
  <c r="K4" i="8"/>
  <c r="K12" i="8"/>
  <c r="K20" i="8"/>
  <c r="K28" i="8"/>
  <c r="K36" i="8"/>
  <c r="K44" i="8"/>
  <c r="K52" i="8"/>
  <c r="K60" i="8"/>
  <c r="K68" i="8"/>
  <c r="K76" i="8"/>
  <c r="K84" i="8"/>
  <c r="K92" i="8"/>
  <c r="K100" i="8"/>
  <c r="K108" i="8"/>
  <c r="K116" i="8"/>
  <c r="K124" i="8"/>
  <c r="K132" i="8"/>
  <c r="K140" i="8"/>
  <c r="K148" i="8"/>
  <c r="K156" i="8"/>
  <c r="K164" i="8"/>
  <c r="K172" i="8"/>
  <c r="K180" i="8"/>
  <c r="K188" i="8"/>
  <c r="K196" i="8"/>
  <c r="K204" i="8"/>
  <c r="K212" i="8"/>
  <c r="K220" i="8"/>
  <c r="K228" i="8"/>
  <c r="K236" i="8"/>
  <c r="K244" i="8"/>
  <c r="K3" i="8"/>
  <c r="K11" i="8"/>
  <c r="K19" i="8"/>
  <c r="K27" i="8"/>
  <c r="K35" i="8"/>
  <c r="K43" i="8"/>
  <c r="K51" i="8"/>
  <c r="K59" i="8"/>
  <c r="K67" i="8"/>
  <c r="K75" i="8"/>
  <c r="K83" i="8"/>
  <c r="K91" i="8"/>
  <c r="K99" i="8"/>
  <c r="K107" i="8"/>
  <c r="K115" i="8"/>
  <c r="K123" i="8"/>
  <c r="K131" i="8"/>
  <c r="K139" i="8"/>
  <c r="K147" i="8"/>
  <c r="K155" i="8"/>
  <c r="K163" i="8"/>
  <c r="K171" i="8"/>
  <c r="K179" i="8"/>
  <c r="K187" i="8"/>
  <c r="K195" i="8"/>
  <c r="K203" i="8"/>
  <c r="K211" i="8"/>
  <c r="K219" i="8"/>
  <c r="K243" i="8"/>
  <c r="K235" i="8"/>
  <c r="K227" i="8"/>
  <c r="H25" i="10"/>
  <c r="F25" i="10"/>
  <c r="D25" i="10"/>
  <c r="H16" i="10"/>
  <c r="F16" i="10"/>
  <c r="D16" i="10"/>
  <c r="B25" i="10"/>
  <c r="B16" i="10"/>
  <c r="H8" i="10"/>
  <c r="H4" i="10"/>
  <c r="F8" i="10"/>
  <c r="F4" i="10"/>
  <c r="D21" i="10"/>
  <c r="D4" i="10"/>
  <c r="B8" i="10"/>
  <c r="F35" i="10"/>
  <c r="F9" i="10"/>
  <c r="B9" i="10"/>
  <c r="U8" i="10" a="1"/>
  <c r="D35" i="10"/>
  <c r="H9" i="10"/>
  <c r="H35" i="10"/>
  <c r="U9" i="10" l="1"/>
  <c r="U11" i="10"/>
  <c r="U13" i="10"/>
  <c r="U15" i="10"/>
  <c r="V9" i="10"/>
  <c r="V11" i="10"/>
  <c r="V13" i="10"/>
  <c r="V15" i="10"/>
  <c r="U8" i="10"/>
  <c r="U10" i="10"/>
  <c r="U12" i="10"/>
  <c r="U14" i="10"/>
  <c r="V12" i="10"/>
  <c r="V14" i="10"/>
  <c r="V8" i="10"/>
  <c r="V10" i="10"/>
  <c r="D30" i="10"/>
  <c r="H21" i="10"/>
  <c r="H30" i="10" s="1"/>
  <c r="F21" i="10"/>
  <c r="F30" i="10" s="1"/>
  <c r="B21" i="10"/>
  <c r="B30" i="10" s="1"/>
  <c r="F11" i="7"/>
  <c r="F12" i="7" s="1"/>
  <c r="F13" i="7" s="1"/>
  <c r="F14" i="7" s="1"/>
  <c r="F15" i="7" s="1"/>
  <c r="F16" i="7" s="1"/>
  <c r="F17" i="7" s="1"/>
  <c r="F18" i="7" s="1"/>
  <c r="F19" i="7" s="1"/>
  <c r="F20" i="7" s="1"/>
  <c r="F21" i="7" s="1"/>
  <c r="F22" i="7" s="1"/>
  <c r="F23" i="7" s="1"/>
  <c r="F24" i="7" s="1"/>
  <c r="F25" i="7" s="1"/>
  <c r="F26" i="7" s="1"/>
  <c r="E32" i="9"/>
  <c r="H36" i="9"/>
  <c r="H35" i="9"/>
  <c r="F27" i="9"/>
  <c r="H6" i="9"/>
  <c r="I4" i="9"/>
  <c r="D2" i="9"/>
  <c r="D2" i="1"/>
  <c r="G36" i="10" a="1"/>
  <c r="F34" i="10"/>
  <c r="E36" i="10" a="1"/>
  <c r="H7" i="9"/>
  <c r="F15" i="1" a="1"/>
  <c r="C36" i="10" a="1"/>
  <c r="D34" i="10"/>
  <c r="B34" i="10"/>
  <c r="H34" i="10"/>
  <c r="C36" i="10" l="1"/>
  <c r="D36" i="10"/>
  <c r="C38" i="10"/>
  <c r="D37" i="10"/>
  <c r="D39" i="10"/>
  <c r="D38" i="10"/>
  <c r="C37" i="10"/>
  <c r="C39" i="10"/>
  <c r="G37" i="10"/>
  <c r="H37" i="10"/>
  <c r="H38" i="10"/>
  <c r="G39" i="10"/>
  <c r="H39" i="10"/>
  <c r="H36" i="10"/>
  <c r="G36" i="10"/>
  <c r="G38" i="10"/>
  <c r="E39" i="10"/>
  <c r="E37" i="10"/>
  <c r="E38" i="10"/>
  <c r="E36" i="10"/>
  <c r="F36" i="10"/>
  <c r="F39" i="10"/>
  <c r="F37" i="10"/>
  <c r="F38" i="10"/>
  <c r="G15" i="1"/>
  <c r="G17" i="1"/>
  <c r="G19" i="1"/>
  <c r="G21" i="1"/>
  <c r="G23" i="1"/>
  <c r="G25" i="1"/>
  <c r="G27" i="1"/>
  <c r="G29" i="1"/>
  <c r="G31" i="1"/>
  <c r="G33" i="1"/>
  <c r="G35" i="1"/>
  <c r="G37" i="1"/>
  <c r="G39" i="1"/>
  <c r="G41" i="1"/>
  <c r="G43" i="1"/>
  <c r="G45" i="1"/>
  <c r="F16" i="1"/>
  <c r="F18" i="1"/>
  <c r="F20" i="1"/>
  <c r="F22" i="1"/>
  <c r="F24" i="1"/>
  <c r="F26" i="1"/>
  <c r="F28" i="1"/>
  <c r="F30" i="1"/>
  <c r="F32" i="1"/>
  <c r="F34" i="1"/>
  <c r="F36" i="1"/>
  <c r="F38" i="1"/>
  <c r="F40" i="1"/>
  <c r="F42" i="1"/>
  <c r="F44" i="1"/>
  <c r="F46" i="1"/>
  <c r="G16" i="1"/>
  <c r="G18" i="1"/>
  <c r="G20" i="1"/>
  <c r="G22" i="1"/>
  <c r="G24" i="1"/>
  <c r="G26" i="1"/>
  <c r="G28" i="1"/>
  <c r="G30" i="1"/>
  <c r="G32" i="1"/>
  <c r="G34" i="1"/>
  <c r="G36" i="1"/>
  <c r="G38" i="1"/>
  <c r="G40" i="1"/>
  <c r="G42" i="1"/>
  <c r="G44" i="1"/>
  <c r="G46" i="1"/>
  <c r="F19" i="1"/>
  <c r="F27" i="1"/>
  <c r="F35" i="1"/>
  <c r="F43" i="1"/>
  <c r="F21" i="1"/>
  <c r="F29" i="1"/>
  <c r="F37" i="1"/>
  <c r="F45" i="1"/>
  <c r="F15" i="1"/>
  <c r="F23" i="1"/>
  <c r="F31" i="1"/>
  <c r="F39" i="1"/>
  <c r="F33" i="1"/>
  <c r="F41" i="1"/>
  <c r="F17" i="1"/>
  <c r="F25" i="1"/>
  <c r="I27" i="9"/>
  <c r="I28" i="9"/>
  <c r="L14" i="9"/>
  <c r="E32" i="5"/>
  <c r="H8" i="9"/>
  <c r="L26" i="9" l="1"/>
  <c r="I27" i="5"/>
  <c r="F27" i="5"/>
  <c r="L21" i="5"/>
  <c r="L19" i="5"/>
  <c r="H6" i="5"/>
  <c r="I4" i="5"/>
  <c r="D2" i="5"/>
  <c r="H41" i="3"/>
  <c r="H40" i="3"/>
  <c r="F27" i="3"/>
  <c r="I28" i="2"/>
  <c r="H43" i="2"/>
  <c r="F27" i="2"/>
  <c r="L6" i="3"/>
  <c r="L4" i="3"/>
  <c r="H6" i="3"/>
  <c r="I4" i="3"/>
  <c r="D2" i="3"/>
  <c r="L21" i="2"/>
  <c r="L19" i="2"/>
  <c r="H6" i="2"/>
  <c r="I4" i="2"/>
  <c r="D2" i="2"/>
  <c r="E35" i="9"/>
  <c r="H7" i="2"/>
  <c r="H7" i="3"/>
  <c r="E7" i="2"/>
  <c r="E7" i="3"/>
  <c r="D40" i="9" a="1"/>
  <c r="H7" i="5"/>
  <c r="E7" i="5"/>
  <c r="E37" i="9"/>
  <c r="E36" i="9"/>
  <c r="E9" i="2"/>
  <c r="E8" i="2"/>
  <c r="D40" i="9" l="1"/>
  <c r="D45" i="9"/>
  <c r="E44" i="9"/>
  <c r="H40" i="9"/>
  <c r="G41" i="9"/>
  <c r="G46" i="9"/>
  <c r="H45" i="9"/>
  <c r="D42" i="9"/>
  <c r="E43" i="9"/>
  <c r="G40" i="9"/>
  <c r="E41" i="9"/>
  <c r="F42" i="9"/>
  <c r="H44" i="9"/>
  <c r="E42" i="9"/>
  <c r="H42" i="9"/>
  <c r="G43" i="9"/>
  <c r="F41" i="9"/>
  <c r="F46" i="9"/>
  <c r="H43" i="9"/>
  <c r="F44" i="9"/>
  <c r="D44" i="9"/>
  <c r="D43" i="9"/>
  <c r="E40" i="9"/>
  <c r="F45" i="9"/>
  <c r="D46" i="9"/>
  <c r="E45" i="9"/>
  <c r="F40" i="9"/>
  <c r="H46" i="9"/>
  <c r="G42" i="9"/>
  <c r="G44" i="9"/>
  <c r="G45" i="9"/>
  <c r="D41" i="9"/>
  <c r="E46" i="9"/>
  <c r="H41" i="9"/>
  <c r="F43" i="9"/>
  <c r="L39" i="5"/>
  <c r="H9" i="2"/>
  <c r="G35" i="9" a="1"/>
  <c r="H8" i="3"/>
  <c r="H8" i="5"/>
  <c r="E8" i="5"/>
  <c r="H8" i="2"/>
  <c r="E8" i="3"/>
  <c r="G38" i="9" l="1"/>
  <c r="G36" i="9"/>
  <c r="G37" i="9"/>
  <c r="G35" i="9"/>
  <c r="L20" i="5"/>
  <c r="H14" i="3"/>
  <c r="L5" i="3"/>
  <c r="H36" i="5"/>
  <c r="H35" i="5"/>
  <c r="L29" i="2"/>
  <c r="I28" i="5"/>
  <c r="H44" i="2"/>
  <c r="L29" i="5"/>
  <c r="L15" i="3"/>
  <c r="I27" i="3"/>
  <c r="D32" i="5"/>
  <c r="I28" i="3"/>
  <c r="I27" i="2"/>
  <c r="N32" i="5" a="1"/>
  <c r="E35" i="5"/>
  <c r="N3" i="5" a="1"/>
  <c r="E36" i="5"/>
  <c r="D40" i="5" a="1"/>
  <c r="A2" i="11" a="1"/>
  <c r="E37" i="5"/>
  <c r="T32" i="5" l="1"/>
  <c r="AB32" i="5"/>
  <c r="U33" i="5"/>
  <c r="N34" i="5"/>
  <c r="V34" i="5"/>
  <c r="O35" i="5"/>
  <c r="W35" i="5"/>
  <c r="P36" i="5"/>
  <c r="X36" i="5"/>
  <c r="Q37" i="5"/>
  <c r="Y37" i="5"/>
  <c r="R38" i="5"/>
  <c r="Z38" i="5"/>
  <c r="S39" i="5"/>
  <c r="AA39" i="5"/>
  <c r="T40" i="5"/>
  <c r="AB40" i="5"/>
  <c r="U41" i="5"/>
  <c r="N42" i="5"/>
  <c r="V42" i="5"/>
  <c r="O43" i="5"/>
  <c r="W43" i="5"/>
  <c r="P44" i="5"/>
  <c r="X44" i="5"/>
  <c r="Q45" i="5"/>
  <c r="Y45" i="5"/>
  <c r="R46" i="5"/>
  <c r="Z46" i="5"/>
  <c r="S47" i="5"/>
  <c r="O32" i="5"/>
  <c r="Q32" i="5"/>
  <c r="Y32" i="5"/>
  <c r="R33" i="5"/>
  <c r="Z33" i="5"/>
  <c r="S34" i="5"/>
  <c r="AA34" i="5"/>
  <c r="T35" i="5"/>
  <c r="AB35" i="5"/>
  <c r="N32" i="5"/>
  <c r="Z32" i="5"/>
  <c r="V33" i="5"/>
  <c r="Q34" i="5"/>
  <c r="AB34" i="5"/>
  <c r="X35" i="5"/>
  <c r="S36" i="5"/>
  <c r="AB36" i="5"/>
  <c r="V37" i="5"/>
  <c r="P38" i="5"/>
  <c r="Y38" i="5"/>
  <c r="T39" i="5"/>
  <c r="N40" i="5"/>
  <c r="W40" i="5"/>
  <c r="Q41" i="5"/>
  <c r="Z41" i="5"/>
  <c r="T42" i="5"/>
  <c r="N43" i="5"/>
  <c r="X43" i="5"/>
  <c r="R44" i="5"/>
  <c r="AA44" i="5"/>
  <c r="U45" i="5"/>
  <c r="O46" i="5"/>
  <c r="X46" i="5"/>
  <c r="R47" i="5"/>
  <c r="AA47" i="5"/>
  <c r="T48" i="5"/>
  <c r="AB48" i="5"/>
  <c r="U49" i="5"/>
  <c r="N50" i="5"/>
  <c r="V50" i="5"/>
  <c r="O51" i="5"/>
  <c r="W51" i="5"/>
  <c r="P52" i="5"/>
  <c r="X52" i="5"/>
  <c r="Q53" i="5"/>
  <c r="Y53" i="5"/>
  <c r="R54" i="5"/>
  <c r="Z54" i="5"/>
  <c r="S55" i="5"/>
  <c r="AA55" i="5"/>
  <c r="T56" i="5"/>
  <c r="AB56" i="5"/>
  <c r="U57" i="5"/>
  <c r="N58" i="5"/>
  <c r="V58" i="5"/>
  <c r="P32" i="5"/>
  <c r="AA32" i="5"/>
  <c r="W33" i="5"/>
  <c r="R34" i="5"/>
  <c r="N35" i="5"/>
  <c r="Y35" i="5"/>
  <c r="T36" i="5"/>
  <c r="N37" i="5"/>
  <c r="W37" i="5"/>
  <c r="Q38" i="5"/>
  <c r="AA38" i="5"/>
  <c r="U39" i="5"/>
  <c r="O40" i="5"/>
  <c r="X40" i="5"/>
  <c r="R41" i="5"/>
  <c r="AA41" i="5"/>
  <c r="U42" i="5"/>
  <c r="P43" i="5"/>
  <c r="Y43" i="5"/>
  <c r="S44" i="5"/>
  <c r="AB44" i="5"/>
  <c r="V45" i="5"/>
  <c r="P46" i="5"/>
  <c r="Y46" i="5"/>
  <c r="T47" i="5"/>
  <c r="AB47" i="5"/>
  <c r="U48" i="5"/>
  <c r="N49" i="5"/>
  <c r="V49" i="5"/>
  <c r="O50" i="5"/>
  <c r="W50" i="5"/>
  <c r="P51" i="5"/>
  <c r="X51" i="5"/>
  <c r="Q52" i="5"/>
  <c r="Y52" i="5"/>
  <c r="R53" i="5"/>
  <c r="Z53" i="5"/>
  <c r="S54" i="5"/>
  <c r="AA54" i="5"/>
  <c r="T55" i="5"/>
  <c r="AB55" i="5"/>
  <c r="U56" i="5"/>
  <c r="N57" i="5"/>
  <c r="V57" i="5"/>
  <c r="O58" i="5"/>
  <c r="W58" i="5"/>
  <c r="R32" i="5"/>
  <c r="N33" i="5"/>
  <c r="X33" i="5"/>
  <c r="T34" i="5"/>
  <c r="P35" i="5"/>
  <c r="Z35" i="5"/>
  <c r="U36" i="5"/>
  <c r="O37" i="5"/>
  <c r="X37" i="5"/>
  <c r="S38" i="5"/>
  <c r="AB38" i="5"/>
  <c r="V39" i="5"/>
  <c r="P40" i="5"/>
  <c r="Y40" i="5"/>
  <c r="S41" i="5"/>
  <c r="AB41" i="5"/>
  <c r="W42" i="5"/>
  <c r="Q43" i="5"/>
  <c r="Z43" i="5"/>
  <c r="T44" i="5"/>
  <c r="N45" i="5"/>
  <c r="W45" i="5"/>
  <c r="Q46" i="5"/>
  <c r="AA46" i="5"/>
  <c r="U47" i="5"/>
  <c r="N48" i="5"/>
  <c r="V48" i="5"/>
  <c r="O49" i="5"/>
  <c r="W49" i="5"/>
  <c r="P50" i="5"/>
  <c r="X50" i="5"/>
  <c r="Q51" i="5"/>
  <c r="Y51" i="5"/>
  <c r="R52" i="5"/>
  <c r="Z52" i="5"/>
  <c r="S53" i="5"/>
  <c r="AA53" i="5"/>
  <c r="T54" i="5"/>
  <c r="AB54" i="5"/>
  <c r="U55" i="5"/>
  <c r="N56" i="5"/>
  <c r="V56" i="5"/>
  <c r="O57" i="5"/>
  <c r="W57" i="5"/>
  <c r="P58" i="5"/>
  <c r="X58" i="5"/>
  <c r="S32" i="5"/>
  <c r="O33" i="5"/>
  <c r="Y33" i="5"/>
  <c r="U34" i="5"/>
  <c r="Q35" i="5"/>
  <c r="AA35" i="5"/>
  <c r="V36" i="5"/>
  <c r="P37" i="5"/>
  <c r="Z37" i="5"/>
  <c r="T38" i="5"/>
  <c r="N39" i="5"/>
  <c r="W39" i="5"/>
  <c r="Q40" i="5"/>
  <c r="Z40" i="5"/>
  <c r="T41" i="5"/>
  <c r="O42" i="5"/>
  <c r="X42" i="5"/>
  <c r="R43" i="5"/>
  <c r="AA43" i="5"/>
  <c r="U44" i="5"/>
  <c r="O45" i="5"/>
  <c r="X45" i="5"/>
  <c r="S46" i="5"/>
  <c r="AB46" i="5"/>
  <c r="V47" i="5"/>
  <c r="O48" i="5"/>
  <c r="W48" i="5"/>
  <c r="P49" i="5"/>
  <c r="X49" i="5"/>
  <c r="Q50" i="5"/>
  <c r="Y50" i="5"/>
  <c r="R51" i="5"/>
  <c r="Z51" i="5"/>
  <c r="S52" i="5"/>
  <c r="AA52" i="5"/>
  <c r="T53" i="5"/>
  <c r="AB53" i="5"/>
  <c r="U54" i="5"/>
  <c r="N55" i="5"/>
  <c r="V55" i="5"/>
  <c r="O56" i="5"/>
  <c r="W56" i="5"/>
  <c r="P57" i="5"/>
  <c r="X57" i="5"/>
  <c r="Q58" i="5"/>
  <c r="Y58" i="5"/>
  <c r="U32" i="5"/>
  <c r="P33" i="5"/>
  <c r="AA33" i="5"/>
  <c r="W34" i="5"/>
  <c r="R35" i="5"/>
  <c r="N36" i="5"/>
  <c r="W36" i="5"/>
  <c r="R37" i="5"/>
  <c r="AA37" i="5"/>
  <c r="U38" i="5"/>
  <c r="O39" i="5"/>
  <c r="X39" i="5"/>
  <c r="R40" i="5"/>
  <c r="AA40" i="5"/>
  <c r="V41" i="5"/>
  <c r="P42" i="5"/>
  <c r="Y42" i="5"/>
  <c r="S43" i="5"/>
  <c r="AB43" i="5"/>
  <c r="V44" i="5"/>
  <c r="X32" i="5"/>
  <c r="T33" i="5"/>
  <c r="P34" i="5"/>
  <c r="Z34" i="5"/>
  <c r="V35" i="5"/>
  <c r="R36" i="5"/>
  <c r="AA36" i="5"/>
  <c r="U37" i="5"/>
  <c r="O38" i="5"/>
  <c r="X38" i="5"/>
  <c r="R39" i="5"/>
  <c r="AB39" i="5"/>
  <c r="V40" i="5"/>
  <c r="P41" i="5"/>
  <c r="Y41" i="5"/>
  <c r="S42" i="5"/>
  <c r="AB42" i="5"/>
  <c r="X34" i="5"/>
  <c r="S37" i="5"/>
  <c r="Y39" i="5"/>
  <c r="Q42" i="5"/>
  <c r="O44" i="5"/>
  <c r="T45" i="5"/>
  <c r="W46" i="5"/>
  <c r="Z47" i="5"/>
  <c r="AA48" i="5"/>
  <c r="AB49" i="5"/>
  <c r="N51" i="5"/>
  <c r="O52" i="5"/>
  <c r="P53" i="5"/>
  <c r="Q54" i="5"/>
  <c r="R55" i="5"/>
  <c r="S56" i="5"/>
  <c r="T57" i="5"/>
  <c r="U58" i="5"/>
  <c r="Y34" i="5"/>
  <c r="T37" i="5"/>
  <c r="Z39" i="5"/>
  <c r="R42" i="5"/>
  <c r="Q44" i="5"/>
  <c r="Z45" i="5"/>
  <c r="N47" i="5"/>
  <c r="P48" i="5"/>
  <c r="Q49" i="5"/>
  <c r="R50" i="5"/>
  <c r="S51" i="5"/>
  <c r="T52" i="5"/>
  <c r="U53" i="5"/>
  <c r="V54" i="5"/>
  <c r="W55" i="5"/>
  <c r="X56" i="5"/>
  <c r="Y57" i="5"/>
  <c r="Z58" i="5"/>
  <c r="V32" i="5"/>
  <c r="S35" i="5"/>
  <c r="AB37" i="5"/>
  <c r="S40" i="5"/>
  <c r="Z42" i="5"/>
  <c r="W44" i="5"/>
  <c r="AA45" i="5"/>
  <c r="O47" i="5"/>
  <c r="Q48" i="5"/>
  <c r="R49" i="5"/>
  <c r="S50" i="5"/>
  <c r="T51" i="5"/>
  <c r="U52" i="5"/>
  <c r="V53" i="5"/>
  <c r="W54" i="5"/>
  <c r="X55" i="5"/>
  <c r="Y56" i="5"/>
  <c r="Z57" i="5"/>
  <c r="AA58" i="5"/>
  <c r="W32" i="5"/>
  <c r="U35" i="5"/>
  <c r="N38" i="5"/>
  <c r="U40" i="5"/>
  <c r="AA42" i="5"/>
  <c r="Y44" i="5"/>
  <c r="AB45" i="5"/>
  <c r="P47" i="5"/>
  <c r="R48" i="5"/>
  <c r="S49" i="5"/>
  <c r="T50" i="5"/>
  <c r="U51" i="5"/>
  <c r="V52" i="5"/>
  <c r="W53" i="5"/>
  <c r="X54" i="5"/>
  <c r="Y55" i="5"/>
  <c r="Z56" i="5"/>
  <c r="AA57" i="5"/>
  <c r="AB58" i="5"/>
  <c r="Q33" i="5"/>
  <c r="O36" i="5"/>
  <c r="V38" i="5"/>
  <c r="N41" i="5"/>
  <c r="T43" i="5"/>
  <c r="Z44" i="5"/>
  <c r="N46" i="5"/>
  <c r="Q47" i="5"/>
  <c r="S48" i="5"/>
  <c r="T49" i="5"/>
  <c r="U50" i="5"/>
  <c r="V51" i="5"/>
  <c r="W52" i="5"/>
  <c r="X53" i="5"/>
  <c r="Y54" i="5"/>
  <c r="Z55" i="5"/>
  <c r="AA56" i="5"/>
  <c r="AB57" i="5"/>
  <c r="S33" i="5"/>
  <c r="Q36" i="5"/>
  <c r="W38" i="5"/>
  <c r="O41" i="5"/>
  <c r="U43" i="5"/>
  <c r="P45" i="5"/>
  <c r="T46" i="5"/>
  <c r="W47" i="5"/>
  <c r="X48" i="5"/>
  <c r="Y49" i="5"/>
  <c r="Z50" i="5"/>
  <c r="AA51" i="5"/>
  <c r="AB52" i="5"/>
  <c r="N54" i="5"/>
  <c r="O55" i="5"/>
  <c r="P56" i="5"/>
  <c r="Q57" i="5"/>
  <c r="R58" i="5"/>
  <c r="Q39" i="5"/>
  <c r="V46" i="5"/>
  <c r="AB50" i="5"/>
  <c r="Q55" i="5"/>
  <c r="X41" i="5"/>
  <c r="Y47" i="5"/>
  <c r="N52" i="5"/>
  <c r="R56" i="5"/>
  <c r="AB33" i="5"/>
  <c r="V43" i="5"/>
  <c r="Y48" i="5"/>
  <c r="N53" i="5"/>
  <c r="R57" i="5"/>
  <c r="O34" i="5"/>
  <c r="N44" i="5"/>
  <c r="Z48" i="5"/>
  <c r="O53" i="5"/>
  <c r="S57" i="5"/>
  <c r="W41" i="5"/>
  <c r="AB51" i="5"/>
  <c r="S45" i="5"/>
  <c r="P54" i="5"/>
  <c r="X47" i="5"/>
  <c r="Q56" i="5"/>
  <c r="AA49" i="5"/>
  <c r="AA50" i="5"/>
  <c r="Y36" i="5"/>
  <c r="O54" i="5"/>
  <c r="P39" i="5"/>
  <c r="S58" i="5"/>
  <c r="U46" i="5"/>
  <c r="Z36" i="5"/>
  <c r="R45" i="5"/>
  <c r="P55" i="5"/>
  <c r="T58" i="5"/>
  <c r="Z49" i="5"/>
  <c r="D41" i="5"/>
  <c r="G42" i="5"/>
  <c r="E44" i="5"/>
  <c r="H45" i="5"/>
  <c r="E41" i="5"/>
  <c r="H42" i="5"/>
  <c r="F44" i="5"/>
  <c r="D46" i="5"/>
  <c r="F41" i="5"/>
  <c r="D43" i="5"/>
  <c r="G44" i="5"/>
  <c r="E46" i="5"/>
  <c r="D40" i="5"/>
  <c r="G41" i="5"/>
  <c r="E43" i="5"/>
  <c r="H44" i="5"/>
  <c r="F46" i="5"/>
  <c r="E40" i="5"/>
  <c r="H41" i="5"/>
  <c r="F43" i="5"/>
  <c r="D45" i="5"/>
  <c r="G46" i="5"/>
  <c r="H43" i="5"/>
  <c r="G40" i="5"/>
  <c r="E45" i="5"/>
  <c r="H40" i="5"/>
  <c r="F45" i="5"/>
  <c r="D42" i="5"/>
  <c r="G45" i="5"/>
  <c r="D44" i="5"/>
  <c r="F40" i="5"/>
  <c r="F42" i="5"/>
  <c r="G43" i="5"/>
  <c r="H46" i="5"/>
  <c r="E42" i="5"/>
  <c r="N3" i="5"/>
  <c r="V3" i="5"/>
  <c r="O4" i="5"/>
  <c r="W4" i="5"/>
  <c r="P5" i="5"/>
  <c r="X5" i="5"/>
  <c r="Q6" i="5"/>
  <c r="Y6" i="5"/>
  <c r="R7" i="5"/>
  <c r="Z7" i="5"/>
  <c r="S8" i="5"/>
  <c r="AA8" i="5"/>
  <c r="T9" i="5"/>
  <c r="AB9" i="5"/>
  <c r="U10" i="5"/>
  <c r="O3" i="5"/>
  <c r="W3" i="5"/>
  <c r="P4" i="5"/>
  <c r="X4" i="5"/>
  <c r="Q5" i="5"/>
  <c r="Y5" i="5"/>
  <c r="R6" i="5"/>
  <c r="Z6" i="5"/>
  <c r="S7" i="5"/>
  <c r="AA7" i="5"/>
  <c r="T8" i="5"/>
  <c r="AB8" i="5"/>
  <c r="U9" i="5"/>
  <c r="N10" i="5"/>
  <c r="P3" i="5"/>
  <c r="X3" i="5"/>
  <c r="Q4" i="5"/>
  <c r="Y4" i="5"/>
  <c r="R5" i="5"/>
  <c r="Z5" i="5"/>
  <c r="Q3" i="5"/>
  <c r="Y3" i="5"/>
  <c r="R4" i="5"/>
  <c r="Z4" i="5"/>
  <c r="S5" i="5"/>
  <c r="AA5" i="5"/>
  <c r="U3" i="5"/>
  <c r="V4" i="5"/>
  <c r="W5" i="5"/>
  <c r="V6" i="5"/>
  <c r="Q7" i="5"/>
  <c r="N8" i="5"/>
  <c r="X8" i="5"/>
  <c r="S9" i="5"/>
  <c r="P10" i="5"/>
  <c r="Y10" i="5"/>
  <c r="R11" i="5"/>
  <c r="Z11" i="5"/>
  <c r="S12" i="5"/>
  <c r="AA12" i="5"/>
  <c r="T13" i="5"/>
  <c r="AB13" i="5"/>
  <c r="U14" i="5"/>
  <c r="N15" i="5"/>
  <c r="V15" i="5"/>
  <c r="O16" i="5"/>
  <c r="W16" i="5"/>
  <c r="P17" i="5"/>
  <c r="X17" i="5"/>
  <c r="Q18" i="5"/>
  <c r="Y18" i="5"/>
  <c r="R19" i="5"/>
  <c r="Z19" i="5"/>
  <c r="S20" i="5"/>
  <c r="AA20" i="5"/>
  <c r="T21" i="5"/>
  <c r="AB21" i="5"/>
  <c r="U22" i="5"/>
  <c r="N23" i="5"/>
  <c r="V23" i="5"/>
  <c r="O24" i="5"/>
  <c r="W24" i="5"/>
  <c r="P25" i="5"/>
  <c r="X25" i="5"/>
  <c r="Q26" i="5"/>
  <c r="Y26" i="5"/>
  <c r="R27" i="5"/>
  <c r="Z27" i="5"/>
  <c r="S28" i="5"/>
  <c r="AA28" i="5"/>
  <c r="T29" i="5"/>
  <c r="AB29" i="5"/>
  <c r="Z3" i="5"/>
  <c r="AA4" i="5"/>
  <c r="AB5" i="5"/>
  <c r="W6" i="5"/>
  <c r="T7" i="5"/>
  <c r="O8" i="5"/>
  <c r="Y8" i="5"/>
  <c r="V9" i="5"/>
  <c r="Q10" i="5"/>
  <c r="Z10" i="5"/>
  <c r="S11" i="5"/>
  <c r="AA11" i="5"/>
  <c r="T12" i="5"/>
  <c r="AB12" i="5"/>
  <c r="U13" i="5"/>
  <c r="N14" i="5"/>
  <c r="V14" i="5"/>
  <c r="O15" i="5"/>
  <c r="W15" i="5"/>
  <c r="P16" i="5"/>
  <c r="X16" i="5"/>
  <c r="Q17" i="5"/>
  <c r="Y17" i="5"/>
  <c r="R18" i="5"/>
  <c r="Z18" i="5"/>
  <c r="S19" i="5"/>
  <c r="AA19" i="5"/>
  <c r="T20" i="5"/>
  <c r="AB20" i="5"/>
  <c r="U21" i="5"/>
  <c r="N22" i="5"/>
  <c r="V22" i="5"/>
  <c r="O23" i="5"/>
  <c r="W23" i="5"/>
  <c r="P24" i="5"/>
  <c r="X24" i="5"/>
  <c r="Q25" i="5"/>
  <c r="Y25" i="5"/>
  <c r="R26" i="5"/>
  <c r="Z26" i="5"/>
  <c r="S27" i="5"/>
  <c r="AA27" i="5"/>
  <c r="T28" i="5"/>
  <c r="AB28" i="5"/>
  <c r="U29" i="5"/>
  <c r="AA3" i="5"/>
  <c r="AB4" i="5"/>
  <c r="N6" i="5"/>
  <c r="X6" i="5"/>
  <c r="U7" i="5"/>
  <c r="P8" i="5"/>
  <c r="Z8" i="5"/>
  <c r="W9" i="5"/>
  <c r="R10" i="5"/>
  <c r="AA10" i="5"/>
  <c r="T11" i="5"/>
  <c r="AB11" i="5"/>
  <c r="U12" i="5"/>
  <c r="N13" i="5"/>
  <c r="V13" i="5"/>
  <c r="O14" i="5"/>
  <c r="W14" i="5"/>
  <c r="P15" i="5"/>
  <c r="X15" i="5"/>
  <c r="Q16" i="5"/>
  <c r="Y16" i="5"/>
  <c r="R17" i="5"/>
  <c r="Z17" i="5"/>
  <c r="S18" i="5"/>
  <c r="AA18" i="5"/>
  <c r="T19" i="5"/>
  <c r="AB19" i="5"/>
  <c r="U20" i="5"/>
  <c r="N21" i="5"/>
  <c r="V21" i="5"/>
  <c r="O22" i="5"/>
  <c r="W22" i="5"/>
  <c r="P23" i="5"/>
  <c r="X23" i="5"/>
  <c r="Q24" i="5"/>
  <c r="Y24" i="5"/>
  <c r="R25" i="5"/>
  <c r="Z25" i="5"/>
  <c r="S26" i="5"/>
  <c r="AA26" i="5"/>
  <c r="T27" i="5"/>
  <c r="AB27" i="5"/>
  <c r="U28" i="5"/>
  <c r="N29" i="5"/>
  <c r="V29" i="5"/>
  <c r="AB3" i="5"/>
  <c r="N5" i="5"/>
  <c r="O6" i="5"/>
  <c r="AA6" i="5"/>
  <c r="V7" i="5"/>
  <c r="Q8" i="5"/>
  <c r="N9" i="5"/>
  <c r="X9" i="5"/>
  <c r="S10" i="5"/>
  <c r="AB10" i="5"/>
  <c r="U11" i="5"/>
  <c r="N12" i="5"/>
  <c r="V12" i="5"/>
  <c r="O13" i="5"/>
  <c r="W13" i="5"/>
  <c r="P14" i="5"/>
  <c r="X14" i="5"/>
  <c r="Q15" i="5"/>
  <c r="Y15" i="5"/>
  <c r="R16" i="5"/>
  <c r="Z16" i="5"/>
  <c r="S17" i="5"/>
  <c r="AA17" i="5"/>
  <c r="T18" i="5"/>
  <c r="AB18" i="5"/>
  <c r="U19" i="5"/>
  <c r="N20" i="5"/>
  <c r="V20" i="5"/>
  <c r="O21" i="5"/>
  <c r="W21" i="5"/>
  <c r="P22" i="5"/>
  <c r="X22" i="5"/>
  <c r="Q23" i="5"/>
  <c r="Y23" i="5"/>
  <c r="R24" i="5"/>
  <c r="Z24" i="5"/>
  <c r="S25" i="5"/>
  <c r="AA25" i="5"/>
  <c r="T26" i="5"/>
  <c r="AB26" i="5"/>
  <c r="U27" i="5"/>
  <c r="N28" i="5"/>
  <c r="V28" i="5"/>
  <c r="O29" i="5"/>
  <c r="W29" i="5"/>
  <c r="N4" i="5"/>
  <c r="O5" i="5"/>
  <c r="P6" i="5"/>
  <c r="AB6" i="5"/>
  <c r="W7" i="5"/>
  <c r="R8" i="5"/>
  <c r="O9" i="5"/>
  <c r="Y9" i="5"/>
  <c r="T10" i="5"/>
  <c r="N11" i="5"/>
  <c r="V11" i="5"/>
  <c r="O12" i="5"/>
  <c r="W12" i="5"/>
  <c r="P13" i="5"/>
  <c r="X13" i="5"/>
  <c r="Q14" i="5"/>
  <c r="Y14" i="5"/>
  <c r="R15" i="5"/>
  <c r="Z15" i="5"/>
  <c r="S16" i="5"/>
  <c r="AA16" i="5"/>
  <c r="T17" i="5"/>
  <c r="AB17" i="5"/>
  <c r="U18" i="5"/>
  <c r="N19" i="5"/>
  <c r="V19" i="5"/>
  <c r="O20" i="5"/>
  <c r="W20" i="5"/>
  <c r="P21" i="5"/>
  <c r="X21" i="5"/>
  <c r="Q22" i="5"/>
  <c r="Y22" i="5"/>
  <c r="R23" i="5"/>
  <c r="Z23" i="5"/>
  <c r="S24" i="5"/>
  <c r="AA24" i="5"/>
  <c r="T25" i="5"/>
  <c r="AB25" i="5"/>
  <c r="U26" i="5"/>
  <c r="N27" i="5"/>
  <c r="V27" i="5"/>
  <c r="O28" i="5"/>
  <c r="W28" i="5"/>
  <c r="P29" i="5"/>
  <c r="X29" i="5"/>
  <c r="R3" i="5"/>
  <c r="S4" i="5"/>
  <c r="T5" i="5"/>
  <c r="S6" i="5"/>
  <c r="N7" i="5"/>
  <c r="X7" i="5"/>
  <c r="U8" i="5"/>
  <c r="P9" i="5"/>
  <c r="Z9" i="5"/>
  <c r="V10" i="5"/>
  <c r="O11" i="5"/>
  <c r="W11" i="5"/>
  <c r="P12" i="5"/>
  <c r="X12" i="5"/>
  <c r="Q13" i="5"/>
  <c r="Y13" i="5"/>
  <c r="R14" i="5"/>
  <c r="Z14" i="5"/>
  <c r="S15" i="5"/>
  <c r="AA15" i="5"/>
  <c r="T16" i="5"/>
  <c r="AB16" i="5"/>
  <c r="U17" i="5"/>
  <c r="N18" i="5"/>
  <c r="V18" i="5"/>
  <c r="O19" i="5"/>
  <c r="W19" i="5"/>
  <c r="P20" i="5"/>
  <c r="X20" i="5"/>
  <c r="Q21" i="5"/>
  <c r="Y21" i="5"/>
  <c r="R22" i="5"/>
  <c r="Z22" i="5"/>
  <c r="S23" i="5"/>
  <c r="AA23" i="5"/>
  <c r="T24" i="5"/>
  <c r="AB24" i="5"/>
  <c r="U25" i="5"/>
  <c r="N26" i="5"/>
  <c r="V26" i="5"/>
  <c r="O27" i="5"/>
  <c r="T3" i="5"/>
  <c r="P7" i="5"/>
  <c r="O10" i="5"/>
  <c r="R12" i="5"/>
  <c r="T14" i="5"/>
  <c r="V16" i="5"/>
  <c r="X18" i="5"/>
  <c r="Z20" i="5"/>
  <c r="AB22" i="5"/>
  <c r="O25" i="5"/>
  <c r="Q27" i="5"/>
  <c r="Y28" i="5"/>
  <c r="U4" i="5"/>
  <c r="AB7" i="5"/>
  <c r="X10" i="5"/>
  <c r="Z12" i="5"/>
  <c r="AB14" i="5"/>
  <c r="O17" i="5"/>
  <c r="Q19" i="5"/>
  <c r="S21" i="5"/>
  <c r="U23" i="5"/>
  <c r="W25" i="5"/>
  <c r="X27" i="5"/>
  <c r="Q29" i="5"/>
  <c r="U5" i="5"/>
  <c r="V8" i="5"/>
  <c r="P11" i="5"/>
  <c r="R13" i="5"/>
  <c r="T15" i="5"/>
  <c r="V17" i="5"/>
  <c r="X19" i="5"/>
  <c r="Z21" i="5"/>
  <c r="AB23" i="5"/>
  <c r="O26" i="5"/>
  <c r="Y27" i="5"/>
  <c r="R29" i="5"/>
  <c r="V5" i="5"/>
  <c r="W8" i="5"/>
  <c r="Q11" i="5"/>
  <c r="S13" i="5"/>
  <c r="U15" i="5"/>
  <c r="W17" i="5"/>
  <c r="Y19" i="5"/>
  <c r="AA21" i="5"/>
  <c r="N24" i="5"/>
  <c r="P26" i="5"/>
  <c r="P28" i="5"/>
  <c r="S29" i="5"/>
  <c r="T4" i="5"/>
  <c r="W10" i="5"/>
  <c r="AA14" i="5"/>
  <c r="P19" i="5"/>
  <c r="T23" i="5"/>
  <c r="W27" i="5"/>
  <c r="U6" i="5"/>
  <c r="Y11" i="5"/>
  <c r="N16" i="5"/>
  <c r="R20" i="5"/>
  <c r="V24" i="5"/>
  <c r="R28" i="5"/>
  <c r="Y7" i="5"/>
  <c r="Y12" i="5"/>
  <c r="N17" i="5"/>
  <c r="R21" i="5"/>
  <c r="V25" i="5"/>
  <c r="Z28" i="5"/>
  <c r="O7" i="5"/>
  <c r="S14" i="5"/>
  <c r="S22" i="5"/>
  <c r="Q28" i="5"/>
  <c r="Q9" i="5"/>
  <c r="AB15" i="5"/>
  <c r="T22" i="5"/>
  <c r="X28" i="5"/>
  <c r="R9" i="5"/>
  <c r="U16" i="5"/>
  <c r="AA22" i="5"/>
  <c r="Y29" i="5"/>
  <c r="X11" i="5"/>
  <c r="P18" i="5"/>
  <c r="N25" i="5"/>
  <c r="AA29" i="5"/>
  <c r="S3" i="5"/>
  <c r="Z13" i="5"/>
  <c r="Q20" i="5"/>
  <c r="X26" i="5"/>
  <c r="AA13" i="5"/>
  <c r="O18" i="5"/>
  <c r="Y20" i="5"/>
  <c r="U24" i="5"/>
  <c r="AA9" i="5"/>
  <c r="P27" i="5"/>
  <c r="T6" i="5"/>
  <c r="Q12" i="5"/>
  <c r="W18" i="5"/>
  <c r="W26" i="5"/>
  <c r="Z29" i="5"/>
  <c r="D2" i="11"/>
  <c r="L2" i="11"/>
  <c r="H3" i="11"/>
  <c r="D4" i="11"/>
  <c r="L4" i="11"/>
  <c r="H5" i="11"/>
  <c r="D6" i="11"/>
  <c r="L6" i="11"/>
  <c r="H7" i="11"/>
  <c r="D8" i="11"/>
  <c r="E2" i="11"/>
  <c r="A3" i="11"/>
  <c r="I3" i="11"/>
  <c r="E4" i="11"/>
  <c r="A5" i="11"/>
  <c r="I5" i="11"/>
  <c r="E6" i="11"/>
  <c r="A7" i="11"/>
  <c r="I7" i="11"/>
  <c r="E8" i="11"/>
  <c r="A9" i="11"/>
  <c r="I9" i="11"/>
  <c r="E10" i="11"/>
  <c r="A11" i="11"/>
  <c r="I11" i="11"/>
  <c r="E12" i="11"/>
  <c r="A13" i="11"/>
  <c r="I13" i="11"/>
  <c r="E14" i="11"/>
  <c r="A15" i="11"/>
  <c r="I15" i="11"/>
  <c r="E16" i="11"/>
  <c r="A17" i="11"/>
  <c r="I17" i="11"/>
  <c r="E18" i="11"/>
  <c r="A19" i="11"/>
  <c r="I19" i="11"/>
  <c r="E20" i="11"/>
  <c r="A21" i="11"/>
  <c r="I21" i="11"/>
  <c r="F2" i="11"/>
  <c r="B3" i="11"/>
  <c r="J3" i="11"/>
  <c r="F4" i="11"/>
  <c r="B5" i="11"/>
  <c r="J5" i="11"/>
  <c r="F6" i="11"/>
  <c r="B7" i="11"/>
  <c r="J7" i="11"/>
  <c r="F8" i="11"/>
  <c r="B9" i="11"/>
  <c r="J9" i="11"/>
  <c r="F10" i="11"/>
  <c r="B11" i="11"/>
  <c r="J11" i="11"/>
  <c r="F12" i="11"/>
  <c r="B13" i="11"/>
  <c r="J13" i="11"/>
  <c r="F14" i="11"/>
  <c r="B15" i="11"/>
  <c r="J15" i="11"/>
  <c r="F16" i="11"/>
  <c r="B17" i="11"/>
  <c r="J17" i="11"/>
  <c r="F18" i="11"/>
  <c r="B19" i="11"/>
  <c r="J19" i="11"/>
  <c r="F20" i="11"/>
  <c r="B21" i="11"/>
  <c r="J21" i="11"/>
  <c r="B2" i="11"/>
  <c r="J2" i="11"/>
  <c r="F3" i="11"/>
  <c r="B4" i="11"/>
  <c r="J4" i="11"/>
  <c r="F5" i="11"/>
  <c r="B6" i="11"/>
  <c r="J6" i="11"/>
  <c r="F7" i="11"/>
  <c r="B8" i="11"/>
  <c r="J8" i="11"/>
  <c r="F9" i="11"/>
  <c r="B10" i="11"/>
  <c r="J10" i="11"/>
  <c r="F11" i="11"/>
  <c r="B12" i="11"/>
  <c r="J12" i="11"/>
  <c r="F13" i="11"/>
  <c r="B14" i="11"/>
  <c r="J14" i="11"/>
  <c r="F15" i="11"/>
  <c r="B16" i="11"/>
  <c r="J16" i="11"/>
  <c r="F17" i="11"/>
  <c r="B18" i="11"/>
  <c r="J18" i="11"/>
  <c r="F19" i="11"/>
  <c r="B20" i="11"/>
  <c r="J20" i="11"/>
  <c r="F21" i="11"/>
  <c r="B22" i="11"/>
  <c r="J22" i="11"/>
  <c r="F23" i="11"/>
  <c r="B24" i="11"/>
  <c r="J24" i="11"/>
  <c r="F25" i="11"/>
  <c r="B26" i="11"/>
  <c r="J26" i="11"/>
  <c r="F27" i="11"/>
  <c r="B28" i="11"/>
  <c r="J28" i="11"/>
  <c r="F29" i="11"/>
  <c r="B30" i="11"/>
  <c r="J30" i="11"/>
  <c r="F31" i="11"/>
  <c r="B32" i="11"/>
  <c r="J32" i="11"/>
  <c r="F33" i="11"/>
  <c r="B34" i="11"/>
  <c r="J34" i="11"/>
  <c r="F35" i="11"/>
  <c r="B36" i="11"/>
  <c r="J36" i="11"/>
  <c r="F37" i="11"/>
  <c r="B38" i="11"/>
  <c r="J38" i="11"/>
  <c r="F39" i="11"/>
  <c r="B40" i="11"/>
  <c r="J40" i="11"/>
  <c r="F41" i="11"/>
  <c r="B42" i="11"/>
  <c r="J42" i="11"/>
  <c r="F43" i="11"/>
  <c r="B44" i="11"/>
  <c r="J44" i="11"/>
  <c r="F45" i="11"/>
  <c r="B46" i="11"/>
  <c r="J46" i="11"/>
  <c r="F47" i="11"/>
  <c r="B48" i="11"/>
  <c r="J48" i="11"/>
  <c r="F49" i="11"/>
  <c r="B50" i="11"/>
  <c r="J50" i="11"/>
  <c r="F51" i="11"/>
  <c r="B52" i="11"/>
  <c r="J52" i="11"/>
  <c r="F53" i="11"/>
  <c r="B54" i="11"/>
  <c r="J54" i="11"/>
  <c r="C2" i="11"/>
  <c r="K2" i="11"/>
  <c r="G3" i="11"/>
  <c r="C4" i="11"/>
  <c r="K4" i="11"/>
  <c r="G5" i="11"/>
  <c r="C6" i="11"/>
  <c r="K6" i="11"/>
  <c r="G7" i="11"/>
  <c r="C8" i="11"/>
  <c r="K8" i="11"/>
  <c r="G9" i="11"/>
  <c r="C10" i="11"/>
  <c r="K10" i="11"/>
  <c r="G11" i="11"/>
  <c r="C12" i="11"/>
  <c r="K12" i="11"/>
  <c r="G13" i="11"/>
  <c r="C14" i="11"/>
  <c r="K14" i="11"/>
  <c r="G15" i="11"/>
  <c r="C16" i="11"/>
  <c r="K16" i="11"/>
  <c r="G17" i="11"/>
  <c r="C18" i="11"/>
  <c r="K18" i="11"/>
  <c r="G19" i="11"/>
  <c r="C20" i="11"/>
  <c r="K20" i="11"/>
  <c r="G21" i="11"/>
  <c r="C22" i="11"/>
  <c r="K22" i="11"/>
  <c r="G23" i="11"/>
  <c r="C24" i="11"/>
  <c r="K24" i="11"/>
  <c r="G25" i="11"/>
  <c r="C26" i="11"/>
  <c r="K26" i="11"/>
  <c r="G27" i="11"/>
  <c r="C28" i="11"/>
  <c r="K28" i="11"/>
  <c r="G29" i="11"/>
  <c r="C30" i="11"/>
  <c r="K30" i="11"/>
  <c r="G31" i="11"/>
  <c r="C32" i="11"/>
  <c r="K32" i="11"/>
  <c r="G33" i="11"/>
  <c r="C34" i="11"/>
  <c r="K34" i="11"/>
  <c r="G35" i="11"/>
  <c r="C36" i="11"/>
  <c r="K36" i="11"/>
  <c r="G37" i="11"/>
  <c r="C38" i="11"/>
  <c r="K38" i="11"/>
  <c r="G39" i="11"/>
  <c r="C40" i="11"/>
  <c r="K40" i="11"/>
  <c r="G41" i="11"/>
  <c r="C42" i="11"/>
  <c r="K42" i="11"/>
  <c r="G43" i="11"/>
  <c r="C44" i="11"/>
  <c r="K44" i="11"/>
  <c r="G45" i="11"/>
  <c r="C46" i="11"/>
  <c r="K46" i="11"/>
  <c r="G47" i="11"/>
  <c r="C48" i="11"/>
  <c r="K48" i="11"/>
  <c r="G49" i="11"/>
  <c r="C50" i="11"/>
  <c r="K50" i="11"/>
  <c r="G51" i="11"/>
  <c r="C52" i="11"/>
  <c r="K52" i="11"/>
  <c r="G53" i="11"/>
  <c r="C54" i="11"/>
  <c r="K54" i="11"/>
  <c r="D3" i="11"/>
  <c r="C5" i="11"/>
  <c r="I6" i="11"/>
  <c r="H8" i="11"/>
  <c r="L9" i="11"/>
  <c r="D11" i="11"/>
  <c r="H12" i="11"/>
  <c r="L13" i="11"/>
  <c r="D15" i="11"/>
  <c r="H16" i="11"/>
  <c r="L17" i="11"/>
  <c r="D19" i="11"/>
  <c r="H20" i="11"/>
  <c r="L21" i="11"/>
  <c r="L22" i="11"/>
  <c r="J23" i="11"/>
  <c r="H24" i="11"/>
  <c r="H25" i="11"/>
  <c r="F26" i="11"/>
  <c r="D27" i="11"/>
  <c r="D28" i="11"/>
  <c r="B29" i="11"/>
  <c r="L29" i="11"/>
  <c r="L30" i="11"/>
  <c r="J31" i="11"/>
  <c r="H32" i="11"/>
  <c r="H33" i="11"/>
  <c r="F34" i="11"/>
  <c r="D35" i="11"/>
  <c r="D36" i="11"/>
  <c r="B37" i="11"/>
  <c r="L37" i="11"/>
  <c r="L38" i="11"/>
  <c r="J39" i="11"/>
  <c r="H40" i="11"/>
  <c r="H41" i="11"/>
  <c r="F42" i="11"/>
  <c r="D43" i="11"/>
  <c r="D44" i="11"/>
  <c r="B45" i="11"/>
  <c r="L45" i="11"/>
  <c r="L46" i="11"/>
  <c r="J47" i="11"/>
  <c r="H48" i="11"/>
  <c r="H49" i="11"/>
  <c r="F50" i="11"/>
  <c r="D51" i="11"/>
  <c r="D52" i="11"/>
  <c r="B53" i="11"/>
  <c r="L53" i="11"/>
  <c r="L54" i="11"/>
  <c r="H55" i="11"/>
  <c r="D56" i="11"/>
  <c r="L56" i="11"/>
  <c r="E3" i="11"/>
  <c r="D5" i="11"/>
  <c r="C7" i="11"/>
  <c r="I8" i="11"/>
  <c r="A10" i="11"/>
  <c r="E11" i="11"/>
  <c r="I12" i="11"/>
  <c r="A14" i="11"/>
  <c r="E15" i="11"/>
  <c r="I16" i="11"/>
  <c r="A18" i="11"/>
  <c r="E19" i="11"/>
  <c r="I20" i="11"/>
  <c r="A22" i="11"/>
  <c r="A23" i="11"/>
  <c r="K23" i="11"/>
  <c r="I24" i="11"/>
  <c r="I25" i="11"/>
  <c r="G26" i="11"/>
  <c r="E27" i="11"/>
  <c r="E28" i="11"/>
  <c r="C29" i="11"/>
  <c r="A30" i="11"/>
  <c r="A31" i="11"/>
  <c r="K31" i="11"/>
  <c r="I32" i="11"/>
  <c r="I33" i="11"/>
  <c r="G34" i="11"/>
  <c r="E35" i="11"/>
  <c r="E36" i="11"/>
  <c r="C37" i="11"/>
  <c r="A38" i="11"/>
  <c r="A39" i="11"/>
  <c r="K39" i="11"/>
  <c r="I40" i="11"/>
  <c r="I41" i="11"/>
  <c r="G42" i="11"/>
  <c r="E43" i="11"/>
  <c r="E44" i="11"/>
  <c r="C45" i="11"/>
  <c r="A46" i="11"/>
  <c r="A47" i="11"/>
  <c r="K47" i="11"/>
  <c r="I48" i="11"/>
  <c r="I49" i="11"/>
  <c r="G50" i="11"/>
  <c r="E51" i="11"/>
  <c r="E52" i="11"/>
  <c r="C53" i="11"/>
  <c r="A54" i="11"/>
  <c r="A55" i="11"/>
  <c r="I55" i="11"/>
  <c r="E56" i="11"/>
  <c r="A2" i="11"/>
  <c r="L3" i="11"/>
  <c r="K5" i="11"/>
  <c r="E7" i="11"/>
  <c r="C9" i="11"/>
  <c r="G10" i="11"/>
  <c r="K11" i="11"/>
  <c r="C13" i="11"/>
  <c r="G14" i="11"/>
  <c r="K15" i="11"/>
  <c r="C17" i="11"/>
  <c r="G18" i="11"/>
  <c r="K19" i="11"/>
  <c r="C21" i="11"/>
  <c r="E22" i="11"/>
  <c r="C23" i="11"/>
  <c r="A24" i="11"/>
  <c r="A25" i="11"/>
  <c r="K25" i="11"/>
  <c r="I26" i="11"/>
  <c r="I27" i="11"/>
  <c r="G28" i="11"/>
  <c r="E29" i="11"/>
  <c r="E30" i="11"/>
  <c r="C31" i="11"/>
  <c r="A32" i="11"/>
  <c r="A33" i="11"/>
  <c r="K33" i="11"/>
  <c r="I34" i="11"/>
  <c r="I35" i="11"/>
  <c r="G36" i="11"/>
  <c r="E37" i="11"/>
  <c r="E38" i="11"/>
  <c r="C39" i="11"/>
  <c r="A40" i="11"/>
  <c r="A41" i="11"/>
  <c r="K41" i="11"/>
  <c r="I42" i="11"/>
  <c r="I43" i="11"/>
  <c r="G44" i="11"/>
  <c r="E45" i="11"/>
  <c r="E46" i="11"/>
  <c r="C47" i="11"/>
  <c r="A48" i="11"/>
  <c r="A49" i="11"/>
  <c r="K49" i="11"/>
  <c r="I50" i="11"/>
  <c r="I51" i="11"/>
  <c r="G52" i="11"/>
  <c r="E53" i="11"/>
  <c r="E54" i="11"/>
  <c r="C55" i="11"/>
  <c r="K55" i="11"/>
  <c r="G56" i="11"/>
  <c r="G2" i="11"/>
  <c r="A4" i="11"/>
  <c r="L5" i="11"/>
  <c r="K7" i="11"/>
  <c r="D9" i="11"/>
  <c r="H10" i="11"/>
  <c r="L11" i="11"/>
  <c r="D13" i="11"/>
  <c r="H14" i="11"/>
  <c r="L15" i="11"/>
  <c r="D17" i="11"/>
  <c r="H18" i="11"/>
  <c r="L19" i="11"/>
  <c r="D21" i="11"/>
  <c r="F22" i="11"/>
  <c r="D23" i="11"/>
  <c r="D24" i="11"/>
  <c r="H2" i="11"/>
  <c r="G4" i="11"/>
  <c r="A6" i="11"/>
  <c r="L7" i="11"/>
  <c r="E9" i="11"/>
  <c r="I10" i="11"/>
  <c r="A12" i="11"/>
  <c r="E13" i="11"/>
  <c r="I14" i="11"/>
  <c r="A16" i="11"/>
  <c r="E17" i="11"/>
  <c r="I18" i="11"/>
  <c r="A20" i="11"/>
  <c r="E21" i="11"/>
  <c r="G22" i="11"/>
  <c r="E23" i="11"/>
  <c r="E24" i="11"/>
  <c r="C25" i="11"/>
  <c r="A26" i="11"/>
  <c r="A27" i="11"/>
  <c r="K27" i="11"/>
  <c r="I28" i="11"/>
  <c r="I29" i="11"/>
  <c r="G30" i="11"/>
  <c r="E31" i="11"/>
  <c r="E32" i="11"/>
  <c r="C33" i="11"/>
  <c r="A34" i="11"/>
  <c r="A35" i="11"/>
  <c r="K35" i="11"/>
  <c r="I36" i="11"/>
  <c r="I37" i="11"/>
  <c r="G38" i="11"/>
  <c r="E39" i="11"/>
  <c r="E40" i="11"/>
  <c r="C41" i="11"/>
  <c r="A42" i="11"/>
  <c r="A43" i="11"/>
  <c r="K43" i="11"/>
  <c r="I44" i="11"/>
  <c r="I45" i="11"/>
  <c r="G46" i="11"/>
  <c r="E47" i="11"/>
  <c r="E48" i="11"/>
  <c r="C49" i="11"/>
  <c r="A50" i="11"/>
  <c r="A51" i="11"/>
  <c r="K51" i="11"/>
  <c r="I52" i="11"/>
  <c r="I53" i="11"/>
  <c r="G54" i="11"/>
  <c r="E55" i="11"/>
  <c r="A56" i="11"/>
  <c r="I56" i="11"/>
  <c r="G6" i="11"/>
  <c r="D10" i="11"/>
  <c r="K13" i="11"/>
  <c r="H17" i="11"/>
  <c r="L20" i="11"/>
  <c r="I23" i="11"/>
  <c r="J25" i="11"/>
  <c r="H27" i="11"/>
  <c r="D29" i="11"/>
  <c r="B31" i="11"/>
  <c r="L32" i="11"/>
  <c r="H34" i="11"/>
  <c r="F36" i="11"/>
  <c r="D38" i="11"/>
  <c r="L39" i="11"/>
  <c r="J41" i="11"/>
  <c r="H43" i="11"/>
  <c r="D45" i="11"/>
  <c r="B47" i="11"/>
  <c r="L48" i="11"/>
  <c r="H50" i="11"/>
  <c r="F52" i="11"/>
  <c r="D54" i="11"/>
  <c r="J55" i="11"/>
  <c r="H6" i="11"/>
  <c r="L10" i="11"/>
  <c r="D14" i="11"/>
  <c r="K17" i="11"/>
  <c r="H21" i="11"/>
  <c r="L23" i="11"/>
  <c r="L25" i="11"/>
  <c r="J27" i="11"/>
  <c r="H29" i="11"/>
  <c r="D31" i="11"/>
  <c r="B33" i="11"/>
  <c r="L34" i="11"/>
  <c r="H36" i="11"/>
  <c r="F38" i="11"/>
  <c r="D40" i="11"/>
  <c r="L41" i="11"/>
  <c r="J43" i="11"/>
  <c r="H45" i="11"/>
  <c r="D47" i="11"/>
  <c r="B49" i="11"/>
  <c r="L50" i="11"/>
  <c r="H52" i="11"/>
  <c r="F54" i="11"/>
  <c r="L55" i="11"/>
  <c r="I2" i="11"/>
  <c r="D7" i="11"/>
  <c r="C11" i="11"/>
  <c r="L14" i="11"/>
  <c r="D18" i="11"/>
  <c r="K21" i="11"/>
  <c r="F24" i="11"/>
  <c r="D26" i="11"/>
  <c r="L27" i="11"/>
  <c r="J29" i="11"/>
  <c r="H31" i="11"/>
  <c r="D33" i="11"/>
  <c r="B35" i="11"/>
  <c r="L36" i="11"/>
  <c r="H38" i="11"/>
  <c r="F40" i="11"/>
  <c r="D42" i="11"/>
  <c r="L43" i="11"/>
  <c r="J45" i="11"/>
  <c r="H47" i="11"/>
  <c r="D49" i="11"/>
  <c r="B51" i="11"/>
  <c r="L52" i="11"/>
  <c r="H54" i="11"/>
  <c r="B56" i="11"/>
  <c r="C3" i="11"/>
  <c r="A8" i="11"/>
  <c r="H11" i="11"/>
  <c r="C15" i="11"/>
  <c r="L18" i="11"/>
  <c r="D22" i="11"/>
  <c r="G24" i="11"/>
  <c r="E26" i="11"/>
  <c r="A28" i="11"/>
  <c r="K29" i="11"/>
  <c r="I31" i="11"/>
  <c r="E33" i="11"/>
  <c r="C35" i="11"/>
  <c r="A37" i="11"/>
  <c r="I38" i="11"/>
  <c r="G40" i="11"/>
  <c r="E42" i="11"/>
  <c r="A44" i="11"/>
  <c r="K45" i="11"/>
  <c r="I47" i="11"/>
  <c r="E49" i="11"/>
  <c r="C51" i="11"/>
  <c r="A53" i="11"/>
  <c r="I54" i="11"/>
  <c r="C56" i="11"/>
  <c r="K3" i="11"/>
  <c r="G8" i="11"/>
  <c r="D12" i="11"/>
  <c r="H15" i="11"/>
  <c r="C19" i="11"/>
  <c r="H22" i="11"/>
  <c r="L24" i="11"/>
  <c r="H26" i="11"/>
  <c r="F28" i="11"/>
  <c r="D30" i="11"/>
  <c r="L31" i="11"/>
  <c r="J33" i="11"/>
  <c r="H35" i="11"/>
  <c r="D37" i="11"/>
  <c r="B39" i="11"/>
  <c r="L40" i="11"/>
  <c r="H42" i="11"/>
  <c r="F44" i="11"/>
  <c r="D46" i="11"/>
  <c r="L47" i="11"/>
  <c r="J49" i="11"/>
  <c r="H51" i="11"/>
  <c r="D53" i="11"/>
  <c r="B55" i="11"/>
  <c r="F56" i="11"/>
  <c r="E5" i="11"/>
  <c r="K9" i="11"/>
  <c r="H13" i="11"/>
  <c r="L16" i="11"/>
  <c r="G20" i="11"/>
  <c r="H23" i="11"/>
  <c r="E25" i="11"/>
  <c r="C27" i="11"/>
  <c r="A29" i="11"/>
  <c r="I30" i="11"/>
  <c r="G32" i="11"/>
  <c r="E34" i="11"/>
  <c r="A36" i="11"/>
  <c r="K37" i="11"/>
  <c r="I39" i="11"/>
  <c r="E41" i="11"/>
  <c r="C43" i="11"/>
  <c r="A45" i="11"/>
  <c r="I46" i="11"/>
  <c r="G48" i="11"/>
  <c r="E50" i="11"/>
  <c r="A52" i="11"/>
  <c r="K53" i="11"/>
  <c r="G55" i="11"/>
  <c r="K56" i="11"/>
  <c r="H4" i="11"/>
  <c r="H19" i="11"/>
  <c r="H28" i="11"/>
  <c r="J35" i="11"/>
  <c r="L42" i="11"/>
  <c r="L49" i="11"/>
  <c r="H56" i="11"/>
  <c r="I4" i="11"/>
  <c r="D20" i="11"/>
  <c r="L28" i="11"/>
  <c r="L35" i="11"/>
  <c r="B43" i="11"/>
  <c r="D50" i="11"/>
  <c r="J56" i="11"/>
  <c r="L8" i="11"/>
  <c r="I22" i="11"/>
  <c r="F30" i="11"/>
  <c r="H37" i="11"/>
  <c r="H44" i="11"/>
  <c r="J51" i="11"/>
  <c r="H9" i="11"/>
  <c r="B23" i="11"/>
  <c r="H30" i="11"/>
  <c r="J37" i="11"/>
  <c r="L44" i="11"/>
  <c r="L51" i="11"/>
  <c r="G12" i="11"/>
  <c r="B25" i="11"/>
  <c r="D32" i="11"/>
  <c r="D39" i="11"/>
  <c r="F46" i="11"/>
  <c r="H53" i="11"/>
  <c r="L12" i="11"/>
  <c r="D25" i="11"/>
  <c r="F32" i="11"/>
  <c r="H39" i="11"/>
  <c r="H46" i="11"/>
  <c r="J53" i="11"/>
  <c r="G16" i="11"/>
  <c r="F48" i="11"/>
  <c r="B27" i="11"/>
  <c r="F55" i="11"/>
  <c r="L33" i="11"/>
  <c r="D34" i="11"/>
  <c r="L26" i="11"/>
  <c r="D41" i="11"/>
  <c r="D55" i="11"/>
  <c r="B41" i="11"/>
  <c r="D48" i="11"/>
  <c r="D16" i="11"/>
  <c r="E14" i="3"/>
  <c r="L20" i="2"/>
  <c r="K4" i="5" a="1"/>
  <c r="G35" i="5" a="1"/>
  <c r="E32" i="3"/>
  <c r="E33" i="3"/>
  <c r="E35" i="2"/>
  <c r="H36" i="3"/>
  <c r="E36" i="2"/>
  <c r="B2" i="4" a="1"/>
  <c r="G40" i="3" a="1"/>
  <c r="N2" i="3" a="1"/>
  <c r="H37" i="3"/>
  <c r="G43" i="2" a="1"/>
  <c r="N3" i="2" a="1"/>
  <c r="H39" i="2"/>
  <c r="H40" i="2"/>
  <c r="G38" i="5" l="1"/>
  <c r="G35" i="5"/>
  <c r="G37" i="5"/>
  <c r="G36" i="5"/>
  <c r="L15" i="5"/>
  <c r="K9" i="5"/>
  <c r="L13" i="5"/>
  <c r="K4" i="5"/>
  <c r="K13" i="5"/>
  <c r="K14" i="5"/>
  <c r="K8" i="5"/>
  <c r="L5" i="5"/>
  <c r="L10" i="5"/>
  <c r="K7" i="5"/>
  <c r="K12" i="5"/>
  <c r="L14" i="5"/>
  <c r="K15" i="5"/>
  <c r="K11" i="5"/>
  <c r="L4" i="5"/>
  <c r="L6" i="5"/>
  <c r="L8" i="5"/>
  <c r="L9" i="5"/>
  <c r="L7" i="5"/>
  <c r="L12" i="5"/>
  <c r="K10" i="5"/>
  <c r="L11" i="5"/>
  <c r="K5" i="5"/>
  <c r="K6" i="5"/>
  <c r="P3" i="2"/>
  <c r="X3" i="2"/>
  <c r="U4" i="2"/>
  <c r="V3" i="2"/>
  <c r="T4" i="2"/>
  <c r="R5" i="2"/>
  <c r="O6" i="2"/>
  <c r="W6" i="2"/>
  <c r="T7" i="2"/>
  <c r="Q8" i="2"/>
  <c r="N9" i="2"/>
  <c r="V9" i="2"/>
  <c r="N3" i="2"/>
  <c r="W3" i="2"/>
  <c r="V4" i="2"/>
  <c r="S5" i="2"/>
  <c r="P6" i="2"/>
  <c r="X6" i="2"/>
  <c r="U7" i="2"/>
  <c r="R8" i="2"/>
  <c r="O9" i="2"/>
  <c r="W9" i="2"/>
  <c r="T10" i="2"/>
  <c r="Q11" i="2"/>
  <c r="N12" i="2"/>
  <c r="V12" i="2"/>
  <c r="S13" i="2"/>
  <c r="P14" i="2"/>
  <c r="X14" i="2"/>
  <c r="U15" i="2"/>
  <c r="R16" i="2"/>
  <c r="O17" i="2"/>
  <c r="W17" i="2"/>
  <c r="T18" i="2"/>
  <c r="Q19" i="2"/>
  <c r="N20" i="2"/>
  <c r="V20" i="2"/>
  <c r="S21" i="2"/>
  <c r="P22" i="2"/>
  <c r="X22" i="2"/>
  <c r="U23" i="2"/>
  <c r="R24" i="2"/>
  <c r="O25" i="2"/>
  <c r="W25" i="2"/>
  <c r="T26" i="2"/>
  <c r="Q27" i="2"/>
  <c r="N28" i="2"/>
  <c r="V28" i="2"/>
  <c r="S29" i="2"/>
  <c r="P30" i="2"/>
  <c r="X30" i="2"/>
  <c r="U31" i="2"/>
  <c r="R32" i="2"/>
  <c r="O33" i="2"/>
  <c r="W33" i="2"/>
  <c r="T34" i="2"/>
  <c r="Q3" i="2"/>
  <c r="O4" i="2"/>
  <c r="X4" i="2"/>
  <c r="U5" i="2"/>
  <c r="R6" i="2"/>
  <c r="O7" i="2"/>
  <c r="W7" i="2"/>
  <c r="T8" i="2"/>
  <c r="Q9" i="2"/>
  <c r="N10" i="2"/>
  <c r="V10" i="2"/>
  <c r="S11" i="2"/>
  <c r="P12" i="2"/>
  <c r="X12" i="2"/>
  <c r="U13" i="2"/>
  <c r="R14" i="2"/>
  <c r="O15" i="2"/>
  <c r="W15" i="2"/>
  <c r="R3" i="2"/>
  <c r="P4" i="2"/>
  <c r="Q5" i="2"/>
  <c r="T6" i="2"/>
  <c r="V7" i="2"/>
  <c r="W8" i="2"/>
  <c r="O10" i="2"/>
  <c r="N11" i="2"/>
  <c r="X11" i="2"/>
  <c r="N13" i="2"/>
  <c r="X13" i="2"/>
  <c r="W14" i="2"/>
  <c r="X15" i="2"/>
  <c r="V16" i="2"/>
  <c r="T17" i="2"/>
  <c r="R18" i="2"/>
  <c r="P19" i="2"/>
  <c r="O20" i="2"/>
  <c r="X20" i="2"/>
  <c r="V21" i="2"/>
  <c r="T22" i="2"/>
  <c r="R23" i="2"/>
  <c r="P24" i="2"/>
  <c r="N25" i="2"/>
  <c r="X25" i="2"/>
  <c r="V26" i="2"/>
  <c r="T27" i="2"/>
  <c r="R28" i="2"/>
  <c r="P29" i="2"/>
  <c r="N30" i="2"/>
  <c r="W30" i="2"/>
  <c r="V31" i="2"/>
  <c r="T32" i="2"/>
  <c r="R33" i="2"/>
  <c r="P34" i="2"/>
  <c r="N35" i="2"/>
  <c r="V35" i="2"/>
  <c r="S36" i="2"/>
  <c r="P37" i="2"/>
  <c r="X37" i="2"/>
  <c r="U38" i="2"/>
  <c r="R39" i="2"/>
  <c r="O40" i="2"/>
  <c r="W40" i="2"/>
  <c r="T41" i="2"/>
  <c r="Q42" i="2"/>
  <c r="N43" i="2"/>
  <c r="V43" i="2"/>
  <c r="S44" i="2"/>
  <c r="P45" i="2"/>
  <c r="X45" i="2"/>
  <c r="U46" i="2"/>
  <c r="R47" i="2"/>
  <c r="O48" i="2"/>
  <c r="W48" i="2"/>
  <c r="T49" i="2"/>
  <c r="Q4" i="2"/>
  <c r="T5" i="2"/>
  <c r="U6" i="2"/>
  <c r="X7" i="2"/>
  <c r="X8" i="2"/>
  <c r="P10" i="2"/>
  <c r="O11" i="2"/>
  <c r="O12" i="2"/>
  <c r="O13" i="2"/>
  <c r="N14" i="2"/>
  <c r="N15" i="2"/>
  <c r="N16" i="2"/>
  <c r="W16" i="2"/>
  <c r="U17" i="2"/>
  <c r="S18" i="2"/>
  <c r="R19" i="2"/>
  <c r="P20" i="2"/>
  <c r="N21" i="2"/>
  <c r="W21" i="2"/>
  <c r="U22" i="2"/>
  <c r="S23" i="2"/>
  <c r="Q24" i="2"/>
  <c r="P25" i="2"/>
  <c r="N26" i="2"/>
  <c r="W26" i="2"/>
  <c r="U27" i="2"/>
  <c r="S28" i="2"/>
  <c r="Q29" i="2"/>
  <c r="O30" i="2"/>
  <c r="N31" i="2"/>
  <c r="W31" i="2"/>
  <c r="U32" i="2"/>
  <c r="S33" i="2"/>
  <c r="Q34" i="2"/>
  <c r="O35" i="2"/>
  <c r="W35" i="2"/>
  <c r="T36" i="2"/>
  <c r="Q37" i="2"/>
  <c r="N38" i="2"/>
  <c r="V38" i="2"/>
  <c r="S39" i="2"/>
  <c r="P40" i="2"/>
  <c r="X40" i="2"/>
  <c r="U41" i="2"/>
  <c r="R42" i="2"/>
  <c r="O43" i="2"/>
  <c r="W43" i="2"/>
  <c r="T44" i="2"/>
  <c r="Q45" i="2"/>
  <c r="N46" i="2"/>
  <c r="V46" i="2"/>
  <c r="S47" i="2"/>
  <c r="P48" i="2"/>
  <c r="X48" i="2"/>
  <c r="U49" i="2"/>
  <c r="O3" i="2"/>
  <c r="S4" i="2"/>
  <c r="W5" i="2"/>
  <c r="N7" i="2"/>
  <c r="O8" i="2"/>
  <c r="R9" i="2"/>
  <c r="R10" i="2"/>
  <c r="R11" i="2"/>
  <c r="R12" i="2"/>
  <c r="Q13" i="2"/>
  <c r="Q14" i="2"/>
  <c r="Q15" i="2"/>
  <c r="P16" i="2"/>
  <c r="N17" i="2"/>
  <c r="X17" i="2"/>
  <c r="V18" i="2"/>
  <c r="T19" i="2"/>
  <c r="R20" i="2"/>
  <c r="P21" i="2"/>
  <c r="N22" i="2"/>
  <c r="W22" i="2"/>
  <c r="V23" i="2"/>
  <c r="T24" i="2"/>
  <c r="R25" i="2"/>
  <c r="P26" i="2"/>
  <c r="N27" i="2"/>
  <c r="W27" i="2"/>
  <c r="U28" i="2"/>
  <c r="T29" i="2"/>
  <c r="R30" i="2"/>
  <c r="P31" i="2"/>
  <c r="N32" i="2"/>
  <c r="W32" i="2"/>
  <c r="U33" i="2"/>
  <c r="S34" i="2"/>
  <c r="Q35" i="2"/>
  <c r="N36" i="2"/>
  <c r="V36" i="2"/>
  <c r="S37" i="2"/>
  <c r="P38" i="2"/>
  <c r="X38" i="2"/>
  <c r="U39" i="2"/>
  <c r="R40" i="2"/>
  <c r="O41" i="2"/>
  <c r="W41" i="2"/>
  <c r="T42" i="2"/>
  <c r="Q43" i="2"/>
  <c r="N44" i="2"/>
  <c r="V44" i="2"/>
  <c r="S45" i="2"/>
  <c r="P46" i="2"/>
  <c r="X46" i="2"/>
  <c r="U47" i="2"/>
  <c r="R48" i="2"/>
  <c r="O49" i="2"/>
  <c r="W49" i="2"/>
  <c r="T3" i="2"/>
  <c r="S3" i="2"/>
  <c r="W4" i="2"/>
  <c r="X5" i="2"/>
  <c r="P7" i="2"/>
  <c r="P8" i="2"/>
  <c r="S9" i="2"/>
  <c r="S10" i="2"/>
  <c r="T11" i="2"/>
  <c r="S12" i="2"/>
  <c r="R13" i="2"/>
  <c r="S14" i="2"/>
  <c r="R15" i="2"/>
  <c r="Q16" i="2"/>
  <c r="P17" i="2"/>
  <c r="N18" i="2"/>
  <c r="W18" i="2"/>
  <c r="U19" i="2"/>
  <c r="S20" i="2"/>
  <c r="Q21" i="2"/>
  <c r="O22" i="2"/>
  <c r="N23" i="2"/>
  <c r="W23" i="2"/>
  <c r="U24" i="2"/>
  <c r="S25" i="2"/>
  <c r="Q26" i="2"/>
  <c r="O27" i="2"/>
  <c r="X27" i="2"/>
  <c r="W28" i="2"/>
  <c r="U29" i="2"/>
  <c r="S30" i="2"/>
  <c r="Q31" i="2"/>
  <c r="O32" i="2"/>
  <c r="X32" i="2"/>
  <c r="V33" i="2"/>
  <c r="U34" i="2"/>
  <c r="R35" i="2"/>
  <c r="O36" i="2"/>
  <c r="W36" i="2"/>
  <c r="T37" i="2"/>
  <c r="Q38" i="2"/>
  <c r="N39" i="2"/>
  <c r="V39" i="2"/>
  <c r="S40" i="2"/>
  <c r="P41" i="2"/>
  <c r="X41" i="2"/>
  <c r="U42" i="2"/>
  <c r="R43" i="2"/>
  <c r="O44" i="2"/>
  <c r="W44" i="2"/>
  <c r="T45" i="2"/>
  <c r="Q46" i="2"/>
  <c r="N47" i="2"/>
  <c r="V47" i="2"/>
  <c r="S48" i="2"/>
  <c r="P49" i="2"/>
  <c r="X49" i="2"/>
  <c r="U3" i="2"/>
  <c r="O5" i="2"/>
  <c r="Q6" i="2"/>
  <c r="R7" i="2"/>
  <c r="U8" i="2"/>
  <c r="U9" i="2"/>
  <c r="W10" i="2"/>
  <c r="V11" i="2"/>
  <c r="U12" i="2"/>
  <c r="V13" i="2"/>
  <c r="U14" i="2"/>
  <c r="T15" i="2"/>
  <c r="T16" i="2"/>
  <c r="R17" i="2"/>
  <c r="P18" i="2"/>
  <c r="N19" i="2"/>
  <c r="W19" i="2"/>
  <c r="U20" i="2"/>
  <c r="T21" i="2"/>
  <c r="R22" i="2"/>
  <c r="P23" i="2"/>
  <c r="N24" i="2"/>
  <c r="W24" i="2"/>
  <c r="U25" i="2"/>
  <c r="S26" i="2"/>
  <c r="R27" i="2"/>
  <c r="P28" i="2"/>
  <c r="N29" i="2"/>
  <c r="W29" i="2"/>
  <c r="U30" i="2"/>
  <c r="S31" i="2"/>
  <c r="Q32" i="2"/>
  <c r="P33" i="2"/>
  <c r="N34" i="2"/>
  <c r="W34" i="2"/>
  <c r="T35" i="2"/>
  <c r="Q36" i="2"/>
  <c r="N37" i="2"/>
  <c r="V37" i="2"/>
  <c r="S38" i="2"/>
  <c r="P39" i="2"/>
  <c r="X39" i="2"/>
  <c r="U40" i="2"/>
  <c r="R41" i="2"/>
  <c r="O42" i="2"/>
  <c r="W42" i="2"/>
  <c r="T43" i="2"/>
  <c r="Q44" i="2"/>
  <c r="N45" i="2"/>
  <c r="V45" i="2"/>
  <c r="S46" i="2"/>
  <c r="P47" i="2"/>
  <c r="X47" i="2"/>
  <c r="U48" i="2"/>
  <c r="R49" i="2"/>
  <c r="X31" i="2"/>
  <c r="V5" i="2"/>
  <c r="V8" i="2"/>
  <c r="U11" i="2"/>
  <c r="O14" i="2"/>
  <c r="U16" i="2"/>
  <c r="X18" i="2"/>
  <c r="O21" i="2"/>
  <c r="Q23" i="2"/>
  <c r="T25" i="2"/>
  <c r="V27" i="2"/>
  <c r="X29" i="2"/>
  <c r="P32" i="2"/>
  <c r="R34" i="2"/>
  <c r="R36" i="2"/>
  <c r="R38" i="2"/>
  <c r="Q40" i="2"/>
  <c r="P42" i="2"/>
  <c r="P44" i="2"/>
  <c r="O46" i="2"/>
  <c r="N48" i="2"/>
  <c r="V14" i="2"/>
  <c r="T46" i="2"/>
  <c r="P5" i="2"/>
  <c r="S27" i="2"/>
  <c r="O38" i="2"/>
  <c r="W47" i="2"/>
  <c r="N6" i="2"/>
  <c r="P9" i="2"/>
  <c r="W11" i="2"/>
  <c r="T14" i="2"/>
  <c r="X16" i="2"/>
  <c r="O19" i="2"/>
  <c r="R21" i="2"/>
  <c r="T23" i="2"/>
  <c r="V25" i="2"/>
  <c r="O28" i="2"/>
  <c r="Q30" i="2"/>
  <c r="S32" i="2"/>
  <c r="V34" i="2"/>
  <c r="U36" i="2"/>
  <c r="T38" i="2"/>
  <c r="T40" i="2"/>
  <c r="S42" i="2"/>
  <c r="R44" i="2"/>
  <c r="R46" i="2"/>
  <c r="Q48" i="2"/>
  <c r="S6" i="2"/>
  <c r="T9" i="2"/>
  <c r="Q12" i="2"/>
  <c r="Q17" i="2"/>
  <c r="S19" i="2"/>
  <c r="U21" i="2"/>
  <c r="X23" i="2"/>
  <c r="O26" i="2"/>
  <c r="Q28" i="2"/>
  <c r="T30" i="2"/>
  <c r="V32" i="2"/>
  <c r="X34" i="2"/>
  <c r="X36" i="2"/>
  <c r="W38" i="2"/>
  <c r="V40" i="2"/>
  <c r="V42" i="2"/>
  <c r="U44" i="2"/>
  <c r="T48" i="2"/>
  <c r="U18" i="2"/>
  <c r="V29" i="2"/>
  <c r="N42" i="2"/>
  <c r="V49" i="2"/>
  <c r="V6" i="2"/>
  <c r="X9" i="2"/>
  <c r="T12" i="2"/>
  <c r="P15" i="2"/>
  <c r="S17" i="2"/>
  <c r="V19" i="2"/>
  <c r="X21" i="2"/>
  <c r="O24" i="2"/>
  <c r="R26" i="2"/>
  <c r="T28" i="2"/>
  <c r="V30" i="2"/>
  <c r="N33" i="2"/>
  <c r="P35" i="2"/>
  <c r="O37" i="2"/>
  <c r="O39" i="2"/>
  <c r="N41" i="2"/>
  <c r="X42" i="2"/>
  <c r="X44" i="2"/>
  <c r="W46" i="2"/>
  <c r="V48" i="2"/>
  <c r="R4" i="2"/>
  <c r="S7" i="2"/>
  <c r="U10" i="2"/>
  <c r="P13" i="2"/>
  <c r="V15" i="2"/>
  <c r="O18" i="2"/>
  <c r="Q20" i="2"/>
  <c r="S22" i="2"/>
  <c r="X26" i="2"/>
  <c r="O29" i="2"/>
  <c r="R31" i="2"/>
  <c r="U35" i="2"/>
  <c r="U37" i="2"/>
  <c r="S41" i="2"/>
  <c r="S43" i="2"/>
  <c r="Q47" i="2"/>
  <c r="Q49" i="2"/>
  <c r="W13" i="2"/>
  <c r="N4" i="2"/>
  <c r="Q7" i="2"/>
  <c r="Q10" i="2"/>
  <c r="W12" i="2"/>
  <c r="S15" i="2"/>
  <c r="V17" i="2"/>
  <c r="X19" i="2"/>
  <c r="Q22" i="2"/>
  <c r="S24" i="2"/>
  <c r="U26" i="2"/>
  <c r="X28" i="2"/>
  <c r="O31" i="2"/>
  <c r="Q33" i="2"/>
  <c r="S35" i="2"/>
  <c r="R37" i="2"/>
  <c r="Q39" i="2"/>
  <c r="Q41" i="2"/>
  <c r="P43" i="2"/>
  <c r="O45" i="2"/>
  <c r="O47" i="2"/>
  <c r="N49" i="2"/>
  <c r="V24" i="2"/>
  <c r="T33" i="2"/>
  <c r="T39" i="2"/>
  <c r="R45" i="2"/>
  <c r="S16" i="2"/>
  <c r="O23" i="2"/>
  <c r="O34" i="2"/>
  <c r="N40" i="2"/>
  <c r="W45" i="2"/>
  <c r="N5" i="2"/>
  <c r="N8" i="2"/>
  <c r="X10" i="2"/>
  <c r="T13" i="2"/>
  <c r="O16" i="2"/>
  <c r="Q18" i="2"/>
  <c r="T20" i="2"/>
  <c r="V22" i="2"/>
  <c r="X24" i="2"/>
  <c r="P27" i="2"/>
  <c r="R29" i="2"/>
  <c r="T31" i="2"/>
  <c r="X33" i="2"/>
  <c r="X35" i="2"/>
  <c r="W37" i="2"/>
  <c r="W39" i="2"/>
  <c r="V41" i="2"/>
  <c r="U43" i="2"/>
  <c r="U45" i="2"/>
  <c r="T47" i="2"/>
  <c r="S49" i="2"/>
  <c r="S8" i="2"/>
  <c r="P11" i="2"/>
  <c r="W20" i="2"/>
  <c r="Q25" i="2"/>
  <c r="P36" i="2"/>
  <c r="X43" i="2"/>
  <c r="G45" i="2"/>
  <c r="G46" i="2"/>
  <c r="G43" i="2"/>
  <c r="G44" i="2"/>
  <c r="O2" i="3"/>
  <c r="W2" i="3"/>
  <c r="R3" i="3"/>
  <c r="Z3" i="3"/>
  <c r="U4" i="3"/>
  <c r="P5" i="3"/>
  <c r="X5" i="3"/>
  <c r="S6" i="3"/>
  <c r="N7" i="3"/>
  <c r="V7" i="3"/>
  <c r="Q8" i="3"/>
  <c r="Y8" i="3"/>
  <c r="T9" i="3"/>
  <c r="O10" i="3"/>
  <c r="W10" i="3"/>
  <c r="R11" i="3"/>
  <c r="Z11" i="3"/>
  <c r="U12" i="3"/>
  <c r="P13" i="3"/>
  <c r="X13" i="3"/>
  <c r="S14" i="3"/>
  <c r="N15" i="3"/>
  <c r="V15" i="3"/>
  <c r="Q16" i="3"/>
  <c r="Y16" i="3"/>
  <c r="T17" i="3"/>
  <c r="O18" i="3"/>
  <c r="W18" i="3"/>
  <c r="R19" i="3"/>
  <c r="Z19" i="3"/>
  <c r="U20" i="3"/>
  <c r="P21" i="3"/>
  <c r="X21" i="3"/>
  <c r="S22" i="3"/>
  <c r="N23" i="3"/>
  <c r="V23" i="3"/>
  <c r="Q24" i="3"/>
  <c r="Y24" i="3"/>
  <c r="T25" i="3"/>
  <c r="O26" i="3"/>
  <c r="W26" i="3"/>
  <c r="R27" i="3"/>
  <c r="Z27" i="3"/>
  <c r="U28" i="3"/>
  <c r="P29" i="3"/>
  <c r="X29" i="3"/>
  <c r="S30" i="3"/>
  <c r="N31" i="3"/>
  <c r="V31" i="3"/>
  <c r="Q32" i="3"/>
  <c r="Y32" i="3"/>
  <c r="T33" i="3"/>
  <c r="O34" i="3"/>
  <c r="W34" i="3"/>
  <c r="R35" i="3"/>
  <c r="Z35" i="3"/>
  <c r="U36" i="3"/>
  <c r="P37" i="3"/>
  <c r="X37" i="3"/>
  <c r="S38" i="3"/>
  <c r="N39" i="3"/>
  <c r="V39" i="3"/>
  <c r="Q40" i="3"/>
  <c r="Y40" i="3"/>
  <c r="T41" i="3"/>
  <c r="O42" i="3"/>
  <c r="W42" i="3"/>
  <c r="Q2" i="3"/>
  <c r="Y2" i="3"/>
  <c r="T3" i="3"/>
  <c r="S2" i="3"/>
  <c r="N3" i="3"/>
  <c r="V3" i="3"/>
  <c r="Q4" i="3"/>
  <c r="Y4" i="3"/>
  <c r="T5" i="3"/>
  <c r="O6" i="3"/>
  <c r="W6" i="3"/>
  <c r="R7" i="3"/>
  <c r="Z7" i="3"/>
  <c r="U8" i="3"/>
  <c r="P9" i="3"/>
  <c r="X9" i="3"/>
  <c r="S10" i="3"/>
  <c r="N11" i="3"/>
  <c r="V11" i="3"/>
  <c r="Q12" i="3"/>
  <c r="Y12" i="3"/>
  <c r="T13" i="3"/>
  <c r="O14" i="3"/>
  <c r="W14" i="3"/>
  <c r="R15" i="3"/>
  <c r="Z15" i="3"/>
  <c r="U16" i="3"/>
  <c r="P17" i="3"/>
  <c r="X17" i="3"/>
  <c r="S18" i="3"/>
  <c r="N19" i="3"/>
  <c r="V19" i="3"/>
  <c r="Q20" i="3"/>
  <c r="Y20" i="3"/>
  <c r="T21" i="3"/>
  <c r="O22" i="3"/>
  <c r="W22" i="3"/>
  <c r="R23" i="3"/>
  <c r="Z23" i="3"/>
  <c r="U24" i="3"/>
  <c r="P25" i="3"/>
  <c r="X25" i="3"/>
  <c r="S26" i="3"/>
  <c r="N27" i="3"/>
  <c r="V27" i="3"/>
  <c r="Q28" i="3"/>
  <c r="Y28" i="3"/>
  <c r="Z2" i="3"/>
  <c r="Y3" i="3"/>
  <c r="W4" i="3"/>
  <c r="U5" i="3"/>
  <c r="R6" i="3"/>
  <c r="P7" i="3"/>
  <c r="N8" i="3"/>
  <c r="X8" i="3"/>
  <c r="V9" i="3"/>
  <c r="T10" i="3"/>
  <c r="Q11" i="3"/>
  <c r="O12" i="3"/>
  <c r="Z12" i="3"/>
  <c r="W13" i="3"/>
  <c r="U14" i="3"/>
  <c r="S15" i="3"/>
  <c r="P16" i="3"/>
  <c r="N17" i="3"/>
  <c r="Y17" i="3"/>
  <c r="V18" i="3"/>
  <c r="T19" i="3"/>
  <c r="R20" i="3"/>
  <c r="O21" i="3"/>
  <c r="Z21" i="3"/>
  <c r="X22" i="3"/>
  <c r="U23" i="3"/>
  <c r="S24" i="3"/>
  <c r="Q25" i="3"/>
  <c r="N26" i="3"/>
  <c r="Y26" i="3"/>
  <c r="W27" i="3"/>
  <c r="T28" i="3"/>
  <c r="R29" i="3"/>
  <c r="N30" i="3"/>
  <c r="W30" i="3"/>
  <c r="S31" i="3"/>
  <c r="O32" i="3"/>
  <c r="X32" i="3"/>
  <c r="U33" i="3"/>
  <c r="Q34" i="3"/>
  <c r="Z34" i="3"/>
  <c r="V35" i="3"/>
  <c r="R36" i="3"/>
  <c r="N37" i="3"/>
  <c r="W37" i="3"/>
  <c r="T38" i="3"/>
  <c r="P39" i="3"/>
  <c r="Y39" i="3"/>
  <c r="U40" i="3"/>
  <c r="Q41" i="3"/>
  <c r="Z41" i="3"/>
  <c r="V42" i="3"/>
  <c r="N2" i="3"/>
  <c r="O3" i="3"/>
  <c r="N4" i="3"/>
  <c r="X4" i="3"/>
  <c r="V5" i="3"/>
  <c r="T6" i="3"/>
  <c r="Q7" i="3"/>
  <c r="O8" i="3"/>
  <c r="Z8" i="3"/>
  <c r="W9" i="3"/>
  <c r="U10" i="3"/>
  <c r="S11" i="3"/>
  <c r="P12" i="3"/>
  <c r="N13" i="3"/>
  <c r="Y13" i="3"/>
  <c r="V14" i="3"/>
  <c r="T15" i="3"/>
  <c r="R16" i="3"/>
  <c r="O17" i="3"/>
  <c r="Z17" i="3"/>
  <c r="X18" i="3"/>
  <c r="U19" i="3"/>
  <c r="S20" i="3"/>
  <c r="Q21" i="3"/>
  <c r="N22" i="3"/>
  <c r="Y22" i="3"/>
  <c r="W23" i="3"/>
  <c r="T24" i="3"/>
  <c r="R25" i="3"/>
  <c r="P26" i="3"/>
  <c r="Z26" i="3"/>
  <c r="X27" i="3"/>
  <c r="V28" i="3"/>
  <c r="S29" i="3"/>
  <c r="O30" i="3"/>
  <c r="X30" i="3"/>
  <c r="T31" i="3"/>
  <c r="P32" i="3"/>
  <c r="Z32" i="3"/>
  <c r="V33" i="3"/>
  <c r="R34" i="3"/>
  <c r="N35" i="3"/>
  <c r="W35" i="3"/>
  <c r="S36" i="3"/>
  <c r="O37" i="3"/>
  <c r="Y37" i="3"/>
  <c r="U38" i="3"/>
  <c r="Q39" i="3"/>
  <c r="Z39" i="3"/>
  <c r="V40" i="3"/>
  <c r="R41" i="3"/>
  <c r="N42" i="3"/>
  <c r="X42" i="3"/>
  <c r="P2" i="3"/>
  <c r="P3" i="3"/>
  <c r="O4" i="3"/>
  <c r="Z4" i="3"/>
  <c r="W5" i="3"/>
  <c r="U6" i="3"/>
  <c r="S7" i="3"/>
  <c r="P8" i="3"/>
  <c r="N9" i="3"/>
  <c r="Y9" i="3"/>
  <c r="V10" i="3"/>
  <c r="T11" i="3"/>
  <c r="R12" i="3"/>
  <c r="O13" i="3"/>
  <c r="Z13" i="3"/>
  <c r="X14" i="3"/>
  <c r="U15" i="3"/>
  <c r="S16" i="3"/>
  <c r="Q17" i="3"/>
  <c r="N18" i="3"/>
  <c r="Y18" i="3"/>
  <c r="W19" i="3"/>
  <c r="T20" i="3"/>
  <c r="R21" i="3"/>
  <c r="P22" i="3"/>
  <c r="Z22" i="3"/>
  <c r="X23" i="3"/>
  <c r="V24" i="3"/>
  <c r="S25" i="3"/>
  <c r="Q26" i="3"/>
  <c r="O27" i="3"/>
  <c r="Y27" i="3"/>
  <c r="W28" i="3"/>
  <c r="T29" i="3"/>
  <c r="P30" i="3"/>
  <c r="Y30" i="3"/>
  <c r="U31" i="3"/>
  <c r="R32" i="3"/>
  <c r="N33" i="3"/>
  <c r="W33" i="3"/>
  <c r="S34" i="3"/>
  <c r="O35" i="3"/>
  <c r="X35" i="3"/>
  <c r="T36" i="3"/>
  <c r="Q37" i="3"/>
  <c r="Z37" i="3"/>
  <c r="V38" i="3"/>
  <c r="R39" i="3"/>
  <c r="N40" i="3"/>
  <c r="W40" i="3"/>
  <c r="S41" i="3"/>
  <c r="P42" i="3"/>
  <c r="Y42" i="3"/>
  <c r="T2" i="3"/>
  <c r="S3" i="3"/>
  <c r="R4" i="3"/>
  <c r="O5" i="3"/>
  <c r="Z5" i="3"/>
  <c r="X6" i="3"/>
  <c r="U7" i="3"/>
  <c r="S8" i="3"/>
  <c r="Q9" i="3"/>
  <c r="N10" i="3"/>
  <c r="Y10" i="3"/>
  <c r="W11" i="3"/>
  <c r="T12" i="3"/>
  <c r="R13" i="3"/>
  <c r="P14" i="3"/>
  <c r="Z14" i="3"/>
  <c r="X15" i="3"/>
  <c r="V16" i="3"/>
  <c r="S17" i="3"/>
  <c r="Q18" i="3"/>
  <c r="O19" i="3"/>
  <c r="Y19" i="3"/>
  <c r="W20" i="3"/>
  <c r="U21" i="3"/>
  <c r="R22" i="3"/>
  <c r="P23" i="3"/>
  <c r="N24" i="3"/>
  <c r="X24" i="3"/>
  <c r="V25" i="3"/>
  <c r="T26" i="3"/>
  <c r="Q27" i="3"/>
  <c r="O28" i="3"/>
  <c r="Z28" i="3"/>
  <c r="V29" i="3"/>
  <c r="R30" i="3"/>
  <c r="O31" i="3"/>
  <c r="X31" i="3"/>
  <c r="T32" i="3"/>
  <c r="P33" i="3"/>
  <c r="Y33" i="3"/>
  <c r="U34" i="3"/>
  <c r="Q35" i="3"/>
  <c r="N36" i="3"/>
  <c r="W36" i="3"/>
  <c r="S37" i="3"/>
  <c r="O38" i="3"/>
  <c r="X38" i="3"/>
  <c r="T39" i="3"/>
  <c r="P40" i="3"/>
  <c r="Z40" i="3"/>
  <c r="V41" i="3"/>
  <c r="R42" i="3"/>
  <c r="V2" i="3"/>
  <c r="W3" i="3"/>
  <c r="T4" i="3"/>
  <c r="R5" i="3"/>
  <c r="P6" i="3"/>
  <c r="Z6" i="3"/>
  <c r="X7" i="3"/>
  <c r="V8" i="3"/>
  <c r="S9" i="3"/>
  <c r="Q10" i="3"/>
  <c r="O11" i="3"/>
  <c r="Y11" i="3"/>
  <c r="W12" i="3"/>
  <c r="U13" i="3"/>
  <c r="R14" i="3"/>
  <c r="P15" i="3"/>
  <c r="N16" i="3"/>
  <c r="X16" i="3"/>
  <c r="V17" i="3"/>
  <c r="T18" i="3"/>
  <c r="Q19" i="3"/>
  <c r="O20" i="3"/>
  <c r="Z20" i="3"/>
  <c r="W21" i="3"/>
  <c r="U22" i="3"/>
  <c r="S23" i="3"/>
  <c r="P24" i="3"/>
  <c r="N25" i="3"/>
  <c r="Y25" i="3"/>
  <c r="V26" i="3"/>
  <c r="T27" i="3"/>
  <c r="R28" i="3"/>
  <c r="O29" i="3"/>
  <c r="Y29" i="3"/>
  <c r="U30" i="3"/>
  <c r="Q31" i="3"/>
  <c r="Z31" i="3"/>
  <c r="V32" i="3"/>
  <c r="R33" i="3"/>
  <c r="N34" i="3"/>
  <c r="X34" i="3"/>
  <c r="T35" i="3"/>
  <c r="P36" i="3"/>
  <c r="Y36" i="3"/>
  <c r="U37" i="3"/>
  <c r="Q38" i="3"/>
  <c r="Z38" i="3"/>
  <c r="W39" i="3"/>
  <c r="S40" i="3"/>
  <c r="O41" i="3"/>
  <c r="X41" i="3"/>
  <c r="T42" i="3"/>
  <c r="S4" i="3"/>
  <c r="V6" i="3"/>
  <c r="W8" i="3"/>
  <c r="Z10" i="3"/>
  <c r="Q13" i="3"/>
  <c r="Q15" i="3"/>
  <c r="U17" i="3"/>
  <c r="X19" i="3"/>
  <c r="Y21" i="3"/>
  <c r="O24" i="3"/>
  <c r="R26" i="3"/>
  <c r="S28" i="3"/>
  <c r="T30" i="3"/>
  <c r="S32" i="3"/>
  <c r="P34" i="3"/>
  <c r="O36" i="3"/>
  <c r="N38" i="3"/>
  <c r="X39" i="3"/>
  <c r="W41" i="3"/>
  <c r="R2" i="3"/>
  <c r="V4" i="3"/>
  <c r="Y6" i="3"/>
  <c r="O9" i="3"/>
  <c r="P11" i="3"/>
  <c r="S13" i="3"/>
  <c r="W15" i="3"/>
  <c r="W17" i="3"/>
  <c r="N20" i="3"/>
  <c r="Q22" i="3"/>
  <c r="R24" i="3"/>
  <c r="U26" i="3"/>
  <c r="X28" i="3"/>
  <c r="V30" i="3"/>
  <c r="U32" i="3"/>
  <c r="T34" i="3"/>
  <c r="Q36" i="3"/>
  <c r="P38" i="3"/>
  <c r="O40" i="3"/>
  <c r="Y41" i="3"/>
  <c r="X2" i="3"/>
  <c r="Q5" i="3"/>
  <c r="T7" i="3"/>
  <c r="U9" i="3"/>
  <c r="X11" i="3"/>
  <c r="N14" i="3"/>
  <c r="O16" i="3"/>
  <c r="R18" i="3"/>
  <c r="V20" i="3"/>
  <c r="V22" i="3"/>
  <c r="Z24" i="3"/>
  <c r="P27" i="3"/>
  <c r="Q29" i="3"/>
  <c r="P31" i="3"/>
  <c r="O33" i="3"/>
  <c r="Y34" i="3"/>
  <c r="X36" i="3"/>
  <c r="W38" i="3"/>
  <c r="T40" i="3"/>
  <c r="S42" i="3"/>
  <c r="Q3" i="3"/>
  <c r="S5" i="3"/>
  <c r="W7" i="3"/>
  <c r="Z9" i="3"/>
  <c r="N12" i="3"/>
  <c r="Q14" i="3"/>
  <c r="T16" i="3"/>
  <c r="U18" i="3"/>
  <c r="X20" i="3"/>
  <c r="O23" i="3"/>
  <c r="O25" i="3"/>
  <c r="S27" i="3"/>
  <c r="U29" i="3"/>
  <c r="R31" i="3"/>
  <c r="Q33" i="3"/>
  <c r="P35" i="3"/>
  <c r="Z36" i="3"/>
  <c r="Y38" i="3"/>
  <c r="X40" i="3"/>
  <c r="U42" i="3"/>
  <c r="X3" i="3"/>
  <c r="N6" i="3"/>
  <c r="R8" i="3"/>
  <c r="R10" i="3"/>
  <c r="V12" i="3"/>
  <c r="Y14" i="3"/>
  <c r="Z16" i="3"/>
  <c r="P19" i="3"/>
  <c r="S21" i="3"/>
  <c r="T23" i="3"/>
  <c r="W25" i="3"/>
  <c r="N28" i="3"/>
  <c r="Z29" i="3"/>
  <c r="Y31" i="3"/>
  <c r="X33" i="3"/>
  <c r="U35" i="3"/>
  <c r="T37" i="3"/>
  <c r="S39" i="3"/>
  <c r="P41" i="3"/>
  <c r="Y7" i="3"/>
  <c r="V13" i="3"/>
  <c r="S19" i="3"/>
  <c r="U25" i="3"/>
  <c r="Z30" i="3"/>
  <c r="Y35" i="3"/>
  <c r="N41" i="3"/>
  <c r="R9" i="3"/>
  <c r="N21" i="3"/>
  <c r="N32" i="3"/>
  <c r="Q42" i="3"/>
  <c r="U2" i="3"/>
  <c r="T8" i="3"/>
  <c r="T14" i="3"/>
  <c r="P20" i="3"/>
  <c r="Z25" i="3"/>
  <c r="W31" i="3"/>
  <c r="V36" i="3"/>
  <c r="U41" i="3"/>
  <c r="U3" i="3"/>
  <c r="O15" i="3"/>
  <c r="X26" i="3"/>
  <c r="R37" i="3"/>
  <c r="P4" i="3"/>
  <c r="P10" i="3"/>
  <c r="Y15" i="3"/>
  <c r="V21" i="3"/>
  <c r="U27" i="3"/>
  <c r="W32" i="3"/>
  <c r="V37" i="3"/>
  <c r="Z42" i="3"/>
  <c r="U11" i="3"/>
  <c r="Q23" i="3"/>
  <c r="Z33" i="3"/>
  <c r="N5" i="3"/>
  <c r="X10" i="3"/>
  <c r="W16" i="3"/>
  <c r="T22" i="3"/>
  <c r="P28" i="3"/>
  <c r="S33" i="3"/>
  <c r="R38" i="3"/>
  <c r="Y5" i="3"/>
  <c r="R17" i="3"/>
  <c r="N29" i="3"/>
  <c r="O39" i="3"/>
  <c r="Q6" i="3"/>
  <c r="S12" i="3"/>
  <c r="P18" i="3"/>
  <c r="Y23" i="3"/>
  <c r="W29" i="3"/>
  <c r="V34" i="3"/>
  <c r="U39" i="3"/>
  <c r="X12" i="3"/>
  <c r="Z18" i="3"/>
  <c r="W24" i="3"/>
  <c r="O7" i="3"/>
  <c r="Q30" i="3"/>
  <c r="S35" i="3"/>
  <c r="R40" i="3"/>
  <c r="G43" i="3"/>
  <c r="G41" i="3"/>
  <c r="G40" i="3"/>
  <c r="G42" i="3"/>
  <c r="C2" i="4"/>
  <c r="K2" i="4"/>
  <c r="C3" i="4"/>
  <c r="K3" i="4"/>
  <c r="C4" i="4"/>
  <c r="K4" i="4"/>
  <c r="C5" i="4"/>
  <c r="D2" i="4"/>
  <c r="L2" i="4"/>
  <c r="D3" i="4"/>
  <c r="L3" i="4"/>
  <c r="D4" i="4"/>
  <c r="L4" i="4"/>
  <c r="E2" i="4"/>
  <c r="M2" i="4"/>
  <c r="E3" i="4"/>
  <c r="M3" i="4"/>
  <c r="E4" i="4"/>
  <c r="M4" i="4"/>
  <c r="N2" i="4"/>
  <c r="I3" i="4"/>
  <c r="G4" i="4"/>
  <c r="B5" i="4"/>
  <c r="K5" i="4"/>
  <c r="C6" i="4"/>
  <c r="K6" i="4"/>
  <c r="C7" i="4"/>
  <c r="K7" i="4"/>
  <c r="C8" i="4"/>
  <c r="K8" i="4"/>
  <c r="C9" i="4"/>
  <c r="K9" i="4"/>
  <c r="C10" i="4"/>
  <c r="K10" i="4"/>
  <c r="C11" i="4"/>
  <c r="K11" i="4"/>
  <c r="C12" i="4"/>
  <c r="K12" i="4"/>
  <c r="C13" i="4"/>
  <c r="K13" i="4"/>
  <c r="C14" i="4"/>
  <c r="K14" i="4"/>
  <c r="C15" i="4"/>
  <c r="K15" i="4"/>
  <c r="C16" i="4"/>
  <c r="K16" i="4"/>
  <c r="C17" i="4"/>
  <c r="K17" i="4"/>
  <c r="C18" i="4"/>
  <c r="K18" i="4"/>
  <c r="C19" i="4"/>
  <c r="K19" i="4"/>
  <c r="C20" i="4"/>
  <c r="K20" i="4"/>
  <c r="C21" i="4"/>
  <c r="K21" i="4"/>
  <c r="C22" i="4"/>
  <c r="K22" i="4"/>
  <c r="C23" i="4"/>
  <c r="K23" i="4"/>
  <c r="C24" i="4"/>
  <c r="K24" i="4"/>
  <c r="C25" i="4"/>
  <c r="K25" i="4"/>
  <c r="C26" i="4"/>
  <c r="K26" i="4"/>
  <c r="C27" i="4"/>
  <c r="K27" i="4"/>
  <c r="C28" i="4"/>
  <c r="K28" i="4"/>
  <c r="C29" i="4"/>
  <c r="K29" i="4"/>
  <c r="C30" i="4"/>
  <c r="K30" i="4"/>
  <c r="C31" i="4"/>
  <c r="K31" i="4"/>
  <c r="C32" i="4"/>
  <c r="K32" i="4"/>
  <c r="C33" i="4"/>
  <c r="K33" i="4"/>
  <c r="C34" i="4"/>
  <c r="K34" i="4"/>
  <c r="C35" i="4"/>
  <c r="K35" i="4"/>
  <c r="C36" i="4"/>
  <c r="B2" i="4"/>
  <c r="P2" i="4"/>
  <c r="N3" i="4"/>
  <c r="I4" i="4"/>
  <c r="E5" i="4"/>
  <c r="T5" i="4" s="1"/>
  <c r="M5" i="4"/>
  <c r="E6" i="4"/>
  <c r="M6" i="4"/>
  <c r="E7" i="4"/>
  <c r="M7" i="4"/>
  <c r="E8" i="4"/>
  <c r="M8" i="4"/>
  <c r="E9" i="4"/>
  <c r="M9" i="4"/>
  <c r="E10" i="4"/>
  <c r="M10" i="4"/>
  <c r="E11" i="4"/>
  <c r="M11" i="4"/>
  <c r="E12" i="4"/>
  <c r="M12" i="4"/>
  <c r="E13" i="4"/>
  <c r="T13" i="4" s="1"/>
  <c r="M13" i="4"/>
  <c r="E14" i="4"/>
  <c r="S14" i="4" s="1"/>
  <c r="R14" i="4" s="1"/>
  <c r="M14" i="4"/>
  <c r="E15" i="4"/>
  <c r="M15" i="4"/>
  <c r="E16" i="4"/>
  <c r="M16" i="4"/>
  <c r="E17" i="4"/>
  <c r="S17" i="4" s="1"/>
  <c r="M17" i="4"/>
  <c r="E18" i="4"/>
  <c r="M18" i="4"/>
  <c r="E19" i="4"/>
  <c r="M19" i="4"/>
  <c r="E20" i="4"/>
  <c r="M20" i="4"/>
  <c r="E21" i="4"/>
  <c r="M21" i="4"/>
  <c r="E22" i="4"/>
  <c r="T22" i="4" s="1"/>
  <c r="M22" i="4"/>
  <c r="E23" i="4"/>
  <c r="M23" i="4"/>
  <c r="E24" i="4"/>
  <c r="M24" i="4"/>
  <c r="E25" i="4"/>
  <c r="M25" i="4"/>
  <c r="E26" i="4"/>
  <c r="M26" i="4"/>
  <c r="E27" i="4"/>
  <c r="M27" i="4"/>
  <c r="E28" i="4"/>
  <c r="M28" i="4"/>
  <c r="E29" i="4"/>
  <c r="M29" i="4"/>
  <c r="E30" i="4"/>
  <c r="M30" i="4"/>
  <c r="E31" i="4"/>
  <c r="F2" i="4"/>
  <c r="Q2" i="4"/>
  <c r="O3" i="4"/>
  <c r="J4" i="4"/>
  <c r="F5" i="4"/>
  <c r="N5" i="4"/>
  <c r="F6" i="4"/>
  <c r="N6" i="4"/>
  <c r="F7" i="4"/>
  <c r="N7" i="4"/>
  <c r="F8" i="4"/>
  <c r="N8" i="4"/>
  <c r="S8" i="4" s="1"/>
  <c r="R8" i="4" s="1"/>
  <c r="F9" i="4"/>
  <c r="N9" i="4"/>
  <c r="F10" i="4"/>
  <c r="N10" i="4"/>
  <c r="F11" i="4"/>
  <c r="N11" i="4"/>
  <c r="F12" i="4"/>
  <c r="N12" i="4"/>
  <c r="S12" i="4" s="1"/>
  <c r="R12" i="4" s="1"/>
  <c r="F13" i="4"/>
  <c r="N13" i="4"/>
  <c r="F14" i="4"/>
  <c r="N14" i="4"/>
  <c r="F15" i="4"/>
  <c r="N15" i="4"/>
  <c r="F16" i="4"/>
  <c r="N16" i="4"/>
  <c r="S16" i="4" s="1"/>
  <c r="R16" i="4" s="1"/>
  <c r="F17" i="4"/>
  <c r="N17" i="4"/>
  <c r="F18" i="4"/>
  <c r="N18" i="4"/>
  <c r="F19" i="4"/>
  <c r="N19" i="4"/>
  <c r="F20" i="4"/>
  <c r="N20" i="4"/>
  <c r="S20" i="4" s="1"/>
  <c r="R20" i="4" s="1"/>
  <c r="F21" i="4"/>
  <c r="N21" i="4"/>
  <c r="F22" i="4"/>
  <c r="N22" i="4"/>
  <c r="F23" i="4"/>
  <c r="N23" i="4"/>
  <c r="F24" i="4"/>
  <c r="N24" i="4"/>
  <c r="S24" i="4" s="1"/>
  <c r="R24" i="4" s="1"/>
  <c r="F25" i="4"/>
  <c r="N25" i="4"/>
  <c r="F26" i="4"/>
  <c r="N26" i="4"/>
  <c r="F27" i="4"/>
  <c r="N27" i="4"/>
  <c r="F28" i="4"/>
  <c r="N28" i="4"/>
  <c r="S28" i="4" s="1"/>
  <c r="R28" i="4" s="1"/>
  <c r="F29" i="4"/>
  <c r="N29" i="4"/>
  <c r="F30" i="4"/>
  <c r="N30" i="4"/>
  <c r="F31" i="4"/>
  <c r="G2" i="4"/>
  <c r="B3" i="4"/>
  <c r="P3" i="4"/>
  <c r="N4" i="4"/>
  <c r="G5" i="4"/>
  <c r="O5" i="4"/>
  <c r="G6" i="4"/>
  <c r="O6" i="4"/>
  <c r="G7" i="4"/>
  <c r="O7" i="4"/>
  <c r="G8" i="4"/>
  <c r="O8" i="4"/>
  <c r="G9" i="4"/>
  <c r="O9" i="4"/>
  <c r="G10" i="4"/>
  <c r="O10" i="4"/>
  <c r="G11" i="4"/>
  <c r="O11" i="4"/>
  <c r="G12" i="4"/>
  <c r="U12" i="4" s="1"/>
  <c r="O12" i="4"/>
  <c r="G13" i="4"/>
  <c r="O13" i="4"/>
  <c r="G14" i="4"/>
  <c r="O14" i="4"/>
  <c r="G15" i="4"/>
  <c r="O15" i="4"/>
  <c r="G16" i="4"/>
  <c r="U16" i="4" s="1"/>
  <c r="O16" i="4"/>
  <c r="G17" i="4"/>
  <c r="O17" i="4"/>
  <c r="G18" i="4"/>
  <c r="O18" i="4"/>
  <c r="G19" i="4"/>
  <c r="O19" i="4"/>
  <c r="G20" i="4"/>
  <c r="O20" i="4"/>
  <c r="G21" i="4"/>
  <c r="O21" i="4"/>
  <c r="G22" i="4"/>
  <c r="O22" i="4"/>
  <c r="G23" i="4"/>
  <c r="O23" i="4"/>
  <c r="G24" i="4"/>
  <c r="T24" i="4" s="1"/>
  <c r="O24" i="4"/>
  <c r="G25" i="4"/>
  <c r="O25" i="4"/>
  <c r="G26" i="4"/>
  <c r="O26" i="4"/>
  <c r="G27" i="4"/>
  <c r="O27" i="4"/>
  <c r="G28" i="4"/>
  <c r="T28" i="4" s="1"/>
  <c r="O28" i="4"/>
  <c r="G29" i="4"/>
  <c r="O29" i="4"/>
  <c r="G30" i="4"/>
  <c r="O30" i="4"/>
  <c r="G31" i="4"/>
  <c r="O31" i="4"/>
  <c r="G32" i="4"/>
  <c r="O32" i="4"/>
  <c r="G33" i="4"/>
  <c r="O33" i="4"/>
  <c r="G34" i="4"/>
  <c r="O34" i="4"/>
  <c r="O2" i="4"/>
  <c r="H4" i="4"/>
  <c r="L5" i="4"/>
  <c r="L6" i="4"/>
  <c r="L7" i="4"/>
  <c r="L8" i="4"/>
  <c r="L9" i="4"/>
  <c r="L10" i="4"/>
  <c r="L11" i="4"/>
  <c r="L12" i="4"/>
  <c r="L13" i="4"/>
  <c r="L14" i="4"/>
  <c r="L15" i="4"/>
  <c r="L16" i="4"/>
  <c r="L17" i="4"/>
  <c r="L18" i="4"/>
  <c r="L19" i="4"/>
  <c r="L20" i="4"/>
  <c r="L21" i="4"/>
  <c r="L22" i="4"/>
  <c r="L23" i="4"/>
  <c r="L24" i="4"/>
  <c r="L25" i="4"/>
  <c r="L26" i="4"/>
  <c r="L27" i="4"/>
  <c r="L28" i="4"/>
  <c r="L29" i="4"/>
  <c r="L30" i="4"/>
  <c r="L31" i="4"/>
  <c r="F32" i="4"/>
  <c r="Q32" i="4"/>
  <c r="L33" i="4"/>
  <c r="F34" i="4"/>
  <c r="Q34" i="4"/>
  <c r="J35" i="4"/>
  <c r="D36" i="4"/>
  <c r="L36" i="4"/>
  <c r="D37" i="4"/>
  <c r="L37" i="4"/>
  <c r="D38" i="4"/>
  <c r="L38" i="4"/>
  <c r="D39" i="4"/>
  <c r="L39" i="4"/>
  <c r="D40" i="4"/>
  <c r="L40" i="4"/>
  <c r="D41" i="4"/>
  <c r="L41" i="4"/>
  <c r="D42" i="4"/>
  <c r="L42" i="4"/>
  <c r="D43" i="4"/>
  <c r="L43" i="4"/>
  <c r="D44" i="4"/>
  <c r="L44" i="4"/>
  <c r="D45" i="4"/>
  <c r="L45" i="4"/>
  <c r="D46" i="4"/>
  <c r="L46" i="4"/>
  <c r="D47" i="4"/>
  <c r="L47" i="4"/>
  <c r="D48" i="4"/>
  <c r="L48" i="4"/>
  <c r="D49" i="4"/>
  <c r="L49" i="4"/>
  <c r="D50" i="4"/>
  <c r="L50" i="4"/>
  <c r="D51" i="4"/>
  <c r="L51" i="4"/>
  <c r="D52" i="4"/>
  <c r="L52" i="4"/>
  <c r="D53" i="4"/>
  <c r="L53" i="4"/>
  <c r="G3" i="4"/>
  <c r="P4" i="4"/>
  <c r="Q5" i="4"/>
  <c r="Q6" i="4"/>
  <c r="Q7" i="4"/>
  <c r="Q8" i="4"/>
  <c r="Q9" i="4"/>
  <c r="Q10" i="4"/>
  <c r="Q11" i="4"/>
  <c r="Q12" i="4"/>
  <c r="Q13" i="4"/>
  <c r="Q14" i="4"/>
  <c r="Q15" i="4"/>
  <c r="Q16" i="4"/>
  <c r="Q17" i="4"/>
  <c r="Q18" i="4"/>
  <c r="Q19" i="4"/>
  <c r="Q20" i="4"/>
  <c r="Q21" i="4"/>
  <c r="Q22" i="4"/>
  <c r="Q23" i="4"/>
  <c r="Q24" i="4"/>
  <c r="Q25" i="4"/>
  <c r="Q26" i="4"/>
  <c r="Q27" i="4"/>
  <c r="Q28" i="4"/>
  <c r="Q29" i="4"/>
  <c r="Q30" i="4"/>
  <c r="N31" i="4"/>
  <c r="I32" i="4"/>
  <c r="D33" i="4"/>
  <c r="N33" i="4"/>
  <c r="I34" i="4"/>
  <c r="D35" i="4"/>
  <c r="M35" i="4"/>
  <c r="F36" i="4"/>
  <c r="N36" i="4"/>
  <c r="F37" i="4"/>
  <c r="N37" i="4"/>
  <c r="F38" i="4"/>
  <c r="N38" i="4"/>
  <c r="F39" i="4"/>
  <c r="N39" i="4"/>
  <c r="F40" i="4"/>
  <c r="N40" i="4"/>
  <c r="F41" i="4"/>
  <c r="S41" i="4" s="1"/>
  <c r="R41" i="4" s="1"/>
  <c r="N41" i="4"/>
  <c r="F42" i="4"/>
  <c r="N42" i="4"/>
  <c r="F43" i="4"/>
  <c r="N43" i="4"/>
  <c r="F44" i="4"/>
  <c r="N44" i="4"/>
  <c r="F45" i="4"/>
  <c r="N45" i="4"/>
  <c r="F46" i="4"/>
  <c r="N46" i="4"/>
  <c r="F47" i="4"/>
  <c r="N47" i="4"/>
  <c r="F48" i="4"/>
  <c r="N48" i="4"/>
  <c r="F49" i="4"/>
  <c r="N49" i="4"/>
  <c r="F50" i="4"/>
  <c r="N50" i="4"/>
  <c r="F51" i="4"/>
  <c r="N51" i="4"/>
  <c r="F52" i="4"/>
  <c r="N52" i="4"/>
  <c r="F53" i="4"/>
  <c r="N53" i="4"/>
  <c r="J3" i="4"/>
  <c r="D5" i="4"/>
  <c r="D6" i="4"/>
  <c r="D7" i="4"/>
  <c r="D8" i="4"/>
  <c r="D9" i="4"/>
  <c r="D10" i="4"/>
  <c r="D11" i="4"/>
  <c r="D12" i="4"/>
  <c r="D13" i="4"/>
  <c r="D14" i="4"/>
  <c r="D15" i="4"/>
  <c r="D16" i="4"/>
  <c r="D17" i="4"/>
  <c r="D18" i="4"/>
  <c r="D19" i="4"/>
  <c r="D20" i="4"/>
  <c r="D21" i="4"/>
  <c r="D22" i="4"/>
  <c r="D23" i="4"/>
  <c r="D24" i="4"/>
  <c r="D25" i="4"/>
  <c r="D26" i="4"/>
  <c r="D27" i="4"/>
  <c r="D28" i="4"/>
  <c r="D29" i="4"/>
  <c r="D30" i="4"/>
  <c r="D31" i="4"/>
  <c r="Q31" i="4"/>
  <c r="L32" i="4"/>
  <c r="F33" i="4"/>
  <c r="Q33" i="4"/>
  <c r="L34" i="4"/>
  <c r="F35" i="4"/>
  <c r="O35" i="4"/>
  <c r="H36" i="4"/>
  <c r="P36" i="4"/>
  <c r="H37" i="4"/>
  <c r="P37" i="4"/>
  <c r="H38" i="4"/>
  <c r="P38" i="4"/>
  <c r="H39" i="4"/>
  <c r="P39" i="4"/>
  <c r="H40" i="4"/>
  <c r="P40" i="4"/>
  <c r="H41" i="4"/>
  <c r="P41" i="4"/>
  <c r="H42" i="4"/>
  <c r="P42" i="4"/>
  <c r="H43" i="4"/>
  <c r="P43" i="4"/>
  <c r="H44" i="4"/>
  <c r="P44" i="4"/>
  <c r="H45" i="4"/>
  <c r="P45" i="4"/>
  <c r="H46" i="4"/>
  <c r="P46" i="4"/>
  <c r="H47" i="4"/>
  <c r="P47" i="4"/>
  <c r="H48" i="4"/>
  <c r="P48" i="4"/>
  <c r="H49" i="4"/>
  <c r="P49" i="4"/>
  <c r="H50" i="4"/>
  <c r="P50" i="4"/>
  <c r="H51" i="4"/>
  <c r="P51" i="4"/>
  <c r="H52" i="4"/>
  <c r="P52" i="4"/>
  <c r="H53" i="4"/>
  <c r="P53" i="4"/>
  <c r="H3" i="4"/>
  <c r="J5" i="4"/>
  <c r="H7" i="4"/>
  <c r="P8" i="4"/>
  <c r="I10" i="4"/>
  <c r="B12" i="4"/>
  <c r="J13" i="4"/>
  <c r="H15" i="4"/>
  <c r="P16" i="4"/>
  <c r="I18" i="4"/>
  <c r="B20" i="4"/>
  <c r="J21" i="4"/>
  <c r="H23" i="4"/>
  <c r="P24" i="4"/>
  <c r="I26" i="4"/>
  <c r="B28" i="4"/>
  <c r="J29" i="4"/>
  <c r="H31" i="4"/>
  <c r="H32" i="4"/>
  <c r="I33" i="4"/>
  <c r="J34" i="4"/>
  <c r="I35" i="4"/>
  <c r="I36" i="4"/>
  <c r="E37" i="4"/>
  <c r="U37" i="4" s="1"/>
  <c r="B38" i="4"/>
  <c r="O38" i="4"/>
  <c r="K39" i="4"/>
  <c r="I40" i="4"/>
  <c r="E41" i="4"/>
  <c r="B42" i="4"/>
  <c r="O42" i="4"/>
  <c r="K43" i="4"/>
  <c r="I44" i="4"/>
  <c r="E45" i="4"/>
  <c r="B46" i="4"/>
  <c r="O46" i="4"/>
  <c r="K47" i="4"/>
  <c r="I48" i="4"/>
  <c r="E49" i="4"/>
  <c r="B50" i="4"/>
  <c r="O50" i="4"/>
  <c r="K51" i="4"/>
  <c r="I52" i="4"/>
  <c r="E53" i="4"/>
  <c r="Q3" i="4"/>
  <c r="P5" i="4"/>
  <c r="I7" i="4"/>
  <c r="B9" i="4"/>
  <c r="J10" i="4"/>
  <c r="H12" i="4"/>
  <c r="P13" i="4"/>
  <c r="I15" i="4"/>
  <c r="B17" i="4"/>
  <c r="J18" i="4"/>
  <c r="H20" i="4"/>
  <c r="P21" i="4"/>
  <c r="I23" i="4"/>
  <c r="B25" i="4"/>
  <c r="J26" i="4"/>
  <c r="H28" i="4"/>
  <c r="P29" i="4"/>
  <c r="I31" i="4"/>
  <c r="J32" i="4"/>
  <c r="J33" i="4"/>
  <c r="M34" i="4"/>
  <c r="L35" i="4"/>
  <c r="J36" i="4"/>
  <c r="G37" i="4"/>
  <c r="C38" i="4"/>
  <c r="Q38" i="4"/>
  <c r="M39" i="4"/>
  <c r="J40" i="4"/>
  <c r="G41" i="4"/>
  <c r="C42" i="4"/>
  <c r="Q42" i="4"/>
  <c r="M43" i="4"/>
  <c r="J44" i="4"/>
  <c r="G45" i="4"/>
  <c r="C46" i="4"/>
  <c r="Q46" i="4"/>
  <c r="M47" i="4"/>
  <c r="J48" i="4"/>
  <c r="G49" i="4"/>
  <c r="C50" i="4"/>
  <c r="Q50" i="4"/>
  <c r="M51" i="4"/>
  <c r="J52" i="4"/>
  <c r="G53" i="4"/>
  <c r="B4" i="4"/>
  <c r="B6" i="4"/>
  <c r="J7" i="4"/>
  <c r="H9" i="4"/>
  <c r="P10" i="4"/>
  <c r="I12" i="4"/>
  <c r="B14" i="4"/>
  <c r="J15" i="4"/>
  <c r="H17" i="4"/>
  <c r="P18" i="4"/>
  <c r="I20" i="4"/>
  <c r="B22" i="4"/>
  <c r="J23" i="4"/>
  <c r="H25" i="4"/>
  <c r="P26" i="4"/>
  <c r="I28" i="4"/>
  <c r="B30" i="4"/>
  <c r="J31" i="4"/>
  <c r="M32" i="4"/>
  <c r="M33" i="4"/>
  <c r="N34" i="4"/>
  <c r="N35" i="4"/>
  <c r="S35" i="4" s="1"/>
  <c r="K36" i="4"/>
  <c r="I37" i="4"/>
  <c r="E38" i="4"/>
  <c r="B39" i="4"/>
  <c r="O39" i="4"/>
  <c r="K40" i="4"/>
  <c r="I41" i="4"/>
  <c r="E42" i="4"/>
  <c r="B43" i="4"/>
  <c r="O43" i="4"/>
  <c r="K44" i="4"/>
  <c r="I45" i="4"/>
  <c r="E46" i="4"/>
  <c r="B47" i="4"/>
  <c r="O47" i="4"/>
  <c r="K48" i="4"/>
  <c r="I49" i="4"/>
  <c r="E50" i="4"/>
  <c r="B51" i="4"/>
  <c r="O51" i="4"/>
  <c r="K52" i="4"/>
  <c r="I53" i="4"/>
  <c r="H2" i="4"/>
  <c r="O4" i="4"/>
  <c r="I6" i="4"/>
  <c r="B8" i="4"/>
  <c r="J9" i="4"/>
  <c r="H11" i="4"/>
  <c r="P12" i="4"/>
  <c r="I14" i="4"/>
  <c r="B16" i="4"/>
  <c r="J17" i="4"/>
  <c r="H19" i="4"/>
  <c r="P20" i="4"/>
  <c r="I22" i="4"/>
  <c r="B24" i="4"/>
  <c r="J25" i="4"/>
  <c r="H27" i="4"/>
  <c r="P28" i="4"/>
  <c r="I30" i="4"/>
  <c r="P31" i="4"/>
  <c r="P32" i="4"/>
  <c r="B34" i="4"/>
  <c r="B35" i="4"/>
  <c r="Q35" i="4"/>
  <c r="O36" i="4"/>
  <c r="K37" i="4"/>
  <c r="I38" i="4"/>
  <c r="E39" i="4"/>
  <c r="B40" i="4"/>
  <c r="O40" i="4"/>
  <c r="K41" i="4"/>
  <c r="I42" i="4"/>
  <c r="E43" i="4"/>
  <c r="B44" i="4"/>
  <c r="O44" i="4"/>
  <c r="K45" i="4"/>
  <c r="I46" i="4"/>
  <c r="E47" i="4"/>
  <c r="B48" i="4"/>
  <c r="O48" i="4"/>
  <c r="K49" i="4"/>
  <c r="I50" i="4"/>
  <c r="E51" i="4"/>
  <c r="B52" i="4"/>
  <c r="O52" i="4"/>
  <c r="K53" i="4"/>
  <c r="J2" i="4"/>
  <c r="H5" i="4"/>
  <c r="P6" i="4"/>
  <c r="I8" i="4"/>
  <c r="B10" i="4"/>
  <c r="J11" i="4"/>
  <c r="H13" i="4"/>
  <c r="P14" i="4"/>
  <c r="I16" i="4"/>
  <c r="B18" i="4"/>
  <c r="J19" i="4"/>
  <c r="H21" i="4"/>
  <c r="P22" i="4"/>
  <c r="I24" i="4"/>
  <c r="B26" i="4"/>
  <c r="J27" i="4"/>
  <c r="H29" i="4"/>
  <c r="P30" i="4"/>
  <c r="D32" i="4"/>
  <c r="E33" i="4"/>
  <c r="E34" i="4"/>
  <c r="U34" i="4" s="1"/>
  <c r="G35" i="4"/>
  <c r="E36" i="4"/>
  <c r="T36" i="4" s="1"/>
  <c r="B37" i="4"/>
  <c r="O37" i="4"/>
  <c r="K38" i="4"/>
  <c r="I39" i="4"/>
  <c r="E40" i="4"/>
  <c r="B41" i="4"/>
  <c r="O41" i="4"/>
  <c r="K42" i="4"/>
  <c r="I43" i="4"/>
  <c r="E44" i="4"/>
  <c r="B45" i="4"/>
  <c r="O45" i="4"/>
  <c r="K46" i="4"/>
  <c r="I47" i="4"/>
  <c r="E48" i="4"/>
  <c r="B49" i="4"/>
  <c r="O49" i="4"/>
  <c r="K50" i="4"/>
  <c r="I51" i="4"/>
  <c r="E52" i="4"/>
  <c r="B53" i="4"/>
  <c r="O53" i="4"/>
  <c r="H6" i="4"/>
  <c r="H10" i="4"/>
  <c r="J14" i="4"/>
  <c r="B19" i="4"/>
  <c r="B23" i="4"/>
  <c r="I27" i="4"/>
  <c r="M31" i="4"/>
  <c r="H34" i="4"/>
  <c r="Q36" i="4"/>
  <c r="C39" i="4"/>
  <c r="C41" i="4"/>
  <c r="G43" i="4"/>
  <c r="J45" i="4"/>
  <c r="J47" i="4"/>
  <c r="M49" i="4"/>
  <c r="Q51" i="4"/>
  <c r="Q53" i="4"/>
  <c r="J6" i="4"/>
  <c r="B11" i="4"/>
  <c r="B15" i="4"/>
  <c r="I19" i="4"/>
  <c r="P23" i="4"/>
  <c r="P27" i="4"/>
  <c r="B32" i="4"/>
  <c r="P34" i="4"/>
  <c r="C37" i="4"/>
  <c r="G39" i="4"/>
  <c r="U39" i="4" s="1"/>
  <c r="J41" i="4"/>
  <c r="J43" i="4"/>
  <c r="M45" i="4"/>
  <c r="Q47" i="4"/>
  <c r="Q49" i="4"/>
  <c r="C52" i="4"/>
  <c r="I2" i="4"/>
  <c r="P7" i="4"/>
  <c r="P11" i="4"/>
  <c r="H16" i="4"/>
  <c r="J20" i="4"/>
  <c r="J24" i="4"/>
  <c r="B29" i="4"/>
  <c r="N32" i="4"/>
  <c r="H35" i="4"/>
  <c r="M37" i="4"/>
  <c r="Q39" i="4"/>
  <c r="Q41" i="4"/>
  <c r="C44" i="4"/>
  <c r="G46" i="4"/>
  <c r="G48" i="4"/>
  <c r="J50" i="4"/>
  <c r="M52" i="4"/>
  <c r="F3" i="4"/>
  <c r="S3" i="4" s="1"/>
  <c r="H8" i="4"/>
  <c r="J12" i="4"/>
  <c r="J16" i="4"/>
  <c r="B21" i="4"/>
  <c r="I25" i="4"/>
  <c r="I29" i="4"/>
  <c r="B33" i="4"/>
  <c r="P35" i="4"/>
  <c r="Q37" i="4"/>
  <c r="C40" i="4"/>
  <c r="G42" i="4"/>
  <c r="G44" i="4"/>
  <c r="J46" i="4"/>
  <c r="M48" i="4"/>
  <c r="M50" i="4"/>
  <c r="Q52" i="4"/>
  <c r="Q4" i="4"/>
  <c r="I9" i="4"/>
  <c r="I13" i="4"/>
  <c r="P17" i="4"/>
  <c r="H22" i="4"/>
  <c r="H26" i="4"/>
  <c r="J30" i="4"/>
  <c r="P33" i="4"/>
  <c r="G36" i="4"/>
  <c r="J38" i="4"/>
  <c r="M40" i="4"/>
  <c r="M42" i="4"/>
  <c r="Q44" i="4"/>
  <c r="C47" i="4"/>
  <c r="C49" i="4"/>
  <c r="G51" i="4"/>
  <c r="J53" i="4"/>
  <c r="I5" i="4"/>
  <c r="I17" i="4"/>
  <c r="J28" i="4"/>
  <c r="M36" i="4"/>
  <c r="J42" i="4"/>
  <c r="C48" i="4"/>
  <c r="M53" i="4"/>
  <c r="J8" i="4"/>
  <c r="G38" i="4"/>
  <c r="J49" i="4"/>
  <c r="B7" i="4"/>
  <c r="H18" i="4"/>
  <c r="H30" i="4"/>
  <c r="J37" i="4"/>
  <c r="C43" i="4"/>
  <c r="Q48" i="4"/>
  <c r="P19" i="4"/>
  <c r="B31" i="4"/>
  <c r="Q43" i="4"/>
  <c r="P9" i="4"/>
  <c r="I21" i="4"/>
  <c r="E32" i="4"/>
  <c r="M38" i="4"/>
  <c r="M44" i="4"/>
  <c r="G50" i="4"/>
  <c r="B13" i="4"/>
  <c r="G40" i="4"/>
  <c r="T40" i="4" s="1"/>
  <c r="J51" i="4"/>
  <c r="I11" i="4"/>
  <c r="J22" i="4"/>
  <c r="H33" i="4"/>
  <c r="J39" i="4"/>
  <c r="C45" i="4"/>
  <c r="C51" i="4"/>
  <c r="H24" i="4"/>
  <c r="D34" i="4"/>
  <c r="Q45" i="4"/>
  <c r="H14" i="4"/>
  <c r="P25" i="4"/>
  <c r="E35" i="4"/>
  <c r="Q40" i="4"/>
  <c r="M46" i="4"/>
  <c r="G52" i="4"/>
  <c r="F4" i="4"/>
  <c r="P15" i="4"/>
  <c r="B27" i="4"/>
  <c r="B36" i="4"/>
  <c r="G47" i="4"/>
  <c r="M41" i="4"/>
  <c r="C53" i="4"/>
  <c r="E34" i="3"/>
  <c r="T8" i="4"/>
  <c r="S11" i="4"/>
  <c r="S19" i="4"/>
  <c r="S27" i="4"/>
  <c r="U3" i="4"/>
  <c r="T11" i="4"/>
  <c r="T19" i="4"/>
  <c r="T27" i="4"/>
  <c r="S7" i="4"/>
  <c r="R7" i="4" s="1"/>
  <c r="S23" i="4"/>
  <c r="R23" i="4" s="1"/>
  <c r="U4" i="4"/>
  <c r="T30" i="4"/>
  <c r="S26" i="4"/>
  <c r="R26" i="4" s="1"/>
  <c r="S18" i="4"/>
  <c r="S10" i="4"/>
  <c r="U15" i="4"/>
  <c r="T15" i="4"/>
  <c r="T41" i="4"/>
  <c r="T38" i="4"/>
  <c r="U28" i="4"/>
  <c r="U40" i="4"/>
  <c r="T18" i="4"/>
  <c r="U18" i="4"/>
  <c r="S15" i="4"/>
  <c r="R15" i="4" s="1"/>
  <c r="S38" i="4"/>
  <c r="R38" i="4" s="1"/>
  <c r="S31" i="4"/>
  <c r="R31" i="4" s="1"/>
  <c r="U10" i="4"/>
  <c r="T10" i="4"/>
  <c r="T31" i="4"/>
  <c r="U31" i="4"/>
  <c r="T12" i="4"/>
  <c r="U22" i="4"/>
  <c r="G32" i="3"/>
  <c r="H35" i="2"/>
  <c r="D39" i="2" a="1"/>
  <c r="D36" i="3" a="1"/>
  <c r="H36" i="2"/>
  <c r="S40" i="4" l="1"/>
  <c r="R40" i="4" s="1"/>
  <c r="S33" i="4"/>
  <c r="R33" i="4" s="1"/>
  <c r="S34" i="4"/>
  <c r="U17" i="4"/>
  <c r="U24" i="4"/>
  <c r="T42" i="4"/>
  <c r="T17" i="4"/>
  <c r="U35" i="4"/>
  <c r="U38" i="4"/>
  <c r="U41" i="4"/>
  <c r="T32" i="4"/>
  <c r="T33" i="4"/>
  <c r="T29" i="4"/>
  <c r="T25" i="4"/>
  <c r="T21" i="4"/>
  <c r="U13" i="4"/>
  <c r="U9" i="4"/>
  <c r="U5" i="4"/>
  <c r="S29" i="4"/>
  <c r="S21" i="4"/>
  <c r="S13" i="4"/>
  <c r="S9" i="4"/>
  <c r="S5" i="4"/>
  <c r="R5" i="4" s="1"/>
  <c r="U29" i="4"/>
  <c r="R17" i="4"/>
  <c r="U33" i="4"/>
  <c r="E53" i="3"/>
  <c r="E85" i="3"/>
  <c r="E117" i="3"/>
  <c r="E149" i="3"/>
  <c r="E181" i="3"/>
  <c r="E213" i="3"/>
  <c r="E245" i="3"/>
  <c r="D54" i="3"/>
  <c r="D86" i="3"/>
  <c r="D118" i="3"/>
  <c r="D150" i="3"/>
  <c r="D182" i="3"/>
  <c r="D214" i="3"/>
  <c r="D246" i="3"/>
  <c r="D278" i="3"/>
  <c r="E58" i="3"/>
  <c r="E90" i="3"/>
  <c r="E122" i="3"/>
  <c r="E154" i="3"/>
  <c r="E186" i="3"/>
  <c r="E218" i="3"/>
  <c r="E250" i="3"/>
  <c r="E67" i="3"/>
  <c r="E99" i="3"/>
  <c r="E131" i="3"/>
  <c r="E163" i="3"/>
  <c r="E195" i="3"/>
  <c r="E227" i="3"/>
  <c r="E259" i="3"/>
  <c r="E40" i="3"/>
  <c r="E72" i="3"/>
  <c r="E104" i="3"/>
  <c r="E136" i="3"/>
  <c r="E168" i="3"/>
  <c r="E200" i="3"/>
  <c r="D77" i="3"/>
  <c r="D163" i="3"/>
  <c r="E240" i="3"/>
  <c r="D36" i="3"/>
  <c r="D121" i="3"/>
  <c r="D207" i="3"/>
  <c r="D268" i="3"/>
  <c r="D81" i="3"/>
  <c r="D167" i="3"/>
  <c r="D244" i="3"/>
  <c r="D40" i="3"/>
  <c r="D125" i="3"/>
  <c r="D211" i="3"/>
  <c r="E269" i="3"/>
  <c r="D95" i="3"/>
  <c r="D253" i="3"/>
  <c r="D240" i="3"/>
  <c r="D181" i="3"/>
  <c r="D97" i="3"/>
  <c r="D101" i="3"/>
  <c r="D257" i="3"/>
  <c r="D247" i="3"/>
  <c r="D191" i="3"/>
  <c r="D107" i="3"/>
  <c r="D87" i="3"/>
  <c r="D248" i="3"/>
  <c r="D263" i="3"/>
  <c r="D44" i="3"/>
  <c r="E57" i="3"/>
  <c r="E89" i="3"/>
  <c r="E121" i="3"/>
  <c r="E153" i="3"/>
  <c r="E185" i="3"/>
  <c r="E217" i="3"/>
  <c r="E249" i="3"/>
  <c r="D58" i="3"/>
  <c r="D90" i="3"/>
  <c r="D122" i="3"/>
  <c r="D154" i="3"/>
  <c r="D186" i="3"/>
  <c r="D218" i="3"/>
  <c r="D250" i="3"/>
  <c r="D282" i="3"/>
  <c r="E62" i="3"/>
  <c r="E94" i="3"/>
  <c r="E126" i="3"/>
  <c r="E158" i="3"/>
  <c r="E190" i="3"/>
  <c r="E222" i="3"/>
  <c r="E39" i="3"/>
  <c r="E71" i="3"/>
  <c r="E103" i="3"/>
  <c r="E135" i="3"/>
  <c r="E167" i="3"/>
  <c r="E199" i="3"/>
  <c r="E231" i="3"/>
  <c r="E263" i="3"/>
  <c r="E44" i="3"/>
  <c r="E76" i="3"/>
  <c r="E108" i="3"/>
  <c r="E140" i="3"/>
  <c r="E172" i="3"/>
  <c r="E204" i="3"/>
  <c r="D88" i="3"/>
  <c r="D173" i="3"/>
  <c r="E248" i="3"/>
  <c r="D47" i="3"/>
  <c r="D132" i="3"/>
  <c r="D217" i="3"/>
  <c r="D273" i="3"/>
  <c r="D92" i="3"/>
  <c r="D177" i="3"/>
  <c r="D252" i="3"/>
  <c r="D51" i="3"/>
  <c r="D136" i="3"/>
  <c r="E220" i="3"/>
  <c r="D275" i="3"/>
  <c r="D116" i="3"/>
  <c r="D265" i="3"/>
  <c r="E266" i="3"/>
  <c r="D203" i="3"/>
  <c r="D140" i="3"/>
  <c r="D123" i="3"/>
  <c r="E268" i="3"/>
  <c r="D271" i="3"/>
  <c r="D212" i="3"/>
  <c r="D149" i="3"/>
  <c r="D108" i="3"/>
  <c r="D261" i="3"/>
  <c r="D133" i="3"/>
  <c r="D219" i="3"/>
  <c r="E61" i="3"/>
  <c r="E93" i="3"/>
  <c r="E125" i="3"/>
  <c r="E157" i="3"/>
  <c r="E189" i="3"/>
  <c r="E221" i="3"/>
  <c r="E253" i="3"/>
  <c r="D62" i="3"/>
  <c r="D94" i="3"/>
  <c r="D126" i="3"/>
  <c r="D158" i="3"/>
  <c r="D190" i="3"/>
  <c r="D222" i="3"/>
  <c r="D254" i="3"/>
  <c r="D286" i="3"/>
  <c r="E66" i="3"/>
  <c r="E98" i="3"/>
  <c r="E130" i="3"/>
  <c r="E162" i="3"/>
  <c r="E194" i="3"/>
  <c r="E226" i="3"/>
  <c r="E43" i="3"/>
  <c r="E75" i="3"/>
  <c r="E107" i="3"/>
  <c r="E139" i="3"/>
  <c r="E171" i="3"/>
  <c r="E203" i="3"/>
  <c r="E235" i="3"/>
  <c r="E267" i="3"/>
  <c r="E48" i="3"/>
  <c r="E80" i="3"/>
  <c r="E112" i="3"/>
  <c r="E144" i="3"/>
  <c r="E176" i="3"/>
  <c r="E208" i="3"/>
  <c r="D99" i="3"/>
  <c r="D184" i="3"/>
  <c r="D256" i="3"/>
  <c r="D57" i="3"/>
  <c r="D143" i="3"/>
  <c r="D225" i="3"/>
  <c r="E278" i="3"/>
  <c r="D103" i="3"/>
  <c r="D188" i="3"/>
  <c r="E258" i="3"/>
  <c r="D61" i="3"/>
  <c r="D147" i="3"/>
  <c r="E228" i="3"/>
  <c r="E280" i="3"/>
  <c r="D137" i="3"/>
  <c r="D276" i="3"/>
  <c r="D52" i="3"/>
  <c r="D223" i="3"/>
  <c r="D183" i="3"/>
  <c r="D144" i="3"/>
  <c r="D279" i="3"/>
  <c r="D63" i="3"/>
  <c r="D229" i="3"/>
  <c r="D192" i="3"/>
  <c r="D129" i="3"/>
  <c r="D272" i="3"/>
  <c r="E273" i="3"/>
  <c r="E65" i="3"/>
  <c r="E97" i="3"/>
  <c r="E129" i="3"/>
  <c r="E161" i="3"/>
  <c r="E193" i="3"/>
  <c r="E225" i="3"/>
  <c r="E257" i="3"/>
  <c r="D66" i="3"/>
  <c r="D98" i="3"/>
  <c r="D130" i="3"/>
  <c r="D162" i="3"/>
  <c r="D194" i="3"/>
  <c r="D226" i="3"/>
  <c r="D258" i="3"/>
  <c r="E38" i="3"/>
  <c r="E70" i="3"/>
  <c r="E102" i="3"/>
  <c r="E134" i="3"/>
  <c r="E166" i="3"/>
  <c r="E198" i="3"/>
  <c r="E230" i="3"/>
  <c r="E47" i="3"/>
  <c r="E79" i="3"/>
  <c r="E111" i="3"/>
  <c r="E143" i="3"/>
  <c r="E175" i="3"/>
  <c r="E207" i="3"/>
  <c r="E239" i="3"/>
  <c r="E271" i="3"/>
  <c r="E52" i="3"/>
  <c r="E84" i="3"/>
  <c r="E116" i="3"/>
  <c r="E148" i="3"/>
  <c r="E180" i="3"/>
  <c r="E212" i="3"/>
  <c r="D109" i="3"/>
  <c r="D195" i="3"/>
  <c r="E261" i="3"/>
  <c r="D68" i="3"/>
  <c r="D153" i="3"/>
  <c r="D233" i="3"/>
  <c r="D284" i="3"/>
  <c r="D113" i="3"/>
  <c r="D199" i="3"/>
  <c r="D264" i="3"/>
  <c r="D72" i="3"/>
  <c r="D157" i="3"/>
  <c r="E236" i="3"/>
  <c r="E285" i="3"/>
  <c r="D159" i="3"/>
  <c r="E286" i="3"/>
  <c r="D75" i="3"/>
  <c r="D239" i="3"/>
  <c r="D224" i="3"/>
  <c r="D165" i="3"/>
  <c r="D37" i="3"/>
  <c r="D84" i="3"/>
  <c r="D245" i="3"/>
  <c r="D231" i="3"/>
  <c r="D151" i="3"/>
  <c r="E282" i="3"/>
  <c r="D155" i="3"/>
  <c r="E37" i="3"/>
  <c r="E69" i="3"/>
  <c r="E101" i="3"/>
  <c r="E133" i="3"/>
  <c r="E165" i="3"/>
  <c r="E197" i="3"/>
  <c r="E229" i="3"/>
  <c r="D38" i="3"/>
  <c r="D70" i="3"/>
  <c r="D102" i="3"/>
  <c r="D134" i="3"/>
  <c r="D166" i="3"/>
  <c r="D198" i="3"/>
  <c r="D230" i="3"/>
  <c r="D262" i="3"/>
  <c r="E42" i="3"/>
  <c r="E74" i="3"/>
  <c r="E106" i="3"/>
  <c r="E138" i="3"/>
  <c r="E170" i="3"/>
  <c r="E202" i="3"/>
  <c r="E234" i="3"/>
  <c r="E51" i="3"/>
  <c r="E83" i="3"/>
  <c r="E115" i="3"/>
  <c r="E147" i="3"/>
  <c r="E179" i="3"/>
  <c r="E211" i="3"/>
  <c r="E243" i="3"/>
  <c r="E275" i="3"/>
  <c r="E56" i="3"/>
  <c r="E88" i="3"/>
  <c r="E120" i="3"/>
  <c r="E152" i="3"/>
  <c r="E184" i="3"/>
  <c r="E216" i="3"/>
  <c r="D120" i="3"/>
  <c r="D205" i="3"/>
  <c r="D267" i="3"/>
  <c r="D79" i="3"/>
  <c r="D164" i="3"/>
  <c r="D241" i="3"/>
  <c r="D39" i="3"/>
  <c r="D124" i="3"/>
  <c r="D209" i="3"/>
  <c r="D269" i="3"/>
  <c r="D83" i="3"/>
  <c r="D168" i="3"/>
  <c r="E244" i="3"/>
  <c r="D43" i="3"/>
  <c r="D180" i="3"/>
  <c r="D76" i="3"/>
  <c r="D96" i="3"/>
  <c r="E254" i="3"/>
  <c r="D255" i="3"/>
  <c r="D187" i="3"/>
  <c r="D85" i="3"/>
  <c r="D105" i="3"/>
  <c r="D260" i="3"/>
  <c r="E260" i="3"/>
  <c r="D172" i="3"/>
  <c r="D235" i="3"/>
  <c r="E284" i="3"/>
  <c r="E41" i="3"/>
  <c r="E73" i="3"/>
  <c r="E105" i="3"/>
  <c r="E137" i="3"/>
  <c r="E169" i="3"/>
  <c r="E201" i="3"/>
  <c r="E233" i="3"/>
  <c r="D42" i="3"/>
  <c r="D74" i="3"/>
  <c r="D106" i="3"/>
  <c r="D138" i="3"/>
  <c r="D170" i="3"/>
  <c r="D202" i="3"/>
  <c r="D234" i="3"/>
  <c r="D266" i="3"/>
  <c r="E46" i="3"/>
  <c r="E78" i="3"/>
  <c r="E110" i="3"/>
  <c r="E142" i="3"/>
  <c r="E174" i="3"/>
  <c r="E206" i="3"/>
  <c r="E238" i="3"/>
  <c r="E55" i="3"/>
  <c r="E87" i="3"/>
  <c r="E119" i="3"/>
  <c r="E151" i="3"/>
  <c r="E183" i="3"/>
  <c r="E215" i="3"/>
  <c r="E247" i="3"/>
  <c r="E279" i="3"/>
  <c r="E60" i="3"/>
  <c r="E92" i="3"/>
  <c r="E124" i="3"/>
  <c r="E156" i="3"/>
  <c r="E188" i="3"/>
  <c r="D45" i="3"/>
  <c r="D131" i="3"/>
  <c r="D216" i="3"/>
  <c r="E272" i="3"/>
  <c r="D89" i="3"/>
  <c r="D175" i="3"/>
  <c r="D249" i="3"/>
  <c r="D49" i="3"/>
  <c r="D135" i="3"/>
  <c r="D220" i="3"/>
  <c r="E274" i="3"/>
  <c r="D93" i="3"/>
  <c r="D179" i="3"/>
  <c r="E252" i="3"/>
  <c r="D53" i="3"/>
  <c r="D201" i="3"/>
  <c r="D119" i="3"/>
  <c r="D117" i="3"/>
  <c r="E265" i="3"/>
  <c r="D277" i="3"/>
  <c r="D208" i="3"/>
  <c r="D128" i="3"/>
  <c r="D127" i="3"/>
  <c r="E270" i="3"/>
  <c r="E281" i="3"/>
  <c r="D193" i="3"/>
  <c r="D91" i="3"/>
  <c r="D197" i="3"/>
  <c r="E45" i="3"/>
  <c r="E77" i="3"/>
  <c r="E109" i="3"/>
  <c r="E141" i="3"/>
  <c r="E173" i="3"/>
  <c r="E205" i="3"/>
  <c r="E237" i="3"/>
  <c r="D46" i="3"/>
  <c r="D78" i="3"/>
  <c r="D110" i="3"/>
  <c r="D142" i="3"/>
  <c r="D174" i="3"/>
  <c r="D206" i="3"/>
  <c r="D238" i="3"/>
  <c r="D270" i="3"/>
  <c r="E50" i="3"/>
  <c r="E82" i="3"/>
  <c r="E114" i="3"/>
  <c r="E146" i="3"/>
  <c r="E178" i="3"/>
  <c r="E210" i="3"/>
  <c r="E242" i="3"/>
  <c r="E59" i="3"/>
  <c r="E91" i="3"/>
  <c r="E123" i="3"/>
  <c r="E155" i="3"/>
  <c r="E187" i="3"/>
  <c r="E219" i="3"/>
  <c r="E251" i="3"/>
  <c r="E283" i="3"/>
  <c r="E64" i="3"/>
  <c r="E96" i="3"/>
  <c r="E128" i="3"/>
  <c r="E160" i="3"/>
  <c r="E192" i="3"/>
  <c r="D56" i="3"/>
  <c r="D141" i="3"/>
  <c r="E224" i="3"/>
  <c r="E277" i="3"/>
  <c r="D100" i="3"/>
  <c r="D185" i="3"/>
  <c r="E256" i="3"/>
  <c r="D60" i="3"/>
  <c r="D145" i="3"/>
  <c r="D228" i="3"/>
  <c r="D280" i="3"/>
  <c r="D104" i="3"/>
  <c r="D189" i="3"/>
  <c r="D259" i="3"/>
  <c r="D48" i="3"/>
  <c r="D221" i="3"/>
  <c r="D161" i="3"/>
  <c r="D139" i="3"/>
  <c r="E276" i="3"/>
  <c r="D59" i="3"/>
  <c r="D227" i="3"/>
  <c r="D171" i="3"/>
  <c r="D148" i="3"/>
  <c r="D281" i="3"/>
  <c r="D41" i="3"/>
  <c r="D215" i="3"/>
  <c r="D251" i="3"/>
  <c r="D176" i="3"/>
  <c r="E49" i="3"/>
  <c r="E81" i="3"/>
  <c r="E113" i="3"/>
  <c r="E145" i="3"/>
  <c r="E177" i="3"/>
  <c r="E209" i="3"/>
  <c r="E241" i="3"/>
  <c r="D50" i="3"/>
  <c r="D82" i="3"/>
  <c r="D114" i="3"/>
  <c r="D146" i="3"/>
  <c r="D178" i="3"/>
  <c r="D210" i="3"/>
  <c r="D242" i="3"/>
  <c r="D274" i="3"/>
  <c r="E54" i="3"/>
  <c r="E86" i="3"/>
  <c r="E118" i="3"/>
  <c r="E150" i="3"/>
  <c r="E182" i="3"/>
  <c r="E214" i="3"/>
  <c r="E246" i="3"/>
  <c r="E63" i="3"/>
  <c r="E95" i="3"/>
  <c r="E127" i="3"/>
  <c r="E159" i="3"/>
  <c r="E191" i="3"/>
  <c r="E223" i="3"/>
  <c r="E255" i="3"/>
  <c r="E36" i="3"/>
  <c r="E68" i="3"/>
  <c r="E100" i="3"/>
  <c r="E132" i="3"/>
  <c r="E164" i="3"/>
  <c r="E196" i="3"/>
  <c r="D67" i="3"/>
  <c r="D152" i="3"/>
  <c r="E232" i="3"/>
  <c r="D283" i="3"/>
  <c r="D111" i="3"/>
  <c r="D196" i="3"/>
  <c r="E262" i="3"/>
  <c r="D71" i="3"/>
  <c r="D156" i="3"/>
  <c r="D236" i="3"/>
  <c r="D285" i="3"/>
  <c r="D115" i="3"/>
  <c r="D200" i="3"/>
  <c r="E264" i="3"/>
  <c r="D73" i="3"/>
  <c r="D237" i="3"/>
  <c r="D204" i="3"/>
  <c r="D160" i="3"/>
  <c r="D55" i="3"/>
  <c r="D80" i="3"/>
  <c r="D243" i="3"/>
  <c r="D213" i="3"/>
  <c r="D169" i="3"/>
  <c r="D64" i="3"/>
  <c r="D65" i="3"/>
  <c r="D232" i="3"/>
  <c r="D112" i="3"/>
  <c r="D69" i="3"/>
  <c r="E43" i="2"/>
  <c r="E40" i="2"/>
  <c r="D40" i="2"/>
  <c r="D42" i="2"/>
  <c r="D44" i="2"/>
  <c r="D43" i="2"/>
  <c r="D41" i="2"/>
  <c r="E41" i="2"/>
  <c r="E42" i="2"/>
  <c r="E44" i="2"/>
  <c r="E39" i="2"/>
  <c r="D39" i="2"/>
  <c r="R21" i="4"/>
  <c r="R9" i="4"/>
  <c r="U6" i="4"/>
  <c r="T9" i="4"/>
  <c r="S32" i="4"/>
  <c r="R32" i="4" s="1"/>
  <c r="R19" i="4"/>
  <c r="U11" i="4"/>
  <c r="U20" i="4"/>
  <c r="T26" i="4"/>
  <c r="S37" i="4"/>
  <c r="R37" i="4" s="1"/>
  <c r="T6" i="4"/>
  <c r="S36" i="4"/>
  <c r="R36" i="4" s="1"/>
  <c r="U30" i="4"/>
  <c r="R3" i="4"/>
  <c r="S4" i="4"/>
  <c r="R4" i="4" s="1"/>
  <c r="U21" i="4"/>
  <c r="U27" i="4"/>
  <c r="S39" i="4"/>
  <c r="R39" i="4" s="1"/>
  <c r="T4" i="4"/>
  <c r="U36" i="4"/>
  <c r="U23" i="4"/>
  <c r="R27" i="4"/>
  <c r="R11" i="4"/>
  <c r="R29" i="4"/>
  <c r="R13" i="4"/>
  <c r="S30" i="4"/>
  <c r="R30" i="4" s="1"/>
  <c r="U14" i="4"/>
  <c r="T37" i="4"/>
  <c r="T7" i="4"/>
  <c r="S6" i="4"/>
  <c r="R6" i="4" s="1"/>
  <c r="S22" i="4"/>
  <c r="R22" i="4" s="1"/>
  <c r="T34" i="4"/>
  <c r="T20" i="4"/>
  <c r="T14" i="4"/>
  <c r="U7" i="4"/>
  <c r="T3" i="4"/>
  <c r="U32" i="4"/>
  <c r="U19" i="4"/>
  <c r="R35" i="4"/>
  <c r="U26" i="4"/>
  <c r="T23" i="4"/>
  <c r="R18" i="4"/>
  <c r="S25" i="4"/>
  <c r="R25" i="4" s="1"/>
  <c r="U25" i="4"/>
  <c r="T35" i="4"/>
  <c r="U42" i="4"/>
  <c r="T39" i="4"/>
  <c r="T16" i="4"/>
  <c r="U8" i="4"/>
  <c r="R10" i="4"/>
  <c r="S42" i="4"/>
  <c r="R42" i="4" s="1"/>
  <c r="R34" i="4"/>
</calcChain>
</file>

<file path=xl/sharedStrings.xml><?xml version="1.0" encoding="utf-8"?>
<sst xmlns="http://schemas.openxmlformats.org/spreadsheetml/2006/main" count="916" uniqueCount="192">
  <si>
    <t>Version</t>
  </si>
  <si>
    <t>GetCurves</t>
  </si>
  <si>
    <t>Properties</t>
  </si>
  <si>
    <t>PricingStructureType</t>
  </si>
  <si>
    <t>RateCurve</t>
  </si>
  <si>
    <t>CurveList</t>
  </si>
  <si>
    <t>MarketName</t>
  </si>
  <si>
    <t>QR_LIVE</t>
  </si>
  <si>
    <t>IRSwap Pricer</t>
  </si>
  <si>
    <t>LEG1</t>
  </si>
  <si>
    <t>LEG2</t>
  </si>
  <si>
    <t>ValuationDate</t>
  </si>
  <si>
    <t>Payer</t>
  </si>
  <si>
    <t>Party1</t>
  </si>
  <si>
    <t>AUSY</t>
  </si>
  <si>
    <t>Party2</t>
  </si>
  <si>
    <t>TradeDate</t>
  </si>
  <si>
    <t>Receiver</t>
  </si>
  <si>
    <t>TradeId</t>
  </si>
  <si>
    <t>nb001</t>
  </si>
  <si>
    <t>NotionalAmount</t>
  </si>
  <si>
    <t>MaturityDate</t>
  </si>
  <si>
    <t>EffectiveDate</t>
  </si>
  <si>
    <t>1d</t>
  </si>
  <si>
    <t>10Y</t>
  </si>
  <si>
    <t>FirstRegularPeriodStartDate</t>
  </si>
  <si>
    <t>6m</t>
  </si>
  <si>
    <t>LastRegularPeriodEndDate</t>
  </si>
  <si>
    <t>AdjustedType</t>
  </si>
  <si>
    <t>Adjusted</t>
  </si>
  <si>
    <t>ShortInitial</t>
  </si>
  <si>
    <t>FirstCouponType</t>
  </si>
  <si>
    <t>CouponPaymentType</t>
  </si>
  <si>
    <t>ShortFinal</t>
  </si>
  <si>
    <t>RollConvention</t>
  </si>
  <si>
    <t>EOM</t>
  </si>
  <si>
    <t>LegType</t>
  </si>
  <si>
    <t>Fixed</t>
  </si>
  <si>
    <t>Floating</t>
  </si>
  <si>
    <t>TRADE Terms:</t>
  </si>
  <si>
    <t>Currency</t>
  </si>
  <si>
    <t>AUD</t>
  </si>
  <si>
    <t>CouponOrLastResetRate</t>
  </si>
  <si>
    <t>FloatingRateSpread</t>
  </si>
  <si>
    <t>PaymentFrequency</t>
  </si>
  <si>
    <t>DayCount</t>
  </si>
  <si>
    <t>ACT/365.FIXED</t>
  </si>
  <si>
    <t>CBA</t>
  </si>
  <si>
    <t>PaymentCalendar</t>
  </si>
  <si>
    <t>Sydney</t>
  </si>
  <si>
    <t>NAB</t>
  </si>
  <si>
    <t>PaymentBusinessDayAdjustments</t>
  </si>
  <si>
    <t>MODFOLLOWING</t>
  </si>
  <si>
    <t>FixingCalendar</t>
  </si>
  <si>
    <t>FixingBusinessDayAdjustments</t>
  </si>
  <si>
    <t>NONE</t>
  </si>
  <si>
    <t>Valuation Terms</t>
  </si>
  <si>
    <t>ForecastIndexName</t>
  </si>
  <si>
    <t>AUD-BBR-BBSW</t>
  </si>
  <si>
    <t>Reporting Currency</t>
  </si>
  <si>
    <t>Reporting Party</t>
  </si>
  <si>
    <t>Discount Curve</t>
  </si>
  <si>
    <t>Valuation Date</t>
  </si>
  <si>
    <t>Projection Curve</t>
  </si>
  <si>
    <t>Market</t>
  </si>
  <si>
    <t>DiscountingType</t>
  </si>
  <si>
    <t>Metrics</t>
  </si>
  <si>
    <t>GeneratePrincipalExchanges</t>
  </si>
  <si>
    <t>NPV</t>
  </si>
  <si>
    <t>ImpliedQuote</t>
  </si>
  <si>
    <t>Create Trade</t>
  </si>
  <si>
    <t>Value Trade</t>
  </si>
  <si>
    <t>nb002</t>
  </si>
  <si>
    <t>AFMA</t>
  </si>
  <si>
    <t>In Arrears</t>
  </si>
  <si>
    <t>Discounted Rate</t>
  </si>
  <si>
    <t>In Arrears Rate</t>
  </si>
  <si>
    <t>nb003</t>
  </si>
  <si>
    <t>BaseParty</t>
  </si>
  <si>
    <t>DateTime</t>
  </si>
  <si>
    <t>Value</t>
  </si>
  <si>
    <t>StartDate</t>
  </si>
  <si>
    <t>EndDate</t>
  </si>
  <si>
    <t>DF</t>
  </si>
  <si>
    <t>Notional</t>
  </si>
  <si>
    <t>Rate</t>
  </si>
  <si>
    <t>Spread</t>
  </si>
  <si>
    <t>Strike</t>
  </si>
  <si>
    <t>Pay</t>
  </si>
  <si>
    <t>#</t>
  </si>
  <si>
    <t>Payment date</t>
  </si>
  <si>
    <t>Start date</t>
  </si>
  <si>
    <t>End date</t>
  </si>
  <si>
    <t>Amount</t>
  </si>
  <si>
    <t>Present amount</t>
  </si>
  <si>
    <t>Notinal</t>
  </si>
  <si>
    <t>Receive</t>
  </si>
  <si>
    <t>Swap type:</t>
  </si>
  <si>
    <t>Stub period type:</t>
  </si>
  <si>
    <t>Frequency</t>
  </si>
  <si>
    <t>DayCountConventions</t>
  </si>
  <si>
    <t>businessDayConventionValues</t>
  </si>
  <si>
    <t>Leg type</t>
  </si>
  <si>
    <t>Calendars</t>
  </si>
  <si>
    <t>ACT/360</t>
  </si>
  <si>
    <t>FOLLOWING</t>
  </si>
  <si>
    <t>London</t>
  </si>
  <si>
    <t>Unadjusted</t>
  </si>
  <si>
    <t>LongInitial</t>
  </si>
  <si>
    <t>MaturityAdjusted</t>
  </si>
  <si>
    <t>30E/360</t>
  </si>
  <si>
    <t>PRECEDING</t>
  </si>
  <si>
    <t>London-Sydney</t>
  </si>
  <si>
    <t>30/360</t>
  </si>
  <si>
    <t>MODPRECEDING</t>
  </si>
  <si>
    <t>1/1</t>
  </si>
  <si>
    <t>ACT/ACT.AFB</t>
  </si>
  <si>
    <t>LongFinal</t>
  </si>
  <si>
    <t>ACT/ACT.ISDA</t>
  </si>
  <si>
    <t>ACT/ACT.ISMA</t>
  </si>
  <si>
    <t>Type</t>
  </si>
  <si>
    <t>Break Even Rate on Leg1</t>
  </si>
  <si>
    <t>Break Even Spread on Leg2</t>
  </si>
  <si>
    <t>Base Date</t>
  </si>
  <si>
    <t>Compounding</t>
  </si>
  <si>
    <t>Quarterly</t>
  </si>
  <si>
    <t>nb004</t>
  </si>
  <si>
    <t>IsParty1Base</t>
  </si>
  <si>
    <t>Float</t>
  </si>
  <si>
    <t>Trade Date</t>
  </si>
  <si>
    <t>Trade</t>
  </si>
  <si>
    <t>Valuation</t>
  </si>
  <si>
    <t>t0001</t>
  </si>
  <si>
    <t>XYZ</t>
  </si>
  <si>
    <t>Delta1</t>
  </si>
  <si>
    <t>MaturityTenor</t>
  </si>
  <si>
    <t>1Y</t>
  </si>
  <si>
    <t>3M</t>
  </si>
  <si>
    <t>Full</t>
  </si>
  <si>
    <t>t0002</t>
  </si>
  <si>
    <t>t0003</t>
  </si>
  <si>
    <t>t0004</t>
  </si>
  <si>
    <t>5Y</t>
  </si>
  <si>
    <t>3Y</t>
  </si>
  <si>
    <t>BreakEvenSpread</t>
  </si>
  <si>
    <t>1M</t>
  </si>
  <si>
    <t>2M</t>
  </si>
  <si>
    <t>4M</t>
  </si>
  <si>
    <t>6M</t>
  </si>
  <si>
    <t>12M</t>
  </si>
  <si>
    <t>IsParty1Leg1Payer</t>
  </si>
  <si>
    <t>Partial</t>
  </si>
  <si>
    <t>119M</t>
  </si>
  <si>
    <t>4Y</t>
  </si>
  <si>
    <t>Standard</t>
  </si>
  <si>
    <t>None</t>
  </si>
  <si>
    <t>FRA</t>
  </si>
  <si>
    <t>BucketedDeltaVector</t>
  </si>
  <si>
    <t>Delta0</t>
  </si>
  <si>
    <t>Cashflow Type</t>
  </si>
  <si>
    <t>Payment Date</t>
  </si>
  <si>
    <t>Model</t>
  </si>
  <si>
    <t>Time</t>
  </si>
  <si>
    <t>BaseIsPayer</t>
  </si>
  <si>
    <t>IsCollaterlaised</t>
  </si>
  <si>
    <t>LocalCurrencyDelta0</t>
  </si>
  <si>
    <t>LocalCurrencyBucketedDeltaVector</t>
  </si>
  <si>
    <t>LocalCurrencyDelta1</t>
  </si>
  <si>
    <t>LocalCurrencyDelta1PDH</t>
  </si>
  <si>
    <t>LocalCurrencyDelta0PDH</t>
  </si>
  <si>
    <t>Fixing date</t>
  </si>
  <si>
    <t>Function</t>
  </si>
  <si>
    <t>Market.QR_LIVE.DiscountCurve.AUD-LIBOR-SENIOR</t>
  </si>
  <si>
    <t>Market.QR_LIVE.RateCurve.AUD-BBR-BBSW-6M</t>
  </si>
  <si>
    <t>Forecast Index</t>
  </si>
  <si>
    <t>USD-LIBOR-BBA</t>
  </si>
  <si>
    <t>GBP-LIBOR-BBA</t>
  </si>
  <si>
    <t>EUR-LIBOR-BBA</t>
  </si>
  <si>
    <t>Valid Index</t>
  </si>
  <si>
    <t>FixingDate</t>
  </si>
  <si>
    <t>PayDate</t>
  </si>
  <si>
    <t>Days</t>
  </si>
  <si>
    <t>FV</t>
  </si>
  <si>
    <t>PV</t>
  </si>
  <si>
    <t>CurvePath</t>
  </si>
  <si>
    <t>Swap Price</t>
  </si>
  <si>
    <t>Trade.SpreadSheet.swap.t0004</t>
  </si>
  <si>
    <t>Trade.SpreadSheet.swap.t0001</t>
  </si>
  <si>
    <t>Trade.SpreadSheet.swap.t0002</t>
  </si>
  <si>
    <t>Trade.SpreadSheet.swap.t0003</t>
  </si>
  <si>
    <t>InterestRate:IRSwap:FixedFloat</t>
  </si>
  <si>
    <t>ProductTaxonomy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</si>
</sst>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3">
    <numFmt numFmtId="44" formatCode="_-&quot;$&quot;* #,##0.00_-;\-&quot;$&quot;* #,##0.00_-;_-&quot;$&quot;* &quot;-&quot;??_-;_-@_-"/>
    <numFmt numFmtId="43" formatCode="_-* #,##0.00_-;\-* #,##0.00_-;_-* &quot;-&quot;??_-;_-@_-"/>
    <numFmt numFmtId="164" formatCode="d/mm/yyyy;@"/>
    <numFmt numFmtId="165" formatCode="0.0000%"/>
    <numFmt numFmtId="166" formatCode="[$-409]d\-mmm\-yy;@"/>
    <numFmt numFmtId="167" formatCode="#,##0_ ;[Red]\-#,##0\ "/>
    <numFmt numFmtId="168" formatCode="dd/mm/yy;@"/>
    <numFmt numFmtId="169" formatCode="dd/mm/yyyy;@"/>
    <numFmt numFmtId="170" formatCode="0.000%"/>
    <numFmt numFmtId="171" formatCode="0.00000"/>
    <numFmt numFmtId="172" formatCode="#,##0.0_);[Red]\(#,##0.0\)"/>
    <numFmt numFmtId="173" formatCode="&quot;$&quot;#,##0\ ;\(&quot;$&quot;#,##0\)"/>
    <numFmt numFmtId="174" formatCode="#,##0.0_);\(#,##0.0\)"/>
    <numFmt numFmtId="175" formatCode="#,##0.000_);\(#,##0.000\)"/>
    <numFmt numFmtId="176" formatCode="0.0%"/>
    <numFmt numFmtId="177" formatCode="mmm\-yy_)"/>
    <numFmt numFmtId="178" formatCode="0.00_)"/>
    <numFmt numFmtId="179" formatCode="0.0%;\(0.0%\)"/>
    <numFmt numFmtId="180" formatCode="0.0%;[Red]\-0.0%"/>
    <numFmt numFmtId="181" formatCode="0.00%;[Red]\-0.00%"/>
    <numFmt numFmtId="182" formatCode="#,##0.0;#,##0.0"/>
    <numFmt numFmtId="183" formatCode="\+#,##0.00;\-#,##0.00"/>
    <numFmt numFmtId="184" formatCode="###0_)"/>
    <numFmt numFmtId="185" formatCode="0.0000000"/>
    <numFmt numFmtId="186" formatCode="0.000000"/>
    <numFmt numFmtId="187" formatCode="0.0000"/>
    <numFmt numFmtId="188" formatCode="0.00000000"/>
    <numFmt numFmtId="189" formatCode="0.000000%"/>
    <numFmt numFmtId="190" formatCode="#,##0.00000_ ;[Red]\-#,##0.00000\ "/>
    <numFmt numFmtId="191" formatCode="0.00000%"/>
    <numFmt numFmtId="192" formatCode="#,##0.00000000000000_ ;[Red]\-#,##0.00000000000000\ "/>
    <numFmt numFmtId="193" formatCode="_-* #,##0_-;\-* #,##0_-;_-* &quot;-&quot;??_-;_-@_-"/>
    <numFmt numFmtId="194" formatCode="d/m/yy;@"/>
  </numFmts>
  <fonts count="46">
    <font>
      <sz val="10"/>
      <name val="Arial"/>
    </font>
    <font>
      <sz val="11"/>
      <color theme="1"/>
      <name val="Calibri"/>
      <family val="2"/>
      <scheme val="minor"/>
    </font>
    <font>
      <sz val="10"/>
      <name val="Arial"/>
      <family val="2"/>
    </font>
    <font>
      <b/>
      <sz val="10"/>
      <name val="Arial"/>
      <family val="2"/>
    </font>
    <font>
      <sz val="10"/>
      <name val="Arial"/>
      <family val="2"/>
    </font>
    <font>
      <b/>
      <i/>
      <sz val="10"/>
      <name val="Arial"/>
      <family val="2"/>
    </font>
    <font>
      <sz val="10"/>
      <name val="Times New Roman"/>
      <family val="1"/>
    </font>
    <font>
      <b/>
      <sz val="18"/>
      <color indexed="9"/>
      <name val="Times New Roman"/>
      <family val="1"/>
    </font>
    <font>
      <b/>
      <sz val="10"/>
      <color indexed="9"/>
      <name val="Times New Roman"/>
      <family val="1"/>
    </font>
    <font>
      <b/>
      <sz val="10"/>
      <name val="Times New Roman"/>
      <family val="1"/>
      <charset val="204"/>
    </font>
    <font>
      <i/>
      <sz val="10"/>
      <name val="Times New Roman"/>
      <family val="1"/>
    </font>
    <font>
      <b/>
      <sz val="10"/>
      <name val="Times New Roman"/>
      <family val="1"/>
    </font>
    <font>
      <u/>
      <sz val="10"/>
      <color indexed="12"/>
      <name val="Arial"/>
      <family val="2"/>
    </font>
    <font>
      <u/>
      <sz val="10"/>
      <color indexed="12"/>
      <name val="Times New Roman"/>
      <family val="1"/>
    </font>
    <font>
      <sz val="10"/>
      <color indexed="18"/>
      <name val="Times New Roman"/>
      <family val="1"/>
    </font>
    <font>
      <sz val="8"/>
      <name val="Times New Roman"/>
      <family val="1"/>
    </font>
    <font>
      <sz val="12"/>
      <name val="Arial"/>
      <family val="2"/>
    </font>
    <font>
      <sz val="10"/>
      <color indexed="10"/>
      <name val="MS Sans Serif"/>
      <family val="2"/>
    </font>
    <font>
      <b/>
      <sz val="11"/>
      <name val="Arial"/>
      <family val="2"/>
    </font>
    <font>
      <sz val="8"/>
      <name val="CG Times (E1)"/>
    </font>
    <font>
      <sz val="10"/>
      <name val="Helv"/>
    </font>
    <font>
      <b/>
      <sz val="10"/>
      <color indexed="39"/>
      <name val="Arial"/>
      <family val="2"/>
    </font>
    <font>
      <i/>
      <sz val="10"/>
      <color indexed="11"/>
      <name val="Arial"/>
      <family val="2"/>
    </font>
    <font>
      <b/>
      <i/>
      <sz val="9"/>
      <color indexed="57"/>
      <name val="Verdana"/>
      <family val="2"/>
    </font>
    <font>
      <i/>
      <sz val="10"/>
      <name val="Arial"/>
      <family val="2"/>
    </font>
    <font>
      <b/>
      <i/>
      <sz val="9"/>
      <color indexed="16"/>
      <name val="Verdana"/>
      <family val="2"/>
    </font>
    <font>
      <shadow/>
      <sz val="8"/>
      <color indexed="12"/>
      <name val="Times New Roman"/>
      <family val="1"/>
    </font>
    <font>
      <b/>
      <sz val="9"/>
      <color indexed="9"/>
      <name val="Verdana"/>
      <family val="2"/>
    </font>
    <font>
      <sz val="10"/>
      <name val="Univers (WN)"/>
    </font>
    <font>
      <b/>
      <i/>
      <sz val="16"/>
      <name val="Helv"/>
      <family val="2"/>
    </font>
    <font>
      <sz val="11"/>
      <name val="Arial"/>
      <family val="2"/>
    </font>
    <font>
      <b/>
      <sz val="9"/>
      <color indexed="16"/>
      <name val="Verdana"/>
      <family val="2"/>
    </font>
    <font>
      <sz val="14"/>
      <color indexed="8"/>
      <name val="Verdana"/>
      <family val="2"/>
    </font>
    <font>
      <sz val="10"/>
      <name val="Univers (E1)"/>
    </font>
    <font>
      <i/>
      <sz val="10"/>
      <name val="Bookman Old Style"/>
      <family val="1"/>
    </font>
    <font>
      <i/>
      <sz val="10"/>
      <color indexed="8"/>
      <name val="Bookman Old Style"/>
      <family val="1"/>
    </font>
    <font>
      <b/>
      <sz val="12"/>
      <color indexed="16"/>
      <name val="MS Sans Serif"/>
      <family val="2"/>
    </font>
    <font>
      <sz val="8"/>
      <color indexed="12"/>
      <name val="MS Sans Serif"/>
      <family val="2"/>
    </font>
    <font>
      <b/>
      <sz val="12"/>
      <name val="Univers (WN)"/>
    </font>
    <font>
      <b/>
      <sz val="10"/>
      <name val="Univers (WN)"/>
    </font>
    <font>
      <b/>
      <sz val="12"/>
      <color indexed="17"/>
      <name val="MS Sans Serif"/>
      <family val="2"/>
    </font>
    <font>
      <sz val="11"/>
      <name val="ＭＳ Ｐゴシック"/>
      <charset val="128"/>
    </font>
    <font>
      <b/>
      <sz val="10"/>
      <name val="Arial"/>
      <family val="2"/>
      <charset val="204"/>
    </font>
    <font>
      <u/>
      <sz val="10"/>
      <color indexed="12"/>
      <name val="Arial"/>
      <family val="2"/>
    </font>
    <font>
      <sz val="14"/>
      <name val="Times New Roman"/>
      <family val="1"/>
    </font>
    <font>
      <sz val="10"/>
      <name val="Arial"/>
    </font>
  </fonts>
  <fills count="43">
    <fill>
      <patternFill patternType="none"/>
    </fill>
    <fill>
      <patternFill patternType="gray125"/>
    </fill>
    <fill>
      <patternFill patternType="solid">
        <fgColor theme="6" tint="0.59999389629810485"/>
        <bgColor indexed="65"/>
      </patternFill>
    </fill>
    <fill>
      <patternFill patternType="solid">
        <fgColor theme="9" tint="0.59999389629810485"/>
        <bgColor indexed="65"/>
      </patternFill>
    </fill>
    <fill>
      <patternFill patternType="solid">
        <fgColor rgb="FFFFFF00"/>
        <bgColor indexed="64"/>
      </patternFill>
    </fill>
    <fill>
      <patternFill patternType="solid">
        <fgColor theme="2" tint="-0.249977111117893"/>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indexed="44"/>
        <bgColor indexed="64"/>
      </patternFill>
    </fill>
    <fill>
      <patternFill patternType="solid">
        <fgColor indexed="55"/>
        <bgColor indexed="64"/>
      </patternFill>
    </fill>
    <fill>
      <patternFill patternType="solid">
        <fgColor indexed="37"/>
        <bgColor indexed="64"/>
      </patternFill>
    </fill>
    <fill>
      <patternFill patternType="solid">
        <fgColor indexed="23"/>
        <bgColor indexed="64"/>
      </patternFill>
    </fill>
    <fill>
      <patternFill patternType="solid">
        <fgColor indexed="26"/>
        <bgColor indexed="64"/>
      </patternFill>
    </fill>
    <fill>
      <patternFill patternType="solid">
        <fgColor indexed="9"/>
        <bgColor indexed="64"/>
      </patternFill>
    </fill>
    <fill>
      <patternFill patternType="solid">
        <fgColor indexed="11"/>
        <bgColor indexed="64"/>
      </patternFill>
    </fill>
    <fill>
      <patternFill patternType="solid">
        <fgColor theme="2"/>
        <bgColor indexed="64"/>
      </patternFill>
    </fill>
    <fill>
      <patternFill patternType="solid">
        <fgColor theme="6" tint="0.79998168889431442"/>
        <bgColor indexed="64"/>
      </patternFill>
    </fill>
    <fill>
      <patternFill patternType="solid">
        <fgColor indexed="8"/>
      </patternFill>
    </fill>
    <fill>
      <patternFill patternType="solid">
        <fgColor indexed="17"/>
        <bgColor indexed="64"/>
      </patternFill>
    </fill>
    <fill>
      <patternFill patternType="solid">
        <fgColor indexed="58"/>
        <bgColor indexed="64"/>
      </patternFill>
    </fill>
    <fill>
      <patternFill patternType="solid">
        <fgColor indexed="53"/>
        <bgColor indexed="64"/>
      </patternFill>
    </fill>
    <fill>
      <patternFill patternType="solid">
        <fgColor indexed="60"/>
        <bgColor indexed="64"/>
      </patternFill>
    </fill>
    <fill>
      <patternFill patternType="solid">
        <fgColor indexed="21"/>
        <bgColor indexed="64"/>
      </patternFill>
    </fill>
    <fill>
      <patternFill patternType="solid">
        <fgColor indexed="56"/>
        <bgColor indexed="64"/>
      </patternFill>
    </fill>
    <fill>
      <patternFill patternType="lightTrellis">
        <fgColor indexed="57"/>
        <bgColor indexed="53"/>
      </patternFill>
    </fill>
    <fill>
      <patternFill patternType="solid">
        <fgColor indexed="26"/>
      </patternFill>
    </fill>
    <fill>
      <patternFill patternType="solid">
        <fgColor indexed="52"/>
        <bgColor indexed="64"/>
      </patternFill>
    </fill>
    <fill>
      <patternFill patternType="solid">
        <fgColor indexed="19"/>
        <bgColor indexed="64"/>
      </patternFill>
    </fill>
    <fill>
      <patternFill patternType="solid">
        <fgColor indexed="59"/>
        <bgColor indexed="64"/>
      </patternFill>
    </fill>
    <fill>
      <patternFill patternType="solid">
        <fgColor indexed="62"/>
        <bgColor indexed="64"/>
      </patternFill>
    </fill>
    <fill>
      <patternFill patternType="solid">
        <fgColor indexed="45"/>
        <bgColor indexed="64"/>
      </patternFill>
    </fill>
    <fill>
      <patternFill patternType="solid">
        <fgColor indexed="14"/>
        <bgColor indexed="64"/>
      </patternFill>
    </fill>
    <fill>
      <patternFill patternType="gray0625">
        <fgColor indexed="22"/>
        <bgColor indexed="9"/>
      </patternFill>
    </fill>
    <fill>
      <patternFill patternType="solid">
        <fgColor indexed="22"/>
        <bgColor indexed="22"/>
      </patternFill>
    </fill>
    <fill>
      <patternFill patternType="solid">
        <fgColor indexed="9"/>
        <bgColor indexed="9"/>
      </patternFill>
    </fill>
    <fill>
      <patternFill patternType="solid">
        <fgColor indexed="63"/>
        <bgColor indexed="64"/>
      </patternFill>
    </fill>
    <fill>
      <patternFill patternType="solid">
        <fgColor indexed="51"/>
        <bgColor indexed="64"/>
      </patternFill>
    </fill>
    <fill>
      <patternFill patternType="solid">
        <fgColor theme="7" tint="0.79998168889431442"/>
        <bgColor indexed="64"/>
      </patternFill>
    </fill>
    <fill>
      <patternFill patternType="solid">
        <fgColor theme="6"/>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9"/>
        <bgColor indexed="64"/>
      </patternFill>
    </fill>
  </fills>
  <borders count="33">
    <border>
      <left/>
      <right/>
      <top/>
      <bottom/>
      <diagonal/>
    </border>
    <border>
      <left/>
      <right/>
      <top/>
      <bottom style="thin">
        <color indexed="64"/>
      </bottom>
      <diagonal/>
    </border>
    <border>
      <left/>
      <right/>
      <top/>
      <bottom style="thick">
        <color indexed="22"/>
      </bottom>
      <diagonal/>
    </border>
    <border>
      <left style="medium">
        <color indexed="64"/>
      </left>
      <right/>
      <top style="medium">
        <color indexed="64"/>
      </top>
      <bottom/>
      <diagonal/>
    </border>
    <border>
      <left/>
      <right style="medium">
        <color indexed="64"/>
      </right>
      <top style="medium">
        <color indexed="64"/>
      </top>
      <bottom/>
      <diagonal/>
    </border>
    <border>
      <left/>
      <right/>
      <top style="thick">
        <color indexed="22"/>
      </top>
      <bottom/>
      <diagonal/>
    </border>
    <border>
      <left style="thin">
        <color indexed="64"/>
      </left>
      <right style="thin">
        <color indexed="64"/>
      </right>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top/>
      <bottom style="medium">
        <color indexed="18"/>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medium">
        <color indexed="14"/>
      </right>
      <top style="medium">
        <color indexed="14"/>
      </top>
      <bottom/>
      <diagonal/>
    </border>
    <border>
      <left style="medium">
        <color indexed="14"/>
      </left>
      <right style="medium">
        <color indexed="14"/>
      </right>
      <top style="medium">
        <color indexed="14"/>
      </top>
      <bottom/>
      <diagonal/>
    </border>
    <border>
      <left style="thin">
        <color indexed="22"/>
      </left>
      <right style="thin">
        <color indexed="22"/>
      </right>
      <top style="thin">
        <color indexed="22"/>
      </top>
      <bottom style="thin">
        <color indexed="22"/>
      </bottom>
      <diagonal/>
    </border>
    <border>
      <left style="medium">
        <color indexed="64"/>
      </left>
      <right style="medium">
        <color indexed="64"/>
      </right>
      <top/>
      <bottom/>
      <diagonal/>
    </border>
    <border>
      <left/>
      <right/>
      <top/>
      <bottom style="double">
        <color indexed="64"/>
      </bottom>
      <diagonal/>
    </border>
    <border>
      <left/>
      <right/>
      <top style="thin">
        <color indexed="64"/>
      </top>
      <bottom style="thin">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s>
  <cellStyleXfs count="102">
    <xf numFmtId="0" fontId="0" fillId="0" borderId="0"/>
    <xf numFmtId="9" fontId="2" fillId="0" borderId="0" applyFont="0" applyFill="0" applyBorder="0" applyAlignment="0" applyProtection="0"/>
    <xf numFmtId="0" fontId="2" fillId="9" borderId="0"/>
    <xf numFmtId="0" fontId="2" fillId="0" borderId="0"/>
    <xf numFmtId="0" fontId="12" fillId="0" borderId="0" applyNumberFormat="0" applyFill="0" applyBorder="0" applyAlignment="0" applyProtection="0">
      <alignment vertical="top"/>
      <protection locked="0"/>
    </xf>
    <xf numFmtId="0" fontId="2" fillId="10" borderId="0"/>
    <xf numFmtId="0" fontId="2" fillId="0" borderId="0" applyNumberFormat="0" applyFill="0" applyBorder="0" applyAlignment="0" applyProtection="0">
      <alignment horizontal="left" wrapText="1"/>
    </xf>
    <xf numFmtId="0" fontId="1" fillId="2" borderId="0" applyNumberFormat="0" applyBorder="0" applyAlignment="0" applyProtection="0"/>
    <xf numFmtId="0" fontId="1" fillId="3" borderId="0" applyNumberFormat="0" applyBorder="0" applyAlignment="0" applyProtection="0"/>
    <xf numFmtId="0" fontId="17" fillId="18" borderId="0" applyAlignment="0"/>
    <xf numFmtId="172" fontId="18" fillId="0" borderId="0" applyNumberFormat="0" applyFill="0" applyBorder="0" applyAlignment="0"/>
    <xf numFmtId="3" fontId="2" fillId="0" borderId="0" applyFont="0" applyFill="0" applyBorder="0" applyAlignment="0" applyProtection="0"/>
    <xf numFmtId="44" fontId="4" fillId="0" borderId="0" applyFont="0" applyFill="0" applyBorder="0" applyAlignment="0" applyProtection="0"/>
    <xf numFmtId="173" fontId="2" fillId="0" borderId="0" applyFont="0" applyFill="0" applyBorder="0" applyAlignment="0" applyProtection="0"/>
    <xf numFmtId="0" fontId="2" fillId="0" borderId="0" applyFont="0" applyFill="0" applyBorder="0" applyAlignment="0" applyProtection="0"/>
    <xf numFmtId="174" fontId="19" fillId="0" borderId="0" applyFont="0" applyFill="0" applyBorder="0" applyAlignment="0" applyProtection="0">
      <protection locked="0"/>
    </xf>
    <xf numFmtId="39" fontId="20" fillId="0" borderId="0" applyFont="0" applyFill="0" applyBorder="0" applyAlignment="0" applyProtection="0"/>
    <xf numFmtId="175" fontId="15" fillId="0" borderId="0" applyFont="0" applyFill="0" applyBorder="0" applyAlignment="0"/>
    <xf numFmtId="2" fontId="2" fillId="0" borderId="0" applyFont="0" applyFill="0" applyBorder="0" applyAlignment="0" applyProtection="0"/>
    <xf numFmtId="0" fontId="21" fillId="0" borderId="0" applyNumberFormat="0" applyFill="0" applyBorder="0" applyAlignment="0" applyProtection="0"/>
    <xf numFmtId="0" fontId="22" fillId="19" borderId="0" applyNumberFormat="0" applyBorder="0">
      <alignment horizontal="right" vertical="center"/>
    </xf>
    <xf numFmtId="19" fontId="22" fillId="19" borderId="4" applyNumberFormat="0" applyBorder="0">
      <alignment horizontal="left" vertical="center"/>
    </xf>
    <xf numFmtId="2" fontId="23" fillId="20" borderId="0">
      <alignment horizontal="center" vertical="center"/>
    </xf>
    <xf numFmtId="2" fontId="23" fillId="20" borderId="20" applyBorder="0">
      <alignment horizontal="left" vertical="center"/>
    </xf>
    <xf numFmtId="0" fontId="22" fillId="19" borderId="0">
      <alignment horizontal="right" vertical="center"/>
    </xf>
    <xf numFmtId="19" fontId="24" fillId="19" borderId="9" applyNumberFormat="0" applyBorder="0">
      <alignment horizontal="left" vertical="center" indent="1"/>
    </xf>
    <xf numFmtId="2" fontId="25" fillId="20" borderId="21" applyBorder="0">
      <alignment horizontal="left" vertical="center" indent="1"/>
    </xf>
    <xf numFmtId="2" fontId="25" fillId="20" borderId="3" applyBorder="0">
      <alignment horizontal="center" vertical="center"/>
    </xf>
    <xf numFmtId="176" fontId="26" fillId="0" borderId="21" applyFill="0" applyBorder="0" applyAlignment="0">
      <alignment horizontal="center"/>
      <protection locked="0"/>
    </xf>
    <xf numFmtId="174" fontId="26" fillId="0" borderId="0" applyFill="0" applyBorder="0" applyAlignment="0">
      <protection locked="0"/>
    </xf>
    <xf numFmtId="175" fontId="26" fillId="0" borderId="0" applyFill="0" applyBorder="0" applyAlignment="0" applyProtection="0">
      <protection locked="0"/>
    </xf>
    <xf numFmtId="2" fontId="4" fillId="21" borderId="14" applyBorder="0">
      <alignment horizontal="left" vertical="center" indent="1"/>
    </xf>
    <xf numFmtId="0" fontId="4" fillId="21" borderId="0">
      <alignment horizontal="right" vertical="center"/>
    </xf>
    <xf numFmtId="2" fontId="4" fillId="21" borderId="4" applyNumberFormat="0" applyBorder="0">
      <alignment horizontal="right" vertical="center"/>
    </xf>
    <xf numFmtId="2" fontId="27" fillId="22" borderId="9" applyBorder="0">
      <alignment horizontal="left" vertical="center" indent="1"/>
    </xf>
    <xf numFmtId="2" fontId="27" fillId="22" borderId="0">
      <alignment horizontal="right" vertical="center"/>
    </xf>
    <xf numFmtId="2" fontId="27" fillId="22" borderId="20" applyBorder="0">
      <alignment horizontal="left" vertical="center"/>
    </xf>
    <xf numFmtId="2" fontId="27" fillId="22" borderId="22" applyBorder="0">
      <alignment horizontal="center" vertical="center"/>
    </xf>
    <xf numFmtId="19" fontId="24" fillId="23" borderId="23" applyNumberFormat="0" applyBorder="0">
      <alignment horizontal="left" vertical="center"/>
    </xf>
    <xf numFmtId="15" fontId="24" fillId="23" borderId="3" applyNumberFormat="0" applyBorder="0">
      <alignment horizontal="right" vertical="center"/>
    </xf>
    <xf numFmtId="19" fontId="24" fillId="23" borderId="8" applyNumberFormat="0" applyBorder="0">
      <alignment horizontal="right" vertical="center"/>
    </xf>
    <xf numFmtId="2" fontId="25" fillId="24" borderId="24" applyBorder="0">
      <alignment horizontal="left" vertical="center" indent="1"/>
    </xf>
    <xf numFmtId="2" fontId="25" fillId="24" borderId="20" applyNumberFormat="0">
      <alignment horizontal="center" vertical="center"/>
    </xf>
    <xf numFmtId="2" fontId="25" fillId="24" borderId="20" applyNumberFormat="0" applyBorder="0">
      <alignment horizontal="left" vertical="center"/>
    </xf>
    <xf numFmtId="2" fontId="4" fillId="25" borderId="8" applyNumberFormat="0" applyBorder="0">
      <alignment horizontal="right" vertical="center"/>
    </xf>
    <xf numFmtId="177" fontId="28" fillId="0" borderId="0" applyFont="0" applyFill="0" applyBorder="0" applyAlignment="0" applyProtection="0"/>
    <xf numFmtId="0" fontId="2" fillId="0" borderId="0" applyNumberFormat="0" applyFont="0" applyFill="0" applyBorder="0" applyAlignment="0"/>
    <xf numFmtId="178" fontId="29" fillId="0" borderId="0"/>
    <xf numFmtId="172" fontId="30" fillId="0" borderId="0" applyFill="0" applyBorder="0" applyAlignment="0"/>
    <xf numFmtId="0" fontId="4" fillId="0" borderId="0"/>
    <xf numFmtId="0" fontId="4" fillId="0" borderId="0"/>
    <xf numFmtId="0" fontId="4" fillId="0" borderId="0"/>
    <xf numFmtId="0" fontId="1" fillId="0" borderId="0"/>
    <xf numFmtId="0" fontId="4" fillId="0" borderId="0"/>
    <xf numFmtId="0" fontId="4" fillId="26" borderId="25" applyNumberFormat="0" applyFont="0" applyAlignment="0" applyProtection="0"/>
    <xf numFmtId="0" fontId="4" fillId="26" borderId="25" applyNumberFormat="0" applyFont="0" applyAlignment="0" applyProtection="0"/>
    <xf numFmtId="0" fontId="3" fillId="27" borderId="7" applyNumberFormat="0" applyBorder="0">
      <alignment horizontal="left" vertical="center"/>
    </xf>
    <xf numFmtId="2" fontId="3" fillId="27" borderId="20" applyNumberFormat="0" applyBorder="0">
      <alignment horizontal="left" vertical="center"/>
    </xf>
    <xf numFmtId="2" fontId="27" fillId="22" borderId="17" applyNumberFormat="0" applyBorder="0">
      <alignment horizontal="left" vertical="center"/>
    </xf>
    <xf numFmtId="2" fontId="27" fillId="22" borderId="20" applyNumberFormat="0" applyBorder="0">
      <alignment horizontal="left" vertical="center"/>
    </xf>
    <xf numFmtId="19" fontId="4" fillId="28" borderId="6" applyNumberFormat="0" applyBorder="0">
      <alignment horizontal="left" vertical="center" indent="1"/>
    </xf>
    <xf numFmtId="0" fontId="4" fillId="28" borderId="0">
      <alignment horizontal="right" vertical="center"/>
    </xf>
    <xf numFmtId="19" fontId="4" fillId="28" borderId="8" applyNumberFormat="0" applyBorder="0">
      <alignment horizontal="right" vertical="center"/>
    </xf>
    <xf numFmtId="2" fontId="31" fillId="29" borderId="21" applyBorder="0">
      <alignment horizontal="left" vertical="center" indent="1"/>
    </xf>
    <xf numFmtId="2" fontId="31" fillId="29" borderId="0">
      <alignment horizontal="center" vertical="center"/>
    </xf>
    <xf numFmtId="2" fontId="31" fillId="29" borderId="26">
      <alignment horizontal="left" vertical="center"/>
    </xf>
    <xf numFmtId="0" fontId="32" fillId="30" borderId="22">
      <alignment horizontal="center"/>
    </xf>
    <xf numFmtId="179" fontId="15" fillId="0" borderId="16" applyFont="0" applyFill="0" applyBorder="0" applyAlignment="0" applyProtection="0">
      <alignment horizontal="right"/>
    </xf>
    <xf numFmtId="179" fontId="15" fillId="0" borderId="16" applyFont="0" applyFill="0" applyBorder="0" applyAlignment="0" applyProtection="0">
      <alignment horizontal="right"/>
    </xf>
    <xf numFmtId="180" fontId="33" fillId="0" borderId="0" applyFont="0" applyFill="0" applyBorder="0" applyAlignment="0" applyProtection="0"/>
    <xf numFmtId="9" fontId="4" fillId="0" borderId="0" applyFont="0" applyFill="0" applyBorder="0" applyAlignment="0" applyProtection="0"/>
    <xf numFmtId="181" fontId="33" fillId="0" borderId="0" applyFont="0" applyFill="0" applyBorder="0" applyAlignment="0" applyProtection="0"/>
    <xf numFmtId="181" fontId="33" fillId="0" borderId="0" applyFont="0" applyFill="0" applyBorder="0" applyAlignment="0" applyProtection="0"/>
    <xf numFmtId="181" fontId="33" fillId="0" borderId="0" applyFont="0" applyFill="0" applyBorder="0" applyAlignment="0" applyProtection="0"/>
    <xf numFmtId="181" fontId="33" fillId="0" borderId="0" applyFont="0" applyFill="0" applyBorder="0" applyAlignment="0" applyProtection="0"/>
    <xf numFmtId="181" fontId="33" fillId="0" borderId="0" applyFont="0" applyFill="0" applyBorder="0" applyAlignment="0" applyProtection="0"/>
    <xf numFmtId="170" fontId="34" fillId="31" borderId="0" applyNumberFormat="0" applyBorder="0">
      <alignment horizontal="right" vertical="center"/>
    </xf>
    <xf numFmtId="170" fontId="34" fillId="31" borderId="0" applyNumberFormat="0" applyBorder="0">
      <alignment horizontal="right" vertical="center"/>
    </xf>
    <xf numFmtId="0" fontId="35" fillId="32" borderId="22" applyNumberFormat="0">
      <alignment horizontal="center" vertical="center"/>
    </xf>
    <xf numFmtId="0" fontId="35" fillId="32" borderId="0" applyNumberFormat="0" applyBorder="0">
      <alignment horizontal="left" vertical="center" indent="1"/>
    </xf>
    <xf numFmtId="182" fontId="36" fillId="33" borderId="0">
      <alignment horizontal="center" vertical="center"/>
    </xf>
    <xf numFmtId="183" fontId="37" fillId="34" borderId="0">
      <alignment horizontal="center" vertical="center"/>
      <protection locked="0"/>
    </xf>
    <xf numFmtId="0" fontId="2" fillId="0" borderId="0">
      <alignment horizontal="left" wrapText="1"/>
    </xf>
    <xf numFmtId="38" fontId="38" fillId="0" borderId="0" applyFill="0" applyBorder="0" applyAlignment="0" applyProtection="0"/>
    <xf numFmtId="180" fontId="39" fillId="0" borderId="0" applyFill="0" applyBorder="0" applyAlignment="0" applyProtection="0"/>
    <xf numFmtId="2" fontId="40" fillId="35" borderId="7" applyNumberFormat="0" applyFill="0" applyBorder="0" applyAlignment="0">
      <alignment horizontal="center"/>
      <protection locked="0"/>
    </xf>
    <xf numFmtId="2" fontId="4" fillId="12" borderId="20" applyNumberFormat="0" applyBorder="0">
      <alignment horizontal="right" vertical="center"/>
    </xf>
    <xf numFmtId="2" fontId="4" fillId="12" borderId="0">
      <alignment horizontal="right" vertical="center"/>
    </xf>
    <xf numFmtId="2" fontId="27" fillId="36" borderId="22">
      <alignment horizontal="center" vertical="center"/>
    </xf>
    <xf numFmtId="2" fontId="27" fillId="36" borderId="0" applyNumberFormat="0" applyBorder="0">
      <alignment horizontal="left" vertical="center"/>
    </xf>
    <xf numFmtId="2" fontId="27" fillId="36" borderId="22">
      <alignment horizontal="center" vertical="center"/>
    </xf>
    <xf numFmtId="18" fontId="19" fillId="0" borderId="0" applyFont="0" applyFill="0" applyBorder="0" applyAlignment="0" applyProtection="0">
      <alignment horizontal="left"/>
    </xf>
    <xf numFmtId="10" fontId="33" fillId="0" borderId="27" applyNumberFormat="0" applyFont="0" applyFill="0" applyAlignment="0" applyProtection="0"/>
    <xf numFmtId="184" fontId="3" fillId="0" borderId="28" applyFont="0" applyFill="0" applyBorder="0" applyAlignment="0" applyProtection="0"/>
    <xf numFmtId="184" fontId="3" fillId="0" borderId="28" applyFont="0" applyFill="0" applyBorder="0" applyAlignment="0" applyProtection="0"/>
    <xf numFmtId="38" fontId="41" fillId="0" borderId="0" applyFont="0" applyFill="0" applyBorder="0" applyAlignment="0" applyProtection="0"/>
    <xf numFmtId="0" fontId="41" fillId="0" borderId="0"/>
    <xf numFmtId="0" fontId="43" fillId="0" borderId="0" applyNumberFormat="0" applyFill="0" applyBorder="0" applyAlignment="0" applyProtection="0">
      <alignment vertical="top"/>
      <protection locked="0"/>
    </xf>
    <xf numFmtId="0" fontId="2" fillId="0" borderId="0"/>
    <xf numFmtId="9" fontId="2" fillId="0" borderId="0" applyFont="0" applyFill="0" applyBorder="0" applyAlignment="0" applyProtection="0"/>
    <xf numFmtId="43" fontId="2" fillId="0" borderId="0" applyFont="0" applyFill="0" applyBorder="0" applyAlignment="0" applyProtection="0"/>
    <xf numFmtId="43" fontId="45" fillId="0" borderId="0" applyFont="0" applyFill="0" applyBorder="0" applyAlignment="0" applyProtection="0"/>
  </cellStyleXfs>
  <cellXfs count="211">
    <xf numFmtId="0" fontId="0" fillId="0" borderId="0" xfId="0"/>
    <xf numFmtId="0" fontId="3" fillId="0" borderId="0" xfId="0" applyFont="1"/>
    <xf numFmtId="0" fontId="4" fillId="0" borderId="0" xfId="0" applyFont="1"/>
    <xf numFmtId="0" fontId="0" fillId="4" borderId="0" xfId="0" applyFill="1"/>
    <xf numFmtId="0" fontId="5" fillId="5" borderId="0" xfId="0" applyFont="1" applyFill="1"/>
    <xf numFmtId="0" fontId="5" fillId="6" borderId="1" xfId="0" applyFont="1" applyFill="1" applyBorder="1"/>
    <xf numFmtId="0" fontId="0" fillId="7" borderId="0" xfId="0" applyFill="1"/>
    <xf numFmtId="0" fontId="0" fillId="8" borderId="0" xfId="0" applyFill="1"/>
    <xf numFmtId="0" fontId="6" fillId="10" borderId="0" xfId="2" applyFont="1" applyFill="1"/>
    <xf numFmtId="0" fontId="7" fillId="11" borderId="2" xfId="3" applyFont="1" applyFill="1" applyBorder="1" applyAlignment="1">
      <alignment vertical="center"/>
    </xf>
    <xf numFmtId="14" fontId="8" fillId="11" borderId="2" xfId="3" applyNumberFormat="1" applyFont="1" applyFill="1" applyBorder="1" applyAlignment="1">
      <alignment vertical="center"/>
    </xf>
    <xf numFmtId="0" fontId="6" fillId="12" borderId="0" xfId="2" applyFont="1" applyFill="1"/>
    <xf numFmtId="0" fontId="6" fillId="0" borderId="3" xfId="2" applyFont="1" applyFill="1" applyBorder="1"/>
    <xf numFmtId="0" fontId="6" fillId="0" borderId="4" xfId="2" applyFont="1" applyFill="1" applyBorder="1"/>
    <xf numFmtId="0" fontId="6" fillId="0" borderId="5" xfId="2" applyFont="1" applyFill="1" applyBorder="1"/>
    <xf numFmtId="0" fontId="6" fillId="0" borderId="0" xfId="2" applyFont="1" applyFill="1" applyBorder="1"/>
    <xf numFmtId="0" fontId="9" fillId="0" borderId="0" xfId="2" applyFont="1" applyFill="1" applyBorder="1"/>
    <xf numFmtId="0" fontId="6" fillId="13" borderId="3" xfId="2" applyFont="1" applyFill="1" applyBorder="1"/>
    <xf numFmtId="0" fontId="10" fillId="0" borderId="0" xfId="2" applyFont="1" applyFill="1" applyBorder="1"/>
    <xf numFmtId="14" fontId="6" fillId="13" borderId="6" xfId="2" applyNumberFormat="1" applyFont="1" applyFill="1" applyBorder="1" applyAlignment="1"/>
    <xf numFmtId="164" fontId="11" fillId="14" borderId="6" xfId="2" applyNumberFormat="1" applyFont="1" applyFill="1" applyBorder="1" applyAlignment="1">
      <alignment horizontal="center"/>
    </xf>
    <xf numFmtId="0" fontId="6" fillId="13" borderId="7" xfId="2" applyFont="1" applyFill="1" applyBorder="1"/>
    <xf numFmtId="14" fontId="6" fillId="9" borderId="8" xfId="2" applyNumberFormat="1" applyFont="1" applyFill="1" applyBorder="1"/>
    <xf numFmtId="0" fontId="6" fillId="13" borderId="9" xfId="2" applyFont="1" applyFill="1" applyBorder="1"/>
    <xf numFmtId="3" fontId="6" fillId="14" borderId="9" xfId="2" applyNumberFormat="1" applyFont="1" applyFill="1" applyBorder="1" applyAlignment="1">
      <alignment horizontal="center"/>
    </xf>
    <xf numFmtId="0" fontId="6" fillId="13" borderId="10" xfId="2" applyFont="1" applyFill="1" applyBorder="1"/>
    <xf numFmtId="14" fontId="6" fillId="9" borderId="11" xfId="2" applyNumberFormat="1" applyFont="1" applyFill="1" applyBorder="1"/>
    <xf numFmtId="164" fontId="6" fillId="14" borderId="6" xfId="2" applyNumberFormat="1" applyFont="1" applyFill="1" applyBorder="1" applyAlignment="1">
      <alignment horizontal="center"/>
    </xf>
    <xf numFmtId="14" fontId="6" fillId="15" borderId="6" xfId="2" applyNumberFormat="1" applyFont="1" applyFill="1" applyBorder="1" applyAlignment="1">
      <alignment horizontal="center"/>
    </xf>
    <xf numFmtId="0" fontId="6" fillId="13" borderId="6" xfId="2" applyFont="1" applyFill="1" applyBorder="1"/>
    <xf numFmtId="14" fontId="6" fillId="14" borderId="6" xfId="2" applyNumberFormat="1" applyFont="1" applyFill="1" applyBorder="1" applyAlignment="1">
      <alignment horizontal="center"/>
    </xf>
    <xf numFmtId="0" fontId="13" fillId="0" borderId="0" xfId="4" applyFont="1" applyFill="1" applyBorder="1" applyAlignment="1" applyProtection="1"/>
    <xf numFmtId="0" fontId="6" fillId="14" borderId="6" xfId="2" applyFont="1" applyFill="1" applyBorder="1" applyAlignment="1">
      <alignment horizontal="center"/>
    </xf>
    <xf numFmtId="0" fontId="6" fillId="13" borderId="12" xfId="5" applyFont="1" applyFill="1" applyBorder="1" applyAlignment="1">
      <alignment horizontal="left"/>
    </xf>
    <xf numFmtId="0" fontId="6" fillId="14" borderId="12" xfId="2" applyFont="1" applyFill="1" applyBorder="1" applyAlignment="1">
      <alignment horizontal="center"/>
    </xf>
    <xf numFmtId="0" fontId="6" fillId="14" borderId="9" xfId="2" applyFont="1" applyFill="1" applyBorder="1" applyAlignment="1">
      <alignment horizontal="center"/>
    </xf>
    <xf numFmtId="165" fontId="6" fillId="14" borderId="6" xfId="2" applyNumberFormat="1" applyFont="1" applyFill="1" applyBorder="1" applyAlignment="1">
      <alignment horizontal="center"/>
    </xf>
    <xf numFmtId="3" fontId="6" fillId="9" borderId="4" xfId="2" applyNumberFormat="1" applyFont="1" applyFill="1" applyBorder="1"/>
    <xf numFmtId="165" fontId="6" fillId="15" borderId="6" xfId="2" applyNumberFormat="1" applyFont="1" applyFill="1" applyBorder="1" applyAlignment="1">
      <alignment horizontal="center"/>
    </xf>
    <xf numFmtId="0" fontId="6" fillId="14" borderId="6" xfId="5" applyNumberFormat="1" applyFont="1" applyFill="1" applyBorder="1" applyAlignment="1">
      <alignment horizontal="center"/>
    </xf>
    <xf numFmtId="0" fontId="10" fillId="14" borderId="6" xfId="2" applyFont="1" applyFill="1" applyBorder="1" applyAlignment="1">
      <alignment horizontal="center"/>
    </xf>
    <xf numFmtId="166" fontId="6" fillId="14" borderId="6" xfId="5" applyNumberFormat="1" applyFont="1" applyFill="1" applyBorder="1" applyAlignment="1">
      <alignment horizontal="center"/>
    </xf>
    <xf numFmtId="0" fontId="6" fillId="14" borderId="6" xfId="5" applyFont="1" applyFill="1" applyBorder="1" applyAlignment="1">
      <alignment horizontal="center"/>
    </xf>
    <xf numFmtId="0" fontId="14" fillId="0" borderId="13" xfId="2" applyFont="1" applyFill="1" applyBorder="1"/>
    <xf numFmtId="37" fontId="6" fillId="9" borderId="14" xfId="2" applyNumberFormat="1" applyFont="1" applyFill="1" applyBorder="1" applyAlignment="1">
      <alignment horizontal="center"/>
    </xf>
    <xf numFmtId="167" fontId="0" fillId="0" borderId="0" xfId="0" applyNumberFormat="1"/>
    <xf numFmtId="37" fontId="6" fillId="9" borderId="15" xfId="2" applyNumberFormat="1" applyFont="1" applyFill="1" applyBorder="1" applyAlignment="1">
      <alignment horizontal="center"/>
    </xf>
    <xf numFmtId="0" fontId="6" fillId="13" borderId="12" xfId="2" applyFont="1" applyFill="1" applyBorder="1"/>
    <xf numFmtId="37" fontId="6" fillId="9" borderId="16" xfId="2" applyNumberFormat="1" applyFont="1" applyFill="1" applyBorder="1"/>
    <xf numFmtId="0" fontId="0" fillId="0" borderId="0" xfId="0" applyAlignment="1">
      <alignment horizontal="right"/>
    </xf>
    <xf numFmtId="165" fontId="0" fillId="0" borderId="0" xfId="1" applyNumberFormat="1" applyFont="1"/>
    <xf numFmtId="168" fontId="6" fillId="10" borderId="0" xfId="2" applyNumberFormat="1" applyFont="1" applyFill="1"/>
    <xf numFmtId="14" fontId="6" fillId="10" borderId="0" xfId="2" applyNumberFormat="1" applyFont="1" applyFill="1" applyBorder="1"/>
    <xf numFmtId="165" fontId="6" fillId="0" borderId="0" xfId="2" applyNumberFormat="1" applyFont="1" applyFill="1" applyBorder="1"/>
    <xf numFmtId="0" fontId="15" fillId="0" borderId="0" xfId="2" applyFont="1" applyFill="1" applyBorder="1"/>
    <xf numFmtId="0" fontId="15" fillId="0" borderId="0" xfId="2" applyFont="1" applyFill="1" applyBorder="1" applyAlignment="1">
      <alignment horizontal="right"/>
    </xf>
    <xf numFmtId="164" fontId="6" fillId="10" borderId="0" xfId="2" applyNumberFormat="1" applyFont="1" applyFill="1"/>
    <xf numFmtId="3" fontId="6" fillId="10" borderId="0" xfId="2" applyNumberFormat="1" applyFont="1" applyFill="1"/>
    <xf numFmtId="14" fontId="6" fillId="10" borderId="0" xfId="2" applyNumberFormat="1" applyFont="1" applyFill="1"/>
    <xf numFmtId="0" fontId="6" fillId="10" borderId="0" xfId="2" applyFont="1" applyFill="1" applyBorder="1"/>
    <xf numFmtId="169" fontId="0" fillId="0" borderId="0" xfId="0" applyNumberFormat="1"/>
    <xf numFmtId="0" fontId="6" fillId="0" borderId="0" xfId="2" applyFont="1" applyFill="1" applyBorder="1" applyAlignment="1">
      <alignment horizontal="center"/>
    </xf>
    <xf numFmtId="0" fontId="13" fillId="0" borderId="0" xfId="4" applyFont="1" applyFill="1" applyBorder="1" applyAlignment="1" applyProtection="1">
      <alignment horizontal="center"/>
    </xf>
    <xf numFmtId="168" fontId="13" fillId="0" borderId="0" xfId="4" applyNumberFormat="1" applyFont="1" applyFill="1" applyBorder="1" applyAlignment="1" applyProtection="1">
      <alignment horizontal="center"/>
    </xf>
    <xf numFmtId="167" fontId="13" fillId="0" borderId="0" xfId="4" applyNumberFormat="1" applyFont="1" applyFill="1" applyBorder="1" applyAlignment="1" applyProtection="1">
      <alignment horizontal="center"/>
    </xf>
    <xf numFmtId="170" fontId="13" fillId="0" borderId="0" xfId="1" applyNumberFormat="1" applyFont="1" applyFill="1" applyBorder="1" applyAlignment="1" applyProtection="1">
      <alignment horizontal="center"/>
    </xf>
    <xf numFmtId="171" fontId="13" fillId="0" borderId="0" xfId="4" applyNumberFormat="1" applyFont="1" applyFill="1" applyBorder="1" applyAlignment="1" applyProtection="1">
      <alignment horizontal="center"/>
    </xf>
    <xf numFmtId="0" fontId="0" fillId="0" borderId="0" xfId="0" applyAlignment="1">
      <alignment horizontal="center"/>
    </xf>
    <xf numFmtId="0" fontId="16" fillId="16" borderId="17" xfId="0" applyFont="1" applyFill="1" applyBorder="1" applyAlignment="1">
      <alignment horizontal="center"/>
    </xf>
    <xf numFmtId="169" fontId="16" fillId="16" borderId="18" xfId="0" applyNumberFormat="1" applyFont="1" applyFill="1" applyBorder="1" applyAlignment="1">
      <alignment horizontal="center"/>
    </xf>
    <xf numFmtId="168" fontId="16" fillId="16" borderId="18" xfId="0" applyNumberFormat="1" applyFont="1" applyFill="1" applyBorder="1" applyAlignment="1">
      <alignment horizontal="center"/>
    </xf>
    <xf numFmtId="167" fontId="16" fillId="16" borderId="18" xfId="0" applyNumberFormat="1" applyFont="1" applyFill="1" applyBorder="1" applyAlignment="1">
      <alignment horizontal="center"/>
    </xf>
    <xf numFmtId="170" fontId="16" fillId="16" borderId="18" xfId="1" applyNumberFormat="1" applyFont="1" applyFill="1" applyBorder="1" applyAlignment="1">
      <alignment horizontal="center"/>
    </xf>
    <xf numFmtId="171" fontId="16" fillId="16" borderId="18" xfId="1" applyNumberFormat="1" applyFont="1" applyFill="1" applyBorder="1" applyAlignment="1">
      <alignment horizontal="center"/>
    </xf>
    <xf numFmtId="0" fontId="16" fillId="16" borderId="19" xfId="0" applyFont="1" applyFill="1" applyBorder="1" applyAlignment="1">
      <alignment horizontal="center"/>
    </xf>
    <xf numFmtId="0" fontId="0" fillId="17" borderId="0" xfId="0" applyFill="1" applyAlignment="1">
      <alignment horizontal="center"/>
    </xf>
    <xf numFmtId="169" fontId="0" fillId="17" borderId="0" xfId="0" applyNumberFormat="1" applyFill="1" applyAlignment="1">
      <alignment horizontal="center"/>
    </xf>
    <xf numFmtId="168" fontId="0" fillId="17" borderId="0" xfId="0" applyNumberFormat="1" applyFill="1" applyAlignment="1">
      <alignment horizontal="center"/>
    </xf>
    <xf numFmtId="167" fontId="0" fillId="17" borderId="0" xfId="0" applyNumberFormat="1" applyFill="1" applyAlignment="1">
      <alignment horizontal="center"/>
    </xf>
    <xf numFmtId="170" fontId="0" fillId="17" borderId="0" xfId="1" applyNumberFormat="1" applyFont="1" applyFill="1" applyAlignment="1">
      <alignment horizontal="center"/>
    </xf>
    <xf numFmtId="171" fontId="0" fillId="17" borderId="0" xfId="1" applyNumberFormat="1" applyFont="1" applyFill="1" applyAlignment="1">
      <alignment horizontal="center"/>
    </xf>
    <xf numFmtId="171" fontId="0" fillId="17" borderId="0" xfId="0" applyNumberFormat="1" applyFill="1" applyAlignment="1">
      <alignment horizontal="center"/>
    </xf>
    <xf numFmtId="168" fontId="0" fillId="0" borderId="0" xfId="0" applyNumberFormat="1" applyAlignment="1">
      <alignment horizontal="center"/>
    </xf>
    <xf numFmtId="167" fontId="0" fillId="0" borderId="0" xfId="0" applyNumberFormat="1" applyAlignment="1">
      <alignment horizontal="center"/>
    </xf>
    <xf numFmtId="170" fontId="0" fillId="0" borderId="0" xfId="1" applyNumberFormat="1" applyFont="1" applyAlignment="1">
      <alignment horizontal="center"/>
    </xf>
    <xf numFmtId="171" fontId="0" fillId="0" borderId="0" xfId="0" applyNumberFormat="1" applyAlignment="1">
      <alignment horizontal="center"/>
    </xf>
    <xf numFmtId="0" fontId="6" fillId="10" borderId="0" xfId="2" applyFont="1" applyFill="1" applyAlignment="1">
      <alignment horizontal="left"/>
    </xf>
    <xf numFmtId="168" fontId="6" fillId="13" borderId="9" xfId="2" applyNumberFormat="1" applyFont="1" applyFill="1" applyBorder="1"/>
    <xf numFmtId="168" fontId="6" fillId="0" borderId="0" xfId="2" applyNumberFormat="1" applyFont="1" applyFill="1" applyBorder="1"/>
    <xf numFmtId="167" fontId="6" fillId="0" borderId="0" xfId="2" applyNumberFormat="1" applyFont="1" applyFill="1" applyBorder="1"/>
    <xf numFmtId="0" fontId="11" fillId="0" borderId="17" xfId="2" applyFont="1" applyFill="1" applyBorder="1"/>
    <xf numFmtId="0" fontId="11" fillId="0" borderId="18" xfId="2" applyFont="1" applyFill="1" applyBorder="1"/>
    <xf numFmtId="0" fontId="11" fillId="0" borderId="19" xfId="2" applyFont="1" applyFill="1" applyBorder="1"/>
    <xf numFmtId="168" fontId="6" fillId="0" borderId="29" xfId="2" applyNumberFormat="1" applyFont="1" applyFill="1" applyBorder="1"/>
    <xf numFmtId="167" fontId="6" fillId="0" borderId="29" xfId="2" applyNumberFormat="1" applyFont="1" applyFill="1" applyBorder="1"/>
    <xf numFmtId="168" fontId="6" fillId="0" borderId="7" xfId="2" applyNumberFormat="1" applyFont="1" applyFill="1" applyBorder="1"/>
    <xf numFmtId="0" fontId="6" fillId="0" borderId="8" xfId="2" applyFont="1" applyFill="1" applyBorder="1"/>
    <xf numFmtId="0" fontId="6" fillId="0" borderId="10" xfId="2" applyFont="1" applyFill="1" applyBorder="1"/>
    <xf numFmtId="0" fontId="6" fillId="0" borderId="30" xfId="2" applyFont="1" applyFill="1" applyBorder="1"/>
    <xf numFmtId="0" fontId="6" fillId="0" borderId="11" xfId="2" applyFont="1" applyFill="1" applyBorder="1"/>
    <xf numFmtId="14" fontId="0" fillId="37" borderId="4" xfId="0" applyNumberFormat="1" applyFill="1" applyBorder="1" applyAlignment="1">
      <alignment horizontal="left"/>
    </xf>
    <xf numFmtId="14" fontId="0" fillId="37" borderId="20" xfId="0" applyNumberFormat="1" applyFill="1" applyBorder="1" applyAlignment="1">
      <alignment horizontal="left"/>
    </xf>
    <xf numFmtId="1" fontId="0" fillId="37" borderId="20" xfId="0" applyNumberFormat="1" applyFill="1" applyBorder="1" applyAlignment="1">
      <alignment horizontal="left"/>
    </xf>
    <xf numFmtId="14" fontId="3" fillId="37" borderId="20" xfId="0" applyNumberFormat="1" applyFont="1" applyFill="1" applyBorder="1" applyAlignment="1">
      <alignment horizontal="left"/>
    </xf>
    <xf numFmtId="2" fontId="3" fillId="37" borderId="20" xfId="0" applyNumberFormat="1" applyFont="1" applyFill="1" applyBorder="1" applyAlignment="1">
      <alignment horizontal="left"/>
    </xf>
    <xf numFmtId="2" fontId="0" fillId="37" borderId="20" xfId="0" applyNumberFormat="1" applyFill="1" applyBorder="1" applyAlignment="1">
      <alignment horizontal="left"/>
    </xf>
    <xf numFmtId="185" fontId="0" fillId="37" borderId="4" xfId="0" applyNumberFormat="1" applyFill="1" applyBorder="1" applyAlignment="1">
      <alignment horizontal="left"/>
    </xf>
    <xf numFmtId="186" fontId="4" fillId="37" borderId="20" xfId="0" applyNumberFormat="1" applyFont="1" applyFill="1" applyBorder="1" applyAlignment="1">
      <alignment horizontal="left"/>
    </xf>
    <xf numFmtId="1" fontId="0" fillId="37" borderId="26" xfId="0" applyNumberFormat="1" applyFill="1" applyBorder="1" applyAlignment="1">
      <alignment horizontal="left"/>
    </xf>
    <xf numFmtId="14" fontId="3" fillId="37" borderId="26" xfId="0" applyNumberFormat="1" applyFont="1" applyFill="1" applyBorder="1" applyAlignment="1">
      <alignment horizontal="left"/>
    </xf>
    <xf numFmtId="14" fontId="0" fillId="37" borderId="26" xfId="0" applyNumberFormat="1" applyFill="1" applyBorder="1" applyAlignment="1">
      <alignment horizontal="left"/>
    </xf>
    <xf numFmtId="2" fontId="3" fillId="37" borderId="26" xfId="0" applyNumberFormat="1" applyFont="1" applyFill="1" applyBorder="1" applyAlignment="1">
      <alignment horizontal="left"/>
    </xf>
    <xf numFmtId="2" fontId="0" fillId="37" borderId="26" xfId="0" applyNumberFormat="1" applyFill="1" applyBorder="1" applyAlignment="1">
      <alignment horizontal="left"/>
    </xf>
    <xf numFmtId="185" fontId="0" fillId="37" borderId="8" xfId="0" applyNumberFormat="1" applyFill="1" applyBorder="1" applyAlignment="1">
      <alignment horizontal="left"/>
    </xf>
    <xf numFmtId="186" fontId="4" fillId="37" borderId="26" xfId="0" applyNumberFormat="1" applyFont="1" applyFill="1" applyBorder="1" applyAlignment="1">
      <alignment horizontal="left"/>
    </xf>
    <xf numFmtId="187" fontId="0" fillId="37" borderId="8" xfId="0" applyNumberFormat="1" applyFill="1" applyBorder="1" applyAlignment="1">
      <alignment horizontal="left"/>
    </xf>
    <xf numFmtId="0" fontId="0" fillId="37" borderId="26" xfId="0" applyFill="1" applyBorder="1" applyAlignment="1">
      <alignment horizontal="left"/>
    </xf>
    <xf numFmtId="1" fontId="0" fillId="37" borderId="31" xfId="0" applyNumberFormat="1" applyFill="1" applyBorder="1" applyAlignment="1">
      <alignment horizontal="left"/>
    </xf>
    <xf numFmtId="14" fontId="3" fillId="37" borderId="31" xfId="0" applyNumberFormat="1" applyFont="1" applyFill="1" applyBorder="1" applyAlignment="1">
      <alignment horizontal="left"/>
    </xf>
    <xf numFmtId="14" fontId="0" fillId="37" borderId="31" xfId="0" applyNumberFormat="1" applyFill="1" applyBorder="1" applyAlignment="1">
      <alignment horizontal="left"/>
    </xf>
    <xf numFmtId="2" fontId="0" fillId="37" borderId="31" xfId="0" applyNumberFormat="1" applyFill="1" applyBorder="1" applyAlignment="1">
      <alignment horizontal="left"/>
    </xf>
    <xf numFmtId="187" fontId="0" fillId="37" borderId="11" xfId="0" applyNumberFormat="1" applyFill="1" applyBorder="1" applyAlignment="1">
      <alignment horizontal="left"/>
    </xf>
    <xf numFmtId="186" fontId="4" fillId="37" borderId="31" xfId="0" applyNumberFormat="1" applyFont="1" applyFill="1" applyBorder="1" applyAlignment="1">
      <alignment horizontal="left"/>
    </xf>
    <xf numFmtId="188" fontId="0" fillId="37" borderId="20" xfId="0" applyNumberFormat="1" applyFill="1" applyBorder="1" applyAlignment="1">
      <alignment horizontal="left"/>
    </xf>
    <xf numFmtId="188" fontId="0" fillId="37" borderId="26" xfId="0" applyNumberFormat="1" applyFill="1" applyBorder="1" applyAlignment="1">
      <alignment horizontal="left"/>
    </xf>
    <xf numFmtId="187" fontId="0" fillId="37" borderId="26" xfId="0" applyNumberFormat="1" applyFill="1" applyBorder="1" applyAlignment="1">
      <alignment horizontal="left"/>
    </xf>
    <xf numFmtId="187" fontId="0" fillId="37" borderId="31" xfId="0" applyNumberFormat="1" applyFill="1" applyBorder="1" applyAlignment="1">
      <alignment horizontal="left"/>
    </xf>
    <xf numFmtId="0" fontId="42" fillId="0" borderId="0" xfId="0" applyFont="1"/>
    <xf numFmtId="49" fontId="0" fillId="0" borderId="0" xfId="0" applyNumberFormat="1"/>
    <xf numFmtId="0" fontId="0" fillId="0" borderId="0" xfId="0" applyAlignment="1">
      <alignment horizontal="left" vertical="center"/>
    </xf>
    <xf numFmtId="14" fontId="0" fillId="0" borderId="0" xfId="0" applyNumberFormat="1"/>
    <xf numFmtId="14" fontId="0" fillId="0" borderId="0" xfId="0" applyNumberFormat="1" applyAlignment="1">
      <alignment horizontal="left"/>
    </xf>
    <xf numFmtId="0" fontId="0" fillId="0" borderId="0" xfId="0" applyAlignment="1">
      <alignment horizontal="left"/>
    </xf>
    <xf numFmtId="165" fontId="6" fillId="9" borderId="15" xfId="2" quotePrefix="1" applyNumberFormat="1" applyFont="1" applyFill="1" applyBorder="1" applyAlignment="1">
      <alignment horizontal="center"/>
    </xf>
    <xf numFmtId="0" fontId="6" fillId="13" borderId="32" xfId="2" applyFont="1" applyFill="1" applyBorder="1"/>
    <xf numFmtId="0" fontId="44" fillId="38" borderId="22" xfId="2" applyFont="1" applyFill="1" applyBorder="1" applyAlignment="1">
      <alignment horizontal="center"/>
    </xf>
    <xf numFmtId="165" fontId="6" fillId="9" borderId="16" xfId="1" applyNumberFormat="1" applyFont="1" applyFill="1" applyBorder="1" applyAlignment="1">
      <alignment horizontal="center"/>
    </xf>
    <xf numFmtId="167" fontId="6" fillId="9" borderId="15" xfId="2" applyNumberFormat="1" applyFont="1" applyFill="1" applyBorder="1" applyAlignment="1">
      <alignment horizontal="center"/>
    </xf>
    <xf numFmtId="189" fontId="0" fillId="0" borderId="0" xfId="1" applyNumberFormat="1" applyFont="1"/>
    <xf numFmtId="37" fontId="6" fillId="9" borderId="15" xfId="2" quotePrefix="1" applyNumberFormat="1" applyFont="1" applyFill="1" applyBorder="1" applyAlignment="1">
      <alignment horizontal="center"/>
    </xf>
    <xf numFmtId="165" fontId="6" fillId="10" borderId="0" xfId="2" applyNumberFormat="1" applyFont="1" applyFill="1"/>
    <xf numFmtId="165" fontId="11" fillId="0" borderId="18" xfId="2" applyNumberFormat="1" applyFont="1" applyFill="1" applyBorder="1"/>
    <xf numFmtId="165" fontId="6" fillId="0" borderId="30" xfId="2" applyNumberFormat="1" applyFont="1" applyFill="1" applyBorder="1"/>
    <xf numFmtId="2" fontId="0" fillId="37" borderId="4" xfId="0" applyNumberFormat="1" applyFill="1" applyBorder="1" applyAlignment="1">
      <alignment horizontal="left"/>
    </xf>
    <xf numFmtId="2" fontId="0" fillId="37" borderId="8" xfId="0" applyNumberFormat="1" applyFill="1" applyBorder="1" applyAlignment="1">
      <alignment horizontal="left"/>
    </xf>
    <xf numFmtId="2" fontId="0" fillId="37" borderId="11" xfId="0" applyNumberFormat="1" applyFill="1" applyBorder="1" applyAlignment="1">
      <alignment horizontal="left"/>
    </xf>
    <xf numFmtId="0" fontId="2" fillId="40" borderId="0" xfId="98" applyFill="1" applyAlignment="1">
      <alignment horizontal="center"/>
    </xf>
    <xf numFmtId="0" fontId="2" fillId="0" borderId="0" xfId="98"/>
    <xf numFmtId="0" fontId="2" fillId="7" borderId="0" xfId="98" applyFill="1" applyAlignment="1">
      <alignment horizontal="center"/>
    </xf>
    <xf numFmtId="167" fontId="2" fillId="7" borderId="0" xfId="98" applyNumberFormat="1" applyFill="1" applyAlignment="1">
      <alignment horizontal="center"/>
    </xf>
    <xf numFmtId="168" fontId="2" fillId="0" borderId="0" xfId="98" applyNumberFormat="1"/>
    <xf numFmtId="0" fontId="0" fillId="39" borderId="9" xfId="98" applyFont="1" applyFill="1" applyBorder="1" applyAlignment="1">
      <alignment horizontal="center"/>
    </xf>
    <xf numFmtId="0" fontId="0" fillId="39" borderId="6" xfId="98" applyFont="1" applyFill="1" applyBorder="1" applyAlignment="1">
      <alignment horizontal="center"/>
    </xf>
    <xf numFmtId="0" fontId="0" fillId="39" borderId="12" xfId="98" applyFont="1" applyFill="1" applyBorder="1" applyAlignment="1">
      <alignment horizontal="center"/>
    </xf>
    <xf numFmtId="0" fontId="0" fillId="6" borderId="6" xfId="98" applyFont="1" applyFill="1" applyBorder="1" applyAlignment="1">
      <alignment horizontal="center"/>
    </xf>
    <xf numFmtId="0" fontId="0" fillId="6" borderId="12" xfId="98" applyFont="1" applyFill="1" applyBorder="1" applyAlignment="1">
      <alignment horizontal="center"/>
    </xf>
    <xf numFmtId="0" fontId="0" fillId="4" borderId="6" xfId="98" applyFont="1" applyFill="1" applyBorder="1" applyAlignment="1">
      <alignment horizontal="center"/>
    </xf>
    <xf numFmtId="0" fontId="2" fillId="4" borderId="6" xfId="98" applyFill="1" applyBorder="1" applyAlignment="1">
      <alignment horizontal="center"/>
    </xf>
    <xf numFmtId="0" fontId="2" fillId="4" borderId="12" xfId="98" applyFill="1" applyBorder="1" applyAlignment="1">
      <alignment horizontal="center"/>
    </xf>
    <xf numFmtId="0" fontId="0" fillId="41" borderId="6" xfId="98" applyFont="1" applyFill="1" applyBorder="1" applyAlignment="1">
      <alignment horizontal="center"/>
    </xf>
    <xf numFmtId="0" fontId="0" fillId="41" borderId="12" xfId="98" applyFont="1" applyFill="1" applyBorder="1" applyAlignment="1">
      <alignment horizontal="center"/>
    </xf>
    <xf numFmtId="0" fontId="2" fillId="42" borderId="6" xfId="98" applyFill="1" applyBorder="1" applyAlignment="1">
      <alignment horizontal="center"/>
    </xf>
    <xf numFmtId="0" fontId="2" fillId="42" borderId="12" xfId="98" applyFill="1" applyBorder="1" applyAlignment="1">
      <alignment horizontal="center"/>
    </xf>
    <xf numFmtId="0" fontId="2" fillId="7" borderId="9" xfId="98" applyFill="1" applyBorder="1" applyAlignment="1">
      <alignment horizontal="center"/>
    </xf>
    <xf numFmtId="14" fontId="2" fillId="7" borderId="6" xfId="98" applyNumberFormat="1" applyFill="1" applyBorder="1" applyAlignment="1">
      <alignment horizontal="center"/>
    </xf>
    <xf numFmtId="0" fontId="2" fillId="7" borderId="6" xfId="98" applyFill="1" applyBorder="1" applyAlignment="1">
      <alignment horizontal="center"/>
    </xf>
    <xf numFmtId="14" fontId="2" fillId="7" borderId="12" xfId="98" applyNumberFormat="1" applyFill="1" applyBorder="1" applyAlignment="1">
      <alignment horizontal="center"/>
    </xf>
    <xf numFmtId="167" fontId="2" fillId="7" borderId="6" xfId="98" applyNumberFormat="1" applyFill="1" applyBorder="1" applyAlignment="1">
      <alignment horizontal="center"/>
    </xf>
    <xf numFmtId="14" fontId="0" fillId="7" borderId="12" xfId="98" applyNumberFormat="1" applyFont="1" applyFill="1" applyBorder="1" applyAlignment="1">
      <alignment horizontal="center"/>
    </xf>
    <xf numFmtId="0" fontId="0" fillId="7" borderId="6" xfId="98" applyFont="1" applyFill="1" applyBorder="1" applyAlignment="1">
      <alignment horizontal="center"/>
    </xf>
    <xf numFmtId="10" fontId="0" fillId="7" borderId="6" xfId="99" applyNumberFormat="1" applyFont="1" applyFill="1" applyBorder="1" applyAlignment="1">
      <alignment horizontal="center"/>
    </xf>
    <xf numFmtId="10" fontId="0" fillId="7" borderId="12" xfId="99" applyNumberFormat="1" applyFont="1" applyFill="1" applyBorder="1" applyAlignment="1">
      <alignment horizontal="center"/>
    </xf>
    <xf numFmtId="0" fontId="2" fillId="7" borderId="12" xfId="98" applyFill="1" applyBorder="1" applyAlignment="1">
      <alignment horizontal="center"/>
    </xf>
    <xf numFmtId="0" fontId="0" fillId="7" borderId="9" xfId="98" applyFont="1" applyFill="1" applyBorder="1" applyAlignment="1">
      <alignment horizontal="center"/>
    </xf>
    <xf numFmtId="0" fontId="0" fillId="40" borderId="0" xfId="98" applyFont="1" applyFill="1" applyAlignment="1">
      <alignment horizontal="center"/>
    </xf>
    <xf numFmtId="170" fontId="2" fillId="7" borderId="0" xfId="1" applyNumberFormat="1" applyFill="1" applyAlignment="1">
      <alignment horizontal="center"/>
    </xf>
    <xf numFmtId="167" fontId="2" fillId="0" borderId="0" xfId="98" applyNumberFormat="1"/>
    <xf numFmtId="165" fontId="2" fillId="0" borderId="0" xfId="98" applyNumberFormat="1"/>
    <xf numFmtId="14" fontId="0" fillId="7" borderId="6" xfId="98" applyNumberFormat="1" applyFont="1" applyFill="1" applyBorder="1" applyAlignment="1">
      <alignment horizontal="center"/>
    </xf>
    <xf numFmtId="187" fontId="13" fillId="0" borderId="0" xfId="4" applyNumberFormat="1" applyFont="1" applyFill="1" applyBorder="1" applyAlignment="1" applyProtection="1">
      <alignment horizontal="center"/>
    </xf>
    <xf numFmtId="187" fontId="16" fillId="16" borderId="18" xfId="0" applyNumberFormat="1" applyFont="1" applyFill="1" applyBorder="1" applyAlignment="1">
      <alignment horizontal="center"/>
    </xf>
    <xf numFmtId="187" fontId="0" fillId="17" borderId="0" xfId="0" applyNumberFormat="1" applyFill="1" applyAlignment="1">
      <alignment horizontal="center"/>
    </xf>
    <xf numFmtId="187" fontId="0" fillId="0" borderId="0" xfId="0" applyNumberFormat="1" applyAlignment="1">
      <alignment horizontal="center"/>
    </xf>
    <xf numFmtId="190" fontId="2" fillId="0" borderId="0" xfId="98" applyNumberFormat="1"/>
    <xf numFmtId="170" fontId="2" fillId="0" borderId="0" xfId="1" applyNumberFormat="1"/>
    <xf numFmtId="169" fontId="4" fillId="0" borderId="0" xfId="0" applyNumberFormat="1" applyFont="1"/>
    <xf numFmtId="167" fontId="4" fillId="0" borderId="0" xfId="0" applyNumberFormat="1" applyFont="1"/>
    <xf numFmtId="191" fontId="0" fillId="0" borderId="0" xfId="1" applyNumberFormat="1" applyFont="1"/>
    <xf numFmtId="170" fontId="6" fillId="10" borderId="0" xfId="1" applyNumberFormat="1" applyFont="1" applyFill="1"/>
    <xf numFmtId="167" fontId="6" fillId="10" borderId="0" xfId="2" applyNumberFormat="1" applyFont="1" applyFill="1"/>
    <xf numFmtId="165" fontId="6" fillId="0" borderId="29" xfId="1" applyNumberFormat="1" applyFont="1" applyFill="1" applyBorder="1"/>
    <xf numFmtId="165" fontId="6" fillId="0" borderId="0" xfId="1" applyNumberFormat="1" applyFont="1" applyFill="1" applyBorder="1"/>
    <xf numFmtId="192" fontId="0" fillId="0" borderId="0" xfId="0" applyNumberFormat="1"/>
    <xf numFmtId="193" fontId="6" fillId="0" borderId="29" xfId="101" applyNumberFormat="1" applyFont="1" applyFill="1" applyBorder="1"/>
    <xf numFmtId="193" fontId="6" fillId="0" borderId="0" xfId="101" applyNumberFormat="1" applyFont="1" applyFill="1" applyBorder="1"/>
    <xf numFmtId="190" fontId="6" fillId="0" borderId="29" xfId="2" applyNumberFormat="1" applyFont="1" applyFill="1" applyBorder="1"/>
    <xf numFmtId="190" fontId="6" fillId="0" borderId="0" xfId="2" applyNumberFormat="1" applyFont="1" applyFill="1" applyBorder="1"/>
    <xf numFmtId="194" fontId="0" fillId="0" borderId="0" xfId="0" applyNumberFormat="1"/>
    <xf numFmtId="193" fontId="0" fillId="0" borderId="0" xfId="101" applyNumberFormat="1" applyFont="1"/>
    <xf numFmtId="191" fontId="6" fillId="9" borderId="16" xfId="1" applyNumberFormat="1" applyFont="1" applyFill="1" applyBorder="1" applyAlignment="1">
      <alignment horizontal="center"/>
    </xf>
    <xf numFmtId="37" fontId="0" fillId="0" borderId="0" xfId="0" applyNumberFormat="1"/>
    <xf numFmtId="0" fontId="6" fillId="10" borderId="0" xfId="2" applyFont="1" applyFill="1" applyAlignment="1">
      <alignment horizontal="center"/>
    </xf>
    <xf numFmtId="0" fontId="6" fillId="0" borderId="4" xfId="2" applyFont="1" applyFill="1" applyBorder="1" applyAlignment="1">
      <alignment horizontal="center"/>
    </xf>
    <xf numFmtId="3" fontId="6" fillId="9" borderId="4" xfId="2" applyNumberFormat="1" applyFont="1" applyFill="1" applyBorder="1" applyAlignment="1">
      <alignment horizontal="center"/>
    </xf>
    <xf numFmtId="14" fontId="6" fillId="9" borderId="8" xfId="2" applyNumberFormat="1" applyFont="1" applyFill="1" applyBorder="1" applyAlignment="1">
      <alignment horizontal="center"/>
    </xf>
    <xf numFmtId="14" fontId="6" fillId="9" borderId="11" xfId="2" applyNumberFormat="1" applyFont="1" applyFill="1" applyBorder="1" applyAlignment="1">
      <alignment horizontal="center"/>
    </xf>
    <xf numFmtId="189" fontId="0" fillId="0" borderId="0" xfId="1" applyNumberFormat="1" applyFont="1" applyAlignment="1">
      <alignment horizontal="center"/>
    </xf>
    <xf numFmtId="193" fontId="6" fillId="9" borderId="16" xfId="101" applyNumberFormat="1" applyFont="1" applyFill="1" applyBorder="1" applyAlignment="1">
      <alignment horizontal="center" vertical="center"/>
    </xf>
    <xf numFmtId="0" fontId="42" fillId="9" borderId="17" xfId="0" applyFont="1" applyFill="1" applyBorder="1" applyAlignment="1">
      <alignment horizontal="left"/>
    </xf>
    <xf numFmtId="0" fontId="42" fillId="9" borderId="18" xfId="0" applyFont="1" applyFill="1" applyBorder="1" applyAlignment="1">
      <alignment horizontal="left"/>
    </xf>
    <xf numFmtId="0" fontId="42" fillId="9" borderId="19" xfId="0" applyFont="1" applyFill="1" applyBorder="1" applyAlignment="1">
      <alignment horizontal="left"/>
    </xf>
  </cellXfs>
  <cellStyles count="102">
    <cellStyle name="_Copy of Portfolios to Archeus 6-3-04 (2)" xfId="6" xr:uid="{00000000-0005-0000-0000-000000000000}"/>
    <cellStyle name="40% - Accent3 2" xfId="7" xr:uid="{00000000-0005-0000-0000-000001000000}"/>
    <cellStyle name="40% - Accent6 2" xfId="8" xr:uid="{00000000-0005-0000-0000-000002000000}"/>
    <cellStyle name="back" xfId="9" xr:uid="{00000000-0005-0000-0000-000003000000}"/>
    <cellStyle name="Bold 11" xfId="10" xr:uid="{00000000-0005-0000-0000-000004000000}"/>
    <cellStyle name="Comma" xfId="101" builtinId="3"/>
    <cellStyle name="Comma 2" xfId="100" xr:uid="{00000000-0005-0000-0000-000006000000}"/>
    <cellStyle name="Comma0" xfId="11" xr:uid="{00000000-0005-0000-0000-000007000000}"/>
    <cellStyle name="Currency 2" xfId="12" xr:uid="{00000000-0005-0000-0000-000008000000}"/>
    <cellStyle name="Currency0" xfId="13" xr:uid="{00000000-0005-0000-0000-000009000000}"/>
    <cellStyle name="Date" xfId="14" xr:uid="{00000000-0005-0000-0000-00000A000000}"/>
    <cellStyle name="Decimal 1" xfId="15" xr:uid="{00000000-0005-0000-0000-00000B000000}"/>
    <cellStyle name="Decimal 2" xfId="16" xr:uid="{00000000-0005-0000-0000-00000C000000}"/>
    <cellStyle name="Decimal 3" xfId="17" xr:uid="{00000000-0005-0000-0000-00000D000000}"/>
    <cellStyle name="Fixed" xfId="18" xr:uid="{00000000-0005-0000-0000-00000E000000}"/>
    <cellStyle name="Header" xfId="19" xr:uid="{00000000-0005-0000-0000-00000F000000}"/>
    <cellStyle name="Hyperlink 2" xfId="4" xr:uid="{00000000-0005-0000-0000-000010000000}"/>
    <cellStyle name="Hyperlink_nabCapital IR Curves Simple v2.5" xfId="97" xr:uid="{00000000-0005-0000-0000-000011000000}"/>
    <cellStyle name="InfoDataColumn" xfId="20" xr:uid="{00000000-0005-0000-0000-000012000000}"/>
    <cellStyle name="InfoDataRow" xfId="21" xr:uid="{00000000-0005-0000-0000-000013000000}"/>
    <cellStyle name="InfoLabelColumn" xfId="22" xr:uid="{00000000-0005-0000-0000-000014000000}"/>
    <cellStyle name="InfoLabelRow" xfId="23" xr:uid="{00000000-0005-0000-0000-000015000000}"/>
    <cellStyle name="InfolDataColumn" xfId="24" xr:uid="{00000000-0005-0000-0000-000016000000}"/>
    <cellStyle name="InformationalData" xfId="25" xr:uid="{00000000-0005-0000-0000-000017000000}"/>
    <cellStyle name="InformationalLabel" xfId="26" xr:uid="{00000000-0005-0000-0000-000018000000}"/>
    <cellStyle name="InformationalLabelTop" xfId="27" xr:uid="{00000000-0005-0000-0000-000019000000}"/>
    <cellStyle name="Input %" xfId="28" xr:uid="{00000000-0005-0000-0000-00001A000000}"/>
    <cellStyle name="Input 1" xfId="29" xr:uid="{00000000-0005-0000-0000-00001B000000}"/>
    <cellStyle name="Input 3" xfId="30" xr:uid="{00000000-0005-0000-0000-00001C000000}"/>
    <cellStyle name="InputData" xfId="31" xr:uid="{00000000-0005-0000-0000-00001D000000}"/>
    <cellStyle name="InputDataColumn" xfId="32" xr:uid="{00000000-0005-0000-0000-00001E000000}"/>
    <cellStyle name="InputDataRow" xfId="33" xr:uid="{00000000-0005-0000-0000-00001F000000}"/>
    <cellStyle name="InputLabel" xfId="34" xr:uid="{00000000-0005-0000-0000-000020000000}"/>
    <cellStyle name="InputLabelColumn" xfId="35" xr:uid="{00000000-0005-0000-0000-000021000000}"/>
    <cellStyle name="InputLabelRow" xfId="36" xr:uid="{00000000-0005-0000-0000-000022000000}"/>
    <cellStyle name="InputLabelTop" xfId="37" xr:uid="{00000000-0005-0000-0000-000023000000}"/>
    <cellStyle name="IntermediateData" xfId="38" xr:uid="{00000000-0005-0000-0000-000024000000}"/>
    <cellStyle name="IntermediateDataColumn" xfId="39" xr:uid="{00000000-0005-0000-0000-000025000000}"/>
    <cellStyle name="IntermediateDataRow" xfId="40" xr:uid="{00000000-0005-0000-0000-000026000000}"/>
    <cellStyle name="IntermediateLabel" xfId="41" xr:uid="{00000000-0005-0000-0000-000027000000}"/>
    <cellStyle name="IntermediateLabelColumn" xfId="42" xr:uid="{00000000-0005-0000-0000-000028000000}"/>
    <cellStyle name="IntermediateLabelRow" xfId="43" xr:uid="{00000000-0005-0000-0000-000029000000}"/>
    <cellStyle name="InvalidCell" xfId="44" xr:uid="{00000000-0005-0000-0000-00002A000000}"/>
    <cellStyle name="Month" xfId="45" xr:uid="{00000000-0005-0000-0000-00002B000000}"/>
    <cellStyle name="NewSheet" xfId="46" xr:uid="{00000000-0005-0000-0000-00002C000000}"/>
    <cellStyle name="Normal" xfId="0" builtinId="0"/>
    <cellStyle name="Normal - Style1" xfId="47" xr:uid="{00000000-0005-0000-0000-00002E000000}"/>
    <cellStyle name="Normal 11" xfId="48" xr:uid="{00000000-0005-0000-0000-00002F000000}"/>
    <cellStyle name="Normal 2" xfId="49" xr:uid="{00000000-0005-0000-0000-000030000000}"/>
    <cellStyle name="Normal 2 2" xfId="50" xr:uid="{00000000-0005-0000-0000-000031000000}"/>
    <cellStyle name="Normal 2 3" xfId="51" xr:uid="{00000000-0005-0000-0000-000032000000}"/>
    <cellStyle name="Normal 2 4" xfId="98" xr:uid="{00000000-0005-0000-0000-000033000000}"/>
    <cellStyle name="Normal 3" xfId="52" xr:uid="{00000000-0005-0000-0000-000034000000}"/>
    <cellStyle name="Normal 3 2" xfId="53" xr:uid="{00000000-0005-0000-0000-000035000000}"/>
    <cellStyle name="Normal 4" xfId="2" xr:uid="{00000000-0005-0000-0000-000036000000}"/>
    <cellStyle name="Normal_CDS Pricer" xfId="5" xr:uid="{00000000-0005-0000-0000-000037000000}"/>
    <cellStyle name="Normal_Models" xfId="3" xr:uid="{00000000-0005-0000-0000-000038000000}"/>
    <cellStyle name="Note 2 2" xfId="54" xr:uid="{00000000-0005-0000-0000-000039000000}"/>
    <cellStyle name="Note 2 3" xfId="55" xr:uid="{00000000-0005-0000-0000-00003A000000}"/>
    <cellStyle name="ObjectDataColumn" xfId="56" xr:uid="{00000000-0005-0000-0000-00003B000000}"/>
    <cellStyle name="ObjectDataRow" xfId="57" xr:uid="{00000000-0005-0000-0000-00003C000000}"/>
    <cellStyle name="ObjectLabelColumn" xfId="58" xr:uid="{00000000-0005-0000-0000-00003D000000}"/>
    <cellStyle name="ObjectLabelRow" xfId="59" xr:uid="{00000000-0005-0000-0000-00003E000000}"/>
    <cellStyle name="OutputData" xfId="60" xr:uid="{00000000-0005-0000-0000-00003F000000}"/>
    <cellStyle name="OutputDataColumn" xfId="61" xr:uid="{00000000-0005-0000-0000-000040000000}"/>
    <cellStyle name="OutputDataRow" xfId="62" xr:uid="{00000000-0005-0000-0000-000041000000}"/>
    <cellStyle name="OutputLabel" xfId="63" xr:uid="{00000000-0005-0000-0000-000042000000}"/>
    <cellStyle name="OutputLabelColumn" xfId="64" xr:uid="{00000000-0005-0000-0000-000043000000}"/>
    <cellStyle name="OutputLabelRow" xfId="65" xr:uid="{00000000-0005-0000-0000-000044000000}"/>
    <cellStyle name="PanelLabel" xfId="66" xr:uid="{00000000-0005-0000-0000-000045000000}"/>
    <cellStyle name="Percent" xfId="1" builtinId="5"/>
    <cellStyle name="Percent ()" xfId="67" xr:uid="{00000000-0005-0000-0000-000047000000}"/>
    <cellStyle name="Percent () 2" xfId="68" xr:uid="{00000000-0005-0000-0000-000048000000}"/>
    <cellStyle name="Percent 1" xfId="69" xr:uid="{00000000-0005-0000-0000-000049000000}"/>
    <cellStyle name="Percent 2" xfId="70" xr:uid="{00000000-0005-0000-0000-00004A000000}"/>
    <cellStyle name="Percent 2 2" xfId="71" xr:uid="{00000000-0005-0000-0000-00004B000000}"/>
    <cellStyle name="Percent 2 3" xfId="72" xr:uid="{00000000-0005-0000-0000-00004C000000}"/>
    <cellStyle name="Percent 2 4" xfId="73" xr:uid="{00000000-0005-0000-0000-00004D000000}"/>
    <cellStyle name="Percent 2 5" xfId="74" xr:uid="{00000000-0005-0000-0000-00004E000000}"/>
    <cellStyle name="Percent 2 6" xfId="75" xr:uid="{00000000-0005-0000-0000-00004F000000}"/>
    <cellStyle name="Percent 2 7" xfId="99" xr:uid="{00000000-0005-0000-0000-000050000000}"/>
    <cellStyle name="PersonalDataColumn" xfId="76" xr:uid="{00000000-0005-0000-0000-000051000000}"/>
    <cellStyle name="PersonalDataRow" xfId="77" xr:uid="{00000000-0005-0000-0000-000052000000}"/>
    <cellStyle name="PersonalLabelColumn" xfId="78" xr:uid="{00000000-0005-0000-0000-000053000000}"/>
    <cellStyle name="PersonalLabelRow" xfId="79" xr:uid="{00000000-0005-0000-0000-000054000000}"/>
    <cellStyle name="result" xfId="80" xr:uid="{00000000-0005-0000-0000-000055000000}"/>
    <cellStyle name="spreads" xfId="81" xr:uid="{00000000-0005-0000-0000-000056000000}"/>
    <cellStyle name="Style 1" xfId="82" xr:uid="{00000000-0005-0000-0000-000057000000}"/>
    <cellStyle name="Sum" xfId="83" xr:uid="{00000000-0005-0000-0000-000058000000}"/>
    <cellStyle name="Sum %of HV" xfId="84" xr:uid="{00000000-0005-0000-0000-000059000000}"/>
    <cellStyle name="swaptn" xfId="85" xr:uid="{00000000-0005-0000-0000-00005A000000}"/>
    <cellStyle name="TableDataColumn" xfId="86" xr:uid="{00000000-0005-0000-0000-00005B000000}"/>
    <cellStyle name="TableDataRow" xfId="87" xr:uid="{00000000-0005-0000-0000-00005C000000}"/>
    <cellStyle name="TableLabelColumn" xfId="88" xr:uid="{00000000-0005-0000-0000-00005D000000}"/>
    <cellStyle name="TableLabelRow" xfId="89" xr:uid="{00000000-0005-0000-0000-00005E000000}"/>
    <cellStyle name="TableLabelTop" xfId="90" xr:uid="{00000000-0005-0000-0000-00005F000000}"/>
    <cellStyle name="time" xfId="91" xr:uid="{00000000-0005-0000-0000-000060000000}"/>
    <cellStyle name="Underline 2" xfId="92" xr:uid="{00000000-0005-0000-0000-000061000000}"/>
    <cellStyle name="Year" xfId="93" xr:uid="{00000000-0005-0000-0000-000062000000}"/>
    <cellStyle name="Year 2" xfId="94" xr:uid="{00000000-0005-0000-0000-000063000000}"/>
    <cellStyle name="桁区切り_NewDemo" xfId="95" xr:uid="{00000000-0005-0000-0000-000064000000}"/>
    <cellStyle name="標準_NewDemo" xfId="96" xr:uid="{00000000-0005-0000-0000-000065000000}"/>
  </cellStyles>
  <dxfs count="4">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10</xdr:col>
          <xdr:colOff>0</xdr:colOff>
          <xdr:row>10</xdr:row>
          <xdr:rowOff>47625</xdr:rowOff>
        </xdr:from>
        <xdr:to>
          <xdr:col>13</xdr:col>
          <xdr:colOff>38100</xdr:colOff>
          <xdr:row>12</xdr:row>
          <xdr:rowOff>95250</xdr:rowOff>
        </xdr:to>
        <xdr:sp macro="" textlink="">
          <xdr:nvSpPr>
            <xdr:cNvPr id="1025" name="CommandButton2" hidden="1">
              <a:extLst>
                <a:ext uri="{63B3BB69-23CF-44E3-9099-C40C66FF867C}">
                  <a14:compatExt spid="_x0000_s1025"/>
                </a:ext>
                <a:ext uri="{FF2B5EF4-FFF2-40B4-BE49-F238E27FC236}">
                  <a16:creationId xmlns:a16="http://schemas.microsoft.com/office/drawing/2014/main" id="{00000000-0008-0000-02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wapPricer.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tInfo &amp; GetInstrumentInfo"/>
      <sheetName val="SwapLeg Pricer"/>
      <sheetName val="SwapGenerator"/>
      <sheetName val="SimpleSwapPricer"/>
      <sheetName val="SwapPricer"/>
      <sheetName val="AUDCapVol"/>
      <sheetName val="SimpleCapPricer"/>
      <sheetName val="CapPricer"/>
      <sheetName val="IRSwap Pricer"/>
      <sheetName val="IRSwap Cashflows-edit"/>
    </sheetNames>
    <sheetDataSet>
      <sheetData sheetId="0"/>
      <sheetData sheetId="1"/>
      <sheetData sheetId="2"/>
      <sheetData sheetId="3"/>
      <sheetData sheetId="4"/>
      <sheetData sheetId="5"/>
      <sheetData sheetId="6"/>
      <sheetData sheetId="7">
        <row r="23">
          <cell r="B23" t="str">
            <v>RawValue</v>
          </cell>
        </row>
        <row r="24">
          <cell r="B24" t="str">
            <v>ExpectedValue</v>
          </cell>
        </row>
        <row r="25">
          <cell r="B25" t="str">
            <v>NPV</v>
          </cell>
        </row>
        <row r="26">
          <cell r="B26" t="str">
            <v>AccrualFactor</v>
          </cell>
        </row>
        <row r="27">
          <cell r="B27" t="str">
            <v>Delta0</v>
          </cell>
        </row>
        <row r="28">
          <cell r="B28" t="str">
            <v>Gamma0</v>
          </cell>
        </row>
        <row r="29">
          <cell r="B29" t="str">
            <v>Theta0</v>
          </cell>
        </row>
        <row r="30">
          <cell r="B30" t="str">
            <v>Vega0</v>
          </cell>
        </row>
      </sheetData>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 Id="rId6" Type="http://schemas.openxmlformats.org/officeDocument/2006/relationships/image" Target="../media/image2.emf"/><Relationship Id="rId5" Type="http://schemas.openxmlformats.org/officeDocument/2006/relationships/control" Target="../activeX/activeX1.xml"/><Relationship Id="rId4" Type="http://schemas.openxmlformats.org/officeDocument/2006/relationships/image" Target="../media/image1.png"/></Relationships>
</file>

<file path=xl/worksheets/_rels/sheet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29"/>
  <sheetViews>
    <sheetView tabSelected="1" workbookViewId="0">
      <selection activeCell="A3" sqref="A3"/>
    </sheetView>
  </sheetViews>
  <sheetFormatPr defaultRowHeight="12.75"/>
  <cols>
    <col min="1" max="1" width="93.42578125" bestFit="1" customWidth="1"/>
    <col min="2" max="2" width="10.5703125" bestFit="1" customWidth="1"/>
    <col min="3" max="3" width="48.85546875" customWidth="1"/>
    <col min="4" max="4" width="18.28515625" bestFit="1" customWidth="1"/>
    <col min="6" max="6" width="22.7109375" bestFit="1" customWidth="1"/>
    <col min="7" max="7" width="15.7109375" customWidth="1"/>
    <col min="8" max="8" width="14.28515625" customWidth="1"/>
  </cols>
  <sheetData>
    <row r="1" spans="1:7">
      <c r="A1" s="1" t="s">
        <v>0</v>
      </c>
    </row>
    <row r="2" spans="1:7">
      <c r="A2" t="str">
        <f>_xll.HLV5r3.Financial.Cache.GetCurveEngineVersionInfo()</f>
        <v>Version: FpML.V5r3 v1.0 Built on : 28/06/2019, 9:25 AM</v>
      </c>
      <c r="C2" s="2" t="s">
        <v>123</v>
      </c>
      <c r="D2" s="130">
        <f ca="1">TODAY()</f>
        <v>43644</v>
      </c>
    </row>
    <row r="3" spans="1:7">
      <c r="C3" s="2" t="s">
        <v>124</v>
      </c>
      <c r="D3" s="2" t="s">
        <v>125</v>
      </c>
    </row>
    <row r="4" spans="1:7">
      <c r="A4" s="1" t="s">
        <v>1</v>
      </c>
      <c r="C4" s="2" t="s">
        <v>2</v>
      </c>
    </row>
    <row r="5" spans="1:7">
      <c r="A5" s="3"/>
      <c r="C5" s="4" t="s">
        <v>3</v>
      </c>
      <c r="D5" s="4" t="s">
        <v>4</v>
      </c>
    </row>
    <row r="6" spans="1:7">
      <c r="C6" s="4" t="s">
        <v>171</v>
      </c>
      <c r="D6" s="4" t="s">
        <v>64</v>
      </c>
    </row>
    <row r="7" spans="1:7">
      <c r="A7" s="5" t="s">
        <v>5</v>
      </c>
      <c r="B7" s="2"/>
      <c r="C7" s="4" t="s">
        <v>6</v>
      </c>
      <c r="D7" s="4" t="s">
        <v>7</v>
      </c>
    </row>
    <row r="8" spans="1:7">
      <c r="A8" s="6" t="str">
        <f t="array" ref="A8:A129">_xll.HLV5r3.Financial.Cache.ListUpTo100PricingStructures(C6:D7)</f>
        <v>Market.QR_LIVE.RateCurve.USD-LIBOR-BBA-3M</v>
      </c>
    </row>
    <row r="9" spans="1:7">
      <c r="A9" s="6" t="str">
        <v>Market.QR_LIVE.RateCurve.AUD-BBR-BBSW-1M</v>
      </c>
      <c r="C9" s="7" t="s">
        <v>173</v>
      </c>
      <c r="D9" s="7"/>
    </row>
    <row r="10" spans="1:7">
      <c r="A10" s="6" t="str">
        <v>Market.QR_LIVE.RateCurve.AUD-BBR-BBSW-3M</v>
      </c>
    </row>
    <row r="11" spans="1:7">
      <c r="A11" s="6" t="str">
        <v>Market.QR_LIVE.DiscountCurve.EUR-LIBOR-SENIOR</v>
      </c>
    </row>
    <row r="12" spans="1:7">
      <c r="A12" s="6" t="str">
        <v>Market.QR_LIVE.DiscountCurve.GBP-LIBOR-SENIOR</v>
      </c>
    </row>
    <row r="13" spans="1:7">
      <c r="A13" s="6" t="str">
        <v>Market.QR_LIVE.DiscountCurve.JPY-LIBOR-SENIOR</v>
      </c>
    </row>
    <row r="14" spans="1:7">
      <c r="A14" s="6" t="str">
        <v>Market.QR_LIVE.DiscountCurve.NZD-LIBOR-SENIOR</v>
      </c>
    </row>
    <row r="15" spans="1:7">
      <c r="A15" s="6" t="str">
        <v>Market.QR_LIVE.DiscountCurve.USD-LIBOR-SENIOR</v>
      </c>
      <c r="C15" t="str">
        <f t="array" ref="C15:D56">_xll.HLV5r3.Financial.Cache.GetQuotedAssetSet( C9)</f>
        <v>AUD-Deposit-1D</v>
      </c>
      <c r="D15" s="187">
        <v>4.4999999999999998E-2</v>
      </c>
      <c r="F15">
        <f t="array" aca="1" ref="F15:G46" ca="1">_xll.HLV5r3.Financial.Cache.GetDaysAndRates(C9,D2,D3)</f>
        <v>-3224</v>
      </c>
      <c r="G15">
        <f ca="1"/>
        <v>0</v>
      </c>
    </row>
    <row r="16" spans="1:7">
      <c r="A16" s="6" t="str">
        <v>Market.QR_LIVE.FxCurve.AUD-EUR</v>
      </c>
      <c r="C16" t="str">
        <v>AUD-Deposit-6M</v>
      </c>
      <c r="D16" s="187">
        <v>4.9000000000000002E-2</v>
      </c>
      <c r="F16">
        <f ca="1"/>
        <v>-3223</v>
      </c>
      <c r="G16">
        <f ca="1"/>
        <v>-1.3961262093964422E-5</v>
      </c>
    </row>
    <row r="17" spans="1:7">
      <c r="A17" s="6" t="str">
        <v>Market.QR_LIVE.FxCurve.AUD-GBP</v>
      </c>
      <c r="C17" t="str">
        <v>AUD-BasisSwap-1Y-6M</v>
      </c>
      <c r="D17" s="187">
        <v>0</v>
      </c>
      <c r="F17">
        <f ca="1"/>
        <v>-3042</v>
      </c>
      <c r="G17">
        <f ca="1"/>
        <v>-2.8944024092552034E-3</v>
      </c>
    </row>
    <row r="18" spans="1:7">
      <c r="A18" s="6" t="str">
        <v>Market.QR_LIVE.FxCurve.AUD-JPY</v>
      </c>
      <c r="C18" t="str">
        <v>AUD-BasisSwap-2Y-6M</v>
      </c>
      <c r="D18" s="187">
        <v>0</v>
      </c>
      <c r="F18">
        <f ca="1"/>
        <v>-2858</v>
      </c>
      <c r="G18">
        <f ca="1"/>
        <v>-5.9834313476914147E-3</v>
      </c>
    </row>
    <row r="19" spans="1:7">
      <c r="A19" s="6" t="str">
        <v>Market.QR_LIVE.FxCurve.AUD-NZD</v>
      </c>
      <c r="C19" t="str">
        <v>AUD-BasisSwap-3Y-6M</v>
      </c>
      <c r="D19" s="187">
        <v>0</v>
      </c>
      <c r="F19">
        <f ca="1"/>
        <v>-2492</v>
      </c>
      <c r="G19">
        <f ca="1"/>
        <v>-1.3864706689933559E-2</v>
      </c>
    </row>
    <row r="20" spans="1:7">
      <c r="A20" s="6" t="str">
        <v>Market.QR_LIVE.FxCurve.EUR-USD</v>
      </c>
      <c r="C20" t="str">
        <v>AUD-BasisSwap-4Y-6M</v>
      </c>
      <c r="D20" s="187">
        <v>0</v>
      </c>
      <c r="F20">
        <f ca="1"/>
        <v>-2128</v>
      </c>
      <c r="G20">
        <f ca="1"/>
        <v>-2.4564481922053627E-2</v>
      </c>
    </row>
    <row r="21" spans="1:7">
      <c r="A21" s="6" t="str">
        <v>Market.QR_LIVE.FxCurve.GBP-USD</v>
      </c>
      <c r="C21" t="str">
        <v>AUD-BasisSwap-5Y-6M</v>
      </c>
      <c r="D21" s="187">
        <v>0</v>
      </c>
      <c r="F21">
        <f ca="1"/>
        <v>-1764</v>
      </c>
      <c r="G21">
        <f ca="1"/>
        <v>-4.0679135550890866E-2</v>
      </c>
    </row>
    <row r="22" spans="1:7">
      <c r="A22" s="6" t="str">
        <v>Market.QR_LIVE.FxCurve.JPY-USD</v>
      </c>
      <c r="C22" t="str">
        <v>AUD-BasisSwap-7Y-6M</v>
      </c>
      <c r="D22" s="187">
        <v>0</v>
      </c>
      <c r="F22">
        <f ca="1"/>
        <v>-1397</v>
      </c>
      <c r="G22">
        <f ca="1"/>
        <v>-6.5342152425062139E-2</v>
      </c>
    </row>
    <row r="23" spans="1:7">
      <c r="A23" s="6" t="str">
        <v>Market.QR_LIVE.FxCurve.NZD-USD</v>
      </c>
      <c r="C23" t="str">
        <v>AUD-BasisSwap-10Y-6M</v>
      </c>
      <c r="D23" s="187">
        <v>0</v>
      </c>
      <c r="F23">
        <f ca="1"/>
        <v>-666</v>
      </c>
      <c r="G23">
        <f ca="1"/>
        <v>-0.19419598221093448</v>
      </c>
    </row>
    <row r="24" spans="1:7">
      <c r="A24" s="6" t="str">
        <v>Market.QR_LIVE.RateCurve.AUD-AONIA-OIS-COMPOUND</v>
      </c>
      <c r="C24" t="str">
        <v>AUD-BasisSwap-15Y-6M</v>
      </c>
      <c r="D24" s="187">
        <v>0</v>
      </c>
      <c r="F24">
        <f ca="1"/>
        <v>430</v>
      </c>
      <c r="G24">
        <f ca="1"/>
        <v>0.475061609599571</v>
      </c>
    </row>
    <row r="25" spans="1:7">
      <c r="A25" s="6" t="str">
        <v>Market.QR_LIVE.RateCurve.AUD-BBR-BBSW-2M</v>
      </c>
      <c r="C25" t="str">
        <v>AUD-BasisSwap-20Y-6M</v>
      </c>
      <c r="D25" s="187">
        <v>0</v>
      </c>
      <c r="F25">
        <f ca="1"/>
        <v>2254</v>
      </c>
      <c r="G25">
        <f ca="1"/>
        <v>0.13310590571098668</v>
      </c>
    </row>
    <row r="26" spans="1:7">
      <c r="A26" s="6" t="str">
        <v>Market.QR_LIVE.RateCurve.EUR-EURIBOR-Reuters-1M</v>
      </c>
      <c r="C26" t="str">
        <v>AUD-BasisSwap-25Y-6M</v>
      </c>
      <c r="D26" s="187">
        <v>0</v>
      </c>
      <c r="F26">
        <f ca="1"/>
        <v>4081</v>
      </c>
      <c r="G26">
        <f ca="1"/>
        <v>9.6543263776966981E-2</v>
      </c>
    </row>
    <row r="27" spans="1:7">
      <c r="A27" s="6" t="str">
        <v>Market.QR_LIVE.RateCurve.EUR-EURIBOR-Reuters-3M</v>
      </c>
      <c r="C27" t="str">
        <v>AUD-BasisSwap-30Y-6M</v>
      </c>
      <c r="D27" s="187">
        <v>0</v>
      </c>
      <c r="F27">
        <f ca="1"/>
        <v>5908</v>
      </c>
      <c r="G27">
        <f ca="1"/>
        <v>8.2311240718066614E-2</v>
      </c>
    </row>
    <row r="28" spans="1:7">
      <c r="A28" s="6" t="str">
        <v>Market.QR_LIVE.RateCurve.EUR-EURIBOR-Reuters-6M</v>
      </c>
      <c r="C28" t="e">
        <v>#N/A</v>
      </c>
      <c r="D28" s="187" t="e">
        <v>#N/A</v>
      </c>
      <c r="F28">
        <f ca="1"/>
        <v>7735</v>
      </c>
      <c r="G28">
        <f ca="1"/>
        <v>7.4541608812584315E-2</v>
      </c>
    </row>
    <row r="29" spans="1:7">
      <c r="A29" s="6" t="str">
        <v>Market.QR_LIVE.RateCurve.EUR-LIBOR-BBA-1M</v>
      </c>
      <c r="C29" t="e">
        <v>#N/A</v>
      </c>
      <c r="D29" s="187" t="e">
        <v>#N/A</v>
      </c>
      <c r="F29" t="e">
        <f ca="1"/>
        <v>#N/A</v>
      </c>
      <c r="G29" t="e">
        <f ca="1"/>
        <v>#N/A</v>
      </c>
    </row>
    <row r="30" spans="1:7">
      <c r="A30" s="6" t="str">
        <v>Market.QR_LIVE.RateCurve.EUR-LIBOR-BBA-3M</v>
      </c>
      <c r="C30" t="e">
        <v>#N/A</v>
      </c>
      <c r="D30" s="187" t="e">
        <v>#N/A</v>
      </c>
      <c r="F30" t="e">
        <f ca="1"/>
        <v>#N/A</v>
      </c>
      <c r="G30" t="e">
        <f ca="1"/>
        <v>#N/A</v>
      </c>
    </row>
    <row r="31" spans="1:7">
      <c r="A31" s="6" t="str">
        <v>Market.QR_LIVE.RateCurve.EUR-LIBOR-BBA-6M</v>
      </c>
      <c r="C31" t="e">
        <v>#N/A</v>
      </c>
      <c r="D31" s="187" t="e">
        <v>#N/A</v>
      </c>
      <c r="F31" t="e">
        <f ca="1"/>
        <v>#N/A</v>
      </c>
      <c r="G31" t="e">
        <f ca="1"/>
        <v>#N/A</v>
      </c>
    </row>
    <row r="32" spans="1:7">
      <c r="A32" s="6" t="str">
        <v>Market.QR_LIVE.RateCurve.GBP-LIBOR-BBA-3M</v>
      </c>
      <c r="C32" t="e">
        <v>#N/A</v>
      </c>
      <c r="D32" s="187" t="e">
        <v>#N/A</v>
      </c>
      <c r="F32" t="e">
        <f ca="1"/>
        <v>#N/A</v>
      </c>
      <c r="G32" t="e">
        <f ca="1"/>
        <v>#N/A</v>
      </c>
    </row>
    <row r="33" spans="1:7">
      <c r="A33" s="6" t="str">
        <v>Market.QR_LIVE.RateCurve.JPY-LIBOR-BBA-1M</v>
      </c>
      <c r="C33" t="e">
        <v>#N/A</v>
      </c>
      <c r="D33" s="187" t="e">
        <v>#N/A</v>
      </c>
      <c r="F33" t="e">
        <f ca="1"/>
        <v>#N/A</v>
      </c>
      <c r="G33" t="e">
        <f ca="1"/>
        <v>#N/A</v>
      </c>
    </row>
    <row r="34" spans="1:7">
      <c r="A34" s="6" t="str">
        <v>Market.QR_LIVE.RateCurve.JPY-LIBOR-BBA-3M</v>
      </c>
      <c r="C34" t="e">
        <v>#N/A</v>
      </c>
      <c r="D34" s="187" t="e">
        <v>#N/A</v>
      </c>
      <c r="F34" t="e">
        <f ca="1"/>
        <v>#N/A</v>
      </c>
      <c r="G34" t="e">
        <f ca="1"/>
        <v>#N/A</v>
      </c>
    </row>
    <row r="35" spans="1:7">
      <c r="A35" s="6" t="str">
        <v>Market.QR_LIVE.RateCurve.JPY-LIBOR-BBA-6M</v>
      </c>
      <c r="C35" t="e">
        <v>#N/A</v>
      </c>
      <c r="D35" s="187" t="e">
        <v>#N/A</v>
      </c>
      <c r="F35" t="e">
        <f ca="1"/>
        <v>#N/A</v>
      </c>
      <c r="G35" t="e">
        <f ca="1"/>
        <v>#N/A</v>
      </c>
    </row>
    <row r="36" spans="1:7">
      <c r="A36" s="6" t="str">
        <v>Market.QR_LIVE.RateCurve.JPY-LIBOR-ISDA-1M</v>
      </c>
      <c r="C36" t="e">
        <v>#N/A</v>
      </c>
      <c r="D36" s="187" t="e">
        <v>#N/A</v>
      </c>
      <c r="F36" t="e">
        <f ca="1"/>
        <v>#N/A</v>
      </c>
      <c r="G36" t="e">
        <f ca="1"/>
        <v>#N/A</v>
      </c>
    </row>
    <row r="37" spans="1:7">
      <c r="A37" s="6" t="str">
        <v>Market.QR_LIVE.RateCurve.JPY-LIBOR-ISDA-3M</v>
      </c>
      <c r="C37" t="e">
        <v>#N/A</v>
      </c>
      <c r="D37" s="187" t="e">
        <v>#N/A</v>
      </c>
      <c r="F37" t="e">
        <f ca="1"/>
        <v>#N/A</v>
      </c>
      <c r="G37" t="e">
        <f ca="1"/>
        <v>#N/A</v>
      </c>
    </row>
    <row r="38" spans="1:7">
      <c r="A38" s="6" t="str">
        <v>Market.QR_LIVE.RateCurve.JPY-LIBOR-ISDA-6M</v>
      </c>
      <c r="C38" t="e">
        <v>#N/A</v>
      </c>
      <c r="D38" s="187" t="e">
        <v>#N/A</v>
      </c>
      <c r="F38" t="e">
        <f ca="1"/>
        <v>#N/A</v>
      </c>
      <c r="G38" t="e">
        <f ca="1"/>
        <v>#N/A</v>
      </c>
    </row>
    <row r="39" spans="1:7">
      <c r="A39" s="6" t="str">
        <v>Market.QR_LIVE.RateCurve.NZD-BBR-FRA-1M</v>
      </c>
      <c r="C39" t="e">
        <v>#N/A</v>
      </c>
      <c r="D39" t="e">
        <v>#N/A</v>
      </c>
      <c r="F39" t="e">
        <f ca="1"/>
        <v>#N/A</v>
      </c>
      <c r="G39" t="e">
        <f ca="1"/>
        <v>#N/A</v>
      </c>
    </row>
    <row r="40" spans="1:7">
      <c r="A40" s="6" t="str">
        <v>Market.QR_LIVE.RateCurve.NZD-BBR-FRA-3M</v>
      </c>
      <c r="C40" t="e">
        <v>#N/A</v>
      </c>
      <c r="D40" t="e">
        <v>#N/A</v>
      </c>
      <c r="F40" t="e">
        <f ca="1"/>
        <v>#N/A</v>
      </c>
      <c r="G40" t="e">
        <f ca="1"/>
        <v>#N/A</v>
      </c>
    </row>
    <row r="41" spans="1:7">
      <c r="A41" s="6" t="str">
        <v>Market.QR_LIVE.RateCurve.NZD-BBR-FRA-6M</v>
      </c>
      <c r="C41" t="e">
        <v>#N/A</v>
      </c>
      <c r="D41" t="e">
        <v>#N/A</v>
      </c>
      <c r="F41" t="e">
        <f ca="1"/>
        <v>#N/A</v>
      </c>
      <c r="G41" t="e">
        <f ca="1"/>
        <v>#N/A</v>
      </c>
    </row>
    <row r="42" spans="1:7">
      <c r="A42" s="6" t="str">
        <v>Market.QR_LIVE.RateCurve.USD-LIBOR-BBA-1M</v>
      </c>
      <c r="C42" t="e">
        <v>#N/A</v>
      </c>
      <c r="D42" t="e">
        <v>#N/A</v>
      </c>
      <c r="F42" t="e">
        <f ca="1"/>
        <v>#N/A</v>
      </c>
      <c r="G42" t="e">
        <f ca="1"/>
        <v>#N/A</v>
      </c>
    </row>
    <row r="43" spans="1:7">
      <c r="A43" s="6" t="str">
        <v>Market.QR_LIVE.DiscountCurve.CHF-LIBOR-SENIOR</v>
      </c>
      <c r="C43" t="e">
        <v>#N/A</v>
      </c>
      <c r="D43" t="e">
        <v>#N/A</v>
      </c>
      <c r="F43" t="e">
        <f ca="1"/>
        <v>#N/A</v>
      </c>
      <c r="G43" t="e">
        <f ca="1"/>
        <v>#N/A</v>
      </c>
    </row>
    <row r="44" spans="1:7">
      <c r="A44" s="6" t="str">
        <v>Market.QR_LIVE.RateCurve.AUD-BBR-BBSW-6M</v>
      </c>
      <c r="C44" t="e">
        <v>#N/A</v>
      </c>
      <c r="D44" t="e">
        <v>#N/A</v>
      </c>
      <c r="F44" t="e">
        <f ca="1"/>
        <v>#N/A</v>
      </c>
      <c r="G44" t="e">
        <f ca="1"/>
        <v>#N/A</v>
      </c>
    </row>
    <row r="45" spans="1:7">
      <c r="A45" s="6" t="str">
        <v>Market.QR_LIVE.FxCurve.CHF-USD</v>
      </c>
      <c r="C45" t="e">
        <v>#N/A</v>
      </c>
      <c r="D45" t="e">
        <v>#N/A</v>
      </c>
      <c r="F45" t="e">
        <f ca="1"/>
        <v>#N/A</v>
      </c>
      <c r="G45" t="e">
        <f ca="1"/>
        <v>#N/A</v>
      </c>
    </row>
    <row r="46" spans="1:7">
      <c r="A46" s="6" t="str">
        <v>Market.QR_LIVE.RateCurve.USD-LIBOR-BBA-6M</v>
      </c>
      <c r="C46" t="e">
        <v>#N/A</v>
      </c>
      <c r="D46" t="e">
        <v>#N/A</v>
      </c>
      <c r="F46" t="e">
        <f ca="1"/>
        <v>#N/A</v>
      </c>
      <c r="G46" t="e">
        <f ca="1"/>
        <v>#N/A</v>
      </c>
    </row>
    <row r="47" spans="1:7">
      <c r="A47" s="6" t="str">
        <v>Market.QR_LIVE.RateCurve.GBP-LIBOR-BBA-1M</v>
      </c>
      <c r="C47" t="e">
        <v>#N/A</v>
      </c>
      <c r="D47" t="e">
        <v>#N/A</v>
      </c>
    </row>
    <row r="48" spans="1:7">
      <c r="A48" s="6" t="str">
        <v>Market.QR_LIVE.RateCurve.GBP-LIBOR-BBA-6M</v>
      </c>
      <c r="C48" t="e">
        <v>#N/A</v>
      </c>
      <c r="D48" t="e">
        <v>#N/A</v>
      </c>
    </row>
    <row r="49" spans="1:4">
      <c r="A49" s="6" t="str">
        <v>Market.QR_LIVE.RateVolatilityMatrix.AUD-BBR-BBSW-3M</v>
      </c>
      <c r="C49" t="e">
        <v>#N/A</v>
      </c>
      <c r="D49" t="e">
        <v>#N/A</v>
      </c>
    </row>
    <row r="50" spans="1:4">
      <c r="A50" s="6" t="str">
        <v>Market.QR_LIVE.RateVolatilityMatrix.AUD-BBR-BBSW-1M</v>
      </c>
      <c r="C50" t="e">
        <v>#N/A</v>
      </c>
      <c r="D50" t="e">
        <v>#N/A</v>
      </c>
    </row>
    <row r="51" spans="1:4">
      <c r="A51" s="6" t="str">
        <v>Market.QR_LIVE.RateVolatilityMatrix.AUD-BBR-BBSW-6M</v>
      </c>
      <c r="C51" t="e">
        <v>#N/A</v>
      </c>
      <c r="D51" t="e">
        <v>#N/A</v>
      </c>
    </row>
    <row r="52" spans="1:4">
      <c r="A52" s="6" t="str">
        <v>Market.QR_LIVE.RateVolatilityMatrix.AUD-IRSwap-5Y</v>
      </c>
      <c r="C52" t="e">
        <v>#N/A</v>
      </c>
      <c r="D52" t="e">
        <v>#N/A</v>
      </c>
    </row>
    <row r="53" spans="1:4">
      <c r="A53" s="6" t="str">
        <v>Market.QR_LIVE.RateVolatilityMatrix.AUD-IRSwap-10Y</v>
      </c>
      <c r="C53" t="e">
        <v>#N/A</v>
      </c>
      <c r="D53" t="e">
        <v>#N/A</v>
      </c>
    </row>
    <row r="54" spans="1:4">
      <c r="A54" s="6" t="str">
        <v>Market.QR_LIVE.RateCurve.CHF-LIBOR-BBA-1M</v>
      </c>
      <c r="C54" t="e">
        <v>#N/A</v>
      </c>
      <c r="D54" t="e">
        <v>#N/A</v>
      </c>
    </row>
    <row r="55" spans="1:4">
      <c r="A55" s="6" t="str">
        <v>Market.QR_LIVE.RateCurve.CHF-LIBOR-BBA-6M</v>
      </c>
      <c r="C55" t="e">
        <v>#N/A</v>
      </c>
      <c r="D55" t="e">
        <v>#N/A</v>
      </c>
    </row>
    <row r="56" spans="1:4">
      <c r="A56" s="6" t="str">
        <v>Market.QR_LIVE.RateCurve.CHF-LIBOR-BBA-3M</v>
      </c>
      <c r="C56" t="e">
        <v>#N/A</v>
      </c>
      <c r="D56" t="e">
        <v>#N/A</v>
      </c>
    </row>
    <row r="57" spans="1:4">
      <c r="A57" s="6" t="str">
        <v>Market.QR_LIVE.RateCurve.EUR-EURIBOR-Telerate-6M</v>
      </c>
    </row>
    <row r="58" spans="1:4">
      <c r="A58" s="6" t="str">
        <v>Market.QR_LIVE.RateCurve.EUR-EURIBOR-Telerate-3M</v>
      </c>
    </row>
    <row r="59" spans="1:4">
      <c r="A59" s="6" t="str">
        <v>Market.QR_LIVE.RateCurve.EUR-EURIBOR-Telerate-1M</v>
      </c>
    </row>
    <row r="60" spans="1:4">
      <c r="A60" s="6" t="str">
        <v>Market.QR_LIVE.RateVolatilityMatrix.EUR-IRSwap-5Y</v>
      </c>
    </row>
    <row r="61" spans="1:4">
      <c r="A61" s="6" t="str">
        <v>Market.QR_LIVE.RateCurve.AUD-LIBOR-BBA-3M.AUD-Deposit-1M</v>
      </c>
    </row>
    <row r="62" spans="1:4">
      <c r="A62" s="6" t="str">
        <v>Market.QR_LIVE.RateCurve.AUD-LIBOR-BBA-3M.AUD-Deposit-2M</v>
      </c>
    </row>
    <row r="63" spans="1:4">
      <c r="A63" s="6" t="str">
        <v>Market.QR_LIVE.RateCurve.AUD-LIBOR-BBA-3M.AUD-Deposit-3M</v>
      </c>
    </row>
    <row r="64" spans="1:4">
      <c r="A64" s="6" t="str">
        <v>Market.QR_LIVE.RateCurve.AUD-LIBOR-BBA-3M.AUD-IRFuture-IR-1</v>
      </c>
    </row>
    <row r="65" spans="1:1">
      <c r="A65" s="6" t="str">
        <v>Market.QR_LIVE.RateCurve.AUD-LIBOR-BBA-3M.AUD-IRFuture-IR-2</v>
      </c>
    </row>
    <row r="66" spans="1:1">
      <c r="A66" s="6" t="str">
        <v>Market.QR_LIVE.RateCurve.AUD-LIBOR-BBA-3M.AUD-IRFuture-IR-3</v>
      </c>
    </row>
    <row r="67" spans="1:1">
      <c r="A67" s="6" t="str">
        <v>Market.QR_LIVE.RateCurve.AUD-LIBOR-BBA-3M.AUD-IRFuture-IR-4</v>
      </c>
    </row>
    <row r="68" spans="1:1">
      <c r="A68" s="6" t="str">
        <v>Market.QR_LIVE.RateCurve.AUD-LIBOR-BBA-3M.AUD-IRFuture-IR-5</v>
      </c>
    </row>
    <row r="69" spans="1:1">
      <c r="A69" s="6" t="str">
        <v>Market.QR_LIVE.RateCurve.AUD-LIBOR-BBA-3M.AUD-IRFuture-IR-6</v>
      </c>
    </row>
    <row r="70" spans="1:1">
      <c r="A70" s="6" t="str">
        <v>Market.QR_LIVE.RateCurve.AUD-LIBOR-BBA-3M.AUD-IRFuture-IR-7</v>
      </c>
    </row>
    <row r="71" spans="1:1">
      <c r="A71" s="6" t="str">
        <v>Market.QR_LIVE.RateCurve.AUD-LIBOR-BBA-3M.AUD-IRFuture-IR-8</v>
      </c>
    </row>
    <row r="72" spans="1:1">
      <c r="A72" s="6" t="str">
        <v>Market.QR_LIVE.RateCurve.AUD-LIBOR-BBA-3M.AUD-IRSwap-3Y</v>
      </c>
    </row>
    <row r="73" spans="1:1">
      <c r="A73" s="6" t="str">
        <v>Market.QR_LIVE.RateCurve.AUD-LIBOR-BBA-3M.AUD-IRSwap-4Y</v>
      </c>
    </row>
    <row r="74" spans="1:1">
      <c r="A74" s="6" t="str">
        <v>Market.QR_LIVE.RateCurve.AUD-LIBOR-BBA-3M.AUD-IRSwap-5Y</v>
      </c>
    </row>
    <row r="75" spans="1:1">
      <c r="A75" s="6" t="str">
        <v>Market.QR_LIVE.RateCurve.AUD-LIBOR-BBA-3M.AUD-IRSwap-6Y</v>
      </c>
    </row>
    <row r="76" spans="1:1">
      <c r="A76" s="6" t="str">
        <v>Market.QR_LIVE.RateCurve.AUD-LIBOR-BBA-3M.AUD-IRSwap-7Y</v>
      </c>
    </row>
    <row r="77" spans="1:1">
      <c r="A77" s="6" t="str">
        <v>Market.QR_LIVE.RateCurve.AUD-LIBOR-BBA-3M.AUD-IRSwap-8Y</v>
      </c>
    </row>
    <row r="78" spans="1:1">
      <c r="A78" s="6" t="str">
        <v>Market.QR_LIVE.RateCurve.AUD-LIBOR-BBA-3M.AUD-IRSwap-9Y</v>
      </c>
    </row>
    <row r="79" spans="1:1">
      <c r="A79" s="6" t="str">
        <v>Market.QR_LIVE.RateCurve.AUD-LIBOR-BBA-3M.AUD-IRSwap-10Y</v>
      </c>
    </row>
    <row r="80" spans="1:1">
      <c r="A80" s="6" t="str">
        <v>Market.QR_LIVE.RateCurve.AUD-LIBOR-BBA-3M.AUD-IRSwap-15Y</v>
      </c>
    </row>
    <row r="81" spans="1:1">
      <c r="A81" s="6" t="str">
        <v>Market.QR_LIVE.RateCurve.AUD-LIBOR-BBA-3M.AUD-IRSwap-20Y</v>
      </c>
    </row>
    <row r="82" spans="1:1">
      <c r="A82" s="6" t="str">
        <v>Market.QR_LIVE.RateCurve.AUD-LIBOR-BBA-3M.AUD-Deposit-1D</v>
      </c>
    </row>
    <row r="83" spans="1:1">
      <c r="A83" s="6" t="str">
        <v>Market.QR_LIVE.RateCurve.AUD-LIBOR-BBA-3M.AUD-Deposit-1W</v>
      </c>
    </row>
    <row r="84" spans="1:1">
      <c r="A84" s="6" t="str">
        <v>Market.QR_LIVE.RateCurve.AUD-LIBOR-BBA-3M.AUD-Deposit-2W</v>
      </c>
    </row>
    <row r="85" spans="1:1">
      <c r="A85" s="6" t="str">
        <v>Market.QR_LIVE.ClearedRateCurve.USD-LIBOR-ISDA-6M</v>
      </c>
    </row>
    <row r="86" spans="1:1">
      <c r="A86" s="6" t="str">
        <v>Market.QR_LIVE.RateBasisCurve.AUD-LIBOR-BBA-1M</v>
      </c>
    </row>
    <row r="87" spans="1:1">
      <c r="A87" s="6" t="str">
        <v>Market.QR_LIVE.RateCurve.AUD-LIBOR-BBA-3M</v>
      </c>
    </row>
    <row r="88" spans="1:1">
      <c r="A88" s="6" t="str">
        <v>Market.QR_LIVE.RateCurve.AUD-LIBOR-BBA-6M</v>
      </c>
    </row>
    <row r="89" spans="1:1">
      <c r="A89" s="6" t="str">
        <v>Market.QR_LIVE.RateCurve.AUD-LIBOR-BBA-1M</v>
      </c>
    </row>
    <row r="90" spans="1:1">
      <c r="A90" s="6" t="str">
        <v>Market.QR_LIVE.RateCurve.GBP-LIBOR-ISDA-3M</v>
      </c>
    </row>
    <row r="91" spans="1:1">
      <c r="A91" s="6" t="str">
        <v>Market.QR_LIVE.RateCurve.GBP-LIBOR-ISDA-1M</v>
      </c>
    </row>
    <row r="92" spans="1:1">
      <c r="A92" s="6" t="str">
        <v>Market.QR_LIVE.RateCurve.USD-Federal Funds-H15-OIS-COMPOUND-1D</v>
      </c>
    </row>
    <row r="93" spans="1:1">
      <c r="A93" s="6" t="str">
        <v>Market.QR_LIVE.DiscountCurve.USD-OIS-SENIOR</v>
      </c>
    </row>
    <row r="94" spans="1:1">
      <c r="A94" s="6" t="str">
        <v>Market.QR_LIVE.RateCurve.USD-LIBOR-ISDA-6M</v>
      </c>
    </row>
    <row r="95" spans="1:1">
      <c r="A95" s="6" t="str">
        <v>Market.QR_LIVE.RateCurve.GBP-LIBOR-ISDA-6M</v>
      </c>
    </row>
    <row r="96" spans="1:1">
      <c r="A96" s="6" t="str">
        <v>Market.QR_LIVE.ExchangeTradedCurve.ExchangeTradedCurve.AUD-ASXT-IR</v>
      </c>
    </row>
    <row r="97" spans="1:1">
      <c r="A97" s="6" t="str">
        <v>Market.QR_LIVE.ExchangeTradedCurve.AUD-ASX-IR</v>
      </c>
    </row>
    <row r="98" spans="1:1">
      <c r="A98" s="6" t="str">
        <v>Market.QR_LIVE.RateCurve.AUD-AONIA-OIS-COMPOUND-1D</v>
      </c>
    </row>
    <row r="99" spans="1:1">
      <c r="A99" s="6" t="str">
        <v>Market.QR_LIVE.RateVolatilityMatrix.AUD-Xibor-3M</v>
      </c>
    </row>
    <row r="100" spans="1:1">
      <c r="A100" s="6" t="str">
        <v>Market.QR_LIVE.RateVolatilityMatrix.Instrument/String=AUD-BBR-BBSW-1M</v>
      </c>
    </row>
    <row r="101" spans="1:1">
      <c r="A101" s="6" t="str">
        <v>Market.QR_LIVE.RateVolatilityMatrix.Instrument/String=AUD-IRSwap-1Y</v>
      </c>
    </row>
    <row r="102" spans="1:1">
      <c r="A102" s="6" t="str">
        <v>Market.QR_LIVE.RateVolatilityMatrix.AUD-BBR-BBSW</v>
      </c>
    </row>
    <row r="103" spans="1:1">
      <c r="A103" s="6" t="str">
        <v>Market.QR_LIVE.RateVolatilityMatrix.AUD-IRSwap</v>
      </c>
    </row>
    <row r="104" spans="1:1">
      <c r="A104" s="6" t="str">
        <v>Market.QR_LIVE.RateATMVolatilityMatrix.AUD-IRSwap-SydneySwapDesk</v>
      </c>
    </row>
    <row r="105" spans="1:1">
      <c r="A105" s="6" t="str">
        <v>Market.QR_LIVE.RateVolatilityMatrix.AUD-IRSwap-20Y</v>
      </c>
    </row>
    <row r="106" spans="1:1">
      <c r="A106" s="6" t="str">
        <v>Market.QR_LIVE.RateVolatilityMatrix.AUD-IRSwap-15Y</v>
      </c>
    </row>
    <row r="107" spans="1:1">
      <c r="A107" s="6" t="e">
        <v>#N/A</v>
      </c>
    </row>
    <row r="108" spans="1:1">
      <c r="A108" s="6" t="e">
        <v>#N/A</v>
      </c>
    </row>
    <row r="109" spans="1:1">
      <c r="A109" s="6" t="e">
        <v>#N/A</v>
      </c>
    </row>
    <row r="110" spans="1:1">
      <c r="A110" s="6" t="e">
        <v>#N/A</v>
      </c>
    </row>
    <row r="111" spans="1:1">
      <c r="A111" s="6" t="e">
        <v>#N/A</v>
      </c>
    </row>
    <row r="112" spans="1:1">
      <c r="A112" s="6" t="e">
        <v>#N/A</v>
      </c>
    </row>
    <row r="113" spans="1:1">
      <c r="A113" s="6" t="e">
        <v>#N/A</v>
      </c>
    </row>
    <row r="114" spans="1:1">
      <c r="A114" s="6" t="e">
        <v>#N/A</v>
      </c>
    </row>
    <row r="115" spans="1:1">
      <c r="A115" s="6" t="e">
        <v>#N/A</v>
      </c>
    </row>
    <row r="116" spans="1:1">
      <c r="A116" s="6" t="e">
        <v>#N/A</v>
      </c>
    </row>
    <row r="117" spans="1:1">
      <c r="A117" s="6" t="e">
        <v>#N/A</v>
      </c>
    </row>
    <row r="118" spans="1:1">
      <c r="A118" s="6" t="e">
        <v>#N/A</v>
      </c>
    </row>
    <row r="119" spans="1:1">
      <c r="A119" s="6" t="e">
        <v>#N/A</v>
      </c>
    </row>
    <row r="120" spans="1:1">
      <c r="A120" s="6" t="e">
        <v>#N/A</v>
      </c>
    </row>
    <row r="121" spans="1:1">
      <c r="A121" s="6" t="e">
        <v>#N/A</v>
      </c>
    </row>
    <row r="122" spans="1:1">
      <c r="A122" s="6" t="e">
        <v>#N/A</v>
      </c>
    </row>
    <row r="123" spans="1:1">
      <c r="A123" t="e">
        <v>#N/A</v>
      </c>
    </row>
    <row r="124" spans="1:1">
      <c r="A124" t="e">
        <v>#N/A</v>
      </c>
    </row>
    <row r="125" spans="1:1">
      <c r="A125" t="e">
        <v>#N/A</v>
      </c>
    </row>
    <row r="126" spans="1:1">
      <c r="A126" t="e">
        <v>#N/A</v>
      </c>
    </row>
    <row r="127" spans="1:1">
      <c r="A127" t="e">
        <v>#N/A</v>
      </c>
    </row>
    <row r="128" spans="1:1">
      <c r="A128" t="e">
        <v>#N/A</v>
      </c>
    </row>
    <row r="129" spans="1:1">
      <c r="A129" t="e">
        <v>#N/A</v>
      </c>
    </row>
  </sheetData>
  <dataValidations count="1">
    <dataValidation type="list" allowBlank="1" showInputMessage="1" showErrorMessage="1" sqref="C9" xr:uid="{00000000-0002-0000-0000-000000000000}">
      <formula1>CurveList</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54"/>
  <sheetViews>
    <sheetView workbookViewId="0">
      <selection activeCell="A47" sqref="A47"/>
    </sheetView>
  </sheetViews>
  <sheetFormatPr defaultColWidth="9.140625" defaultRowHeight="12.75"/>
  <cols>
    <col min="1" max="1" width="24.5703125" style="147" bestFit="1" customWidth="1"/>
    <col min="2" max="2" width="29.85546875" style="147" bestFit="1" customWidth="1"/>
    <col min="3" max="3" width="29.85546875" style="147" hidden="1" customWidth="1"/>
    <col min="4" max="4" width="29.85546875" style="147" customWidth="1"/>
    <col min="5" max="5" width="29.85546875" style="147" hidden="1" customWidth="1"/>
    <col min="6" max="6" width="29.85546875" style="147" customWidth="1"/>
    <col min="7" max="7" width="29.85546875" style="147" hidden="1" customWidth="1"/>
    <col min="8" max="8" width="29.85546875" style="147" customWidth="1"/>
    <col min="9" max="9" width="16" style="147" bestFit="1" customWidth="1"/>
    <col min="10" max="10" width="12.140625" style="147" bestFit="1" customWidth="1"/>
    <col min="11" max="11" width="15.42578125" style="147" bestFit="1" customWidth="1"/>
    <col min="12" max="14" width="8.7109375" style="147" bestFit="1" customWidth="1"/>
    <col min="15" max="15" width="8.140625" style="147" bestFit="1" customWidth="1"/>
    <col min="16" max="16" width="9.28515625" style="147" bestFit="1" customWidth="1"/>
    <col min="17" max="17" width="11.7109375" style="147" bestFit="1" customWidth="1"/>
    <col min="18" max="18" width="9.28515625" style="147" bestFit="1" customWidth="1"/>
    <col min="19" max="20" width="9.28515625" style="147" customWidth="1"/>
    <col min="21" max="21" width="24.5703125" style="147" bestFit="1" customWidth="1"/>
    <col min="22" max="16384" width="9.140625" style="147"/>
  </cols>
  <sheetData>
    <row r="1" spans="1:22">
      <c r="B1" s="147" t="s">
        <v>14</v>
      </c>
      <c r="D1" s="147" t="s">
        <v>14</v>
      </c>
      <c r="F1" s="147" t="s">
        <v>14</v>
      </c>
      <c r="H1" s="147" t="s">
        <v>14</v>
      </c>
    </row>
    <row r="2" spans="1:22">
      <c r="B2" s="147" t="s">
        <v>187</v>
      </c>
      <c r="C2" s="147" t="s">
        <v>130</v>
      </c>
      <c r="D2" s="147" t="s">
        <v>188</v>
      </c>
      <c r="E2" s="147" t="s">
        <v>130</v>
      </c>
      <c r="F2" s="147" t="s">
        <v>189</v>
      </c>
      <c r="G2" s="147" t="s">
        <v>130</v>
      </c>
      <c r="H2" s="147" t="s">
        <v>186</v>
      </c>
    </row>
    <row r="3" spans="1:22">
      <c r="A3" s="151" t="s">
        <v>18</v>
      </c>
      <c r="B3" s="163" t="s">
        <v>132</v>
      </c>
      <c r="C3" s="151" t="s">
        <v>18</v>
      </c>
      <c r="D3" s="173" t="s">
        <v>139</v>
      </c>
      <c r="E3" s="151" t="s">
        <v>18</v>
      </c>
      <c r="F3" s="173" t="s">
        <v>140</v>
      </c>
      <c r="G3" s="151" t="s">
        <v>18</v>
      </c>
      <c r="H3" s="173" t="s">
        <v>141</v>
      </c>
    </row>
    <row r="4" spans="1:22">
      <c r="A4" s="152" t="s">
        <v>129</v>
      </c>
      <c r="B4" s="164">
        <f ca="1">TODAY()</f>
        <v>43644</v>
      </c>
      <c r="C4" s="152" t="s">
        <v>129</v>
      </c>
      <c r="D4" s="164">
        <f ca="1">TODAY()</f>
        <v>43644</v>
      </c>
      <c r="E4" s="152" t="s">
        <v>129</v>
      </c>
      <c r="F4" s="164">
        <f ca="1">TODAY()</f>
        <v>43644</v>
      </c>
      <c r="G4" s="152" t="s">
        <v>129</v>
      </c>
      <c r="H4" s="164">
        <f ca="1">TODAY()</f>
        <v>43644</v>
      </c>
    </row>
    <row r="5" spans="1:22">
      <c r="A5" s="152" t="s">
        <v>191</v>
      </c>
      <c r="B5" s="164" t="s">
        <v>190</v>
      </c>
      <c r="C5" s="152" t="s">
        <v>191</v>
      </c>
      <c r="D5" s="164" t="s">
        <v>190</v>
      </c>
      <c r="E5" s="152" t="s">
        <v>191</v>
      </c>
      <c r="F5" s="164" t="s">
        <v>190</v>
      </c>
      <c r="G5" s="152" t="s">
        <v>191</v>
      </c>
      <c r="H5" s="164" t="s">
        <v>190</v>
      </c>
    </row>
    <row r="6" spans="1:22">
      <c r="A6" s="152" t="s">
        <v>13</v>
      </c>
      <c r="B6" s="165" t="s">
        <v>47</v>
      </c>
      <c r="C6" s="152" t="s">
        <v>13</v>
      </c>
      <c r="D6" s="165" t="s">
        <v>47</v>
      </c>
      <c r="E6" s="152" t="s">
        <v>13</v>
      </c>
      <c r="F6" s="165" t="s">
        <v>47</v>
      </c>
      <c r="G6" s="152" t="s">
        <v>13</v>
      </c>
      <c r="H6" s="165" t="s">
        <v>47</v>
      </c>
      <c r="I6" s="147" t="str">
        <f t="array" ref="I6:T47">_xll.HLV5r3.Financial.Cache.ViewTrade(D2)</f>
        <v>Party1</v>
      </c>
      <c r="J6" s="150" t="str">
        <v>Party2</v>
      </c>
      <c r="K6" s="150" t="str">
        <v>Leg1_Coupon_0</v>
      </c>
      <c r="L6" s="150">
        <v>40839</v>
      </c>
      <c r="M6" s="150">
        <v>40839</v>
      </c>
      <c r="N6" s="150">
        <v>40939</v>
      </c>
      <c r="O6" s="183">
        <v>0.27397260273972601</v>
      </c>
      <c r="P6" s="177" t="str">
        <v>100</v>
      </c>
      <c r="Q6" s="176">
        <v>100000000</v>
      </c>
      <c r="R6" s="184">
        <v>4.9475754018019999E-2</v>
      </c>
      <c r="S6" s="184" t="e">
        <v>#N/A</v>
      </c>
      <c r="T6" s="184" t="e">
        <v>#N/A</v>
      </c>
    </row>
    <row r="7" spans="1:22">
      <c r="A7" s="152" t="s">
        <v>15</v>
      </c>
      <c r="B7" s="165" t="s">
        <v>133</v>
      </c>
      <c r="C7" s="152" t="s">
        <v>15</v>
      </c>
      <c r="D7" s="165" t="s">
        <v>133</v>
      </c>
      <c r="E7" s="152" t="s">
        <v>15</v>
      </c>
      <c r="F7" s="165" t="s">
        <v>133</v>
      </c>
      <c r="G7" s="152" t="s">
        <v>15</v>
      </c>
      <c r="H7" s="165" t="s">
        <v>133</v>
      </c>
      <c r="I7" s="147" t="str">
        <v>Party1</v>
      </c>
      <c r="J7" s="150" t="str">
        <v>Party2</v>
      </c>
      <c r="K7" s="150" t="str">
        <v>Leg1_Coupon_1</v>
      </c>
      <c r="L7" s="150">
        <v>40939</v>
      </c>
      <c r="M7" s="150">
        <v>40939</v>
      </c>
      <c r="N7" s="150">
        <v>41029</v>
      </c>
      <c r="O7" s="183">
        <v>0.24657534246575299</v>
      </c>
      <c r="P7" s="177" t="str">
        <v>90</v>
      </c>
      <c r="Q7" s="176">
        <v>100000000</v>
      </c>
      <c r="R7" s="184">
        <v>4.9475754018019999E-2</v>
      </c>
      <c r="S7" s="184" t="e">
        <v>#N/A</v>
      </c>
      <c r="T7" s="184" t="e">
        <v>#N/A</v>
      </c>
    </row>
    <row r="8" spans="1:22">
      <c r="A8" s="152" t="s">
        <v>22</v>
      </c>
      <c r="B8" s="164">
        <f ca="1">TODAY()+1</f>
        <v>43645</v>
      </c>
      <c r="C8" s="152" t="s">
        <v>22</v>
      </c>
      <c r="D8" s="164">
        <v>40839</v>
      </c>
      <c r="E8" s="152" t="s">
        <v>22</v>
      </c>
      <c r="F8" s="164">
        <f ca="1">TODAY()+1</f>
        <v>43645</v>
      </c>
      <c r="G8" s="152" t="s">
        <v>22</v>
      </c>
      <c r="H8" s="164">
        <f ca="1">TODAY()+1</f>
        <v>43645</v>
      </c>
      <c r="I8" s="147" t="str">
        <v>Party1</v>
      </c>
      <c r="J8" s="150" t="str">
        <v>Party2</v>
      </c>
      <c r="K8" s="150" t="str">
        <v>Leg1_Coupon_2</v>
      </c>
      <c r="L8" s="150">
        <v>41029</v>
      </c>
      <c r="M8" s="150">
        <v>41029</v>
      </c>
      <c r="N8" s="150">
        <v>41121</v>
      </c>
      <c r="O8" s="183">
        <v>0.25205479452054802</v>
      </c>
      <c r="P8" s="177" t="str">
        <v>92</v>
      </c>
      <c r="Q8" s="176">
        <v>100000000</v>
      </c>
      <c r="R8" s="184">
        <v>4.9475754018019999E-2</v>
      </c>
      <c r="S8" s="184" t="e">
        <v>#N/A</v>
      </c>
      <c r="T8" s="184" t="e">
        <v>#N/A</v>
      </c>
      <c r="U8" s="147" t="str">
        <f t="array" ref="U8:V15">_xll.HLV5r3.Utility.Utilities.StackVerticalArrays(A17:A24,D17:D24)</f>
        <v>LegType</v>
      </c>
      <c r="V8" s="147" t="str">
        <v>Fixed</v>
      </c>
    </row>
    <row r="9" spans="1:22">
      <c r="A9" s="153" t="s">
        <v>21</v>
      </c>
      <c r="B9" s="166">
        <f ca="1">_xll.HLV5r3.Financial.Cache.AddPeriod(B8,B10,B1,"FOLLOWING","Calendar")</f>
        <v>44741</v>
      </c>
      <c r="C9" s="153" t="s">
        <v>21</v>
      </c>
      <c r="D9" s="166">
        <f>_xll.HLV5r3.Financial.Cache.AddPeriod(D8,D10,D1,"FOLLOWING","Calendar")</f>
        <v>42300</v>
      </c>
      <c r="E9" s="153" t="s">
        <v>21</v>
      </c>
      <c r="F9" s="166">
        <f ca="1">_xll.HLV5r3.Financial.Cache.AddPeriod(F8,F10,F1,"FOLLOWING","Calendar")</f>
        <v>45474</v>
      </c>
      <c r="G9" s="153" t="s">
        <v>21</v>
      </c>
      <c r="H9" s="166">
        <f ca="1">_xll.HLV5r3.Financial.Cache.AddPeriod(H8,H10,H1,"FOLLOWING","Calendar")</f>
        <v>47298</v>
      </c>
      <c r="I9" s="147" t="str">
        <v>Party1</v>
      </c>
      <c r="J9" s="150" t="str">
        <v>Party2</v>
      </c>
      <c r="K9" s="150" t="str">
        <v>Leg1_Coupon_3</v>
      </c>
      <c r="L9" s="150">
        <v>41121</v>
      </c>
      <c r="M9" s="150">
        <v>41121</v>
      </c>
      <c r="N9" s="150">
        <v>41213</v>
      </c>
      <c r="O9" s="183">
        <v>0.25205479452054802</v>
      </c>
      <c r="P9" s="177" t="str">
        <v>92</v>
      </c>
      <c r="Q9" s="176">
        <v>100000000</v>
      </c>
      <c r="R9" s="184">
        <v>4.9475754018019999E-2</v>
      </c>
      <c r="S9" s="184" t="e">
        <v>#N/A</v>
      </c>
      <c r="T9" s="184" t="e">
        <v>#N/A</v>
      </c>
      <c r="U9" s="147" t="str">
        <v>FirstCouponType</v>
      </c>
      <c r="V9" s="147" t="str">
        <v>Partial</v>
      </c>
    </row>
    <row r="10" spans="1:22">
      <c r="A10" s="154" t="s">
        <v>135</v>
      </c>
      <c r="B10" s="169" t="s">
        <v>143</v>
      </c>
      <c r="C10" s="154" t="s">
        <v>135</v>
      </c>
      <c r="D10" s="169" t="s">
        <v>153</v>
      </c>
      <c r="E10" s="154" t="s">
        <v>135</v>
      </c>
      <c r="F10" s="169" t="s">
        <v>142</v>
      </c>
      <c r="G10" s="154" t="s">
        <v>135</v>
      </c>
      <c r="H10" s="169" t="s">
        <v>24</v>
      </c>
      <c r="I10" s="147" t="str">
        <v>Party1</v>
      </c>
      <c r="J10" s="150" t="str">
        <v>Party2</v>
      </c>
      <c r="K10" s="150" t="str">
        <v>Leg1_Coupon_4</v>
      </c>
      <c r="L10" s="150">
        <v>41213</v>
      </c>
      <c r="M10" s="150">
        <v>41213</v>
      </c>
      <c r="N10" s="150">
        <v>41305</v>
      </c>
      <c r="O10" s="183">
        <v>0.25205479452054802</v>
      </c>
      <c r="P10" s="177" t="str">
        <v>92</v>
      </c>
      <c r="Q10" s="176">
        <v>100000000</v>
      </c>
      <c r="R10" s="184">
        <v>4.9475754018019999E-2</v>
      </c>
      <c r="S10" s="184" t="e">
        <v>#N/A</v>
      </c>
      <c r="T10" s="184" t="e">
        <v>#N/A</v>
      </c>
      <c r="U10" s="147" t="str">
        <v>FirstRegularPeriodStartDate</v>
      </c>
      <c r="V10" s="147">
        <v>0</v>
      </c>
    </row>
    <row r="11" spans="1:22">
      <c r="A11" s="154" t="s">
        <v>127</v>
      </c>
      <c r="B11" s="165" t="b">
        <v>1</v>
      </c>
      <c r="C11" s="154" t="s">
        <v>127</v>
      </c>
      <c r="D11" s="165" t="b">
        <v>1</v>
      </c>
      <c r="E11" s="154" t="s">
        <v>127</v>
      </c>
      <c r="F11" s="165" t="b">
        <v>1</v>
      </c>
      <c r="G11" s="154" t="s">
        <v>127</v>
      </c>
      <c r="H11" s="165" t="b">
        <v>1</v>
      </c>
      <c r="I11" s="147" t="str">
        <v>Party1</v>
      </c>
      <c r="J11" s="150" t="str">
        <v>Party2</v>
      </c>
      <c r="K11" s="150" t="str">
        <v>Leg1_Coupon_5</v>
      </c>
      <c r="L11" s="150">
        <v>41305</v>
      </c>
      <c r="M11" s="150">
        <v>41305</v>
      </c>
      <c r="N11" s="150">
        <v>41394</v>
      </c>
      <c r="O11" s="183">
        <v>0.243835616438356</v>
      </c>
      <c r="P11" s="177" t="str">
        <v>89</v>
      </c>
      <c r="Q11" s="176">
        <v>100000000</v>
      </c>
      <c r="R11" s="184">
        <v>4.9475754018019999E-2</v>
      </c>
      <c r="S11" s="184" t="e">
        <v>#N/A</v>
      </c>
      <c r="T11" s="184" t="e">
        <v>#N/A</v>
      </c>
      <c r="U11" s="147" t="str">
        <v>PaymentFrequency</v>
      </c>
      <c r="V11" s="147" t="str">
        <v>3M</v>
      </c>
    </row>
    <row r="12" spans="1:22">
      <c r="A12" s="154" t="s">
        <v>150</v>
      </c>
      <c r="B12" s="165" t="b">
        <v>1</v>
      </c>
      <c r="C12" s="154" t="s">
        <v>150</v>
      </c>
      <c r="D12" s="165" t="b">
        <v>1</v>
      </c>
      <c r="E12" s="154" t="s">
        <v>150</v>
      </c>
      <c r="F12" s="165" t="b">
        <v>1</v>
      </c>
      <c r="G12" s="154" t="s">
        <v>150</v>
      </c>
      <c r="H12" s="165" t="b">
        <v>1</v>
      </c>
      <c r="I12" s="147" t="str">
        <v>Party1</v>
      </c>
      <c r="J12" s="150" t="str">
        <v>Party2</v>
      </c>
      <c r="K12" s="150" t="str">
        <v>Leg1_Coupon_6</v>
      </c>
      <c r="L12" s="150">
        <v>41394</v>
      </c>
      <c r="M12" s="150">
        <v>41394</v>
      </c>
      <c r="N12" s="150">
        <v>41486</v>
      </c>
      <c r="O12" s="183">
        <v>0.25205479452054802</v>
      </c>
      <c r="P12" s="177" t="str">
        <v>92</v>
      </c>
      <c r="Q12" s="176">
        <v>100000000</v>
      </c>
      <c r="R12" s="184">
        <v>4.9475754018019999E-2</v>
      </c>
      <c r="S12" s="184" t="e">
        <v>#N/A</v>
      </c>
      <c r="T12" s="184" t="e">
        <v>#N/A</v>
      </c>
      <c r="U12" s="147" t="str">
        <v>RollConvention</v>
      </c>
      <c r="V12" s="147">
        <v>23</v>
      </c>
    </row>
    <row r="13" spans="1:22">
      <c r="A13" s="154" t="s">
        <v>40</v>
      </c>
      <c r="B13" s="165" t="s">
        <v>41</v>
      </c>
      <c r="C13" s="154" t="s">
        <v>40</v>
      </c>
      <c r="D13" s="165" t="s">
        <v>41</v>
      </c>
      <c r="E13" s="154" t="s">
        <v>40</v>
      </c>
      <c r="F13" s="165" t="s">
        <v>41</v>
      </c>
      <c r="G13" s="154" t="s">
        <v>40</v>
      </c>
      <c r="H13" s="165" t="s">
        <v>41</v>
      </c>
      <c r="I13" s="147" t="str">
        <v>Party1</v>
      </c>
      <c r="J13" s="150" t="str">
        <v>Party2</v>
      </c>
      <c r="K13" s="150" t="str">
        <v>Leg1_Coupon_7</v>
      </c>
      <c r="L13" s="150">
        <v>41486</v>
      </c>
      <c r="M13" s="150">
        <v>41486</v>
      </c>
      <c r="N13" s="150">
        <v>41578</v>
      </c>
      <c r="O13" s="183">
        <v>0.25205479452054802</v>
      </c>
      <c r="P13" s="177" t="str">
        <v>92</v>
      </c>
      <c r="Q13" s="176">
        <v>100000000</v>
      </c>
      <c r="R13" s="184">
        <v>4.9475754018019999E-2</v>
      </c>
      <c r="S13" s="184" t="e">
        <v>#N/A</v>
      </c>
      <c r="T13" s="184" t="e">
        <v>#N/A</v>
      </c>
      <c r="U13" s="147" t="str">
        <v>Rate</v>
      </c>
      <c r="V13" s="147">
        <v>4.9475754018019999E-2</v>
      </c>
    </row>
    <row r="14" spans="1:22">
      <c r="A14" s="154" t="s">
        <v>84</v>
      </c>
      <c r="B14" s="167">
        <v>100000000</v>
      </c>
      <c r="C14" s="154" t="s">
        <v>84</v>
      </c>
      <c r="D14" s="167">
        <v>100000000</v>
      </c>
      <c r="E14" s="154" t="s">
        <v>84</v>
      </c>
      <c r="F14" s="167">
        <v>100000000</v>
      </c>
      <c r="G14" s="154" t="s">
        <v>84</v>
      </c>
      <c r="H14" s="167">
        <v>100000000</v>
      </c>
      <c r="I14" s="147" t="str">
        <v>Party1</v>
      </c>
      <c r="J14" s="150" t="str">
        <v>Party2</v>
      </c>
      <c r="K14" s="150" t="str">
        <v>Leg1_Coupon_8</v>
      </c>
      <c r="L14" s="150">
        <v>41578</v>
      </c>
      <c r="M14" s="150">
        <v>41578</v>
      </c>
      <c r="N14" s="150">
        <v>41670</v>
      </c>
      <c r="O14" s="183">
        <v>0.25205479452054802</v>
      </c>
      <c r="P14" s="177" t="str">
        <v>92</v>
      </c>
      <c r="Q14" s="176">
        <v>100000000</v>
      </c>
      <c r="R14" s="184">
        <v>4.9475754018019999E-2</v>
      </c>
      <c r="S14" s="184" t="e">
        <v>#N/A</v>
      </c>
      <c r="T14" s="184" t="e">
        <v>#N/A</v>
      </c>
      <c r="U14" s="147" t="str">
        <v>Spread</v>
      </c>
      <c r="V14" s="147">
        <v>0</v>
      </c>
    </row>
    <row r="15" spans="1:22">
      <c r="A15" s="155" t="s">
        <v>120</v>
      </c>
      <c r="B15" s="168" t="s">
        <v>29</v>
      </c>
      <c r="C15" s="155" t="s">
        <v>120</v>
      </c>
      <c r="D15" s="168" t="s">
        <v>29</v>
      </c>
      <c r="E15" s="155" t="s">
        <v>120</v>
      </c>
      <c r="F15" s="168" t="s">
        <v>29</v>
      </c>
      <c r="G15" s="155" t="s">
        <v>120</v>
      </c>
      <c r="H15" s="168" t="s">
        <v>29</v>
      </c>
      <c r="I15" s="147" t="str">
        <v>Party1</v>
      </c>
      <c r="J15" s="150" t="str">
        <v>Party2</v>
      </c>
      <c r="K15" s="150" t="str">
        <v>Leg1_Coupon_9</v>
      </c>
      <c r="L15" s="150">
        <v>41670</v>
      </c>
      <c r="M15" s="150">
        <v>41670</v>
      </c>
      <c r="N15" s="150">
        <v>41759</v>
      </c>
      <c r="O15" s="183">
        <v>0.243835616438356</v>
      </c>
      <c r="P15" s="177" t="str">
        <v>89</v>
      </c>
      <c r="Q15" s="176">
        <v>100000000</v>
      </c>
      <c r="R15" s="184">
        <v>4.9475754018019999E-2</v>
      </c>
      <c r="S15" s="184" t="e">
        <v>#N/A</v>
      </c>
      <c r="T15" s="184" t="e">
        <v>#N/A</v>
      </c>
      <c r="U15" s="147" t="str">
        <v>ForecastIndexName</v>
      </c>
      <c r="V15" s="147">
        <v>0</v>
      </c>
    </row>
    <row r="16" spans="1:22">
      <c r="A16" s="156" t="s">
        <v>12</v>
      </c>
      <c r="B16" s="178" t="str">
        <f>IF(B12=TRUE,A6,A7)</f>
        <v>Party1</v>
      </c>
      <c r="C16" s="156" t="s">
        <v>12</v>
      </c>
      <c r="D16" s="178" t="str">
        <f>IF(D12=TRUE,C6,C7)</f>
        <v>Party1</v>
      </c>
      <c r="E16" s="156" t="s">
        <v>12</v>
      </c>
      <c r="F16" s="178" t="str">
        <f>IF(F12=TRUE,E6,E7)</f>
        <v>Party1</v>
      </c>
      <c r="G16" s="156" t="s">
        <v>12</v>
      </c>
      <c r="H16" s="178" t="str">
        <f>IF(H12=TRUE,G6,G7)</f>
        <v>Party1</v>
      </c>
      <c r="I16" s="147" t="str">
        <v>Party1</v>
      </c>
      <c r="J16" s="150" t="str">
        <v>Party2</v>
      </c>
      <c r="K16" s="150" t="str">
        <v>Leg1_Coupon_10</v>
      </c>
      <c r="L16" s="150">
        <v>41759</v>
      </c>
      <c r="M16" s="150">
        <v>41759</v>
      </c>
      <c r="N16" s="150">
        <v>41851</v>
      </c>
      <c r="O16" s="183">
        <v>0.25205479452054802</v>
      </c>
      <c r="P16" s="177" t="str">
        <v>92</v>
      </c>
      <c r="Q16" s="176">
        <v>100000000</v>
      </c>
      <c r="R16" s="184">
        <v>4.9475754018019999E-2</v>
      </c>
      <c r="S16" s="184" t="e">
        <v>#N/A</v>
      </c>
      <c r="T16" s="184" t="e">
        <v>#N/A</v>
      </c>
    </row>
    <row r="17" spans="1:20">
      <c r="A17" s="156" t="s">
        <v>36</v>
      </c>
      <c r="B17" s="164" t="s">
        <v>37</v>
      </c>
      <c r="C17" s="156" t="s">
        <v>36</v>
      </c>
      <c r="D17" s="164" t="s">
        <v>37</v>
      </c>
      <c r="E17" s="156" t="s">
        <v>36</v>
      </c>
      <c r="F17" s="164" t="s">
        <v>37</v>
      </c>
      <c r="G17" s="156" t="s">
        <v>36</v>
      </c>
      <c r="H17" s="164" t="s">
        <v>37</v>
      </c>
      <c r="I17" s="147" t="str">
        <v>Party1</v>
      </c>
      <c r="J17" s="150" t="str">
        <v>Party2</v>
      </c>
      <c r="K17" s="150" t="str">
        <v>Leg1_Coupon_11</v>
      </c>
      <c r="L17" s="150">
        <v>41851</v>
      </c>
      <c r="M17" s="150">
        <v>41851</v>
      </c>
      <c r="N17" s="150">
        <v>41943</v>
      </c>
      <c r="O17" s="183">
        <v>0.25205479452054802</v>
      </c>
      <c r="P17" s="177" t="str">
        <v>92</v>
      </c>
      <c r="Q17" s="176">
        <v>100000000</v>
      </c>
      <c r="R17" s="184">
        <v>4.9475754018019999E-2</v>
      </c>
      <c r="S17" s="184" t="e">
        <v>#N/A</v>
      </c>
      <c r="T17" s="184" t="e">
        <v>#N/A</v>
      </c>
    </row>
    <row r="18" spans="1:20">
      <c r="A18" s="156" t="s">
        <v>31</v>
      </c>
      <c r="B18" s="164" t="s">
        <v>138</v>
      </c>
      <c r="C18" s="156" t="s">
        <v>31</v>
      </c>
      <c r="D18" s="178" t="s">
        <v>151</v>
      </c>
      <c r="E18" s="156" t="s">
        <v>31</v>
      </c>
      <c r="F18" s="164" t="s">
        <v>138</v>
      </c>
      <c r="G18" s="156" t="s">
        <v>31</v>
      </c>
      <c r="H18" s="164" t="s">
        <v>138</v>
      </c>
      <c r="I18" s="147" t="str">
        <v>Party1</v>
      </c>
      <c r="J18" s="150" t="str">
        <v>Party2</v>
      </c>
      <c r="K18" s="150" t="str">
        <v>Leg1_Coupon_12</v>
      </c>
      <c r="L18" s="150">
        <v>41943</v>
      </c>
      <c r="M18" s="150">
        <v>41943</v>
      </c>
      <c r="N18" s="150">
        <v>42035</v>
      </c>
      <c r="O18" s="183">
        <v>0.25205479452054802</v>
      </c>
      <c r="P18" s="177" t="str">
        <v>92</v>
      </c>
      <c r="Q18" s="176">
        <v>100000000</v>
      </c>
      <c r="R18" s="184">
        <v>4.9475754018019999E-2</v>
      </c>
      <c r="S18" s="184" t="e">
        <v>#N/A</v>
      </c>
      <c r="T18" s="184" t="e">
        <v>#N/A</v>
      </c>
    </row>
    <row r="19" spans="1:20">
      <c r="A19" s="156" t="s">
        <v>25</v>
      </c>
      <c r="B19" s="164"/>
      <c r="C19" s="156" t="s">
        <v>25</v>
      </c>
      <c r="D19" s="164"/>
      <c r="E19" s="156" t="s">
        <v>25</v>
      </c>
      <c r="F19" s="164"/>
      <c r="G19" s="156" t="s">
        <v>25</v>
      </c>
      <c r="H19" s="164"/>
      <c r="I19" s="147" t="str">
        <v>Party1</v>
      </c>
      <c r="J19" s="150" t="str">
        <v>Party2</v>
      </c>
      <c r="K19" s="150" t="str">
        <v>Leg1_Coupon_13</v>
      </c>
      <c r="L19" s="150">
        <v>42035</v>
      </c>
      <c r="M19" s="150">
        <v>42035</v>
      </c>
      <c r="N19" s="150">
        <v>42124</v>
      </c>
      <c r="O19" s="183">
        <v>0.243835616438356</v>
      </c>
      <c r="P19" s="177" t="str">
        <v>89</v>
      </c>
      <c r="Q19" s="176">
        <v>100000000</v>
      </c>
      <c r="R19" s="184">
        <v>4.9475754018019999E-2</v>
      </c>
      <c r="S19" s="184" t="e">
        <v>#N/A</v>
      </c>
      <c r="T19" s="184" t="e">
        <v>#N/A</v>
      </c>
    </row>
    <row r="20" spans="1:20">
      <c r="A20" s="156" t="s">
        <v>44</v>
      </c>
      <c r="B20" s="169" t="s">
        <v>137</v>
      </c>
      <c r="C20" s="156" t="s">
        <v>44</v>
      </c>
      <c r="D20" s="169" t="s">
        <v>137</v>
      </c>
      <c r="E20" s="156" t="s">
        <v>44</v>
      </c>
      <c r="F20" s="169" t="s">
        <v>148</v>
      </c>
      <c r="G20" s="156" t="s">
        <v>44</v>
      </c>
      <c r="H20" s="169" t="s">
        <v>148</v>
      </c>
      <c r="I20" s="147" t="str">
        <v>Party1</v>
      </c>
      <c r="J20" s="150" t="str">
        <v>Party2</v>
      </c>
      <c r="K20" s="150" t="str">
        <v>Leg1_Coupon_14</v>
      </c>
      <c r="L20" s="150">
        <v>42124</v>
      </c>
      <c r="M20" s="150">
        <v>42124</v>
      </c>
      <c r="N20" s="150">
        <v>42216</v>
      </c>
      <c r="O20" s="183">
        <v>0.25205479452054802</v>
      </c>
      <c r="P20" s="177" t="str">
        <v>92</v>
      </c>
      <c r="Q20" s="176">
        <v>100000000</v>
      </c>
      <c r="R20" s="184">
        <v>4.9475754018019999E-2</v>
      </c>
      <c r="S20" s="184" t="e">
        <v>#N/A</v>
      </c>
      <c r="T20" s="184" t="e">
        <v>#N/A</v>
      </c>
    </row>
    <row r="21" spans="1:20">
      <c r="A21" s="156" t="s">
        <v>34</v>
      </c>
      <c r="B21" s="169">
        <f ca="1">DAY(B8)</f>
        <v>29</v>
      </c>
      <c r="C21" s="156" t="s">
        <v>34</v>
      </c>
      <c r="D21" s="169">
        <f>DAY(D8)</f>
        <v>23</v>
      </c>
      <c r="E21" s="156" t="s">
        <v>34</v>
      </c>
      <c r="F21" s="169">
        <f ca="1">DAY(F8)</f>
        <v>29</v>
      </c>
      <c r="G21" s="156" t="s">
        <v>34</v>
      </c>
      <c r="H21" s="169">
        <f ca="1">DAY(H8)</f>
        <v>29</v>
      </c>
      <c r="I21" s="147" t="str">
        <v>Party1</v>
      </c>
      <c r="J21" s="150" t="str">
        <v>Party2</v>
      </c>
      <c r="K21" s="150" t="str">
        <v>Leg1_Coupon_15</v>
      </c>
      <c r="L21" s="150">
        <v>42216</v>
      </c>
      <c r="M21" s="150">
        <v>42216</v>
      </c>
      <c r="N21" s="150">
        <v>42300</v>
      </c>
      <c r="O21" s="183">
        <v>0.23013698630137</v>
      </c>
      <c r="P21" s="177" t="str">
        <v>84</v>
      </c>
      <c r="Q21" s="176">
        <v>100000000</v>
      </c>
      <c r="R21" s="184">
        <v>4.9475754018019999E-2</v>
      </c>
      <c r="S21" s="184" t="e">
        <v>#N/A</v>
      </c>
      <c r="T21" s="184" t="e">
        <v>#N/A</v>
      </c>
    </row>
    <row r="22" spans="1:20">
      <c r="A22" s="157" t="s">
        <v>85</v>
      </c>
      <c r="B22" s="170">
        <v>4.8105325081329794E-2</v>
      </c>
      <c r="C22" s="157" t="s">
        <v>85</v>
      </c>
      <c r="D22" s="170">
        <v>4.9475754018019999E-2</v>
      </c>
      <c r="E22" s="157" t="s">
        <v>85</v>
      </c>
      <c r="F22" s="170">
        <v>5.0811248582006696E-2</v>
      </c>
      <c r="G22" s="157" t="s">
        <v>85</v>
      </c>
      <c r="H22" s="170">
        <v>5.30783776557033E-2</v>
      </c>
      <c r="I22" s="147" t="str">
        <v>Party2</v>
      </c>
      <c r="J22" s="150" t="str">
        <v>Party1</v>
      </c>
      <c r="K22" s="150" t="str">
        <v>Leg2_Coupon_0</v>
      </c>
      <c r="L22" s="150">
        <v>40839</v>
      </c>
      <c r="M22" s="150">
        <v>40839</v>
      </c>
      <c r="N22" s="150">
        <v>40939</v>
      </c>
      <c r="O22" s="183">
        <v>0.27397260273972601</v>
      </c>
      <c r="P22" s="177" t="str">
        <v>100</v>
      </c>
      <c r="Q22" s="176">
        <v>100000000</v>
      </c>
      <c r="R22" s="184">
        <v>0</v>
      </c>
      <c r="S22" s="184" t="e">
        <v>#N/A</v>
      </c>
      <c r="T22" s="184" t="e">
        <v>#N/A</v>
      </c>
    </row>
    <row r="23" spans="1:20">
      <c r="A23" s="157" t="s">
        <v>86</v>
      </c>
      <c r="B23" s="170">
        <v>0</v>
      </c>
      <c r="C23" s="157" t="s">
        <v>86</v>
      </c>
      <c r="D23" s="170">
        <v>0</v>
      </c>
      <c r="E23" s="157" t="s">
        <v>86</v>
      </c>
      <c r="F23" s="170">
        <v>0</v>
      </c>
      <c r="G23" s="157" t="s">
        <v>86</v>
      </c>
      <c r="H23" s="170">
        <v>0</v>
      </c>
      <c r="I23" s="147" t="str">
        <v>Party2</v>
      </c>
      <c r="J23" s="150" t="str">
        <v>Party1</v>
      </c>
      <c r="K23" s="150" t="str">
        <v>Leg2_Coupon_1</v>
      </c>
      <c r="L23" s="150">
        <v>40939</v>
      </c>
      <c r="M23" s="150">
        <v>40939</v>
      </c>
      <c r="N23" s="150">
        <v>41029</v>
      </c>
      <c r="O23" s="183">
        <v>0.24657534246575299</v>
      </c>
      <c r="P23" s="177" t="str">
        <v>90</v>
      </c>
      <c r="Q23" s="176">
        <v>100000000</v>
      </c>
      <c r="R23" s="184">
        <v>0</v>
      </c>
      <c r="S23" s="184" t="e">
        <v>#N/A</v>
      </c>
      <c r="T23" s="184" t="e">
        <v>#N/A</v>
      </c>
    </row>
    <row r="24" spans="1:20">
      <c r="A24" s="158" t="s">
        <v>57</v>
      </c>
      <c r="B24" s="171"/>
      <c r="C24" s="158" t="s">
        <v>57</v>
      </c>
      <c r="D24" s="171"/>
      <c r="E24" s="158" t="s">
        <v>57</v>
      </c>
      <c r="F24" s="171"/>
      <c r="G24" s="158" t="s">
        <v>57</v>
      </c>
      <c r="H24" s="171"/>
      <c r="I24" s="147" t="str">
        <v>Party2</v>
      </c>
      <c r="J24" s="150" t="str">
        <v>Party1</v>
      </c>
      <c r="K24" s="150" t="str">
        <v>Leg2_Coupon_2</v>
      </c>
      <c r="L24" s="150">
        <v>41029</v>
      </c>
      <c r="M24" s="150">
        <v>41029</v>
      </c>
      <c r="N24" s="150">
        <v>41121</v>
      </c>
      <c r="O24" s="183">
        <v>0.25205479452054802</v>
      </c>
      <c r="P24" s="177" t="str">
        <v>92</v>
      </c>
      <c r="Q24" s="176">
        <v>100000000</v>
      </c>
      <c r="R24" s="184">
        <v>0</v>
      </c>
      <c r="S24" s="184" t="e">
        <v>#N/A</v>
      </c>
      <c r="T24" s="184" t="e">
        <v>#N/A</v>
      </c>
    </row>
    <row r="25" spans="1:20">
      <c r="A25" s="159" t="s">
        <v>12</v>
      </c>
      <c r="B25" s="178" t="str">
        <f>IF(B12=TRUE,A7,A6)</f>
        <v>Party2</v>
      </c>
      <c r="C25" s="159" t="s">
        <v>12</v>
      </c>
      <c r="D25" s="178" t="str">
        <f>IF(D12=TRUE,C7,C6)</f>
        <v>Party2</v>
      </c>
      <c r="E25" s="159" t="s">
        <v>12</v>
      </c>
      <c r="F25" s="178" t="str">
        <f>IF(F12=TRUE,E7,E6)</f>
        <v>Party2</v>
      </c>
      <c r="G25" s="159" t="s">
        <v>12</v>
      </c>
      <c r="H25" s="178" t="str">
        <f>IF(H12=TRUE,G7,G6)</f>
        <v>Party2</v>
      </c>
      <c r="I25" s="147" t="str">
        <v>Party2</v>
      </c>
      <c r="J25" s="150" t="str">
        <v>Party1</v>
      </c>
      <c r="K25" s="150" t="str">
        <v>Leg2_Coupon_3</v>
      </c>
      <c r="L25" s="150">
        <v>41121</v>
      </c>
      <c r="M25" s="150">
        <v>41121</v>
      </c>
      <c r="N25" s="150">
        <v>41213</v>
      </c>
      <c r="O25" s="183">
        <v>0.25205479452054802</v>
      </c>
      <c r="P25" s="177" t="str">
        <v>92</v>
      </c>
      <c r="Q25" s="176">
        <v>100000000</v>
      </c>
      <c r="R25" s="184">
        <v>0</v>
      </c>
      <c r="S25" s="184" t="e">
        <v>#N/A</v>
      </c>
      <c r="T25" s="184" t="e">
        <v>#N/A</v>
      </c>
    </row>
    <row r="26" spans="1:20">
      <c r="A26" s="159" t="s">
        <v>36</v>
      </c>
      <c r="B26" s="164" t="s">
        <v>38</v>
      </c>
      <c r="C26" s="159" t="s">
        <v>36</v>
      </c>
      <c r="D26" s="164" t="s">
        <v>38</v>
      </c>
      <c r="E26" s="159" t="s">
        <v>36</v>
      </c>
      <c r="F26" s="164" t="s">
        <v>38</v>
      </c>
      <c r="G26" s="159" t="s">
        <v>36</v>
      </c>
      <c r="H26" s="164" t="s">
        <v>38</v>
      </c>
      <c r="I26" s="147" t="str">
        <v>Party2</v>
      </c>
      <c r="J26" s="150" t="str">
        <v>Party1</v>
      </c>
      <c r="K26" s="150" t="str">
        <v>Leg2_Coupon_4</v>
      </c>
      <c r="L26" s="150">
        <v>41213</v>
      </c>
      <c r="M26" s="150">
        <v>41213</v>
      </c>
      <c r="N26" s="150">
        <v>41305</v>
      </c>
      <c r="O26" s="183">
        <v>0.25205479452054802</v>
      </c>
      <c r="P26" s="177" t="str">
        <v>92</v>
      </c>
      <c r="Q26" s="176">
        <v>100000000</v>
      </c>
      <c r="R26" s="184">
        <v>0</v>
      </c>
      <c r="S26" s="184" t="e">
        <v>#N/A</v>
      </c>
      <c r="T26" s="184" t="e">
        <v>#N/A</v>
      </c>
    </row>
    <row r="27" spans="1:20">
      <c r="A27" s="159" t="s">
        <v>31</v>
      </c>
      <c r="B27" s="164" t="s">
        <v>138</v>
      </c>
      <c r="C27" s="159" t="s">
        <v>31</v>
      </c>
      <c r="D27" s="164" t="s">
        <v>138</v>
      </c>
      <c r="E27" s="159" t="s">
        <v>31</v>
      </c>
      <c r="F27" s="164" t="s">
        <v>138</v>
      </c>
      <c r="G27" s="159" t="s">
        <v>31</v>
      </c>
      <c r="H27" s="164" t="s">
        <v>138</v>
      </c>
      <c r="I27" s="147" t="str">
        <v>Party2</v>
      </c>
      <c r="J27" s="150" t="str">
        <v>Party1</v>
      </c>
      <c r="K27" s="150" t="str">
        <v>Leg2_Coupon_5</v>
      </c>
      <c r="L27" s="150">
        <v>41305</v>
      </c>
      <c r="M27" s="150">
        <v>41305</v>
      </c>
      <c r="N27" s="150">
        <v>41394</v>
      </c>
      <c r="O27" s="183">
        <v>0.243835616438356</v>
      </c>
      <c r="P27" s="177" t="str">
        <v>89</v>
      </c>
      <c r="Q27" s="176">
        <v>100000000</v>
      </c>
      <c r="R27" s="184">
        <v>0</v>
      </c>
      <c r="S27" s="184" t="e">
        <v>#N/A</v>
      </c>
      <c r="T27" s="184" t="e">
        <v>#N/A</v>
      </c>
    </row>
    <row r="28" spans="1:20">
      <c r="A28" s="159" t="s">
        <v>25</v>
      </c>
      <c r="B28" s="164"/>
      <c r="C28" s="159" t="s">
        <v>25</v>
      </c>
      <c r="D28" s="164"/>
      <c r="E28" s="159" t="s">
        <v>25</v>
      </c>
      <c r="F28" s="164"/>
      <c r="G28" s="159" t="s">
        <v>25</v>
      </c>
      <c r="H28" s="164"/>
      <c r="I28" s="147" t="str">
        <v>Party2</v>
      </c>
      <c r="J28" s="150" t="str">
        <v>Party1</v>
      </c>
      <c r="K28" s="150" t="str">
        <v>Leg2_Coupon_6</v>
      </c>
      <c r="L28" s="150">
        <v>41394</v>
      </c>
      <c r="M28" s="150">
        <v>41394</v>
      </c>
      <c r="N28" s="150">
        <v>41486</v>
      </c>
      <c r="O28" s="183">
        <v>0.25205479452054802</v>
      </c>
      <c r="P28" s="177" t="str">
        <v>92</v>
      </c>
      <c r="Q28" s="176">
        <v>100000000</v>
      </c>
      <c r="R28" s="184">
        <v>0</v>
      </c>
      <c r="S28" s="184" t="e">
        <v>#N/A</v>
      </c>
      <c r="T28" s="184" t="e">
        <v>#N/A</v>
      </c>
    </row>
    <row r="29" spans="1:20">
      <c r="A29" s="159" t="s">
        <v>44</v>
      </c>
      <c r="B29" s="169" t="s">
        <v>137</v>
      </c>
      <c r="C29" s="159" t="s">
        <v>44</v>
      </c>
      <c r="D29" s="169" t="s">
        <v>137</v>
      </c>
      <c r="E29" s="159" t="s">
        <v>44</v>
      </c>
      <c r="F29" s="169" t="s">
        <v>148</v>
      </c>
      <c r="G29" s="159" t="s">
        <v>44</v>
      </c>
      <c r="H29" s="169" t="s">
        <v>148</v>
      </c>
      <c r="I29" s="147" t="str">
        <v>Party2</v>
      </c>
      <c r="J29" s="150" t="str">
        <v>Party1</v>
      </c>
      <c r="K29" s="150" t="str">
        <v>Leg2_Coupon_7</v>
      </c>
      <c r="L29" s="150">
        <v>41486</v>
      </c>
      <c r="M29" s="150">
        <v>41486</v>
      </c>
      <c r="N29" s="150">
        <v>41578</v>
      </c>
      <c r="O29" s="183">
        <v>0.25205479452054802</v>
      </c>
      <c r="P29" s="177" t="str">
        <v>92</v>
      </c>
      <c r="Q29" s="176">
        <v>100000000</v>
      </c>
      <c r="R29" s="184">
        <v>0</v>
      </c>
      <c r="S29" s="184" t="e">
        <v>#N/A</v>
      </c>
      <c r="T29" s="184" t="e">
        <v>#N/A</v>
      </c>
    </row>
    <row r="30" spans="1:20">
      <c r="A30" s="159" t="s">
        <v>34</v>
      </c>
      <c r="B30" s="169">
        <f ca="1">B21</f>
        <v>29</v>
      </c>
      <c r="C30" s="159" t="s">
        <v>34</v>
      </c>
      <c r="D30" s="169">
        <f>D21</f>
        <v>23</v>
      </c>
      <c r="E30" s="159" t="s">
        <v>34</v>
      </c>
      <c r="F30" s="169">
        <f ca="1">F21</f>
        <v>29</v>
      </c>
      <c r="G30" s="159" t="s">
        <v>34</v>
      </c>
      <c r="H30" s="169">
        <f ca="1">H21</f>
        <v>29</v>
      </c>
      <c r="I30" s="147" t="str">
        <v>Party2</v>
      </c>
      <c r="J30" s="150" t="str">
        <v>Party1</v>
      </c>
      <c r="K30" s="150" t="str">
        <v>Leg2_Coupon_8</v>
      </c>
      <c r="L30" s="150">
        <v>41578</v>
      </c>
      <c r="M30" s="150">
        <v>41578</v>
      </c>
      <c r="N30" s="150">
        <v>41670</v>
      </c>
      <c r="O30" s="183">
        <v>0.25205479452054802</v>
      </c>
      <c r="P30" s="177" t="str">
        <v>92</v>
      </c>
      <c r="Q30" s="176">
        <v>100000000</v>
      </c>
      <c r="R30" s="184">
        <v>0</v>
      </c>
      <c r="S30" s="184" t="e">
        <v>#N/A</v>
      </c>
      <c r="T30" s="184" t="e">
        <v>#N/A</v>
      </c>
    </row>
    <row r="31" spans="1:20">
      <c r="A31" s="159" t="s">
        <v>85</v>
      </c>
      <c r="B31" s="165">
        <v>0</v>
      </c>
      <c r="C31" s="159" t="s">
        <v>85</v>
      </c>
      <c r="D31" s="165">
        <v>0</v>
      </c>
      <c r="E31" s="159" t="s">
        <v>85</v>
      </c>
      <c r="F31" s="165">
        <v>0</v>
      </c>
      <c r="G31" s="159" t="s">
        <v>85</v>
      </c>
      <c r="H31" s="165">
        <v>0</v>
      </c>
      <c r="I31" s="147" t="str">
        <v>Party2</v>
      </c>
      <c r="J31" s="150" t="str">
        <v>Party1</v>
      </c>
      <c r="K31" s="150" t="str">
        <v>Leg2_Coupon_9</v>
      </c>
      <c r="L31" s="150">
        <v>41670</v>
      </c>
      <c r="M31" s="150">
        <v>41670</v>
      </c>
      <c r="N31" s="150">
        <v>41759</v>
      </c>
      <c r="O31" s="183">
        <v>0.243835616438356</v>
      </c>
      <c r="P31" s="177" t="str">
        <v>89</v>
      </c>
      <c r="Q31" s="176">
        <v>100000000</v>
      </c>
      <c r="R31" s="184">
        <v>0</v>
      </c>
      <c r="S31" s="184" t="e">
        <v>#N/A</v>
      </c>
      <c r="T31" s="184" t="e">
        <v>#N/A</v>
      </c>
    </row>
    <row r="32" spans="1:20">
      <c r="A32" s="159" t="s">
        <v>86</v>
      </c>
      <c r="B32" s="165">
        <v>0</v>
      </c>
      <c r="C32" s="159" t="s">
        <v>86</v>
      </c>
      <c r="D32" s="165">
        <v>0</v>
      </c>
      <c r="E32" s="159" t="s">
        <v>86</v>
      </c>
      <c r="F32" s="165">
        <v>0</v>
      </c>
      <c r="G32" s="159" t="s">
        <v>86</v>
      </c>
      <c r="H32" s="165">
        <v>0</v>
      </c>
      <c r="I32" s="147" t="str">
        <v>Party2</v>
      </c>
      <c r="J32" s="150" t="str">
        <v>Party1</v>
      </c>
      <c r="K32" s="150" t="str">
        <v>Leg2_Coupon_10</v>
      </c>
      <c r="L32" s="150">
        <v>41759</v>
      </c>
      <c r="M32" s="150">
        <v>41759</v>
      </c>
      <c r="N32" s="150">
        <v>41851</v>
      </c>
      <c r="O32" s="183">
        <v>0.25205479452054802</v>
      </c>
      <c r="P32" s="177" t="str">
        <v>92</v>
      </c>
      <c r="Q32" s="176">
        <v>100000000</v>
      </c>
      <c r="R32" s="184">
        <v>0</v>
      </c>
      <c r="S32" s="184" t="e">
        <v>#N/A</v>
      </c>
      <c r="T32" s="184" t="e">
        <v>#N/A</v>
      </c>
    </row>
    <row r="33" spans="1:20">
      <c r="A33" s="160" t="s">
        <v>57</v>
      </c>
      <c r="B33" s="172" t="s">
        <v>58</v>
      </c>
      <c r="C33" s="160" t="s">
        <v>57</v>
      </c>
      <c r="D33" s="172" t="s">
        <v>58</v>
      </c>
      <c r="E33" s="160" t="s">
        <v>57</v>
      </c>
      <c r="F33" s="172" t="s">
        <v>58</v>
      </c>
      <c r="G33" s="160" t="s">
        <v>57</v>
      </c>
      <c r="H33" s="172" t="s">
        <v>58</v>
      </c>
      <c r="I33" s="147" t="str">
        <v>Party2</v>
      </c>
      <c r="J33" s="150" t="str">
        <v>Party1</v>
      </c>
      <c r="K33" s="150" t="str">
        <v>Leg2_Coupon_11</v>
      </c>
      <c r="L33" s="150">
        <v>41851</v>
      </c>
      <c r="M33" s="150">
        <v>41851</v>
      </c>
      <c r="N33" s="150">
        <v>41943</v>
      </c>
      <c r="O33" s="183">
        <v>0.25205479452054802</v>
      </c>
      <c r="P33" s="177" t="str">
        <v>92</v>
      </c>
      <c r="Q33" s="176">
        <v>100000000</v>
      </c>
      <c r="R33" s="184">
        <v>0</v>
      </c>
      <c r="S33" s="184" t="e">
        <v>#N/A</v>
      </c>
      <c r="T33" s="184" t="e">
        <v>#N/A</v>
      </c>
    </row>
    <row r="34" spans="1:20">
      <c r="A34" s="161" t="s">
        <v>130</v>
      </c>
      <c r="B34" s="165" t="str">
        <f ca="1">_xll.HLV5r3.Financial.Cache.VanillaIRSwap(B3,B4,B8,B10,B15,B13,B14,B11,A16:B24,A25:B33,A3:B7)</f>
        <v>Trade.SpreadSheet.swap.t0001</v>
      </c>
      <c r="C34" s="161" t="s">
        <v>130</v>
      </c>
      <c r="D34" s="165" t="str">
        <f ca="1">_xll.HLV5r3.Financial.Cache.VanillaIRSwap(D3,D4,D8,D10,D15,D13,D14,D11,C16:D24,C25:D33,C3:D7)</f>
        <v>Trade.SpreadSheet.swap.t0002</v>
      </c>
      <c r="E34" s="161" t="s">
        <v>130</v>
      </c>
      <c r="F34" s="165" t="str">
        <f ca="1">_xll.HLV5r3.Financial.Cache.VanillaIRSwap(F3,F4,F8,F10,F15,F13,F14,F11,E16:F24,E25:F33,E3:F7)</f>
        <v>Trade.SpreadSheet.swap.t0003</v>
      </c>
      <c r="G34" s="161" t="s">
        <v>130</v>
      </c>
      <c r="H34" s="165" t="str">
        <f ca="1">_xll.HLV5r3.Financial.Cache.VanillaIRSwap(H3,H4,H8,H10,H15,H13,H14,H11,G16:H24,G25:H33,G3:H7)</f>
        <v>Trade.SpreadSheet.swap.t0004</v>
      </c>
      <c r="I34" s="147" t="str">
        <v>Party2</v>
      </c>
      <c r="J34" s="150" t="str">
        <v>Party1</v>
      </c>
      <c r="K34" s="150" t="str">
        <v>Leg2_Coupon_12</v>
      </c>
      <c r="L34" s="150">
        <v>41943</v>
      </c>
      <c r="M34" s="150">
        <v>41943</v>
      </c>
      <c r="N34" s="150">
        <v>42035</v>
      </c>
      <c r="O34" s="183">
        <v>0.25205479452054802</v>
      </c>
      <c r="P34" s="177" t="str">
        <v>92</v>
      </c>
      <c r="Q34" s="176">
        <v>100000000</v>
      </c>
      <c r="R34" s="184">
        <v>0</v>
      </c>
      <c r="S34" s="184" t="e">
        <v>#N/A</v>
      </c>
      <c r="T34" s="184" t="e">
        <v>#N/A</v>
      </c>
    </row>
    <row r="35" spans="1:20">
      <c r="A35" s="162" t="s">
        <v>131</v>
      </c>
      <c r="B35" s="172" t="str">
        <f ca="1">_xll.HLV5r3.Financial.Cache.ValueTradeFromMarket(B2,B6,$A$41:$A$45,B13,$B$52,B4)</f>
        <v>ValuationReport.LOCAL_USER.SpreadSheet.swap.t0001.QR_LIVE</v>
      </c>
      <c r="C35" s="162" t="s">
        <v>131</v>
      </c>
      <c r="D35" s="172" t="str">
        <f ca="1">_xll.HLV5r3.Financial.Cache.ValueTradeFromMarket(D2,D6,$A$41:$A$45,D13,$B$52,D4)</f>
        <v>ValuationReport.LOCAL_USER.SpreadSheet.swap.t0002.QR_LIVE</v>
      </c>
      <c r="E35" s="162" t="s">
        <v>131</v>
      </c>
      <c r="F35" s="172" t="str">
        <f ca="1">_xll.HLV5r3.Financial.Cache.ValueTradeFromMarket(F2,F6,$A$41:$A$45,F13,$B$52,F4)</f>
        <v>ValuationReport.LOCAL_USER.SpreadSheet.swap.t0003.QR_LIVE</v>
      </c>
      <c r="G35" s="162" t="s">
        <v>131</v>
      </c>
      <c r="H35" s="172" t="str">
        <f ca="1">_xll.HLV5r3.Financial.Cache.ValueTradeFromMarket(H2,H6,$A$41:$A$45,H13,$B$52,H4)</f>
        <v>ValuationReport.LOCAL_USER.SpreadSheet.swap.t0004.QR_LIVE</v>
      </c>
      <c r="I35" s="147" t="str">
        <v>Party2</v>
      </c>
      <c r="J35" s="150" t="str">
        <v>Party1</v>
      </c>
      <c r="K35" s="150" t="str">
        <v>Leg2_Coupon_13</v>
      </c>
      <c r="L35" s="150">
        <v>42035</v>
      </c>
      <c r="M35" s="150">
        <v>42035</v>
      </c>
      <c r="N35" s="150">
        <v>42124</v>
      </c>
      <c r="O35" s="183">
        <v>0.243835616438356</v>
      </c>
      <c r="P35" s="177" t="str">
        <v>89</v>
      </c>
      <c r="Q35" s="176">
        <v>100000000</v>
      </c>
      <c r="R35" s="184">
        <v>0</v>
      </c>
      <c r="S35" s="184" t="e">
        <v>#N/A</v>
      </c>
      <c r="T35" s="184" t="e">
        <v>#N/A</v>
      </c>
    </row>
    <row r="36" spans="1:20">
      <c r="A36" s="146" t="str">
        <f t="array" aca="1" ref="A36:B40" ca="1">_xll.HLV5r3.Financial.Cache.ViewValuationReport(B35)</f>
        <v>ImpliedQuote</v>
      </c>
      <c r="B36" s="175">
        <f ca="1"/>
        <v>4.6380546998674853E-2</v>
      </c>
      <c r="C36" s="146" t="str">
        <f t="array" aca="1" ref="C36:D39" ca="1">_xll.HLV5r3.Financial.Cache.ViewValuationReport(D35)</f>
        <v>ImpliedQuote</v>
      </c>
      <c r="D36" s="175">
        <f ca="1"/>
        <v>4.5252006663992872E-2</v>
      </c>
      <c r="E36" s="146" t="str">
        <f t="array" aca="1" ref="E36:F39" ca="1">_xll.HLV5r3.Financial.Cache.ViewValuationReport(F35)</f>
        <v>ImpliedQuote</v>
      </c>
      <c r="F36" s="175">
        <f ca="1"/>
        <v>3.4973055637900013E-2</v>
      </c>
      <c r="G36" s="146" t="str">
        <f t="array" aca="1" ref="G36:H39" ca="1">_xll.HLV5r3.Financial.Cache.ViewValuationReport(H35)</f>
        <v>ImpliedQuote</v>
      </c>
      <c r="H36" s="175">
        <f ca="1"/>
        <v>4.4095672720741629E-2</v>
      </c>
      <c r="I36" s="147" t="str">
        <v>Party2</v>
      </c>
      <c r="J36" s="150" t="str">
        <v>Party1</v>
      </c>
      <c r="K36" s="150" t="str">
        <v>Leg2_Coupon_14</v>
      </c>
      <c r="L36" s="150">
        <v>42124</v>
      </c>
      <c r="M36" s="150">
        <v>42124</v>
      </c>
      <c r="N36" s="150">
        <v>42216</v>
      </c>
      <c r="O36" s="183">
        <v>0.25205479452054802</v>
      </c>
      <c r="P36" s="177" t="str">
        <v>92</v>
      </c>
      <c r="Q36" s="176">
        <v>100000000</v>
      </c>
      <c r="R36" s="184">
        <v>0</v>
      </c>
      <c r="S36" s="184" t="e">
        <v>#N/A</v>
      </c>
      <c r="T36" s="184" t="e">
        <v>#N/A</v>
      </c>
    </row>
    <row r="37" spans="1:20">
      <c r="A37" s="146" t="str">
        <f ca="1"/>
        <v>BreakEvenSpread</v>
      </c>
      <c r="B37" s="175">
        <f ca="1"/>
        <v>3.3683074103337045E-4</v>
      </c>
      <c r="C37" s="146" t="str">
        <f ca="1"/>
        <v>BreakEvenSpread</v>
      </c>
      <c r="D37" s="175">
        <f ca="1"/>
        <v>0</v>
      </c>
      <c r="E37" s="146" t="str">
        <f ca="1"/>
        <v>BreakEvenSpread</v>
      </c>
      <c r="F37" s="175">
        <f ca="1"/>
        <v>9.0045828182192423E-4</v>
      </c>
      <c r="G37" s="146" t="str">
        <f ca="1"/>
        <v>BreakEvenSpread</v>
      </c>
      <c r="H37" s="175">
        <f ca="1"/>
        <v>1.6273904705561886E-4</v>
      </c>
      <c r="I37" s="147" t="str">
        <v>Party2</v>
      </c>
      <c r="J37" s="150" t="str">
        <v>Party1</v>
      </c>
      <c r="K37" s="150" t="str">
        <v>Leg2_Coupon_15</v>
      </c>
      <c r="L37" s="150">
        <v>42216</v>
      </c>
      <c r="M37" s="150">
        <v>42216</v>
      </c>
      <c r="N37" s="150">
        <v>42300</v>
      </c>
      <c r="O37" s="183">
        <v>0.23013698630137</v>
      </c>
      <c r="P37" s="177" t="str">
        <v>84</v>
      </c>
      <c r="Q37" s="176">
        <v>100000000</v>
      </c>
      <c r="R37" s="184">
        <v>0</v>
      </c>
      <c r="S37" s="184" t="e">
        <v>#N/A</v>
      </c>
      <c r="T37" s="184" t="e">
        <v>#N/A</v>
      </c>
    </row>
    <row r="38" spans="1:20">
      <c r="A38" s="146" t="str">
        <f ca="1"/>
        <v>NPV</v>
      </c>
      <c r="B38" s="149">
        <f ca="1"/>
        <v>-101047.2441855911</v>
      </c>
      <c r="C38" s="146" t="str">
        <f ca="1"/>
        <v>NPV</v>
      </c>
      <c r="D38" s="149">
        <f ca="1"/>
        <v>0</v>
      </c>
      <c r="E38" s="146" t="str">
        <f ca="1"/>
        <v>NPV</v>
      </c>
      <c r="F38" s="149">
        <f ca="1"/>
        <v>-432022.30664011312</v>
      </c>
      <c r="G38" s="146" t="str">
        <f ca="1"/>
        <v>NPV</v>
      </c>
      <c r="H38" s="149">
        <f ca="1"/>
        <v>-138833.43422194838</v>
      </c>
      <c r="I38" s="147" t="e">
        <v>#N/A</v>
      </c>
      <c r="J38" s="150" t="e">
        <v>#N/A</v>
      </c>
      <c r="K38" s="150" t="e">
        <v>#N/A</v>
      </c>
      <c r="L38" s="150" t="e">
        <v>#N/A</v>
      </c>
      <c r="M38" s="150" t="e">
        <v>#N/A</v>
      </c>
      <c r="N38" s="150" t="e">
        <v>#N/A</v>
      </c>
      <c r="O38" s="183" t="e">
        <v>#N/A</v>
      </c>
      <c r="P38" s="177" t="e">
        <v>#N/A</v>
      </c>
      <c r="Q38" s="176" t="e">
        <v>#N/A</v>
      </c>
      <c r="R38" s="184" t="e">
        <v>#N/A</v>
      </c>
      <c r="S38" s="184" t="e">
        <v>#N/A</v>
      </c>
      <c r="T38" s="184" t="e">
        <v>#N/A</v>
      </c>
    </row>
    <row r="39" spans="1:20">
      <c r="A39" s="146" t="str">
        <f ca="1"/>
        <v>Delta0</v>
      </c>
      <c r="B39" s="149">
        <f ca="1"/>
        <v>-14328.436589950439</v>
      </c>
      <c r="C39" s="146" t="str">
        <f ca="1"/>
        <v>Delta0</v>
      </c>
      <c r="D39" s="149">
        <f ca="1"/>
        <v>0</v>
      </c>
      <c r="E39" s="146" t="str">
        <f ca="1"/>
        <v>Delta0</v>
      </c>
      <c r="F39" s="149">
        <f ca="1"/>
        <v>-32208.314490919471</v>
      </c>
      <c r="G39" s="146" t="str">
        <f ca="1"/>
        <v>Delta0</v>
      </c>
      <c r="H39" s="149">
        <f ca="1"/>
        <v>-69540.729308335751</v>
      </c>
      <c r="I39" s="147" t="e">
        <v>#N/A</v>
      </c>
      <c r="J39" s="150" t="e">
        <v>#N/A</v>
      </c>
      <c r="K39" s="150" t="e">
        <v>#N/A</v>
      </c>
      <c r="L39" s="150" t="e">
        <v>#N/A</v>
      </c>
      <c r="M39" s="150" t="e">
        <v>#N/A</v>
      </c>
      <c r="N39" s="150" t="e">
        <v>#N/A</v>
      </c>
      <c r="O39" s="183" t="e">
        <v>#N/A</v>
      </c>
      <c r="P39" s="177" t="e">
        <v>#N/A</v>
      </c>
      <c r="Q39" s="176" t="e">
        <v>#N/A</v>
      </c>
      <c r="R39" s="184" t="e">
        <v>#N/A</v>
      </c>
      <c r="S39" s="184" t="e">
        <v>#N/A</v>
      </c>
      <c r="T39" s="184" t="e">
        <v>#N/A</v>
      </c>
    </row>
    <row r="40" spans="1:20">
      <c r="A40" s="146" t="str">
        <f ca="1"/>
        <v>Delta1</v>
      </c>
      <c r="B40" s="149">
        <f ca="1"/>
        <v>-5.7140041737516576</v>
      </c>
      <c r="C40" s="148"/>
      <c r="D40" s="175"/>
      <c r="E40" s="148"/>
      <c r="F40" s="175"/>
      <c r="G40" s="148"/>
      <c r="H40" s="175"/>
      <c r="I40" s="147" t="e">
        <v>#N/A</v>
      </c>
      <c r="J40" s="150" t="e">
        <v>#N/A</v>
      </c>
      <c r="K40" s="150" t="e">
        <v>#N/A</v>
      </c>
      <c r="L40" s="150" t="e">
        <v>#N/A</v>
      </c>
      <c r="M40" s="150" t="e">
        <v>#N/A</v>
      </c>
      <c r="N40" s="150" t="e">
        <v>#N/A</v>
      </c>
      <c r="O40" s="183" t="e">
        <v>#N/A</v>
      </c>
      <c r="P40" s="177" t="e">
        <v>#N/A</v>
      </c>
      <c r="Q40" s="176" t="e">
        <v>#N/A</v>
      </c>
      <c r="R40" s="184" t="e">
        <v>#N/A</v>
      </c>
      <c r="S40" s="184" t="e">
        <v>#N/A</v>
      </c>
      <c r="T40" s="184" t="e">
        <v>#N/A</v>
      </c>
    </row>
    <row r="41" spans="1:20">
      <c r="A41" s="146" t="s">
        <v>68</v>
      </c>
      <c r="B41" s="148"/>
      <c r="C41" s="148"/>
      <c r="D41" s="148"/>
      <c r="E41" s="148"/>
      <c r="F41" s="148"/>
      <c r="G41" s="148"/>
      <c r="H41" s="148"/>
      <c r="I41" s="147" t="e">
        <v>#N/A</v>
      </c>
      <c r="J41" s="150" t="e">
        <v>#N/A</v>
      </c>
      <c r="K41" s="150" t="e">
        <v>#N/A</v>
      </c>
      <c r="L41" s="150" t="e">
        <v>#N/A</v>
      </c>
      <c r="M41" s="150" t="e">
        <v>#N/A</v>
      </c>
      <c r="N41" s="150" t="e">
        <v>#N/A</v>
      </c>
      <c r="O41" s="183" t="e">
        <v>#N/A</v>
      </c>
      <c r="P41" s="177" t="e">
        <v>#N/A</v>
      </c>
      <c r="Q41" s="176" t="e">
        <v>#N/A</v>
      </c>
      <c r="R41" s="184" t="e">
        <v>#N/A</v>
      </c>
      <c r="S41" s="184" t="e">
        <v>#N/A</v>
      </c>
      <c r="T41" s="184" t="e">
        <v>#N/A</v>
      </c>
    </row>
    <row r="42" spans="1:20">
      <c r="A42" s="174" t="s">
        <v>69</v>
      </c>
      <c r="B42" s="148"/>
      <c r="C42" s="148"/>
      <c r="D42" s="148"/>
      <c r="E42" s="148"/>
      <c r="F42" s="148"/>
      <c r="G42" s="148"/>
      <c r="H42" s="148"/>
      <c r="I42" s="147" t="e">
        <v>#N/A</v>
      </c>
      <c r="J42" s="150" t="e">
        <v>#N/A</v>
      </c>
      <c r="K42" s="150" t="e">
        <v>#N/A</v>
      </c>
      <c r="L42" s="150" t="e">
        <v>#N/A</v>
      </c>
      <c r="M42" s="150" t="e">
        <v>#N/A</v>
      </c>
      <c r="N42" s="150" t="e">
        <v>#N/A</v>
      </c>
      <c r="O42" s="183" t="e">
        <v>#N/A</v>
      </c>
      <c r="P42" s="177" t="e">
        <v>#N/A</v>
      </c>
      <c r="Q42" s="176" t="e">
        <v>#N/A</v>
      </c>
      <c r="R42" s="184" t="e">
        <v>#N/A</v>
      </c>
      <c r="S42" s="184" t="e">
        <v>#N/A</v>
      </c>
      <c r="T42" s="184" t="e">
        <v>#N/A</v>
      </c>
    </row>
    <row r="43" spans="1:20">
      <c r="A43" s="174" t="s">
        <v>144</v>
      </c>
      <c r="B43" s="148"/>
      <c r="C43" s="148"/>
      <c r="D43" s="148"/>
      <c r="E43" s="148"/>
      <c r="F43" s="148"/>
      <c r="G43" s="148"/>
      <c r="H43" s="148"/>
      <c r="I43" s="147" t="e">
        <v>#N/A</v>
      </c>
      <c r="J43" s="150" t="e">
        <v>#N/A</v>
      </c>
      <c r="K43" s="150" t="e">
        <v>#N/A</v>
      </c>
      <c r="L43" s="150" t="e">
        <v>#N/A</v>
      </c>
      <c r="M43" s="150" t="e">
        <v>#N/A</v>
      </c>
      <c r="N43" s="150" t="e">
        <v>#N/A</v>
      </c>
      <c r="O43" s="183" t="e">
        <v>#N/A</v>
      </c>
      <c r="P43" s="177" t="e">
        <v>#N/A</v>
      </c>
      <c r="Q43" s="176" t="e">
        <v>#N/A</v>
      </c>
      <c r="R43" s="184" t="e">
        <v>#N/A</v>
      </c>
      <c r="S43" s="184" t="e">
        <v>#N/A</v>
      </c>
      <c r="T43" s="184" t="e">
        <v>#N/A</v>
      </c>
    </row>
    <row r="44" spans="1:20">
      <c r="A44" s="146" t="s">
        <v>158</v>
      </c>
      <c r="B44" s="148"/>
      <c r="C44" s="148"/>
      <c r="D44" s="148"/>
      <c r="E44" s="148"/>
      <c r="F44" s="148"/>
      <c r="G44" s="148"/>
      <c r="H44" s="148"/>
      <c r="I44" s="147" t="e">
        <v>#N/A</v>
      </c>
      <c r="J44" s="150" t="e">
        <v>#N/A</v>
      </c>
      <c r="K44" s="150" t="e">
        <v>#N/A</v>
      </c>
      <c r="L44" s="150" t="e">
        <v>#N/A</v>
      </c>
      <c r="M44" s="150" t="e">
        <v>#N/A</v>
      </c>
      <c r="N44" s="150" t="e">
        <v>#N/A</v>
      </c>
      <c r="O44" s="183" t="e">
        <v>#N/A</v>
      </c>
      <c r="P44" s="177" t="e">
        <v>#N/A</v>
      </c>
      <c r="Q44" s="176" t="e">
        <v>#N/A</v>
      </c>
      <c r="R44" s="184" t="e">
        <v>#N/A</v>
      </c>
      <c r="S44" s="184" t="e">
        <v>#N/A</v>
      </c>
      <c r="T44" s="184" t="e">
        <v>#N/A</v>
      </c>
    </row>
    <row r="45" spans="1:20">
      <c r="A45" s="146" t="s">
        <v>134</v>
      </c>
      <c r="B45" s="148"/>
      <c r="C45" s="148"/>
      <c r="D45" s="148"/>
      <c r="E45" s="148"/>
      <c r="F45" s="148"/>
      <c r="G45" s="148"/>
      <c r="H45" s="148"/>
      <c r="I45" s="147" t="e">
        <v>#N/A</v>
      </c>
      <c r="J45" s="150" t="e">
        <v>#N/A</v>
      </c>
      <c r="K45" s="150" t="e">
        <v>#N/A</v>
      </c>
      <c r="L45" s="150" t="e">
        <v>#N/A</v>
      </c>
      <c r="M45" s="150" t="e">
        <v>#N/A</v>
      </c>
      <c r="N45" s="150" t="e">
        <v>#N/A</v>
      </c>
      <c r="O45" s="183" t="e">
        <v>#N/A</v>
      </c>
      <c r="P45" s="177" t="e">
        <v>#N/A</v>
      </c>
      <c r="Q45" s="176" t="e">
        <v>#N/A</v>
      </c>
      <c r="R45" s="184" t="e">
        <v>#N/A</v>
      </c>
      <c r="S45" s="184" t="e">
        <v>#N/A</v>
      </c>
      <c r="T45" s="184" t="e">
        <v>#N/A</v>
      </c>
    </row>
    <row r="46" spans="1:20">
      <c r="B46" s="148"/>
      <c r="C46" s="148"/>
      <c r="D46" s="148"/>
      <c r="E46" s="148"/>
      <c r="F46" s="148"/>
      <c r="G46" s="148"/>
      <c r="H46" s="148"/>
      <c r="I46" s="147" t="e">
        <v>#N/A</v>
      </c>
      <c r="J46" s="150" t="e">
        <v>#N/A</v>
      </c>
      <c r="K46" s="150" t="e">
        <v>#N/A</v>
      </c>
      <c r="L46" s="150" t="e">
        <v>#N/A</v>
      </c>
      <c r="M46" s="150" t="e">
        <v>#N/A</v>
      </c>
      <c r="N46" s="150" t="e">
        <v>#N/A</v>
      </c>
      <c r="O46" s="183" t="e">
        <v>#N/A</v>
      </c>
      <c r="P46" s="177" t="e">
        <v>#N/A</v>
      </c>
      <c r="Q46" s="176" t="e">
        <v>#N/A</v>
      </c>
      <c r="R46" s="184" t="e">
        <v>#N/A</v>
      </c>
      <c r="S46" s="184" t="e">
        <v>#N/A</v>
      </c>
      <c r="T46" s="184" t="e">
        <v>#N/A</v>
      </c>
    </row>
    <row r="47" spans="1:20">
      <c r="A47" s="147" t="str">
        <f t="array" aca="1" ref="A47:B50" ca="1">_xll.HLV5r3.Financial.Cache.ViewValuationReport(B35)</f>
        <v>ImpliedQuote</v>
      </c>
      <c r="B47" s="175">
        <f ca="1"/>
        <v>4.6380546998674853E-2</v>
      </c>
      <c r="C47" s="148"/>
      <c r="D47" s="148"/>
      <c r="E47" s="148"/>
      <c r="F47" s="148"/>
      <c r="G47" s="148"/>
      <c r="H47" s="148"/>
      <c r="I47" s="147" t="e">
        <v>#N/A</v>
      </c>
      <c r="J47" s="150" t="e">
        <v>#N/A</v>
      </c>
      <c r="K47" s="150" t="e">
        <v>#N/A</v>
      </c>
      <c r="L47" s="150" t="e">
        <v>#N/A</v>
      </c>
      <c r="M47" s="150" t="e">
        <v>#N/A</v>
      </c>
      <c r="N47" s="150" t="e">
        <v>#N/A</v>
      </c>
      <c r="O47" s="183" t="e">
        <v>#N/A</v>
      </c>
      <c r="P47" s="177" t="e">
        <v>#N/A</v>
      </c>
      <c r="Q47" s="176" t="e">
        <v>#N/A</v>
      </c>
      <c r="R47" s="184" t="e">
        <v>#N/A</v>
      </c>
      <c r="S47" s="184" t="e">
        <v>#N/A</v>
      </c>
      <c r="T47" s="184" t="e">
        <v>#N/A</v>
      </c>
    </row>
    <row r="48" spans="1:20">
      <c r="A48" s="147" t="str">
        <f ca="1"/>
        <v>BreakEvenSpread</v>
      </c>
      <c r="B48" s="147">
        <f ca="1"/>
        <v>3.3683074103337045E-4</v>
      </c>
      <c r="C48" s="148"/>
      <c r="D48" s="148"/>
      <c r="E48" s="148"/>
      <c r="F48" s="148"/>
      <c r="G48" s="148"/>
      <c r="H48" s="148"/>
    </row>
    <row r="49" spans="1:8">
      <c r="A49" s="147" t="str">
        <f ca="1"/>
        <v>NPV</v>
      </c>
      <c r="B49" s="147">
        <f ca="1"/>
        <v>-101047.2441855911</v>
      </c>
      <c r="C49" s="148"/>
      <c r="D49" s="148"/>
      <c r="E49" s="148"/>
      <c r="F49" s="148"/>
      <c r="G49" s="148"/>
      <c r="H49" s="148"/>
    </row>
    <row r="50" spans="1:8">
      <c r="A50" s="147" t="str">
        <f ca="1"/>
        <v>Delta0</v>
      </c>
      <c r="B50" s="147">
        <f ca="1"/>
        <v>-14328.436589950439</v>
      </c>
      <c r="C50" s="148"/>
      <c r="D50" s="148"/>
      <c r="E50" s="148"/>
      <c r="F50" s="148"/>
      <c r="G50" s="148"/>
      <c r="H50" s="148"/>
    </row>
    <row r="51" spans="1:8">
      <c r="C51" s="148"/>
      <c r="D51" s="148"/>
      <c r="E51" s="148"/>
      <c r="F51" s="148"/>
      <c r="G51" s="148"/>
      <c r="H51" s="148"/>
    </row>
    <row r="52" spans="1:8">
      <c r="A52" s="147" t="s">
        <v>64</v>
      </c>
      <c r="B52" s="147" t="s">
        <v>7</v>
      </c>
      <c r="C52" s="148"/>
      <c r="D52" s="148"/>
      <c r="E52" s="148"/>
      <c r="F52" s="148"/>
      <c r="G52" s="148"/>
      <c r="H52" s="148"/>
    </row>
    <row r="53" spans="1:8">
      <c r="C53" s="148"/>
      <c r="D53" s="148"/>
      <c r="E53" s="148"/>
      <c r="F53" s="148"/>
      <c r="G53" s="148"/>
      <c r="H53" s="148"/>
    </row>
    <row r="54" spans="1:8">
      <c r="B54" s="149"/>
      <c r="C54" s="148"/>
      <c r="D54" s="148"/>
      <c r="E54" s="148"/>
      <c r="F54" s="148"/>
      <c r="G54" s="148"/>
      <c r="H54" s="148"/>
    </row>
  </sheetData>
  <dataValidations disablePrompts="1" count="3">
    <dataValidation type="list" allowBlank="1" showInputMessage="1" showErrorMessage="1" sqref="B26 H17 F17 F26 D26 D17 H26 B17" xr:uid="{00000000-0002-0000-0100-000000000000}">
      <formula1>LegType</formula1>
    </dataValidation>
    <dataValidation type="list" allowBlank="1" showInputMessage="1" showErrorMessage="1" sqref="B29 H20 F20 D20 B20 H29 F29 D29" xr:uid="{00000000-0002-0000-0100-000001000000}">
      <formula1>Frequency</formula1>
    </dataValidation>
    <dataValidation type="list" allowBlank="1" showInputMessage="1" showErrorMessage="1" sqref="B33 D33 F33 H33" xr:uid="{00000000-0002-0000-0100-000002000000}">
      <formula1>ValidIndex</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0">
    <pageSetUpPr fitToPage="1"/>
  </sheetPr>
  <dimension ref="A1:X206"/>
  <sheetViews>
    <sheetView showGridLines="0" workbookViewId="0">
      <selection activeCell="O3" sqref="O3"/>
    </sheetView>
  </sheetViews>
  <sheetFormatPr defaultRowHeight="12.75"/>
  <cols>
    <col min="1" max="2" width="1.7109375" style="8" customWidth="1"/>
    <col min="3" max="3" width="3.140625" style="8" customWidth="1"/>
    <col min="4" max="4" width="33.28515625" style="8" bestFit="1" customWidth="1"/>
    <col min="5" max="5" width="48.5703125" style="8" bestFit="1" customWidth="1"/>
    <col min="6" max="6" width="9.140625" style="8"/>
    <col min="7" max="7" width="31.5703125" style="8" bestFit="1" customWidth="1"/>
    <col min="8" max="8" width="48.5703125" style="8" bestFit="1" customWidth="1"/>
    <col min="9" max="9" width="9.140625" style="8"/>
    <col min="10" max="10" width="1.140625" style="8" customWidth="1"/>
    <col min="11" max="11" width="16.140625" style="8" bestFit="1" customWidth="1"/>
    <col min="12" max="12" width="25.28515625" style="201" bestFit="1" customWidth="1"/>
    <col min="13" max="13" width="1.7109375" style="8" customWidth="1"/>
    <col min="14" max="15" width="5.85546875" style="8" bestFit="1" customWidth="1"/>
    <col min="16" max="16" width="14.7109375" style="8" bestFit="1" customWidth="1"/>
    <col min="17" max="17" width="10.5703125" style="8" bestFit="1" customWidth="1"/>
    <col min="18" max="18" width="9.28515625" style="8" bestFit="1" customWidth="1"/>
    <col min="19" max="19" width="7.42578125" style="8" bestFit="1" customWidth="1"/>
    <col min="20" max="20" width="9.28515625" style="8" bestFit="1" customWidth="1"/>
    <col min="21" max="21" width="5.28515625" style="8" bestFit="1" customWidth="1"/>
    <col min="22" max="22" width="10.42578125" style="189" bestFit="1" customWidth="1"/>
    <col min="23" max="23" width="9.28515625" style="188" bestFit="1" customWidth="1"/>
    <col min="24" max="24" width="9.28515625" style="8" bestFit="1" customWidth="1"/>
    <col min="25" max="254" width="9.140625" style="8"/>
    <col min="255" max="256" width="1.7109375" style="8" customWidth="1"/>
    <col min="257" max="257" width="3.140625" style="8" customWidth="1"/>
    <col min="258" max="258" width="17.7109375" style="8" bestFit="1" customWidth="1"/>
    <col min="259" max="259" width="36.42578125" style="8" bestFit="1" customWidth="1"/>
    <col min="260" max="260" width="9.140625" style="8"/>
    <col min="261" max="261" width="17.7109375" style="8" bestFit="1" customWidth="1"/>
    <col min="262" max="262" width="36.42578125" style="8" bestFit="1" customWidth="1"/>
    <col min="263" max="263" width="9.140625" style="8"/>
    <col min="264" max="264" width="1.140625" style="8" customWidth="1"/>
    <col min="265" max="266" width="9.140625" style="8"/>
    <col min="267" max="267" width="11.85546875" style="8" bestFit="1" customWidth="1"/>
    <col min="268" max="510" width="9.140625" style="8"/>
    <col min="511" max="512" width="1.7109375" style="8" customWidth="1"/>
    <col min="513" max="513" width="3.140625" style="8" customWidth="1"/>
    <col min="514" max="514" width="17.7109375" style="8" bestFit="1" customWidth="1"/>
    <col min="515" max="515" width="36.42578125" style="8" bestFit="1" customWidth="1"/>
    <col min="516" max="516" width="9.140625" style="8"/>
    <col min="517" max="517" width="17.7109375" style="8" bestFit="1" customWidth="1"/>
    <col min="518" max="518" width="36.42578125" style="8" bestFit="1" customWidth="1"/>
    <col min="519" max="519" width="9.140625" style="8"/>
    <col min="520" max="520" width="1.140625" style="8" customWidth="1"/>
    <col min="521" max="522" width="9.140625" style="8"/>
    <col min="523" max="523" width="11.85546875" style="8" bestFit="1" customWidth="1"/>
    <col min="524" max="766" width="9.140625" style="8"/>
    <col min="767" max="768" width="1.7109375" style="8" customWidth="1"/>
    <col min="769" max="769" width="3.140625" style="8" customWidth="1"/>
    <col min="770" max="770" width="17.7109375" style="8" bestFit="1" customWidth="1"/>
    <col min="771" max="771" width="36.42578125" style="8" bestFit="1" customWidth="1"/>
    <col min="772" max="772" width="9.140625" style="8"/>
    <col min="773" max="773" width="17.7109375" style="8" bestFit="1" customWidth="1"/>
    <col min="774" max="774" width="36.42578125" style="8" bestFit="1" customWidth="1"/>
    <col min="775" max="775" width="9.140625" style="8"/>
    <col min="776" max="776" width="1.140625" style="8" customWidth="1"/>
    <col min="777" max="778" width="9.140625" style="8"/>
    <col min="779" max="779" width="11.85546875" style="8" bestFit="1" customWidth="1"/>
    <col min="780" max="1022" width="9.140625" style="8"/>
    <col min="1023" max="1024" width="1.7109375" style="8" customWidth="1"/>
    <col min="1025" max="1025" width="3.140625" style="8" customWidth="1"/>
    <col min="1026" max="1026" width="17.7109375" style="8" bestFit="1" customWidth="1"/>
    <col min="1027" max="1027" width="36.42578125" style="8" bestFit="1" customWidth="1"/>
    <col min="1028" max="1028" width="9.140625" style="8"/>
    <col min="1029" max="1029" width="17.7109375" style="8" bestFit="1" customWidth="1"/>
    <col min="1030" max="1030" width="36.42578125" style="8" bestFit="1" customWidth="1"/>
    <col min="1031" max="1031" width="9.140625" style="8"/>
    <col min="1032" max="1032" width="1.140625" style="8" customWidth="1"/>
    <col min="1033" max="1034" width="9.140625" style="8"/>
    <col min="1035" max="1035" width="11.85546875" style="8" bestFit="1" customWidth="1"/>
    <col min="1036" max="1278" width="9.140625" style="8"/>
    <col min="1279" max="1280" width="1.7109375" style="8" customWidth="1"/>
    <col min="1281" max="1281" width="3.140625" style="8" customWidth="1"/>
    <col min="1282" max="1282" width="17.7109375" style="8" bestFit="1" customWidth="1"/>
    <col min="1283" max="1283" width="36.42578125" style="8" bestFit="1" customWidth="1"/>
    <col min="1284" max="1284" width="9.140625" style="8"/>
    <col min="1285" max="1285" width="17.7109375" style="8" bestFit="1" customWidth="1"/>
    <col min="1286" max="1286" width="36.42578125" style="8" bestFit="1" customWidth="1"/>
    <col min="1287" max="1287" width="9.140625" style="8"/>
    <col min="1288" max="1288" width="1.140625" style="8" customWidth="1"/>
    <col min="1289" max="1290" width="9.140625" style="8"/>
    <col min="1291" max="1291" width="11.85546875" style="8" bestFit="1" customWidth="1"/>
    <col min="1292" max="1534" width="9.140625" style="8"/>
    <col min="1535" max="1536" width="1.7109375" style="8" customWidth="1"/>
    <col min="1537" max="1537" width="3.140625" style="8" customWidth="1"/>
    <col min="1538" max="1538" width="17.7109375" style="8" bestFit="1" customWidth="1"/>
    <col min="1539" max="1539" width="36.42578125" style="8" bestFit="1" customWidth="1"/>
    <col min="1540" max="1540" width="9.140625" style="8"/>
    <col min="1541" max="1541" width="17.7109375" style="8" bestFit="1" customWidth="1"/>
    <col min="1542" max="1542" width="36.42578125" style="8" bestFit="1" customWidth="1"/>
    <col min="1543" max="1543" width="9.140625" style="8"/>
    <col min="1544" max="1544" width="1.140625" style="8" customWidth="1"/>
    <col min="1545" max="1546" width="9.140625" style="8"/>
    <col min="1547" max="1547" width="11.85546875" style="8" bestFit="1" customWidth="1"/>
    <col min="1548" max="1790" width="9.140625" style="8"/>
    <col min="1791" max="1792" width="1.7109375" style="8" customWidth="1"/>
    <col min="1793" max="1793" width="3.140625" style="8" customWidth="1"/>
    <col min="1794" max="1794" width="17.7109375" style="8" bestFit="1" customWidth="1"/>
    <col min="1795" max="1795" width="36.42578125" style="8" bestFit="1" customWidth="1"/>
    <col min="1796" max="1796" width="9.140625" style="8"/>
    <col min="1797" max="1797" width="17.7109375" style="8" bestFit="1" customWidth="1"/>
    <col min="1798" max="1798" width="36.42578125" style="8" bestFit="1" customWidth="1"/>
    <col min="1799" max="1799" width="9.140625" style="8"/>
    <col min="1800" max="1800" width="1.140625" style="8" customWidth="1"/>
    <col min="1801" max="1802" width="9.140625" style="8"/>
    <col min="1803" max="1803" width="11.85546875" style="8" bestFit="1" customWidth="1"/>
    <col min="1804" max="2046" width="9.140625" style="8"/>
    <col min="2047" max="2048" width="1.7109375" style="8" customWidth="1"/>
    <col min="2049" max="2049" width="3.140625" style="8" customWidth="1"/>
    <col min="2050" max="2050" width="17.7109375" style="8" bestFit="1" customWidth="1"/>
    <col min="2051" max="2051" width="36.42578125" style="8" bestFit="1" customWidth="1"/>
    <col min="2052" max="2052" width="9.140625" style="8"/>
    <col min="2053" max="2053" width="17.7109375" style="8" bestFit="1" customWidth="1"/>
    <col min="2054" max="2054" width="36.42578125" style="8" bestFit="1" customWidth="1"/>
    <col min="2055" max="2055" width="9.140625" style="8"/>
    <col min="2056" max="2056" width="1.140625" style="8" customWidth="1"/>
    <col min="2057" max="2058" width="9.140625" style="8"/>
    <col min="2059" max="2059" width="11.85546875" style="8" bestFit="1" customWidth="1"/>
    <col min="2060" max="2302" width="9.140625" style="8"/>
    <col min="2303" max="2304" width="1.7109375" style="8" customWidth="1"/>
    <col min="2305" max="2305" width="3.140625" style="8" customWidth="1"/>
    <col min="2306" max="2306" width="17.7109375" style="8" bestFit="1" customWidth="1"/>
    <col min="2307" max="2307" width="36.42578125" style="8" bestFit="1" customWidth="1"/>
    <col min="2308" max="2308" width="9.140625" style="8"/>
    <col min="2309" max="2309" width="17.7109375" style="8" bestFit="1" customWidth="1"/>
    <col min="2310" max="2310" width="36.42578125" style="8" bestFit="1" customWidth="1"/>
    <col min="2311" max="2311" width="9.140625" style="8"/>
    <col min="2312" max="2312" width="1.140625" style="8" customWidth="1"/>
    <col min="2313" max="2314" width="9.140625" style="8"/>
    <col min="2315" max="2315" width="11.85546875" style="8" bestFit="1" customWidth="1"/>
    <col min="2316" max="2558" width="9.140625" style="8"/>
    <col min="2559" max="2560" width="1.7109375" style="8" customWidth="1"/>
    <col min="2561" max="2561" width="3.140625" style="8" customWidth="1"/>
    <col min="2562" max="2562" width="17.7109375" style="8" bestFit="1" customWidth="1"/>
    <col min="2563" max="2563" width="36.42578125" style="8" bestFit="1" customWidth="1"/>
    <col min="2564" max="2564" width="9.140625" style="8"/>
    <col min="2565" max="2565" width="17.7109375" style="8" bestFit="1" customWidth="1"/>
    <col min="2566" max="2566" width="36.42578125" style="8" bestFit="1" customWidth="1"/>
    <col min="2567" max="2567" width="9.140625" style="8"/>
    <col min="2568" max="2568" width="1.140625" style="8" customWidth="1"/>
    <col min="2569" max="2570" width="9.140625" style="8"/>
    <col min="2571" max="2571" width="11.85546875" style="8" bestFit="1" customWidth="1"/>
    <col min="2572" max="2814" width="9.140625" style="8"/>
    <col min="2815" max="2816" width="1.7109375" style="8" customWidth="1"/>
    <col min="2817" max="2817" width="3.140625" style="8" customWidth="1"/>
    <col min="2818" max="2818" width="17.7109375" style="8" bestFit="1" customWidth="1"/>
    <col min="2819" max="2819" width="36.42578125" style="8" bestFit="1" customWidth="1"/>
    <col min="2820" max="2820" width="9.140625" style="8"/>
    <col min="2821" max="2821" width="17.7109375" style="8" bestFit="1" customWidth="1"/>
    <col min="2822" max="2822" width="36.42578125" style="8" bestFit="1" customWidth="1"/>
    <col min="2823" max="2823" width="9.140625" style="8"/>
    <col min="2824" max="2824" width="1.140625" style="8" customWidth="1"/>
    <col min="2825" max="2826" width="9.140625" style="8"/>
    <col min="2827" max="2827" width="11.85546875" style="8" bestFit="1" customWidth="1"/>
    <col min="2828" max="3070" width="9.140625" style="8"/>
    <col min="3071" max="3072" width="1.7109375" style="8" customWidth="1"/>
    <col min="3073" max="3073" width="3.140625" style="8" customWidth="1"/>
    <col min="3074" max="3074" width="17.7109375" style="8" bestFit="1" customWidth="1"/>
    <col min="3075" max="3075" width="36.42578125" style="8" bestFit="1" customWidth="1"/>
    <col min="3076" max="3076" width="9.140625" style="8"/>
    <col min="3077" max="3077" width="17.7109375" style="8" bestFit="1" customWidth="1"/>
    <col min="3078" max="3078" width="36.42578125" style="8" bestFit="1" customWidth="1"/>
    <col min="3079" max="3079" width="9.140625" style="8"/>
    <col min="3080" max="3080" width="1.140625" style="8" customWidth="1"/>
    <col min="3081" max="3082" width="9.140625" style="8"/>
    <col min="3083" max="3083" width="11.85546875" style="8" bestFit="1" customWidth="1"/>
    <col min="3084" max="3326" width="9.140625" style="8"/>
    <col min="3327" max="3328" width="1.7109375" style="8" customWidth="1"/>
    <col min="3329" max="3329" width="3.140625" style="8" customWidth="1"/>
    <col min="3330" max="3330" width="17.7109375" style="8" bestFit="1" customWidth="1"/>
    <col min="3331" max="3331" width="36.42578125" style="8" bestFit="1" customWidth="1"/>
    <col min="3332" max="3332" width="9.140625" style="8"/>
    <col min="3333" max="3333" width="17.7109375" style="8" bestFit="1" customWidth="1"/>
    <col min="3334" max="3334" width="36.42578125" style="8" bestFit="1" customWidth="1"/>
    <col min="3335" max="3335" width="9.140625" style="8"/>
    <col min="3336" max="3336" width="1.140625" style="8" customWidth="1"/>
    <col min="3337" max="3338" width="9.140625" style="8"/>
    <col min="3339" max="3339" width="11.85546875" style="8" bestFit="1" customWidth="1"/>
    <col min="3340" max="3582" width="9.140625" style="8"/>
    <col min="3583" max="3584" width="1.7109375" style="8" customWidth="1"/>
    <col min="3585" max="3585" width="3.140625" style="8" customWidth="1"/>
    <col min="3586" max="3586" width="17.7109375" style="8" bestFit="1" customWidth="1"/>
    <col min="3587" max="3587" width="36.42578125" style="8" bestFit="1" customWidth="1"/>
    <col min="3588" max="3588" width="9.140625" style="8"/>
    <col min="3589" max="3589" width="17.7109375" style="8" bestFit="1" customWidth="1"/>
    <col min="3590" max="3590" width="36.42578125" style="8" bestFit="1" customWidth="1"/>
    <col min="3591" max="3591" width="9.140625" style="8"/>
    <col min="3592" max="3592" width="1.140625" style="8" customWidth="1"/>
    <col min="3593" max="3594" width="9.140625" style="8"/>
    <col min="3595" max="3595" width="11.85546875" style="8" bestFit="1" customWidth="1"/>
    <col min="3596" max="3838" width="9.140625" style="8"/>
    <col min="3839" max="3840" width="1.7109375" style="8" customWidth="1"/>
    <col min="3841" max="3841" width="3.140625" style="8" customWidth="1"/>
    <col min="3842" max="3842" width="17.7109375" style="8" bestFit="1" customWidth="1"/>
    <col min="3843" max="3843" width="36.42578125" style="8" bestFit="1" customWidth="1"/>
    <col min="3844" max="3844" width="9.140625" style="8"/>
    <col min="3845" max="3845" width="17.7109375" style="8" bestFit="1" customWidth="1"/>
    <col min="3846" max="3846" width="36.42578125" style="8" bestFit="1" customWidth="1"/>
    <col min="3847" max="3847" width="9.140625" style="8"/>
    <col min="3848" max="3848" width="1.140625" style="8" customWidth="1"/>
    <col min="3849" max="3850" width="9.140625" style="8"/>
    <col min="3851" max="3851" width="11.85546875" style="8" bestFit="1" customWidth="1"/>
    <col min="3852" max="4094" width="9.140625" style="8"/>
    <col min="4095" max="4096" width="1.7109375" style="8" customWidth="1"/>
    <col min="4097" max="4097" width="3.140625" style="8" customWidth="1"/>
    <col min="4098" max="4098" width="17.7109375" style="8" bestFit="1" customWidth="1"/>
    <col min="4099" max="4099" width="36.42578125" style="8" bestFit="1" customWidth="1"/>
    <col min="4100" max="4100" width="9.140625" style="8"/>
    <col min="4101" max="4101" width="17.7109375" style="8" bestFit="1" customWidth="1"/>
    <col min="4102" max="4102" width="36.42578125" style="8" bestFit="1" customWidth="1"/>
    <col min="4103" max="4103" width="9.140625" style="8"/>
    <col min="4104" max="4104" width="1.140625" style="8" customWidth="1"/>
    <col min="4105" max="4106" width="9.140625" style="8"/>
    <col min="4107" max="4107" width="11.85546875" style="8" bestFit="1" customWidth="1"/>
    <col min="4108" max="4350" width="9.140625" style="8"/>
    <col min="4351" max="4352" width="1.7109375" style="8" customWidth="1"/>
    <col min="4353" max="4353" width="3.140625" style="8" customWidth="1"/>
    <col min="4354" max="4354" width="17.7109375" style="8" bestFit="1" customWidth="1"/>
    <col min="4355" max="4355" width="36.42578125" style="8" bestFit="1" customWidth="1"/>
    <col min="4356" max="4356" width="9.140625" style="8"/>
    <col min="4357" max="4357" width="17.7109375" style="8" bestFit="1" customWidth="1"/>
    <col min="4358" max="4358" width="36.42578125" style="8" bestFit="1" customWidth="1"/>
    <col min="4359" max="4359" width="9.140625" style="8"/>
    <col min="4360" max="4360" width="1.140625" style="8" customWidth="1"/>
    <col min="4361" max="4362" width="9.140625" style="8"/>
    <col min="4363" max="4363" width="11.85546875" style="8" bestFit="1" customWidth="1"/>
    <col min="4364" max="4606" width="9.140625" style="8"/>
    <col min="4607" max="4608" width="1.7109375" style="8" customWidth="1"/>
    <col min="4609" max="4609" width="3.140625" style="8" customWidth="1"/>
    <col min="4610" max="4610" width="17.7109375" style="8" bestFit="1" customWidth="1"/>
    <col min="4611" max="4611" width="36.42578125" style="8" bestFit="1" customWidth="1"/>
    <col min="4612" max="4612" width="9.140625" style="8"/>
    <col min="4613" max="4613" width="17.7109375" style="8" bestFit="1" customWidth="1"/>
    <col min="4614" max="4614" width="36.42578125" style="8" bestFit="1" customWidth="1"/>
    <col min="4615" max="4615" width="9.140625" style="8"/>
    <col min="4616" max="4616" width="1.140625" style="8" customWidth="1"/>
    <col min="4617" max="4618" width="9.140625" style="8"/>
    <col min="4619" max="4619" width="11.85546875" style="8" bestFit="1" customWidth="1"/>
    <col min="4620" max="4862" width="9.140625" style="8"/>
    <col min="4863" max="4864" width="1.7109375" style="8" customWidth="1"/>
    <col min="4865" max="4865" width="3.140625" style="8" customWidth="1"/>
    <col min="4866" max="4866" width="17.7109375" style="8" bestFit="1" customWidth="1"/>
    <col min="4867" max="4867" width="36.42578125" style="8" bestFit="1" customWidth="1"/>
    <col min="4868" max="4868" width="9.140625" style="8"/>
    <col min="4869" max="4869" width="17.7109375" style="8" bestFit="1" customWidth="1"/>
    <col min="4870" max="4870" width="36.42578125" style="8" bestFit="1" customWidth="1"/>
    <col min="4871" max="4871" width="9.140625" style="8"/>
    <col min="4872" max="4872" width="1.140625" style="8" customWidth="1"/>
    <col min="4873" max="4874" width="9.140625" style="8"/>
    <col min="4875" max="4875" width="11.85546875" style="8" bestFit="1" customWidth="1"/>
    <col min="4876" max="5118" width="9.140625" style="8"/>
    <col min="5119" max="5120" width="1.7109375" style="8" customWidth="1"/>
    <col min="5121" max="5121" width="3.140625" style="8" customWidth="1"/>
    <col min="5122" max="5122" width="17.7109375" style="8" bestFit="1" customWidth="1"/>
    <col min="5123" max="5123" width="36.42578125" style="8" bestFit="1" customWidth="1"/>
    <col min="5124" max="5124" width="9.140625" style="8"/>
    <col min="5125" max="5125" width="17.7109375" style="8" bestFit="1" customWidth="1"/>
    <col min="5126" max="5126" width="36.42578125" style="8" bestFit="1" customWidth="1"/>
    <col min="5127" max="5127" width="9.140625" style="8"/>
    <col min="5128" max="5128" width="1.140625" style="8" customWidth="1"/>
    <col min="5129" max="5130" width="9.140625" style="8"/>
    <col min="5131" max="5131" width="11.85546875" style="8" bestFit="1" customWidth="1"/>
    <col min="5132" max="5374" width="9.140625" style="8"/>
    <col min="5375" max="5376" width="1.7109375" style="8" customWidth="1"/>
    <col min="5377" max="5377" width="3.140625" style="8" customWidth="1"/>
    <col min="5378" max="5378" width="17.7109375" style="8" bestFit="1" customWidth="1"/>
    <col min="5379" max="5379" width="36.42578125" style="8" bestFit="1" customWidth="1"/>
    <col min="5380" max="5380" width="9.140625" style="8"/>
    <col min="5381" max="5381" width="17.7109375" style="8" bestFit="1" customWidth="1"/>
    <col min="5382" max="5382" width="36.42578125" style="8" bestFit="1" customWidth="1"/>
    <col min="5383" max="5383" width="9.140625" style="8"/>
    <col min="5384" max="5384" width="1.140625" style="8" customWidth="1"/>
    <col min="5385" max="5386" width="9.140625" style="8"/>
    <col min="5387" max="5387" width="11.85546875" style="8" bestFit="1" customWidth="1"/>
    <col min="5388" max="5630" width="9.140625" style="8"/>
    <col min="5631" max="5632" width="1.7109375" style="8" customWidth="1"/>
    <col min="5633" max="5633" width="3.140625" style="8" customWidth="1"/>
    <col min="5634" max="5634" width="17.7109375" style="8" bestFit="1" customWidth="1"/>
    <col min="5635" max="5635" width="36.42578125" style="8" bestFit="1" customWidth="1"/>
    <col min="5636" max="5636" width="9.140625" style="8"/>
    <col min="5637" max="5637" width="17.7109375" style="8" bestFit="1" customWidth="1"/>
    <col min="5638" max="5638" width="36.42578125" style="8" bestFit="1" customWidth="1"/>
    <col min="5639" max="5639" width="9.140625" style="8"/>
    <col min="5640" max="5640" width="1.140625" style="8" customWidth="1"/>
    <col min="5641" max="5642" width="9.140625" style="8"/>
    <col min="5643" max="5643" width="11.85546875" style="8" bestFit="1" customWidth="1"/>
    <col min="5644" max="5886" width="9.140625" style="8"/>
    <col min="5887" max="5888" width="1.7109375" style="8" customWidth="1"/>
    <col min="5889" max="5889" width="3.140625" style="8" customWidth="1"/>
    <col min="5890" max="5890" width="17.7109375" style="8" bestFit="1" customWidth="1"/>
    <col min="5891" max="5891" width="36.42578125" style="8" bestFit="1" customWidth="1"/>
    <col min="5892" max="5892" width="9.140625" style="8"/>
    <col min="5893" max="5893" width="17.7109375" style="8" bestFit="1" customWidth="1"/>
    <col min="5894" max="5894" width="36.42578125" style="8" bestFit="1" customWidth="1"/>
    <col min="5895" max="5895" width="9.140625" style="8"/>
    <col min="5896" max="5896" width="1.140625" style="8" customWidth="1"/>
    <col min="5897" max="5898" width="9.140625" style="8"/>
    <col min="5899" max="5899" width="11.85546875" style="8" bestFit="1" customWidth="1"/>
    <col min="5900" max="6142" width="9.140625" style="8"/>
    <col min="6143" max="6144" width="1.7109375" style="8" customWidth="1"/>
    <col min="6145" max="6145" width="3.140625" style="8" customWidth="1"/>
    <col min="6146" max="6146" width="17.7109375" style="8" bestFit="1" customWidth="1"/>
    <col min="6147" max="6147" width="36.42578125" style="8" bestFit="1" customWidth="1"/>
    <col min="6148" max="6148" width="9.140625" style="8"/>
    <col min="6149" max="6149" width="17.7109375" style="8" bestFit="1" customWidth="1"/>
    <col min="6150" max="6150" width="36.42578125" style="8" bestFit="1" customWidth="1"/>
    <col min="6151" max="6151" width="9.140625" style="8"/>
    <col min="6152" max="6152" width="1.140625" style="8" customWidth="1"/>
    <col min="6153" max="6154" width="9.140625" style="8"/>
    <col min="6155" max="6155" width="11.85546875" style="8" bestFit="1" customWidth="1"/>
    <col min="6156" max="6398" width="9.140625" style="8"/>
    <col min="6399" max="6400" width="1.7109375" style="8" customWidth="1"/>
    <col min="6401" max="6401" width="3.140625" style="8" customWidth="1"/>
    <col min="6402" max="6402" width="17.7109375" style="8" bestFit="1" customWidth="1"/>
    <col min="6403" max="6403" width="36.42578125" style="8" bestFit="1" customWidth="1"/>
    <col min="6404" max="6404" width="9.140625" style="8"/>
    <col min="6405" max="6405" width="17.7109375" style="8" bestFit="1" customWidth="1"/>
    <col min="6406" max="6406" width="36.42578125" style="8" bestFit="1" customWidth="1"/>
    <col min="6407" max="6407" width="9.140625" style="8"/>
    <col min="6408" max="6408" width="1.140625" style="8" customWidth="1"/>
    <col min="6409" max="6410" width="9.140625" style="8"/>
    <col min="6411" max="6411" width="11.85546875" style="8" bestFit="1" customWidth="1"/>
    <col min="6412" max="6654" width="9.140625" style="8"/>
    <col min="6655" max="6656" width="1.7109375" style="8" customWidth="1"/>
    <col min="6657" max="6657" width="3.140625" style="8" customWidth="1"/>
    <col min="6658" max="6658" width="17.7109375" style="8" bestFit="1" customWidth="1"/>
    <col min="6659" max="6659" width="36.42578125" style="8" bestFit="1" customWidth="1"/>
    <col min="6660" max="6660" width="9.140625" style="8"/>
    <col min="6661" max="6661" width="17.7109375" style="8" bestFit="1" customWidth="1"/>
    <col min="6662" max="6662" width="36.42578125" style="8" bestFit="1" customWidth="1"/>
    <col min="6663" max="6663" width="9.140625" style="8"/>
    <col min="6664" max="6664" width="1.140625" style="8" customWidth="1"/>
    <col min="6665" max="6666" width="9.140625" style="8"/>
    <col min="6667" max="6667" width="11.85546875" style="8" bestFit="1" customWidth="1"/>
    <col min="6668" max="6910" width="9.140625" style="8"/>
    <col min="6911" max="6912" width="1.7109375" style="8" customWidth="1"/>
    <col min="6913" max="6913" width="3.140625" style="8" customWidth="1"/>
    <col min="6914" max="6914" width="17.7109375" style="8" bestFit="1" customWidth="1"/>
    <col min="6915" max="6915" width="36.42578125" style="8" bestFit="1" customWidth="1"/>
    <col min="6916" max="6916" width="9.140625" style="8"/>
    <col min="6917" max="6917" width="17.7109375" style="8" bestFit="1" customWidth="1"/>
    <col min="6918" max="6918" width="36.42578125" style="8" bestFit="1" customWidth="1"/>
    <col min="6919" max="6919" width="9.140625" style="8"/>
    <col min="6920" max="6920" width="1.140625" style="8" customWidth="1"/>
    <col min="6921" max="6922" width="9.140625" style="8"/>
    <col min="6923" max="6923" width="11.85546875" style="8" bestFit="1" customWidth="1"/>
    <col min="6924" max="7166" width="9.140625" style="8"/>
    <col min="7167" max="7168" width="1.7109375" style="8" customWidth="1"/>
    <col min="7169" max="7169" width="3.140625" style="8" customWidth="1"/>
    <col min="7170" max="7170" width="17.7109375" style="8" bestFit="1" customWidth="1"/>
    <col min="7171" max="7171" width="36.42578125" style="8" bestFit="1" customWidth="1"/>
    <col min="7172" max="7172" width="9.140625" style="8"/>
    <col min="7173" max="7173" width="17.7109375" style="8" bestFit="1" customWidth="1"/>
    <col min="7174" max="7174" width="36.42578125" style="8" bestFit="1" customWidth="1"/>
    <col min="7175" max="7175" width="9.140625" style="8"/>
    <col min="7176" max="7176" width="1.140625" style="8" customWidth="1"/>
    <col min="7177" max="7178" width="9.140625" style="8"/>
    <col min="7179" max="7179" width="11.85546875" style="8" bestFit="1" customWidth="1"/>
    <col min="7180" max="7422" width="9.140625" style="8"/>
    <col min="7423" max="7424" width="1.7109375" style="8" customWidth="1"/>
    <col min="7425" max="7425" width="3.140625" style="8" customWidth="1"/>
    <col min="7426" max="7426" width="17.7109375" style="8" bestFit="1" customWidth="1"/>
    <col min="7427" max="7427" width="36.42578125" style="8" bestFit="1" customWidth="1"/>
    <col min="7428" max="7428" width="9.140625" style="8"/>
    <col min="7429" max="7429" width="17.7109375" style="8" bestFit="1" customWidth="1"/>
    <col min="7430" max="7430" width="36.42578125" style="8" bestFit="1" customWidth="1"/>
    <col min="7431" max="7431" width="9.140625" style="8"/>
    <col min="7432" max="7432" width="1.140625" style="8" customWidth="1"/>
    <col min="7433" max="7434" width="9.140625" style="8"/>
    <col min="7435" max="7435" width="11.85546875" style="8" bestFit="1" customWidth="1"/>
    <col min="7436" max="7678" width="9.140625" style="8"/>
    <col min="7679" max="7680" width="1.7109375" style="8" customWidth="1"/>
    <col min="7681" max="7681" width="3.140625" style="8" customWidth="1"/>
    <col min="7682" max="7682" width="17.7109375" style="8" bestFit="1" customWidth="1"/>
    <col min="7683" max="7683" width="36.42578125" style="8" bestFit="1" customWidth="1"/>
    <col min="7684" max="7684" width="9.140625" style="8"/>
    <col min="7685" max="7685" width="17.7109375" style="8" bestFit="1" customWidth="1"/>
    <col min="7686" max="7686" width="36.42578125" style="8" bestFit="1" customWidth="1"/>
    <col min="7687" max="7687" width="9.140625" style="8"/>
    <col min="7688" max="7688" width="1.140625" style="8" customWidth="1"/>
    <col min="7689" max="7690" width="9.140625" style="8"/>
    <col min="7691" max="7691" width="11.85546875" style="8" bestFit="1" customWidth="1"/>
    <col min="7692" max="7934" width="9.140625" style="8"/>
    <col min="7935" max="7936" width="1.7109375" style="8" customWidth="1"/>
    <col min="7937" max="7937" width="3.140625" style="8" customWidth="1"/>
    <col min="7938" max="7938" width="17.7109375" style="8" bestFit="1" customWidth="1"/>
    <col min="7939" max="7939" width="36.42578125" style="8" bestFit="1" customWidth="1"/>
    <col min="7940" max="7940" width="9.140625" style="8"/>
    <col min="7941" max="7941" width="17.7109375" style="8" bestFit="1" customWidth="1"/>
    <col min="7942" max="7942" width="36.42578125" style="8" bestFit="1" customWidth="1"/>
    <col min="7943" max="7943" width="9.140625" style="8"/>
    <col min="7944" max="7944" width="1.140625" style="8" customWidth="1"/>
    <col min="7945" max="7946" width="9.140625" style="8"/>
    <col min="7947" max="7947" width="11.85546875" style="8" bestFit="1" customWidth="1"/>
    <col min="7948" max="8190" width="9.140625" style="8"/>
    <col min="8191" max="8192" width="1.7109375" style="8" customWidth="1"/>
    <col min="8193" max="8193" width="3.140625" style="8" customWidth="1"/>
    <col min="8194" max="8194" width="17.7109375" style="8" bestFit="1" customWidth="1"/>
    <col min="8195" max="8195" width="36.42578125" style="8" bestFit="1" customWidth="1"/>
    <col min="8196" max="8196" width="9.140625" style="8"/>
    <col min="8197" max="8197" width="17.7109375" style="8" bestFit="1" customWidth="1"/>
    <col min="8198" max="8198" width="36.42578125" style="8" bestFit="1" customWidth="1"/>
    <col min="8199" max="8199" width="9.140625" style="8"/>
    <col min="8200" max="8200" width="1.140625" style="8" customWidth="1"/>
    <col min="8201" max="8202" width="9.140625" style="8"/>
    <col min="8203" max="8203" width="11.85546875" style="8" bestFit="1" customWidth="1"/>
    <col min="8204" max="8446" width="9.140625" style="8"/>
    <col min="8447" max="8448" width="1.7109375" style="8" customWidth="1"/>
    <col min="8449" max="8449" width="3.140625" style="8" customWidth="1"/>
    <col min="8450" max="8450" width="17.7109375" style="8" bestFit="1" customWidth="1"/>
    <col min="8451" max="8451" width="36.42578125" style="8" bestFit="1" customWidth="1"/>
    <col min="8452" max="8452" width="9.140625" style="8"/>
    <col min="8453" max="8453" width="17.7109375" style="8" bestFit="1" customWidth="1"/>
    <col min="8454" max="8454" width="36.42578125" style="8" bestFit="1" customWidth="1"/>
    <col min="8455" max="8455" width="9.140625" style="8"/>
    <col min="8456" max="8456" width="1.140625" style="8" customWidth="1"/>
    <col min="8457" max="8458" width="9.140625" style="8"/>
    <col min="8459" max="8459" width="11.85546875" style="8" bestFit="1" customWidth="1"/>
    <col min="8460" max="8702" width="9.140625" style="8"/>
    <col min="8703" max="8704" width="1.7109375" style="8" customWidth="1"/>
    <col min="8705" max="8705" width="3.140625" style="8" customWidth="1"/>
    <col min="8706" max="8706" width="17.7109375" style="8" bestFit="1" customWidth="1"/>
    <col min="8707" max="8707" width="36.42578125" style="8" bestFit="1" customWidth="1"/>
    <col min="8708" max="8708" width="9.140625" style="8"/>
    <col min="8709" max="8709" width="17.7109375" style="8" bestFit="1" customWidth="1"/>
    <col min="8710" max="8710" width="36.42578125" style="8" bestFit="1" customWidth="1"/>
    <col min="8711" max="8711" width="9.140625" style="8"/>
    <col min="8712" max="8712" width="1.140625" style="8" customWidth="1"/>
    <col min="8713" max="8714" width="9.140625" style="8"/>
    <col min="8715" max="8715" width="11.85546875" style="8" bestFit="1" customWidth="1"/>
    <col min="8716" max="8958" width="9.140625" style="8"/>
    <col min="8959" max="8960" width="1.7109375" style="8" customWidth="1"/>
    <col min="8961" max="8961" width="3.140625" style="8" customWidth="1"/>
    <col min="8962" max="8962" width="17.7109375" style="8" bestFit="1" customWidth="1"/>
    <col min="8963" max="8963" width="36.42578125" style="8" bestFit="1" customWidth="1"/>
    <col min="8964" max="8964" width="9.140625" style="8"/>
    <col min="8965" max="8965" width="17.7109375" style="8" bestFit="1" customWidth="1"/>
    <col min="8966" max="8966" width="36.42578125" style="8" bestFit="1" customWidth="1"/>
    <col min="8967" max="8967" width="9.140625" style="8"/>
    <col min="8968" max="8968" width="1.140625" style="8" customWidth="1"/>
    <col min="8969" max="8970" width="9.140625" style="8"/>
    <col min="8971" max="8971" width="11.85546875" style="8" bestFit="1" customWidth="1"/>
    <col min="8972" max="9214" width="9.140625" style="8"/>
    <col min="9215" max="9216" width="1.7109375" style="8" customWidth="1"/>
    <col min="9217" max="9217" width="3.140625" style="8" customWidth="1"/>
    <col min="9218" max="9218" width="17.7109375" style="8" bestFit="1" customWidth="1"/>
    <col min="9219" max="9219" width="36.42578125" style="8" bestFit="1" customWidth="1"/>
    <col min="9220" max="9220" width="9.140625" style="8"/>
    <col min="9221" max="9221" width="17.7109375" style="8" bestFit="1" customWidth="1"/>
    <col min="9222" max="9222" width="36.42578125" style="8" bestFit="1" customWidth="1"/>
    <col min="9223" max="9223" width="9.140625" style="8"/>
    <col min="9224" max="9224" width="1.140625" style="8" customWidth="1"/>
    <col min="9225" max="9226" width="9.140625" style="8"/>
    <col min="9227" max="9227" width="11.85546875" style="8" bestFit="1" customWidth="1"/>
    <col min="9228" max="9470" width="9.140625" style="8"/>
    <col min="9471" max="9472" width="1.7109375" style="8" customWidth="1"/>
    <col min="9473" max="9473" width="3.140625" style="8" customWidth="1"/>
    <col min="9474" max="9474" width="17.7109375" style="8" bestFit="1" customWidth="1"/>
    <col min="9475" max="9475" width="36.42578125" style="8" bestFit="1" customWidth="1"/>
    <col min="9476" max="9476" width="9.140625" style="8"/>
    <col min="9477" max="9477" width="17.7109375" style="8" bestFit="1" customWidth="1"/>
    <col min="9478" max="9478" width="36.42578125" style="8" bestFit="1" customWidth="1"/>
    <col min="9479" max="9479" width="9.140625" style="8"/>
    <col min="9480" max="9480" width="1.140625" style="8" customWidth="1"/>
    <col min="9481" max="9482" width="9.140625" style="8"/>
    <col min="9483" max="9483" width="11.85546875" style="8" bestFit="1" customWidth="1"/>
    <col min="9484" max="9726" width="9.140625" style="8"/>
    <col min="9727" max="9728" width="1.7109375" style="8" customWidth="1"/>
    <col min="9729" max="9729" width="3.140625" style="8" customWidth="1"/>
    <col min="9730" max="9730" width="17.7109375" style="8" bestFit="1" customWidth="1"/>
    <col min="9731" max="9731" width="36.42578125" style="8" bestFit="1" customWidth="1"/>
    <col min="9732" max="9732" width="9.140625" style="8"/>
    <col min="9733" max="9733" width="17.7109375" style="8" bestFit="1" customWidth="1"/>
    <col min="9734" max="9734" width="36.42578125" style="8" bestFit="1" customWidth="1"/>
    <col min="9735" max="9735" width="9.140625" style="8"/>
    <col min="9736" max="9736" width="1.140625" style="8" customWidth="1"/>
    <col min="9737" max="9738" width="9.140625" style="8"/>
    <col min="9739" max="9739" width="11.85546875" style="8" bestFit="1" customWidth="1"/>
    <col min="9740" max="9982" width="9.140625" style="8"/>
    <col min="9983" max="9984" width="1.7109375" style="8" customWidth="1"/>
    <col min="9985" max="9985" width="3.140625" style="8" customWidth="1"/>
    <col min="9986" max="9986" width="17.7109375" style="8" bestFit="1" customWidth="1"/>
    <col min="9987" max="9987" width="36.42578125" style="8" bestFit="1" customWidth="1"/>
    <col min="9988" max="9988" width="9.140625" style="8"/>
    <col min="9989" max="9989" width="17.7109375" style="8" bestFit="1" customWidth="1"/>
    <col min="9990" max="9990" width="36.42578125" style="8" bestFit="1" customWidth="1"/>
    <col min="9991" max="9991" width="9.140625" style="8"/>
    <col min="9992" max="9992" width="1.140625" style="8" customWidth="1"/>
    <col min="9993" max="9994" width="9.140625" style="8"/>
    <col min="9995" max="9995" width="11.85546875" style="8" bestFit="1" customWidth="1"/>
    <col min="9996" max="10238" width="9.140625" style="8"/>
    <col min="10239" max="10240" width="1.7109375" style="8" customWidth="1"/>
    <col min="10241" max="10241" width="3.140625" style="8" customWidth="1"/>
    <col min="10242" max="10242" width="17.7109375" style="8" bestFit="1" customWidth="1"/>
    <col min="10243" max="10243" width="36.42578125" style="8" bestFit="1" customWidth="1"/>
    <col min="10244" max="10244" width="9.140625" style="8"/>
    <col min="10245" max="10245" width="17.7109375" style="8" bestFit="1" customWidth="1"/>
    <col min="10246" max="10246" width="36.42578125" style="8" bestFit="1" customWidth="1"/>
    <col min="10247" max="10247" width="9.140625" style="8"/>
    <col min="10248" max="10248" width="1.140625" style="8" customWidth="1"/>
    <col min="10249" max="10250" width="9.140625" style="8"/>
    <col min="10251" max="10251" width="11.85546875" style="8" bestFit="1" customWidth="1"/>
    <col min="10252" max="10494" width="9.140625" style="8"/>
    <col min="10495" max="10496" width="1.7109375" style="8" customWidth="1"/>
    <col min="10497" max="10497" width="3.140625" style="8" customWidth="1"/>
    <col min="10498" max="10498" width="17.7109375" style="8" bestFit="1" customWidth="1"/>
    <col min="10499" max="10499" width="36.42578125" style="8" bestFit="1" customWidth="1"/>
    <col min="10500" max="10500" width="9.140625" style="8"/>
    <col min="10501" max="10501" width="17.7109375" style="8" bestFit="1" customWidth="1"/>
    <col min="10502" max="10502" width="36.42578125" style="8" bestFit="1" customWidth="1"/>
    <col min="10503" max="10503" width="9.140625" style="8"/>
    <col min="10504" max="10504" width="1.140625" style="8" customWidth="1"/>
    <col min="10505" max="10506" width="9.140625" style="8"/>
    <col min="10507" max="10507" width="11.85546875" style="8" bestFit="1" customWidth="1"/>
    <col min="10508" max="10750" width="9.140625" style="8"/>
    <col min="10751" max="10752" width="1.7109375" style="8" customWidth="1"/>
    <col min="10753" max="10753" width="3.140625" style="8" customWidth="1"/>
    <col min="10754" max="10754" width="17.7109375" style="8" bestFit="1" customWidth="1"/>
    <col min="10755" max="10755" width="36.42578125" style="8" bestFit="1" customWidth="1"/>
    <col min="10756" max="10756" width="9.140625" style="8"/>
    <col min="10757" max="10757" width="17.7109375" style="8" bestFit="1" customWidth="1"/>
    <col min="10758" max="10758" width="36.42578125" style="8" bestFit="1" customWidth="1"/>
    <col min="10759" max="10759" width="9.140625" style="8"/>
    <col min="10760" max="10760" width="1.140625" style="8" customWidth="1"/>
    <col min="10761" max="10762" width="9.140625" style="8"/>
    <col min="10763" max="10763" width="11.85546875" style="8" bestFit="1" customWidth="1"/>
    <col min="10764" max="11006" width="9.140625" style="8"/>
    <col min="11007" max="11008" width="1.7109375" style="8" customWidth="1"/>
    <col min="11009" max="11009" width="3.140625" style="8" customWidth="1"/>
    <col min="11010" max="11010" width="17.7109375" style="8" bestFit="1" customWidth="1"/>
    <col min="11011" max="11011" width="36.42578125" style="8" bestFit="1" customWidth="1"/>
    <col min="11012" max="11012" width="9.140625" style="8"/>
    <col min="11013" max="11013" width="17.7109375" style="8" bestFit="1" customWidth="1"/>
    <col min="11014" max="11014" width="36.42578125" style="8" bestFit="1" customWidth="1"/>
    <col min="11015" max="11015" width="9.140625" style="8"/>
    <col min="11016" max="11016" width="1.140625" style="8" customWidth="1"/>
    <col min="11017" max="11018" width="9.140625" style="8"/>
    <col min="11019" max="11019" width="11.85546875" style="8" bestFit="1" customWidth="1"/>
    <col min="11020" max="11262" width="9.140625" style="8"/>
    <col min="11263" max="11264" width="1.7109375" style="8" customWidth="1"/>
    <col min="11265" max="11265" width="3.140625" style="8" customWidth="1"/>
    <col min="11266" max="11266" width="17.7109375" style="8" bestFit="1" customWidth="1"/>
    <col min="11267" max="11267" width="36.42578125" style="8" bestFit="1" customWidth="1"/>
    <col min="11268" max="11268" width="9.140625" style="8"/>
    <col min="11269" max="11269" width="17.7109375" style="8" bestFit="1" customWidth="1"/>
    <col min="11270" max="11270" width="36.42578125" style="8" bestFit="1" customWidth="1"/>
    <col min="11271" max="11271" width="9.140625" style="8"/>
    <col min="11272" max="11272" width="1.140625" style="8" customWidth="1"/>
    <col min="11273" max="11274" width="9.140625" style="8"/>
    <col min="11275" max="11275" width="11.85546875" style="8" bestFit="1" customWidth="1"/>
    <col min="11276" max="11518" width="9.140625" style="8"/>
    <col min="11519" max="11520" width="1.7109375" style="8" customWidth="1"/>
    <col min="11521" max="11521" width="3.140625" style="8" customWidth="1"/>
    <col min="11522" max="11522" width="17.7109375" style="8" bestFit="1" customWidth="1"/>
    <col min="11523" max="11523" width="36.42578125" style="8" bestFit="1" customWidth="1"/>
    <col min="11524" max="11524" width="9.140625" style="8"/>
    <col min="11525" max="11525" width="17.7109375" style="8" bestFit="1" customWidth="1"/>
    <col min="11526" max="11526" width="36.42578125" style="8" bestFit="1" customWidth="1"/>
    <col min="11527" max="11527" width="9.140625" style="8"/>
    <col min="11528" max="11528" width="1.140625" style="8" customWidth="1"/>
    <col min="11529" max="11530" width="9.140625" style="8"/>
    <col min="11531" max="11531" width="11.85546875" style="8" bestFit="1" customWidth="1"/>
    <col min="11532" max="11774" width="9.140625" style="8"/>
    <col min="11775" max="11776" width="1.7109375" style="8" customWidth="1"/>
    <col min="11777" max="11777" width="3.140625" style="8" customWidth="1"/>
    <col min="11778" max="11778" width="17.7109375" style="8" bestFit="1" customWidth="1"/>
    <col min="11779" max="11779" width="36.42578125" style="8" bestFit="1" customWidth="1"/>
    <col min="11780" max="11780" width="9.140625" style="8"/>
    <col min="11781" max="11781" width="17.7109375" style="8" bestFit="1" customWidth="1"/>
    <col min="11782" max="11782" width="36.42578125" style="8" bestFit="1" customWidth="1"/>
    <col min="11783" max="11783" width="9.140625" style="8"/>
    <col min="11784" max="11784" width="1.140625" style="8" customWidth="1"/>
    <col min="11785" max="11786" width="9.140625" style="8"/>
    <col min="11787" max="11787" width="11.85546875" style="8" bestFit="1" customWidth="1"/>
    <col min="11788" max="12030" width="9.140625" style="8"/>
    <col min="12031" max="12032" width="1.7109375" style="8" customWidth="1"/>
    <col min="12033" max="12033" width="3.140625" style="8" customWidth="1"/>
    <col min="12034" max="12034" width="17.7109375" style="8" bestFit="1" customWidth="1"/>
    <col min="12035" max="12035" width="36.42578125" style="8" bestFit="1" customWidth="1"/>
    <col min="12036" max="12036" width="9.140625" style="8"/>
    <col min="12037" max="12037" width="17.7109375" style="8" bestFit="1" customWidth="1"/>
    <col min="12038" max="12038" width="36.42578125" style="8" bestFit="1" customWidth="1"/>
    <col min="12039" max="12039" width="9.140625" style="8"/>
    <col min="12040" max="12040" width="1.140625" style="8" customWidth="1"/>
    <col min="12041" max="12042" width="9.140625" style="8"/>
    <col min="12043" max="12043" width="11.85546875" style="8" bestFit="1" customWidth="1"/>
    <col min="12044" max="12286" width="9.140625" style="8"/>
    <col min="12287" max="12288" width="1.7109375" style="8" customWidth="1"/>
    <col min="12289" max="12289" width="3.140625" style="8" customWidth="1"/>
    <col min="12290" max="12290" width="17.7109375" style="8" bestFit="1" customWidth="1"/>
    <col min="12291" max="12291" width="36.42578125" style="8" bestFit="1" customWidth="1"/>
    <col min="12292" max="12292" width="9.140625" style="8"/>
    <col min="12293" max="12293" width="17.7109375" style="8" bestFit="1" customWidth="1"/>
    <col min="12294" max="12294" width="36.42578125" style="8" bestFit="1" customWidth="1"/>
    <col min="12295" max="12295" width="9.140625" style="8"/>
    <col min="12296" max="12296" width="1.140625" style="8" customWidth="1"/>
    <col min="12297" max="12298" width="9.140625" style="8"/>
    <col min="12299" max="12299" width="11.85546875" style="8" bestFit="1" customWidth="1"/>
    <col min="12300" max="12542" width="9.140625" style="8"/>
    <col min="12543" max="12544" width="1.7109375" style="8" customWidth="1"/>
    <col min="12545" max="12545" width="3.140625" style="8" customWidth="1"/>
    <col min="12546" max="12546" width="17.7109375" style="8" bestFit="1" customWidth="1"/>
    <col min="12547" max="12547" width="36.42578125" style="8" bestFit="1" customWidth="1"/>
    <col min="12548" max="12548" width="9.140625" style="8"/>
    <col min="12549" max="12549" width="17.7109375" style="8" bestFit="1" customWidth="1"/>
    <col min="12550" max="12550" width="36.42578125" style="8" bestFit="1" customWidth="1"/>
    <col min="12551" max="12551" width="9.140625" style="8"/>
    <col min="12552" max="12552" width="1.140625" style="8" customWidth="1"/>
    <col min="12553" max="12554" width="9.140625" style="8"/>
    <col min="12555" max="12555" width="11.85546875" style="8" bestFit="1" customWidth="1"/>
    <col min="12556" max="12798" width="9.140625" style="8"/>
    <col min="12799" max="12800" width="1.7109375" style="8" customWidth="1"/>
    <col min="12801" max="12801" width="3.140625" style="8" customWidth="1"/>
    <col min="12802" max="12802" width="17.7109375" style="8" bestFit="1" customWidth="1"/>
    <col min="12803" max="12803" width="36.42578125" style="8" bestFit="1" customWidth="1"/>
    <col min="12804" max="12804" width="9.140625" style="8"/>
    <col min="12805" max="12805" width="17.7109375" style="8" bestFit="1" customWidth="1"/>
    <col min="12806" max="12806" width="36.42578125" style="8" bestFit="1" customWidth="1"/>
    <col min="12807" max="12807" width="9.140625" style="8"/>
    <col min="12808" max="12808" width="1.140625" style="8" customWidth="1"/>
    <col min="12809" max="12810" width="9.140625" style="8"/>
    <col min="12811" max="12811" width="11.85546875" style="8" bestFit="1" customWidth="1"/>
    <col min="12812" max="13054" width="9.140625" style="8"/>
    <col min="13055" max="13056" width="1.7109375" style="8" customWidth="1"/>
    <col min="13057" max="13057" width="3.140625" style="8" customWidth="1"/>
    <col min="13058" max="13058" width="17.7109375" style="8" bestFit="1" customWidth="1"/>
    <col min="13059" max="13059" width="36.42578125" style="8" bestFit="1" customWidth="1"/>
    <col min="13060" max="13060" width="9.140625" style="8"/>
    <col min="13061" max="13061" width="17.7109375" style="8" bestFit="1" customWidth="1"/>
    <col min="13062" max="13062" width="36.42578125" style="8" bestFit="1" customWidth="1"/>
    <col min="13063" max="13063" width="9.140625" style="8"/>
    <col min="13064" max="13064" width="1.140625" style="8" customWidth="1"/>
    <col min="13065" max="13066" width="9.140625" style="8"/>
    <col min="13067" max="13067" width="11.85546875" style="8" bestFit="1" customWidth="1"/>
    <col min="13068" max="13310" width="9.140625" style="8"/>
    <col min="13311" max="13312" width="1.7109375" style="8" customWidth="1"/>
    <col min="13313" max="13313" width="3.140625" style="8" customWidth="1"/>
    <col min="13314" max="13314" width="17.7109375" style="8" bestFit="1" customWidth="1"/>
    <col min="13315" max="13315" width="36.42578125" style="8" bestFit="1" customWidth="1"/>
    <col min="13316" max="13316" width="9.140625" style="8"/>
    <col min="13317" max="13317" width="17.7109375" style="8" bestFit="1" customWidth="1"/>
    <col min="13318" max="13318" width="36.42578125" style="8" bestFit="1" customWidth="1"/>
    <col min="13319" max="13319" width="9.140625" style="8"/>
    <col min="13320" max="13320" width="1.140625" style="8" customWidth="1"/>
    <col min="13321" max="13322" width="9.140625" style="8"/>
    <col min="13323" max="13323" width="11.85546875" style="8" bestFit="1" customWidth="1"/>
    <col min="13324" max="13566" width="9.140625" style="8"/>
    <col min="13567" max="13568" width="1.7109375" style="8" customWidth="1"/>
    <col min="13569" max="13569" width="3.140625" style="8" customWidth="1"/>
    <col min="13570" max="13570" width="17.7109375" style="8" bestFit="1" customWidth="1"/>
    <col min="13571" max="13571" width="36.42578125" style="8" bestFit="1" customWidth="1"/>
    <col min="13572" max="13572" width="9.140625" style="8"/>
    <col min="13573" max="13573" width="17.7109375" style="8" bestFit="1" customWidth="1"/>
    <col min="13574" max="13574" width="36.42578125" style="8" bestFit="1" customWidth="1"/>
    <col min="13575" max="13575" width="9.140625" style="8"/>
    <col min="13576" max="13576" width="1.140625" style="8" customWidth="1"/>
    <col min="13577" max="13578" width="9.140625" style="8"/>
    <col min="13579" max="13579" width="11.85546875" style="8" bestFit="1" customWidth="1"/>
    <col min="13580" max="13822" width="9.140625" style="8"/>
    <col min="13823" max="13824" width="1.7109375" style="8" customWidth="1"/>
    <col min="13825" max="13825" width="3.140625" style="8" customWidth="1"/>
    <col min="13826" max="13826" width="17.7109375" style="8" bestFit="1" customWidth="1"/>
    <col min="13827" max="13827" width="36.42578125" style="8" bestFit="1" customWidth="1"/>
    <col min="13828" max="13828" width="9.140625" style="8"/>
    <col min="13829" max="13829" width="17.7109375" style="8" bestFit="1" customWidth="1"/>
    <col min="13830" max="13830" width="36.42578125" style="8" bestFit="1" customWidth="1"/>
    <col min="13831" max="13831" width="9.140625" style="8"/>
    <col min="13832" max="13832" width="1.140625" style="8" customWidth="1"/>
    <col min="13833" max="13834" width="9.140625" style="8"/>
    <col min="13835" max="13835" width="11.85546875" style="8" bestFit="1" customWidth="1"/>
    <col min="13836" max="14078" width="9.140625" style="8"/>
    <col min="14079" max="14080" width="1.7109375" style="8" customWidth="1"/>
    <col min="14081" max="14081" width="3.140625" style="8" customWidth="1"/>
    <col min="14082" max="14082" width="17.7109375" style="8" bestFit="1" customWidth="1"/>
    <col min="14083" max="14083" width="36.42578125" style="8" bestFit="1" customWidth="1"/>
    <col min="14084" max="14084" width="9.140625" style="8"/>
    <col min="14085" max="14085" width="17.7109375" style="8" bestFit="1" customWidth="1"/>
    <col min="14086" max="14086" width="36.42578125" style="8" bestFit="1" customWidth="1"/>
    <col min="14087" max="14087" width="9.140625" style="8"/>
    <col min="14088" max="14088" width="1.140625" style="8" customWidth="1"/>
    <col min="14089" max="14090" width="9.140625" style="8"/>
    <col min="14091" max="14091" width="11.85546875" style="8" bestFit="1" customWidth="1"/>
    <col min="14092" max="14334" width="9.140625" style="8"/>
    <col min="14335" max="14336" width="1.7109375" style="8" customWidth="1"/>
    <col min="14337" max="14337" width="3.140625" style="8" customWidth="1"/>
    <col min="14338" max="14338" width="17.7109375" style="8" bestFit="1" customWidth="1"/>
    <col min="14339" max="14339" width="36.42578125" style="8" bestFit="1" customWidth="1"/>
    <col min="14340" max="14340" width="9.140625" style="8"/>
    <col min="14341" max="14341" width="17.7109375" style="8" bestFit="1" customWidth="1"/>
    <col min="14342" max="14342" width="36.42578125" style="8" bestFit="1" customWidth="1"/>
    <col min="14343" max="14343" width="9.140625" style="8"/>
    <col min="14344" max="14344" width="1.140625" style="8" customWidth="1"/>
    <col min="14345" max="14346" width="9.140625" style="8"/>
    <col min="14347" max="14347" width="11.85546875" style="8" bestFit="1" customWidth="1"/>
    <col min="14348" max="14590" width="9.140625" style="8"/>
    <col min="14591" max="14592" width="1.7109375" style="8" customWidth="1"/>
    <col min="14593" max="14593" width="3.140625" style="8" customWidth="1"/>
    <col min="14594" max="14594" width="17.7109375" style="8" bestFit="1" customWidth="1"/>
    <col min="14595" max="14595" width="36.42578125" style="8" bestFit="1" customWidth="1"/>
    <col min="14596" max="14596" width="9.140625" style="8"/>
    <col min="14597" max="14597" width="17.7109375" style="8" bestFit="1" customWidth="1"/>
    <col min="14598" max="14598" width="36.42578125" style="8" bestFit="1" customWidth="1"/>
    <col min="14599" max="14599" width="9.140625" style="8"/>
    <col min="14600" max="14600" width="1.140625" style="8" customWidth="1"/>
    <col min="14601" max="14602" width="9.140625" style="8"/>
    <col min="14603" max="14603" width="11.85546875" style="8" bestFit="1" customWidth="1"/>
    <col min="14604" max="14846" width="9.140625" style="8"/>
    <col min="14847" max="14848" width="1.7109375" style="8" customWidth="1"/>
    <col min="14849" max="14849" width="3.140625" style="8" customWidth="1"/>
    <col min="14850" max="14850" width="17.7109375" style="8" bestFit="1" customWidth="1"/>
    <col min="14851" max="14851" width="36.42578125" style="8" bestFit="1" customWidth="1"/>
    <col min="14852" max="14852" width="9.140625" style="8"/>
    <col min="14853" max="14853" width="17.7109375" style="8" bestFit="1" customWidth="1"/>
    <col min="14854" max="14854" width="36.42578125" style="8" bestFit="1" customWidth="1"/>
    <col min="14855" max="14855" width="9.140625" style="8"/>
    <col min="14856" max="14856" width="1.140625" style="8" customWidth="1"/>
    <col min="14857" max="14858" width="9.140625" style="8"/>
    <col min="14859" max="14859" width="11.85546875" style="8" bestFit="1" customWidth="1"/>
    <col min="14860" max="15102" width="9.140625" style="8"/>
    <col min="15103" max="15104" width="1.7109375" style="8" customWidth="1"/>
    <col min="15105" max="15105" width="3.140625" style="8" customWidth="1"/>
    <col min="15106" max="15106" width="17.7109375" style="8" bestFit="1" customWidth="1"/>
    <col min="15107" max="15107" width="36.42578125" style="8" bestFit="1" customWidth="1"/>
    <col min="15108" max="15108" width="9.140625" style="8"/>
    <col min="15109" max="15109" width="17.7109375" style="8" bestFit="1" customWidth="1"/>
    <col min="15110" max="15110" width="36.42578125" style="8" bestFit="1" customWidth="1"/>
    <col min="15111" max="15111" width="9.140625" style="8"/>
    <col min="15112" max="15112" width="1.140625" style="8" customWidth="1"/>
    <col min="15113" max="15114" width="9.140625" style="8"/>
    <col min="15115" max="15115" width="11.85546875" style="8" bestFit="1" customWidth="1"/>
    <col min="15116" max="15358" width="9.140625" style="8"/>
    <col min="15359" max="15360" width="1.7109375" style="8" customWidth="1"/>
    <col min="15361" max="15361" width="3.140625" style="8" customWidth="1"/>
    <col min="15362" max="15362" width="17.7109375" style="8" bestFit="1" customWidth="1"/>
    <col min="15363" max="15363" width="36.42578125" style="8" bestFit="1" customWidth="1"/>
    <col min="15364" max="15364" width="9.140625" style="8"/>
    <col min="15365" max="15365" width="17.7109375" style="8" bestFit="1" customWidth="1"/>
    <col min="15366" max="15366" width="36.42578125" style="8" bestFit="1" customWidth="1"/>
    <col min="15367" max="15367" width="9.140625" style="8"/>
    <col min="15368" max="15368" width="1.140625" style="8" customWidth="1"/>
    <col min="15369" max="15370" width="9.140625" style="8"/>
    <col min="15371" max="15371" width="11.85546875" style="8" bestFit="1" customWidth="1"/>
    <col min="15372" max="15614" width="9.140625" style="8"/>
    <col min="15615" max="15616" width="1.7109375" style="8" customWidth="1"/>
    <col min="15617" max="15617" width="3.140625" style="8" customWidth="1"/>
    <col min="15618" max="15618" width="17.7109375" style="8" bestFit="1" customWidth="1"/>
    <col min="15619" max="15619" width="36.42578125" style="8" bestFit="1" customWidth="1"/>
    <col min="15620" max="15620" width="9.140625" style="8"/>
    <col min="15621" max="15621" width="17.7109375" style="8" bestFit="1" customWidth="1"/>
    <col min="15622" max="15622" width="36.42578125" style="8" bestFit="1" customWidth="1"/>
    <col min="15623" max="15623" width="9.140625" style="8"/>
    <col min="15624" max="15624" width="1.140625" style="8" customWidth="1"/>
    <col min="15625" max="15626" width="9.140625" style="8"/>
    <col min="15627" max="15627" width="11.85546875" style="8" bestFit="1" customWidth="1"/>
    <col min="15628" max="15870" width="9.140625" style="8"/>
    <col min="15871" max="15872" width="1.7109375" style="8" customWidth="1"/>
    <col min="15873" max="15873" width="3.140625" style="8" customWidth="1"/>
    <col min="15874" max="15874" width="17.7109375" style="8" bestFit="1" customWidth="1"/>
    <col min="15875" max="15875" width="36.42578125" style="8" bestFit="1" customWidth="1"/>
    <col min="15876" max="15876" width="9.140625" style="8"/>
    <col min="15877" max="15877" width="17.7109375" style="8" bestFit="1" customWidth="1"/>
    <col min="15878" max="15878" width="36.42578125" style="8" bestFit="1" customWidth="1"/>
    <col min="15879" max="15879" width="9.140625" style="8"/>
    <col min="15880" max="15880" width="1.140625" style="8" customWidth="1"/>
    <col min="15881" max="15882" width="9.140625" style="8"/>
    <col min="15883" max="15883" width="11.85546875" style="8" bestFit="1" customWidth="1"/>
    <col min="15884" max="16126" width="9.140625" style="8"/>
    <col min="16127" max="16128" width="1.7109375" style="8" customWidth="1"/>
    <col min="16129" max="16129" width="3.140625" style="8" customWidth="1"/>
    <col min="16130" max="16130" width="17.7109375" style="8" bestFit="1" customWidth="1"/>
    <col min="16131" max="16131" width="36.42578125" style="8" bestFit="1" customWidth="1"/>
    <col min="16132" max="16132" width="9.140625" style="8"/>
    <col min="16133" max="16133" width="17.7109375" style="8" bestFit="1" customWidth="1"/>
    <col min="16134" max="16134" width="36.42578125" style="8" bestFit="1" customWidth="1"/>
    <col min="16135" max="16135" width="9.140625" style="8"/>
    <col min="16136" max="16136" width="1.140625" style="8" customWidth="1"/>
    <col min="16137" max="16138" width="9.140625" style="8"/>
    <col min="16139" max="16139" width="11.85546875" style="8" bestFit="1" customWidth="1"/>
    <col min="16140" max="16384" width="9.140625" style="8"/>
  </cols>
  <sheetData>
    <row r="1" spans="2:24" ht="6" customHeight="1"/>
    <row r="2" spans="2:24" ht="23.25" thickBot="1">
      <c r="B2" s="9"/>
      <c r="C2" s="9"/>
      <c r="D2" s="10">
        <f ca="1">TODAY() + 52</f>
        <v>43696</v>
      </c>
      <c r="E2" s="9" t="s">
        <v>8</v>
      </c>
      <c r="F2" s="9"/>
      <c r="G2" s="9"/>
      <c r="H2" s="9"/>
      <c r="I2" s="9"/>
      <c r="J2" s="11"/>
    </row>
    <row r="3" spans="2:24" ht="13.5" thickTop="1">
      <c r="B3" s="14"/>
      <c r="C3" s="14"/>
      <c r="D3" s="14" t="s">
        <v>9</v>
      </c>
      <c r="E3" s="15"/>
      <c r="F3" s="15"/>
      <c r="G3" s="16" t="s">
        <v>10</v>
      </c>
      <c r="H3" s="15"/>
      <c r="I3" s="15"/>
      <c r="J3" s="11"/>
      <c r="N3" s="51" t="str">
        <f t="array" aca="1" ref="N3:X49" ca="1">_xll.HLV5r3.Financial.Cache.ViewTrade(E35)</f>
        <v>Party1</v>
      </c>
      <c r="O3" s="51" t="str">
        <f ca="1"/>
        <v>Party2</v>
      </c>
      <c r="P3" s="51" t="str">
        <f ca="1"/>
        <v>Leg1_Coupon_0</v>
      </c>
      <c r="Q3" s="51">
        <f ca="1"/>
        <v>43619</v>
      </c>
      <c r="R3" s="51">
        <f ca="1"/>
        <v>43619</v>
      </c>
      <c r="S3" s="51">
        <f ca="1"/>
        <v>43801</v>
      </c>
      <c r="T3" s="8">
        <f ca="1"/>
        <v>0.49863013698630099</v>
      </c>
      <c r="U3" s="8" t="str">
        <f ca="1"/>
        <v>182</v>
      </c>
      <c r="V3" s="189">
        <f ca="1"/>
        <v>100000000</v>
      </c>
      <c r="W3" s="188">
        <f ca="1"/>
        <v>0.02</v>
      </c>
      <c r="X3" s="8" t="e">
        <f ca="1"/>
        <v>#N/A</v>
      </c>
    </row>
    <row r="4" spans="2:24">
      <c r="B4" s="15"/>
      <c r="C4" s="18"/>
      <c r="D4" s="19" t="s">
        <v>12</v>
      </c>
      <c r="E4" s="20" t="s">
        <v>13</v>
      </c>
      <c r="F4" s="15" t="s">
        <v>14</v>
      </c>
      <c r="G4" s="19" t="s">
        <v>12</v>
      </c>
      <c r="H4" s="20" t="s">
        <v>15</v>
      </c>
      <c r="I4" s="15" t="str">
        <f>F4</f>
        <v>AUSY</v>
      </c>
      <c r="J4" s="11"/>
      <c r="N4" s="51" t="str">
        <f ca="1"/>
        <v>Party1</v>
      </c>
      <c r="O4" s="51" t="str">
        <f ca="1"/>
        <v>Party2</v>
      </c>
      <c r="P4" s="51" t="str">
        <f ca="1"/>
        <v>Leg1_Coupon_1</v>
      </c>
      <c r="Q4" s="51">
        <f ca="1"/>
        <v>43801</v>
      </c>
      <c r="R4" s="51">
        <f ca="1"/>
        <v>43801</v>
      </c>
      <c r="S4" s="51">
        <f ca="1"/>
        <v>44004</v>
      </c>
      <c r="T4" s="8">
        <f ca="1"/>
        <v>0.55616438356164399</v>
      </c>
      <c r="U4" s="8" t="str">
        <f ca="1"/>
        <v>203</v>
      </c>
      <c r="V4" s="189">
        <f ca="1"/>
        <v>100000000</v>
      </c>
      <c r="W4" s="188">
        <f ca="1"/>
        <v>0.02</v>
      </c>
      <c r="X4" s="8" t="e">
        <f ca="1"/>
        <v>#N/A</v>
      </c>
    </row>
    <row r="5" spans="2:24">
      <c r="B5" s="15"/>
      <c r="C5" s="18"/>
      <c r="D5" s="19" t="s">
        <v>17</v>
      </c>
      <c r="E5" s="20" t="s">
        <v>15</v>
      </c>
      <c r="F5" s="15"/>
      <c r="G5" s="19" t="s">
        <v>17</v>
      </c>
      <c r="H5" s="20" t="s">
        <v>13</v>
      </c>
      <c r="I5" s="15"/>
      <c r="J5" s="11"/>
      <c r="N5" s="51" t="str">
        <f ca="1"/>
        <v>Party1</v>
      </c>
      <c r="O5" s="51" t="str">
        <f ca="1"/>
        <v>Party2</v>
      </c>
      <c r="P5" s="51" t="str">
        <f ca="1"/>
        <v>Leg1_Coupon_2</v>
      </c>
      <c r="Q5" s="51">
        <f ca="1"/>
        <v>44004</v>
      </c>
      <c r="R5" s="51">
        <f ca="1"/>
        <v>44004</v>
      </c>
      <c r="S5" s="51">
        <f ca="1"/>
        <v>44187</v>
      </c>
      <c r="T5" s="8">
        <f ca="1"/>
        <v>0.50136986301369901</v>
      </c>
      <c r="U5" s="8" t="str">
        <f ca="1"/>
        <v>183</v>
      </c>
      <c r="V5" s="189">
        <f ca="1"/>
        <v>100000000</v>
      </c>
      <c r="W5" s="188">
        <f ca="1"/>
        <v>0.02</v>
      </c>
      <c r="X5" s="8" t="e">
        <f ca="1"/>
        <v>#N/A</v>
      </c>
    </row>
    <row r="6" spans="2:24">
      <c r="B6" s="15"/>
      <c r="C6" s="15"/>
      <c r="D6" s="23" t="s">
        <v>20</v>
      </c>
      <c r="E6" s="24">
        <v>100000000</v>
      </c>
      <c r="F6" s="24"/>
      <c r="G6" s="23" t="s">
        <v>20</v>
      </c>
      <c r="H6" s="24">
        <f>E6</f>
        <v>100000000</v>
      </c>
      <c r="I6" s="24"/>
      <c r="J6" s="11"/>
      <c r="N6" s="51" t="str">
        <f ca="1"/>
        <v>Party1</v>
      </c>
      <c r="O6" s="51" t="str">
        <f ca="1"/>
        <v>Party2</v>
      </c>
      <c r="P6" s="51" t="str">
        <f ca="1"/>
        <v>Leg1_Coupon_3</v>
      </c>
      <c r="Q6" s="51">
        <f ca="1"/>
        <v>44187</v>
      </c>
      <c r="R6" s="51">
        <f ca="1"/>
        <v>44187</v>
      </c>
      <c r="S6" s="51">
        <f ca="1"/>
        <v>44369</v>
      </c>
      <c r="T6" s="8">
        <f ca="1"/>
        <v>0.49863013698630099</v>
      </c>
      <c r="U6" s="8" t="str">
        <f ca="1"/>
        <v>182</v>
      </c>
      <c r="V6" s="189">
        <f ca="1"/>
        <v>100000000</v>
      </c>
      <c r="W6" s="188">
        <f ca="1"/>
        <v>0.02</v>
      </c>
      <c r="X6" s="8" t="e">
        <f ca="1"/>
        <v>#N/A</v>
      </c>
    </row>
    <row r="7" spans="2:24">
      <c r="B7" s="15"/>
      <c r="C7" s="15"/>
      <c r="D7" s="19" t="s">
        <v>22</v>
      </c>
      <c r="E7" s="27">
        <f ca="1">_xll.HLV5r3.Financial.Cache.AddPeriod($L$21,$F$7,$F$4,"FOLLOWING","Business")</f>
        <v>43647</v>
      </c>
      <c r="F7" s="28" t="s">
        <v>23</v>
      </c>
      <c r="G7" s="19" t="s">
        <v>22</v>
      </c>
      <c r="H7" s="27">
        <f ca="1">_xll.HLV5r3.Financial.Cache.AddPeriod($L$21,$I$7,$I$4,"FOLLOWING","Business")</f>
        <v>43647</v>
      </c>
      <c r="I7" s="28" t="s">
        <v>23</v>
      </c>
      <c r="J7" s="11"/>
      <c r="N7" s="51" t="str">
        <f ca="1"/>
        <v>Party1</v>
      </c>
      <c r="O7" s="51" t="str">
        <f ca="1"/>
        <v>Party2</v>
      </c>
      <c r="P7" s="51" t="str">
        <f ca="1"/>
        <v>Leg1_Coupon_4</v>
      </c>
      <c r="Q7" s="51">
        <f ca="1"/>
        <v>44369</v>
      </c>
      <c r="R7" s="51">
        <f ca="1"/>
        <v>44369</v>
      </c>
      <c r="S7" s="51">
        <f ca="1"/>
        <v>44552</v>
      </c>
      <c r="T7" s="8">
        <f ca="1"/>
        <v>0.50136986301369901</v>
      </c>
      <c r="U7" s="8" t="str">
        <f ca="1"/>
        <v>183</v>
      </c>
      <c r="V7" s="189">
        <f ca="1"/>
        <v>100000000</v>
      </c>
      <c r="W7" s="188">
        <f ca="1"/>
        <v>0.02</v>
      </c>
      <c r="X7" s="8" t="e">
        <f ca="1"/>
        <v>#N/A</v>
      </c>
    </row>
    <row r="8" spans="2:24">
      <c r="B8" s="15"/>
      <c r="C8" s="15"/>
      <c r="D8" s="29" t="s">
        <v>21</v>
      </c>
      <c r="E8" s="27">
        <f ca="1">_xll.HLV5r3.Financial.Cache.AddPeriod(E7,$F$8,$F$4,"FOLLOWING","Calendar")</f>
        <v>47270</v>
      </c>
      <c r="F8" s="28" t="s">
        <v>152</v>
      </c>
      <c r="G8" s="29" t="s">
        <v>21</v>
      </c>
      <c r="H8" s="27">
        <f ca="1">_xll.HLV5r3.Financial.Cache.AddPeriod(H7,$I$8,$I$4,"FOLLOWING","Calendar")</f>
        <v>47270</v>
      </c>
      <c r="I8" s="28" t="s">
        <v>152</v>
      </c>
      <c r="J8" s="11"/>
      <c r="N8" s="51" t="str">
        <f ca="1"/>
        <v>Party1</v>
      </c>
      <c r="O8" s="51" t="str">
        <f ca="1"/>
        <v>Party2</v>
      </c>
      <c r="P8" s="51" t="str">
        <f ca="1"/>
        <v>Leg1_Coupon_5</v>
      </c>
      <c r="Q8" s="51">
        <f ca="1"/>
        <v>44552</v>
      </c>
      <c r="R8" s="51">
        <f ca="1"/>
        <v>44552</v>
      </c>
      <c r="S8" s="51">
        <f ca="1"/>
        <v>44734</v>
      </c>
      <c r="T8" s="8">
        <f ca="1"/>
        <v>0.49863013698630099</v>
      </c>
      <c r="U8" s="8" t="str">
        <f ca="1"/>
        <v>182</v>
      </c>
      <c r="V8" s="189">
        <f ca="1"/>
        <v>100000000</v>
      </c>
      <c r="W8" s="188">
        <f ca="1"/>
        <v>0.02</v>
      </c>
      <c r="X8" s="8" t="e">
        <f ca="1"/>
        <v>#N/A</v>
      </c>
    </row>
    <row r="9" spans="2:24">
      <c r="B9" s="15"/>
      <c r="C9" s="15"/>
      <c r="D9" s="29" t="s">
        <v>25</v>
      </c>
      <c r="E9" s="27">
        <f ca="1">_xll.HLV5r3.Financial.Cache.AddPeriod(E7,"5M",$F$4,"FOLLOWING","Calendar")</f>
        <v>43801</v>
      </c>
      <c r="F9" s="28" t="s">
        <v>26</v>
      </c>
      <c r="G9" s="29" t="s">
        <v>25</v>
      </c>
      <c r="H9" s="27">
        <f ca="1">E9</f>
        <v>43801</v>
      </c>
      <c r="I9" s="28" t="s">
        <v>26</v>
      </c>
      <c r="J9" s="11"/>
      <c r="N9" s="51" t="str">
        <f ca="1"/>
        <v>Party1</v>
      </c>
      <c r="O9" s="51" t="str">
        <f ca="1"/>
        <v>Party2</v>
      </c>
      <c r="P9" s="51" t="str">
        <f ca="1"/>
        <v>Leg1_Coupon_6</v>
      </c>
      <c r="Q9" s="51">
        <f ca="1"/>
        <v>44734</v>
      </c>
      <c r="R9" s="51">
        <f ca="1"/>
        <v>44734</v>
      </c>
      <c r="S9" s="51">
        <f ca="1"/>
        <v>44917</v>
      </c>
      <c r="T9" s="8">
        <f ca="1"/>
        <v>0.50136986301369901</v>
      </c>
      <c r="U9" s="8" t="str">
        <f ca="1"/>
        <v>183</v>
      </c>
      <c r="V9" s="189">
        <f ca="1"/>
        <v>100000000</v>
      </c>
      <c r="W9" s="188">
        <f ca="1"/>
        <v>0.02</v>
      </c>
      <c r="X9" s="8" t="e">
        <f ca="1"/>
        <v>#N/A</v>
      </c>
    </row>
    <row r="10" spans="2:24">
      <c r="B10" s="15"/>
      <c r="C10" s="15"/>
      <c r="D10" s="29" t="s">
        <v>27</v>
      </c>
      <c r="E10" s="27"/>
      <c r="F10" s="30"/>
      <c r="G10" s="29" t="s">
        <v>27</v>
      </c>
      <c r="H10" s="27"/>
      <c r="I10" s="30"/>
      <c r="J10" s="11"/>
      <c r="N10" s="51" t="str">
        <f ca="1"/>
        <v>Party1</v>
      </c>
      <c r="O10" s="51" t="str">
        <f ca="1"/>
        <v>Party2</v>
      </c>
      <c r="P10" s="51" t="str">
        <f ca="1"/>
        <v>Leg1_Coupon_7</v>
      </c>
      <c r="Q10" s="51">
        <f ca="1"/>
        <v>44917</v>
      </c>
      <c r="R10" s="51">
        <f ca="1"/>
        <v>44917</v>
      </c>
      <c r="S10" s="51">
        <f ca="1"/>
        <v>45099</v>
      </c>
      <c r="T10" s="8">
        <f ca="1"/>
        <v>0.49863013698630099</v>
      </c>
      <c r="U10" s="8" t="str">
        <f ca="1"/>
        <v>182</v>
      </c>
      <c r="V10" s="189">
        <f ca="1"/>
        <v>100000000</v>
      </c>
      <c r="W10" s="188">
        <f ca="1"/>
        <v>0.02</v>
      </c>
      <c r="X10" s="8" t="e">
        <f ca="1"/>
        <v>#N/A</v>
      </c>
    </row>
    <row r="11" spans="2:24">
      <c r="B11" s="15"/>
      <c r="C11" s="31"/>
      <c r="D11" s="29" t="s">
        <v>28</v>
      </c>
      <c r="E11" s="32" t="s">
        <v>29</v>
      </c>
      <c r="F11" s="30"/>
      <c r="G11" s="29" t="s">
        <v>28</v>
      </c>
      <c r="H11" s="32" t="s">
        <v>29</v>
      </c>
      <c r="I11" s="30"/>
      <c r="J11" s="11"/>
      <c r="N11" s="51" t="str">
        <f ca="1"/>
        <v>Party1</v>
      </c>
      <c r="O11" s="51" t="str">
        <f ca="1"/>
        <v>Party2</v>
      </c>
      <c r="P11" s="51" t="str">
        <f ca="1"/>
        <v>Leg1_Coupon_8</v>
      </c>
      <c r="Q11" s="51">
        <f ca="1"/>
        <v>45099</v>
      </c>
      <c r="R11" s="51">
        <f ca="1"/>
        <v>45099</v>
      </c>
      <c r="S11" s="51">
        <f ca="1"/>
        <v>45282</v>
      </c>
      <c r="T11" s="8">
        <f ca="1"/>
        <v>0.50136986301369901</v>
      </c>
      <c r="U11" s="8" t="str">
        <f ca="1"/>
        <v>183</v>
      </c>
      <c r="V11" s="189">
        <f ca="1"/>
        <v>100000000</v>
      </c>
      <c r="W11" s="188">
        <f ca="1"/>
        <v>0.02</v>
      </c>
      <c r="X11" s="8" t="e">
        <f ca="1"/>
        <v>#N/A</v>
      </c>
    </row>
    <row r="12" spans="2:24">
      <c r="B12" s="15"/>
      <c r="C12" s="31"/>
      <c r="D12" s="29" t="s">
        <v>31</v>
      </c>
      <c r="E12" s="32" t="s">
        <v>138</v>
      </c>
      <c r="F12" s="30"/>
      <c r="G12" s="29" t="s">
        <v>31</v>
      </c>
      <c r="H12" s="32" t="s">
        <v>151</v>
      </c>
      <c r="I12" s="30"/>
      <c r="J12" s="11"/>
      <c r="N12" s="51" t="str">
        <f ca="1"/>
        <v>Party1</v>
      </c>
      <c r="O12" s="51" t="str">
        <f ca="1"/>
        <v>Party2</v>
      </c>
      <c r="P12" s="51" t="str">
        <f ca="1"/>
        <v>Leg1_Coupon_9</v>
      </c>
      <c r="Q12" s="51">
        <f ca="1"/>
        <v>45282</v>
      </c>
      <c r="R12" s="51">
        <f ca="1"/>
        <v>45282</v>
      </c>
      <c r="S12" s="51">
        <f ca="1"/>
        <v>45467</v>
      </c>
      <c r="T12" s="8">
        <f ca="1"/>
        <v>0.50684931506849296</v>
      </c>
      <c r="U12" s="8" t="str">
        <f ca="1"/>
        <v>185</v>
      </c>
      <c r="V12" s="189">
        <f ca="1"/>
        <v>100000000</v>
      </c>
      <c r="W12" s="188">
        <f ca="1"/>
        <v>0.02</v>
      </c>
      <c r="X12" s="8" t="e">
        <f ca="1"/>
        <v>#N/A</v>
      </c>
    </row>
    <row r="13" spans="2:24">
      <c r="B13" s="15"/>
      <c r="C13" s="31"/>
      <c r="D13" s="29" t="s">
        <v>32</v>
      </c>
      <c r="E13" s="32"/>
      <c r="F13" s="30"/>
      <c r="G13" s="29" t="s">
        <v>32</v>
      </c>
      <c r="H13" s="32"/>
      <c r="I13" s="30"/>
      <c r="J13" s="11"/>
      <c r="N13" s="51" t="str">
        <f ca="1"/>
        <v>Party1</v>
      </c>
      <c r="O13" s="51" t="str">
        <f ca="1"/>
        <v>Party2</v>
      </c>
      <c r="P13" s="51" t="str">
        <f ca="1"/>
        <v>Leg1_Coupon_10</v>
      </c>
      <c r="Q13" s="51">
        <f ca="1"/>
        <v>45467</v>
      </c>
      <c r="R13" s="51">
        <f ca="1"/>
        <v>45467</v>
      </c>
      <c r="S13" s="51">
        <f ca="1"/>
        <v>45649</v>
      </c>
      <c r="T13" s="8">
        <f ca="1"/>
        <v>0.49863013698630099</v>
      </c>
      <c r="U13" s="8" t="str">
        <f ca="1"/>
        <v>182</v>
      </c>
      <c r="V13" s="189">
        <f ca="1"/>
        <v>100000000</v>
      </c>
      <c r="W13" s="188">
        <f ca="1"/>
        <v>0.02</v>
      </c>
      <c r="X13" s="8" t="e">
        <f ca="1"/>
        <v>#N/A</v>
      </c>
    </row>
    <row r="14" spans="2:24">
      <c r="B14" s="15"/>
      <c r="C14" s="31"/>
      <c r="D14" s="33" t="s">
        <v>34</v>
      </c>
      <c r="E14" s="34">
        <v>22</v>
      </c>
      <c r="F14" s="34"/>
      <c r="G14" s="33" t="s">
        <v>34</v>
      </c>
      <c r="H14" s="34">
        <v>22</v>
      </c>
      <c r="I14" s="34"/>
      <c r="J14" s="11"/>
      <c r="N14" s="51" t="str">
        <f ca="1"/>
        <v>Party1</v>
      </c>
      <c r="O14" s="51" t="str">
        <f ca="1"/>
        <v>Party2</v>
      </c>
      <c r="P14" s="51" t="str">
        <f ca="1"/>
        <v>Leg1_Coupon_11</v>
      </c>
      <c r="Q14" s="51">
        <f ca="1"/>
        <v>45649</v>
      </c>
      <c r="R14" s="51">
        <f ca="1"/>
        <v>45649</v>
      </c>
      <c r="S14" s="51">
        <f ca="1"/>
        <v>45831</v>
      </c>
      <c r="T14" s="8">
        <f ca="1"/>
        <v>0.49863013698630099</v>
      </c>
      <c r="U14" s="8" t="str">
        <f ca="1"/>
        <v>182</v>
      </c>
      <c r="V14" s="189">
        <f ca="1"/>
        <v>100000000</v>
      </c>
      <c r="W14" s="188">
        <f ca="1"/>
        <v>0.02</v>
      </c>
      <c r="X14" s="8" t="e">
        <f ca="1"/>
        <v>#N/A</v>
      </c>
    </row>
    <row r="15" spans="2:24">
      <c r="B15" s="15"/>
      <c r="C15" s="31"/>
      <c r="D15" s="23" t="s">
        <v>36</v>
      </c>
      <c r="E15" s="35" t="s">
        <v>37</v>
      </c>
      <c r="F15" s="15"/>
      <c r="G15" s="23" t="s">
        <v>36</v>
      </c>
      <c r="H15" s="35" t="s">
        <v>38</v>
      </c>
      <c r="I15" s="15"/>
      <c r="J15" s="11"/>
      <c r="N15" s="51" t="str">
        <f ca="1"/>
        <v>Party1</v>
      </c>
      <c r="O15" s="51" t="str">
        <f ca="1"/>
        <v>Party2</v>
      </c>
      <c r="P15" s="51" t="str">
        <f ca="1"/>
        <v>Leg1_Coupon_12</v>
      </c>
      <c r="Q15" s="51">
        <f ca="1"/>
        <v>45831</v>
      </c>
      <c r="R15" s="51">
        <f ca="1"/>
        <v>45831</v>
      </c>
      <c r="S15" s="51">
        <f ca="1"/>
        <v>46013</v>
      </c>
      <c r="T15" s="8">
        <f ca="1"/>
        <v>0.49863013698630099</v>
      </c>
      <c r="U15" s="8" t="str">
        <f ca="1"/>
        <v>182</v>
      </c>
      <c r="V15" s="189">
        <f ca="1"/>
        <v>100000000</v>
      </c>
      <c r="W15" s="188">
        <f ca="1"/>
        <v>0.02</v>
      </c>
      <c r="X15" s="8" t="e">
        <f ca="1"/>
        <v>#N/A</v>
      </c>
    </row>
    <row r="16" spans="2:24" ht="13.5" thickBot="1">
      <c r="B16" s="15"/>
      <c r="C16" s="31"/>
      <c r="D16" s="19" t="s">
        <v>40</v>
      </c>
      <c r="E16" s="36" t="s">
        <v>41</v>
      </c>
      <c r="F16" s="15"/>
      <c r="G16" s="19" t="s">
        <v>40</v>
      </c>
      <c r="H16" s="32" t="s">
        <v>41</v>
      </c>
      <c r="I16" s="15"/>
      <c r="J16" s="11"/>
      <c r="N16" s="51" t="str">
        <f ca="1"/>
        <v>Party1</v>
      </c>
      <c r="O16" s="51" t="str">
        <f ca="1"/>
        <v>Party2</v>
      </c>
      <c r="P16" s="51" t="str">
        <f ca="1"/>
        <v>Leg1_Coupon_13</v>
      </c>
      <c r="Q16" s="51">
        <f ca="1"/>
        <v>46013</v>
      </c>
      <c r="R16" s="51">
        <f ca="1"/>
        <v>46013</v>
      </c>
      <c r="S16" s="51">
        <f ca="1"/>
        <v>46195</v>
      </c>
      <c r="T16" s="8">
        <f ca="1"/>
        <v>0.49863013698630099</v>
      </c>
      <c r="U16" s="8" t="str">
        <f ca="1"/>
        <v>182</v>
      </c>
      <c r="V16" s="189">
        <f ca="1"/>
        <v>100000000</v>
      </c>
      <c r="W16" s="188">
        <f ca="1"/>
        <v>0.02</v>
      </c>
      <c r="X16" s="8" t="e">
        <f ca="1"/>
        <v>#N/A</v>
      </c>
    </row>
    <row r="17" spans="2:24" ht="13.5" thickBot="1">
      <c r="B17" s="15"/>
      <c r="C17" s="31"/>
      <c r="D17" s="29" t="s">
        <v>42</v>
      </c>
      <c r="E17" s="36">
        <v>0.02</v>
      </c>
      <c r="F17" s="15"/>
      <c r="G17" s="29" t="s">
        <v>42</v>
      </c>
      <c r="H17" s="36">
        <v>0</v>
      </c>
      <c r="I17" s="15"/>
      <c r="J17" s="11"/>
      <c r="K17" s="12" t="s">
        <v>39</v>
      </c>
      <c r="L17" s="202"/>
      <c r="N17" s="51" t="str">
        <f ca="1"/>
        <v>Party1</v>
      </c>
      <c r="O17" s="51" t="str">
        <f ca="1"/>
        <v>Party2</v>
      </c>
      <c r="P17" s="51" t="str">
        <f ca="1"/>
        <v>Leg1_Coupon_14</v>
      </c>
      <c r="Q17" s="51">
        <f ca="1"/>
        <v>46195</v>
      </c>
      <c r="R17" s="51">
        <f ca="1"/>
        <v>46195</v>
      </c>
      <c r="S17" s="51">
        <f ca="1"/>
        <v>46378</v>
      </c>
      <c r="T17" s="8">
        <f ca="1"/>
        <v>0.50136986301369901</v>
      </c>
      <c r="U17" s="8" t="str">
        <f ca="1"/>
        <v>183</v>
      </c>
      <c r="V17" s="189">
        <f ca="1"/>
        <v>100000000</v>
      </c>
      <c r="W17" s="188">
        <f ca="1"/>
        <v>0.02</v>
      </c>
      <c r="X17" s="8" t="e">
        <f ca="1"/>
        <v>#N/A</v>
      </c>
    </row>
    <row r="18" spans="2:24">
      <c r="B18" s="15"/>
      <c r="C18" s="31"/>
      <c r="D18" s="29" t="s">
        <v>43</v>
      </c>
      <c r="E18" s="36">
        <v>0</v>
      </c>
      <c r="F18" s="15"/>
      <c r="G18" s="29" t="s">
        <v>43</v>
      </c>
      <c r="H18" s="38">
        <v>0</v>
      </c>
      <c r="I18" s="15"/>
      <c r="J18" s="11"/>
      <c r="K18" s="17" t="s">
        <v>18</v>
      </c>
      <c r="L18" s="203" t="s">
        <v>19</v>
      </c>
      <c r="N18" s="51" t="str">
        <f ca="1"/>
        <v>Party1</v>
      </c>
      <c r="O18" s="51" t="str">
        <f ca="1"/>
        <v>Party2</v>
      </c>
      <c r="P18" s="51" t="str">
        <f ca="1"/>
        <v>Leg1_Coupon_15</v>
      </c>
      <c r="Q18" s="51">
        <f ca="1"/>
        <v>46378</v>
      </c>
      <c r="R18" s="51">
        <f ca="1"/>
        <v>46378</v>
      </c>
      <c r="S18" s="51">
        <f ca="1"/>
        <v>46560</v>
      </c>
      <c r="T18" s="8">
        <f ca="1"/>
        <v>0.49863013698630099</v>
      </c>
      <c r="U18" s="8" t="str">
        <f ca="1"/>
        <v>182</v>
      </c>
      <c r="V18" s="189">
        <f ca="1"/>
        <v>100000000</v>
      </c>
      <c r="W18" s="188">
        <f ca="1"/>
        <v>0.02</v>
      </c>
      <c r="X18" s="8" t="e">
        <f ca="1"/>
        <v>#N/A</v>
      </c>
    </row>
    <row r="19" spans="2:24">
      <c r="B19" s="15"/>
      <c r="C19" s="31"/>
      <c r="D19" s="29" t="s">
        <v>44</v>
      </c>
      <c r="E19" s="36" t="s">
        <v>26</v>
      </c>
      <c r="F19" s="15"/>
      <c r="G19" s="29" t="s">
        <v>44</v>
      </c>
      <c r="H19" s="39" t="s">
        <v>26</v>
      </c>
      <c r="I19" s="15"/>
      <c r="J19" s="11"/>
      <c r="K19" s="21" t="s">
        <v>16</v>
      </c>
      <c r="L19" s="204">
        <f ca="1">TODAY()</f>
        <v>43644</v>
      </c>
      <c r="N19" s="51" t="str">
        <f ca="1"/>
        <v>Party1</v>
      </c>
      <c r="O19" s="51" t="str">
        <f ca="1"/>
        <v>Party2</v>
      </c>
      <c r="P19" s="51" t="str">
        <f ca="1"/>
        <v>Leg1_Coupon_16</v>
      </c>
      <c r="Q19" s="51">
        <f ca="1"/>
        <v>46560</v>
      </c>
      <c r="R19" s="51">
        <f ca="1"/>
        <v>46560</v>
      </c>
      <c r="S19" s="51">
        <f ca="1"/>
        <v>46743</v>
      </c>
      <c r="T19" s="8">
        <f ca="1"/>
        <v>0.50136986301369901</v>
      </c>
      <c r="U19" s="8" t="str">
        <f ca="1"/>
        <v>183</v>
      </c>
      <c r="V19" s="189">
        <f ca="1"/>
        <v>100000000</v>
      </c>
      <c r="W19" s="188">
        <f ca="1"/>
        <v>0.02</v>
      </c>
      <c r="X19" s="8" t="e">
        <f ca="1"/>
        <v>#N/A</v>
      </c>
    </row>
    <row r="20" spans="2:24">
      <c r="B20" s="15"/>
      <c r="C20" s="31"/>
      <c r="D20" s="29" t="s">
        <v>45</v>
      </c>
      <c r="E20" s="36" t="s">
        <v>46</v>
      </c>
      <c r="F20" s="15"/>
      <c r="G20" s="29" t="s">
        <v>45</v>
      </c>
      <c r="H20" s="40" t="s">
        <v>46</v>
      </c>
      <c r="I20" s="15"/>
      <c r="J20" s="11"/>
      <c r="K20" s="21" t="s">
        <v>21</v>
      </c>
      <c r="L20" s="204">
        <f ca="1">E8</f>
        <v>47270</v>
      </c>
      <c r="N20" s="51" t="str">
        <f ca="1"/>
        <v>Party1</v>
      </c>
      <c r="O20" s="51" t="str">
        <f ca="1"/>
        <v>Party2</v>
      </c>
      <c r="P20" s="51" t="str">
        <f ca="1"/>
        <v>Leg1_Coupon_17</v>
      </c>
      <c r="Q20" s="51">
        <f ca="1"/>
        <v>46743</v>
      </c>
      <c r="R20" s="51">
        <f ca="1"/>
        <v>46743</v>
      </c>
      <c r="S20" s="51">
        <f ca="1"/>
        <v>46926</v>
      </c>
      <c r="T20" s="8">
        <f ca="1"/>
        <v>0.50136986301369901</v>
      </c>
      <c r="U20" s="8" t="str">
        <f ca="1"/>
        <v>183</v>
      </c>
      <c r="V20" s="189">
        <f ca="1"/>
        <v>100000000</v>
      </c>
      <c r="W20" s="188">
        <f ca="1"/>
        <v>0.02</v>
      </c>
      <c r="X20" s="8" t="e">
        <f ca="1"/>
        <v>#N/A</v>
      </c>
    </row>
    <row r="21" spans="2:24">
      <c r="B21" s="15"/>
      <c r="C21" s="31"/>
      <c r="D21" s="29" t="s">
        <v>48</v>
      </c>
      <c r="E21" s="36" t="s">
        <v>49</v>
      </c>
      <c r="F21" s="15"/>
      <c r="G21" s="29" t="s">
        <v>48</v>
      </c>
      <c r="H21" s="41" t="s">
        <v>49</v>
      </c>
      <c r="I21" s="15"/>
      <c r="J21" s="11"/>
      <c r="K21" s="21" t="s">
        <v>11</v>
      </c>
      <c r="L21" s="204">
        <f ca="1">TODAY()</f>
        <v>43644</v>
      </c>
      <c r="N21" s="51" t="str">
        <f ca="1"/>
        <v>Party1</v>
      </c>
      <c r="O21" s="51" t="str">
        <f ca="1"/>
        <v>Party2</v>
      </c>
      <c r="P21" s="51" t="str">
        <f ca="1"/>
        <v>Leg1_Coupon_18</v>
      </c>
      <c r="Q21" s="51">
        <f ca="1"/>
        <v>46926</v>
      </c>
      <c r="R21" s="51">
        <f ca="1"/>
        <v>46926</v>
      </c>
      <c r="S21" s="51">
        <f ca="1"/>
        <v>47109</v>
      </c>
      <c r="T21" s="8">
        <f ca="1"/>
        <v>0.50136986301369901</v>
      </c>
      <c r="U21" s="8" t="str">
        <f ca="1"/>
        <v>183</v>
      </c>
      <c r="V21" s="189">
        <f ca="1"/>
        <v>100000000</v>
      </c>
      <c r="W21" s="188">
        <f ca="1"/>
        <v>0.02</v>
      </c>
      <c r="X21" s="8" t="e">
        <f ca="1"/>
        <v>#N/A</v>
      </c>
    </row>
    <row r="22" spans="2:24">
      <c r="B22" s="15"/>
      <c r="C22" s="31"/>
      <c r="D22" s="29" t="s">
        <v>51</v>
      </c>
      <c r="E22" s="36" t="s">
        <v>52</v>
      </c>
      <c r="F22" s="15"/>
      <c r="G22" s="29" t="s">
        <v>51</v>
      </c>
      <c r="H22" s="42" t="s">
        <v>52</v>
      </c>
      <c r="I22" s="15"/>
      <c r="J22" s="11"/>
      <c r="K22" s="21" t="s">
        <v>191</v>
      </c>
      <c r="L22" s="204" t="s">
        <v>190</v>
      </c>
      <c r="N22" s="51" t="str">
        <f ca="1"/>
        <v>Party1</v>
      </c>
      <c r="O22" s="51" t="str">
        <f ca="1"/>
        <v>Party2</v>
      </c>
      <c r="P22" s="51" t="str">
        <f ca="1"/>
        <v>Leg1_Coupon_19</v>
      </c>
      <c r="Q22" s="51">
        <f ca="1"/>
        <v>47109</v>
      </c>
      <c r="R22" s="51">
        <f ca="1"/>
        <v>47109</v>
      </c>
      <c r="S22" s="51">
        <f ca="1"/>
        <v>47270</v>
      </c>
      <c r="T22" s="8">
        <f ca="1"/>
        <v>0.44109589041095898</v>
      </c>
      <c r="U22" s="8" t="str">
        <f ca="1"/>
        <v>161</v>
      </c>
      <c r="V22" s="189">
        <f ca="1"/>
        <v>100000000</v>
      </c>
      <c r="W22" s="188">
        <f ca="1"/>
        <v>0.02</v>
      </c>
      <c r="X22" s="8" t="e">
        <f ca="1"/>
        <v>#N/A</v>
      </c>
    </row>
    <row r="23" spans="2:24">
      <c r="B23" s="15"/>
      <c r="C23" s="31"/>
      <c r="D23" s="29" t="s">
        <v>53</v>
      </c>
      <c r="E23" s="36" t="s">
        <v>49</v>
      </c>
      <c r="F23" s="15"/>
      <c r="G23" s="29" t="s">
        <v>53</v>
      </c>
      <c r="H23" s="41" t="s">
        <v>49</v>
      </c>
      <c r="I23" s="15"/>
      <c r="J23" s="11"/>
      <c r="K23" s="21" t="s">
        <v>13</v>
      </c>
      <c r="L23" s="204" t="s">
        <v>47</v>
      </c>
      <c r="N23" s="51" t="str">
        <f ca="1"/>
        <v>Party2</v>
      </c>
      <c r="O23" s="51" t="str">
        <f ca="1"/>
        <v>Party1</v>
      </c>
      <c r="P23" s="51" t="str">
        <f ca="1"/>
        <v>Leg2_Coupon_0</v>
      </c>
      <c r="Q23" s="51">
        <f ca="1"/>
        <v>43647</v>
      </c>
      <c r="R23" s="51">
        <f ca="1"/>
        <v>43647</v>
      </c>
      <c r="S23" s="51">
        <f ca="1"/>
        <v>43801</v>
      </c>
      <c r="T23" s="8">
        <f ca="1"/>
        <v>0.42191780821917801</v>
      </c>
      <c r="U23" s="8" t="str">
        <f ca="1"/>
        <v>154</v>
      </c>
      <c r="V23" s="189">
        <f ca="1"/>
        <v>100000000</v>
      </c>
      <c r="W23" s="188">
        <f ca="1"/>
        <v>0</v>
      </c>
      <c r="X23" s="8" t="e">
        <f ca="1"/>
        <v>#N/A</v>
      </c>
    </row>
    <row r="24" spans="2:24" ht="13.5" thickBot="1">
      <c r="B24" s="15"/>
      <c r="C24" s="31"/>
      <c r="D24" s="29" t="s">
        <v>54</v>
      </c>
      <c r="E24" s="36" t="s">
        <v>55</v>
      </c>
      <c r="F24" s="15"/>
      <c r="G24" s="29" t="s">
        <v>54</v>
      </c>
      <c r="H24" s="42" t="s">
        <v>55</v>
      </c>
      <c r="I24" s="15"/>
      <c r="J24" s="11"/>
      <c r="K24" s="25" t="s">
        <v>15</v>
      </c>
      <c r="L24" s="205" t="s">
        <v>50</v>
      </c>
      <c r="N24" s="51" t="str">
        <f ca="1"/>
        <v>Party2</v>
      </c>
      <c r="O24" s="51" t="str">
        <f ca="1"/>
        <v>Party1</v>
      </c>
      <c r="P24" s="51" t="str">
        <f ca="1"/>
        <v>Leg2_Coupon_1</v>
      </c>
      <c r="Q24" s="51">
        <f ca="1"/>
        <v>43801</v>
      </c>
      <c r="R24" s="51">
        <f ca="1"/>
        <v>43801</v>
      </c>
      <c r="S24" s="51">
        <f ca="1"/>
        <v>44004</v>
      </c>
      <c r="T24" s="8">
        <f ca="1"/>
        <v>0.55616438356164399</v>
      </c>
      <c r="U24" s="8" t="str">
        <f ca="1"/>
        <v>203</v>
      </c>
      <c r="V24" s="189">
        <f ca="1"/>
        <v>100000000</v>
      </c>
      <c r="W24" s="188">
        <f ca="1"/>
        <v>0</v>
      </c>
      <c r="X24" s="8" t="e">
        <f ca="1"/>
        <v>#N/A</v>
      </c>
    </row>
    <row r="25" spans="2:24" ht="13.5" thickBot="1">
      <c r="B25" s="15"/>
      <c r="C25" s="31"/>
      <c r="D25" s="29" t="s">
        <v>57</v>
      </c>
      <c r="E25" s="36"/>
      <c r="F25" s="15"/>
      <c r="G25" s="29" t="s">
        <v>57</v>
      </c>
      <c r="H25" s="36" t="s">
        <v>58</v>
      </c>
      <c r="I25" s="15"/>
      <c r="J25" s="11"/>
      <c r="N25" s="52" t="str">
        <f ca="1"/>
        <v>Party2</v>
      </c>
      <c r="O25" s="51" t="str">
        <f ca="1"/>
        <v>Party1</v>
      </c>
      <c r="P25" s="51" t="str">
        <f ca="1"/>
        <v>Leg2_Coupon_2</v>
      </c>
      <c r="Q25" s="51">
        <f ca="1"/>
        <v>44004</v>
      </c>
      <c r="R25" s="51">
        <f ca="1"/>
        <v>44004</v>
      </c>
      <c r="S25" s="51">
        <f ca="1"/>
        <v>44187</v>
      </c>
      <c r="T25" s="8">
        <f ca="1"/>
        <v>0.50136986301369901</v>
      </c>
      <c r="U25" s="8" t="str">
        <f ca="1"/>
        <v>183</v>
      </c>
      <c r="V25" s="189">
        <f ca="1"/>
        <v>100000000</v>
      </c>
      <c r="W25" s="188">
        <f ca="1"/>
        <v>0</v>
      </c>
      <c r="X25" s="8" t="e">
        <f ca="1"/>
        <v>#N/A</v>
      </c>
    </row>
    <row r="26" spans="2:24" ht="13.5" thickBot="1">
      <c r="B26" s="15"/>
      <c r="C26" s="31"/>
      <c r="D26" s="29" t="s">
        <v>61</v>
      </c>
      <c r="E26" s="7" t="s">
        <v>172</v>
      </c>
      <c r="F26" s="15"/>
      <c r="G26" s="29" t="s">
        <v>61</v>
      </c>
      <c r="H26" s="7" t="s">
        <v>172</v>
      </c>
      <c r="I26" s="15"/>
      <c r="J26" s="11"/>
      <c r="K26" s="12" t="s">
        <v>56</v>
      </c>
      <c r="L26" s="202"/>
      <c r="N26" s="52" t="str">
        <f ca="1"/>
        <v>Party2</v>
      </c>
      <c r="O26" s="51" t="str">
        <f ca="1"/>
        <v>Party1</v>
      </c>
      <c r="P26" s="51" t="str">
        <f ca="1"/>
        <v>Leg2_Coupon_3</v>
      </c>
      <c r="Q26" s="51">
        <f ca="1"/>
        <v>44187</v>
      </c>
      <c r="R26" s="51">
        <f ca="1"/>
        <v>44187</v>
      </c>
      <c r="S26" s="51">
        <f ca="1"/>
        <v>44369</v>
      </c>
      <c r="T26" s="8">
        <f ca="1"/>
        <v>0.49863013698630099</v>
      </c>
      <c r="U26" s="8" t="str">
        <f ca="1"/>
        <v>182</v>
      </c>
      <c r="V26" s="189">
        <f ca="1"/>
        <v>100000000</v>
      </c>
      <c r="W26" s="188">
        <f ca="1"/>
        <v>0</v>
      </c>
      <c r="X26" s="8" t="e">
        <f ca="1"/>
        <v>#N/A</v>
      </c>
    </row>
    <row r="27" spans="2:24">
      <c r="B27" s="15"/>
      <c r="C27" s="31"/>
      <c r="D27" s="29" t="s">
        <v>63</v>
      </c>
      <c r="E27" s="36"/>
      <c r="F27" s="15" t="str">
        <f>IF(ISNA(VLOOKUP(E26,LiveCurveRange,1,FALSE)),"&lt;-Error","")</f>
        <v/>
      </c>
      <c r="G27" s="29" t="s">
        <v>63</v>
      </c>
      <c r="H27" s="7" t="s">
        <v>173</v>
      </c>
      <c r="I27" s="15" t="str">
        <f>IF(ISNA(VLOOKUP(H26,LiveCurveRange,1,FALSE)),"&lt;-Error","")</f>
        <v/>
      </c>
      <c r="J27" s="11"/>
      <c r="K27" s="17" t="s">
        <v>59</v>
      </c>
      <c r="L27" s="203" t="s">
        <v>41</v>
      </c>
      <c r="N27" s="52" t="str">
        <f ca="1"/>
        <v>Party2</v>
      </c>
      <c r="O27" s="51" t="str">
        <f ca="1"/>
        <v>Party1</v>
      </c>
      <c r="P27" s="51" t="str">
        <f ca="1"/>
        <v>Leg2_Coupon_4</v>
      </c>
      <c r="Q27" s="51">
        <f ca="1"/>
        <v>44369</v>
      </c>
      <c r="R27" s="51">
        <f ca="1"/>
        <v>44369</v>
      </c>
      <c r="S27" s="51">
        <f ca="1"/>
        <v>44552</v>
      </c>
      <c r="T27" s="8">
        <f ca="1"/>
        <v>0.50136986301369901</v>
      </c>
      <c r="U27" s="8" t="str">
        <f ca="1"/>
        <v>183</v>
      </c>
      <c r="V27" s="189">
        <f ca="1"/>
        <v>100000000</v>
      </c>
      <c r="W27" s="188">
        <f ca="1"/>
        <v>0</v>
      </c>
      <c r="X27" s="8" t="e">
        <f ca="1"/>
        <v>#N/A</v>
      </c>
    </row>
    <row r="28" spans="2:24">
      <c r="B28" s="15"/>
      <c r="C28" s="31"/>
      <c r="D28" s="29" t="s">
        <v>65</v>
      </c>
      <c r="E28" s="36" t="s">
        <v>156</v>
      </c>
      <c r="F28" s="15"/>
      <c r="G28" s="29" t="s">
        <v>65</v>
      </c>
      <c r="H28" s="36" t="s">
        <v>156</v>
      </c>
      <c r="I28" s="15" t="str">
        <f>IF(ISNA(VLOOKUP(H27,LiveCurveRange,1,FALSE)),"&lt;-Error","")</f>
        <v/>
      </c>
      <c r="J28" s="11"/>
      <c r="K28" s="21" t="s">
        <v>60</v>
      </c>
      <c r="L28" s="204" t="s">
        <v>47</v>
      </c>
      <c r="N28" s="52" t="str">
        <f ca="1"/>
        <v>Party2</v>
      </c>
      <c r="O28" s="51" t="str">
        <f ca="1"/>
        <v>Party1</v>
      </c>
      <c r="P28" s="51" t="str">
        <f ca="1"/>
        <v>Leg2_Coupon_5</v>
      </c>
      <c r="Q28" s="51">
        <f ca="1"/>
        <v>44552</v>
      </c>
      <c r="R28" s="51">
        <f ca="1"/>
        <v>44552</v>
      </c>
      <c r="S28" s="51">
        <f ca="1"/>
        <v>44734</v>
      </c>
      <c r="T28" s="8">
        <f ca="1"/>
        <v>0.49863013698630099</v>
      </c>
      <c r="U28" s="8" t="str">
        <f ca="1"/>
        <v>182</v>
      </c>
      <c r="V28" s="189">
        <f ca="1"/>
        <v>100000000</v>
      </c>
      <c r="W28" s="188">
        <f ca="1"/>
        <v>0</v>
      </c>
      <c r="X28" s="8" t="e">
        <f ca="1"/>
        <v>#N/A</v>
      </c>
    </row>
    <row r="29" spans="2:24">
      <c r="B29" s="15"/>
      <c r="C29" s="31"/>
      <c r="D29" s="8" t="s">
        <v>67</v>
      </c>
      <c r="E29" s="8" t="b">
        <v>1</v>
      </c>
      <c r="F29" s="15"/>
      <c r="G29" s="8" t="s">
        <v>67</v>
      </c>
      <c r="H29" s="8" t="b">
        <v>1</v>
      </c>
      <c r="I29" s="15"/>
      <c r="J29" s="11"/>
      <c r="K29" s="21" t="s">
        <v>62</v>
      </c>
      <c r="L29" s="204">
        <f ca="1">L21</f>
        <v>43644</v>
      </c>
      <c r="N29" s="52" t="str">
        <f ca="1"/>
        <v>Party2</v>
      </c>
      <c r="O29" s="51" t="str">
        <f ca="1"/>
        <v>Party1</v>
      </c>
      <c r="P29" s="51" t="str">
        <f ca="1"/>
        <v>Leg2_Coupon_6</v>
      </c>
      <c r="Q29" s="51">
        <f ca="1"/>
        <v>44734</v>
      </c>
      <c r="R29" s="51">
        <f ca="1"/>
        <v>44734</v>
      </c>
      <c r="S29" s="51">
        <f ca="1"/>
        <v>44917</v>
      </c>
      <c r="T29" s="8">
        <f ca="1"/>
        <v>0.50136986301369901</v>
      </c>
      <c r="U29" s="8" t="str">
        <f ca="1"/>
        <v>183</v>
      </c>
      <c r="V29" s="189">
        <f ca="1"/>
        <v>100000000</v>
      </c>
      <c r="W29" s="188">
        <f ca="1"/>
        <v>0</v>
      </c>
      <c r="X29" s="8" t="e">
        <f ca="1"/>
        <v>#N/A</v>
      </c>
    </row>
    <row r="30" spans="2:24" ht="13.5" thickBot="1">
      <c r="B30" s="15"/>
      <c r="C30" s="31"/>
      <c r="D30" s="15"/>
      <c r="E30" s="15"/>
      <c r="F30" s="15"/>
      <c r="G30" s="15"/>
      <c r="H30" s="15"/>
      <c r="I30" s="15"/>
      <c r="J30" s="11"/>
      <c r="K30" s="21" t="s">
        <v>64</v>
      </c>
      <c r="L30" s="204" t="s">
        <v>7</v>
      </c>
      <c r="N30" s="52" t="str">
        <f ca="1"/>
        <v>Party2</v>
      </c>
      <c r="O30" s="51" t="str">
        <f ca="1"/>
        <v>Party1</v>
      </c>
      <c r="P30" s="51" t="str">
        <f ca="1"/>
        <v>Leg2_Coupon_7</v>
      </c>
      <c r="Q30" s="51">
        <f ca="1"/>
        <v>44917</v>
      </c>
      <c r="R30" s="51">
        <f ca="1"/>
        <v>44917</v>
      </c>
      <c r="S30" s="51">
        <f ca="1"/>
        <v>45099</v>
      </c>
      <c r="T30" s="8">
        <f ca="1"/>
        <v>0.49863013698630099</v>
      </c>
      <c r="U30" s="8" t="str">
        <f ca="1"/>
        <v>182</v>
      </c>
      <c r="V30" s="189">
        <f ca="1"/>
        <v>100000000</v>
      </c>
      <c r="W30" s="188">
        <f ca="1"/>
        <v>0</v>
      </c>
      <c r="X30" s="8" t="e">
        <f ca="1"/>
        <v>#N/A</v>
      </c>
    </row>
    <row r="31" spans="2:24">
      <c r="B31" s="15"/>
      <c r="C31" s="31"/>
      <c r="D31" s="15"/>
      <c r="E31" s="15"/>
      <c r="F31" s="15"/>
      <c r="G31" s="15"/>
      <c r="H31" s="15"/>
      <c r="I31" s="15"/>
      <c r="J31" s="11"/>
      <c r="K31" s="12" t="s">
        <v>66</v>
      </c>
      <c r="L31" s="202"/>
      <c r="N31" s="52" t="str">
        <f ca="1"/>
        <v>Party2</v>
      </c>
      <c r="O31" s="51" t="str">
        <f ca="1"/>
        <v>Party1</v>
      </c>
      <c r="P31" s="51" t="str">
        <f ca="1"/>
        <v>Leg2_Coupon_8</v>
      </c>
      <c r="Q31" s="51">
        <f ca="1"/>
        <v>45099</v>
      </c>
      <c r="R31" s="51">
        <f ca="1"/>
        <v>45099</v>
      </c>
      <c r="S31" s="51">
        <f ca="1"/>
        <v>45282</v>
      </c>
      <c r="T31" s="8">
        <f ca="1"/>
        <v>0.50136986301369901</v>
      </c>
      <c r="U31" s="8" t="str">
        <f ca="1"/>
        <v>183</v>
      </c>
      <c r="V31" s="189">
        <f ca="1"/>
        <v>100000000</v>
      </c>
      <c r="W31" s="188">
        <f ca="1"/>
        <v>0</v>
      </c>
      <c r="X31" s="8" t="e">
        <f ca="1"/>
        <v>#N/A</v>
      </c>
    </row>
    <row r="32" spans="2:24">
      <c r="B32" s="15"/>
      <c r="C32" s="31"/>
      <c r="D32" s="31"/>
      <c r="E32" s="31"/>
      <c r="F32" s="31"/>
      <c r="G32" s="31"/>
      <c r="H32" s="31"/>
      <c r="I32" s="15"/>
      <c r="J32" s="11"/>
      <c r="K32" s="21" t="s">
        <v>68</v>
      </c>
      <c r="L32" s="204"/>
      <c r="N32" s="52" t="str">
        <f ca="1"/>
        <v>Party2</v>
      </c>
      <c r="O32" s="51" t="str">
        <f ca="1"/>
        <v>Party1</v>
      </c>
      <c r="P32" s="51" t="str">
        <f ca="1"/>
        <v>Leg2_Coupon_9</v>
      </c>
      <c r="Q32" s="51">
        <f ca="1"/>
        <v>45282</v>
      </c>
      <c r="R32" s="51">
        <f ca="1"/>
        <v>45282</v>
      </c>
      <c r="S32" s="51">
        <f ca="1"/>
        <v>45467</v>
      </c>
      <c r="T32" s="8">
        <f ca="1"/>
        <v>0.50684931506849296</v>
      </c>
      <c r="U32" s="8" t="str">
        <f ca="1"/>
        <v>185</v>
      </c>
      <c r="V32" s="189">
        <f ca="1"/>
        <v>100000000</v>
      </c>
      <c r="W32" s="188">
        <f ca="1"/>
        <v>0</v>
      </c>
      <c r="X32" s="8" t="e">
        <f ca="1"/>
        <v>#N/A</v>
      </c>
    </row>
    <row r="33" spans="2:24" ht="13.5" thickBot="1">
      <c r="B33" s="15"/>
      <c r="C33" s="31"/>
      <c r="D33" s="43"/>
      <c r="E33" s="43"/>
      <c r="F33" s="43"/>
      <c r="G33" s="43"/>
      <c r="H33" s="43"/>
      <c r="I33" s="15"/>
      <c r="J33" s="11"/>
      <c r="K33" s="21" t="s">
        <v>69</v>
      </c>
      <c r="L33" s="204"/>
      <c r="N33" s="52" t="str">
        <f ca="1"/>
        <v>Party2</v>
      </c>
      <c r="O33" s="51" t="str">
        <f ca="1"/>
        <v>Party1</v>
      </c>
      <c r="P33" s="51" t="str">
        <f ca="1"/>
        <v>Leg2_Coupon_10</v>
      </c>
      <c r="Q33" s="51">
        <f ca="1"/>
        <v>45467</v>
      </c>
      <c r="R33" s="51">
        <f ca="1"/>
        <v>45467</v>
      </c>
      <c r="S33" s="51">
        <f ca="1"/>
        <v>45649</v>
      </c>
      <c r="T33" s="8">
        <f ca="1"/>
        <v>0.49863013698630099</v>
      </c>
      <c r="U33" s="8" t="str">
        <f ca="1"/>
        <v>182</v>
      </c>
      <c r="V33" s="189">
        <f ca="1"/>
        <v>100000000</v>
      </c>
      <c r="W33" s="188">
        <f ca="1"/>
        <v>0</v>
      </c>
      <c r="X33" s="8" t="e">
        <f ca="1"/>
        <v>#N/A</v>
      </c>
    </row>
    <row r="34" spans="2:24">
      <c r="B34" s="15"/>
      <c r="C34" s="31"/>
      <c r="D34" s="15"/>
      <c r="E34" s="15"/>
      <c r="F34" s="15"/>
      <c r="G34" s="15"/>
      <c r="H34" s="15"/>
      <c r="I34" s="15"/>
      <c r="J34" s="11"/>
      <c r="K34" s="21"/>
      <c r="L34" s="204"/>
      <c r="N34" s="52" t="str">
        <f ca="1"/>
        <v>Party2</v>
      </c>
      <c r="O34" s="51" t="str">
        <f ca="1"/>
        <v>Party1</v>
      </c>
      <c r="P34" s="51" t="str">
        <f ca="1"/>
        <v>Leg2_Coupon_11</v>
      </c>
      <c r="Q34" s="51">
        <f ca="1"/>
        <v>45649</v>
      </c>
      <c r="R34" s="51">
        <f ca="1"/>
        <v>45649</v>
      </c>
      <c r="S34" s="51">
        <f ca="1"/>
        <v>45831</v>
      </c>
      <c r="T34" s="8">
        <f ca="1"/>
        <v>0.49863013698630099</v>
      </c>
      <c r="U34" s="8" t="str">
        <f ca="1"/>
        <v>182</v>
      </c>
      <c r="V34" s="189">
        <f ca="1"/>
        <v>100000000</v>
      </c>
      <c r="W34" s="188">
        <f ca="1"/>
        <v>0</v>
      </c>
      <c r="X34" s="8" t="e">
        <f ca="1"/>
        <v>#N/A</v>
      </c>
    </row>
    <row r="35" spans="2:24" ht="13.5" thickBot="1">
      <c r="B35" s="15"/>
      <c r="C35" s="31"/>
      <c r="D35" s="23" t="s">
        <v>70</v>
      </c>
      <c r="E35" s="44" t="str">
        <f ca="1">_xll.HLV5r3.Financial.Cache.CreateInterestRateSwapWithProperties(D4:E28,G4:H28, K18:L24)</f>
        <v>Trade.SpreadSheet.swap.nb001</v>
      </c>
      <c r="F35" s="15"/>
      <c r="G35" t="s">
        <v>68</v>
      </c>
      <c r="H35" s="45">
        <f ca="1">_xll.HLV5r3.Financial.Cache.GetNPVWithSpecifiedCurves(E35,L28,L27,L29,G43:H44)</f>
        <v>4168290.8658826333</v>
      </c>
      <c r="I35" s="15"/>
      <c r="J35" s="11"/>
      <c r="K35" s="25"/>
      <c r="L35" s="205"/>
      <c r="N35" s="52" t="str">
        <f ca="1"/>
        <v>Party2</v>
      </c>
      <c r="O35" s="51" t="str">
        <f ca="1"/>
        <v>Party1</v>
      </c>
      <c r="P35" s="51" t="str">
        <f ca="1"/>
        <v>Leg2_Coupon_12</v>
      </c>
      <c r="Q35" s="51">
        <f ca="1"/>
        <v>45831</v>
      </c>
      <c r="R35" s="51">
        <f ca="1"/>
        <v>45831</v>
      </c>
      <c r="S35" s="51">
        <f ca="1"/>
        <v>46013</v>
      </c>
      <c r="T35" s="8">
        <f ca="1"/>
        <v>0.49863013698630099</v>
      </c>
      <c r="U35" s="8" t="str">
        <f ca="1"/>
        <v>182</v>
      </c>
      <c r="V35" s="189">
        <f ca="1"/>
        <v>100000000</v>
      </c>
      <c r="W35" s="188">
        <f ca="1"/>
        <v>0</v>
      </c>
      <c r="X35" s="8" t="e">
        <f ca="1"/>
        <v>#N/A</v>
      </c>
    </row>
    <row r="36" spans="2:24">
      <c r="B36" s="15"/>
      <c r="C36" s="31"/>
      <c r="D36" s="29" t="s">
        <v>71</v>
      </c>
      <c r="E36" s="46" t="str">
        <f ca="1">_xll.HLV5r3.Financial.Cache.ValueTradeFromMarket(E35,L28,K32:K33,L27,L30,L29)</f>
        <v>ValuationReport.LOCAL_USER.SpreadSheet.swap.nb001.QR_LIVE</v>
      </c>
      <c r="F36" s="15"/>
      <c r="G36" t="s">
        <v>69</v>
      </c>
      <c r="H36" s="50">
        <f ca="1">_xll.HLV5r3.Financial.Cache.GetParRateWithSpecifiedCurves(E35,L28,L29,G43:H44)</f>
        <v>5.3823574403042737E-2</v>
      </c>
      <c r="I36" s="15"/>
      <c r="J36" s="11"/>
      <c r="N36" s="52" t="str">
        <f ca="1"/>
        <v>Party2</v>
      </c>
      <c r="O36" s="51" t="str">
        <f ca="1"/>
        <v>Party1</v>
      </c>
      <c r="P36" s="51" t="str">
        <f ca="1"/>
        <v>Leg2_Coupon_13</v>
      </c>
      <c r="Q36" s="51">
        <f ca="1"/>
        <v>46013</v>
      </c>
      <c r="R36" s="51">
        <f ca="1"/>
        <v>46013</v>
      </c>
      <c r="S36" s="51">
        <f ca="1"/>
        <v>46195</v>
      </c>
      <c r="T36" s="8">
        <f ca="1"/>
        <v>0.49863013698630099</v>
      </c>
      <c r="U36" s="8" t="str">
        <f ca="1"/>
        <v>182</v>
      </c>
      <c r="V36" s="189">
        <f ca="1"/>
        <v>100000000</v>
      </c>
      <c r="W36" s="188">
        <f ca="1"/>
        <v>0</v>
      </c>
      <c r="X36" s="8" t="e">
        <f ca="1"/>
        <v>#N/A</v>
      </c>
    </row>
    <row r="37" spans="2:24">
      <c r="B37" s="15"/>
      <c r="C37" s="31"/>
      <c r="D37" s="47"/>
      <c r="E37" s="48"/>
      <c r="F37" s="15"/>
      <c r="G37"/>
      <c r="H37"/>
      <c r="I37" s="15"/>
      <c r="J37" s="11"/>
      <c r="N37" s="52" t="str">
        <f ca="1"/>
        <v>Party2</v>
      </c>
      <c r="O37" s="51" t="str">
        <f ca="1"/>
        <v>Party1</v>
      </c>
      <c r="P37" s="51" t="str">
        <f ca="1"/>
        <v>Leg2_Coupon_14</v>
      </c>
      <c r="Q37" s="51">
        <f ca="1"/>
        <v>46195</v>
      </c>
      <c r="R37" s="51">
        <f ca="1"/>
        <v>46195</v>
      </c>
      <c r="S37" s="51">
        <f ca="1"/>
        <v>46378</v>
      </c>
      <c r="T37" s="8">
        <f ca="1"/>
        <v>0.50136986301369901</v>
      </c>
      <c r="U37" s="8" t="str">
        <f ca="1"/>
        <v>183</v>
      </c>
      <c r="V37" s="189">
        <f ca="1"/>
        <v>100000000</v>
      </c>
      <c r="W37" s="188">
        <f ca="1"/>
        <v>0</v>
      </c>
      <c r="X37" s="8" t="e">
        <f ca="1"/>
        <v>#N/A</v>
      </c>
    </row>
    <row r="38" spans="2:24">
      <c r="B38" s="15"/>
      <c r="C38" s="31"/>
      <c r="D38" s="15"/>
      <c r="E38" s="31"/>
      <c r="F38" s="15"/>
      <c r="G38"/>
      <c r="H38" s="49"/>
      <c r="I38" s="15"/>
      <c r="J38" s="11"/>
      <c r="N38" s="52" t="str">
        <f ca="1"/>
        <v>Party2</v>
      </c>
      <c r="O38" s="51" t="str">
        <f ca="1"/>
        <v>Party1</v>
      </c>
      <c r="P38" s="51" t="str">
        <f ca="1"/>
        <v>Leg2_Coupon_15</v>
      </c>
      <c r="Q38" s="51">
        <f ca="1"/>
        <v>46378</v>
      </c>
      <c r="R38" s="51">
        <f ca="1"/>
        <v>46378</v>
      </c>
      <c r="S38" s="51">
        <f ca="1"/>
        <v>46560</v>
      </c>
      <c r="T38" s="8">
        <f ca="1"/>
        <v>0.49863013698630099</v>
      </c>
      <c r="U38" s="8" t="str">
        <f ca="1"/>
        <v>182</v>
      </c>
      <c r="V38" s="189">
        <f ca="1"/>
        <v>100000000</v>
      </c>
      <c r="W38" s="188">
        <f ca="1"/>
        <v>0</v>
      </c>
      <c r="X38" s="8" t="e">
        <f ca="1"/>
        <v>#N/A</v>
      </c>
    </row>
    <row r="39" spans="2:24">
      <c r="B39" s="15"/>
      <c r="C39" s="31"/>
      <c r="D39" s="15" t="str">
        <f t="array" aca="1" ref="D39:E44" ca="1">_xll.HLV5r3.Financial.Cache.ViewValuationReport(E36)</f>
        <v>ImpliedQuote</v>
      </c>
      <c r="E39" s="50">
        <f ca="1"/>
        <v>5.3823574403042737E-2</v>
      </c>
      <c r="F39" s="15"/>
      <c r="G39" t="s">
        <v>68</v>
      </c>
      <c r="H39" s="45">
        <f ca="1">_xll.HLV5r3.Financial.Cache.GetNPV(E35,L28,L27,L29,L30)</f>
        <v>4168290.8658826333</v>
      </c>
      <c r="I39" s="15"/>
      <c r="J39" s="11"/>
      <c r="N39" s="52" t="str">
        <f ca="1"/>
        <v>Party2</v>
      </c>
      <c r="O39" s="51" t="str">
        <f ca="1"/>
        <v>Party1</v>
      </c>
      <c r="P39" s="51" t="str">
        <f ca="1"/>
        <v>Leg2_Coupon_16</v>
      </c>
      <c r="Q39" s="51">
        <f ca="1"/>
        <v>46560</v>
      </c>
      <c r="R39" s="51">
        <f ca="1"/>
        <v>46560</v>
      </c>
      <c r="S39" s="51">
        <f ca="1"/>
        <v>46743</v>
      </c>
      <c r="T39" s="8">
        <f ca="1"/>
        <v>0.50136986301369901</v>
      </c>
      <c r="U39" s="8" t="str">
        <f ca="1"/>
        <v>183</v>
      </c>
      <c r="V39" s="189">
        <f ca="1"/>
        <v>100000000</v>
      </c>
      <c r="W39" s="188">
        <f ca="1"/>
        <v>0</v>
      </c>
      <c r="X39" s="8" t="e">
        <f ca="1"/>
        <v>#N/A</v>
      </c>
    </row>
    <row r="40" spans="2:24">
      <c r="B40" s="15"/>
      <c r="C40" s="31"/>
      <c r="D40" s="15" t="str">
        <f ca="1"/>
        <v>NPV</v>
      </c>
      <c r="E40" s="45">
        <f ca="1"/>
        <v>4168290.8658826333</v>
      </c>
      <c r="F40" s="15"/>
      <c r="G40" t="s">
        <v>69</v>
      </c>
      <c r="H40" s="50">
        <f ca="1">_xll.HLV5r3.Financial.Cache.GetParRate(E35,L28,L27,L29,L30)</f>
        <v>5.3823574403042737E-2</v>
      </c>
      <c r="I40" s="15"/>
      <c r="J40" s="11"/>
      <c r="N40" s="52" t="str">
        <f ca="1"/>
        <v>Party2</v>
      </c>
      <c r="O40" s="51" t="str">
        <f ca="1"/>
        <v>Party1</v>
      </c>
      <c r="P40" s="51" t="str">
        <f ca="1"/>
        <v>Leg2_Coupon_17</v>
      </c>
      <c r="Q40" s="51">
        <f ca="1"/>
        <v>46743</v>
      </c>
      <c r="R40" s="51">
        <f ca="1"/>
        <v>46743</v>
      </c>
      <c r="S40" s="51">
        <f ca="1"/>
        <v>46926</v>
      </c>
      <c r="T40" s="8">
        <f ca="1"/>
        <v>0.50136986301369901</v>
      </c>
      <c r="U40" s="8" t="str">
        <f ca="1"/>
        <v>183</v>
      </c>
      <c r="V40" s="189">
        <f ca="1"/>
        <v>100000000</v>
      </c>
      <c r="W40" s="188">
        <f ca="1"/>
        <v>0</v>
      </c>
      <c r="X40" s="8" t="e">
        <f ca="1"/>
        <v>#N/A</v>
      </c>
    </row>
    <row r="41" spans="2:24">
      <c r="B41" s="15"/>
      <c r="C41" s="31"/>
      <c r="D41" s="15" t="str">
        <f ca="1"/>
        <v>AccrualFactor</v>
      </c>
      <c r="E41" s="45">
        <f ca="1"/>
        <v>-917.60425516947225</v>
      </c>
      <c r="F41" s="15"/>
      <c r="G41" s="31"/>
      <c r="H41" s="15"/>
      <c r="I41" s="15"/>
      <c r="J41" s="11"/>
      <c r="N41" s="52" t="str">
        <f ca="1"/>
        <v>Party2</v>
      </c>
      <c r="O41" s="51" t="str">
        <f ca="1"/>
        <v>Party1</v>
      </c>
      <c r="P41" s="51" t="str">
        <f ca="1"/>
        <v>Leg2_Coupon_18</v>
      </c>
      <c r="Q41" s="51">
        <f ca="1"/>
        <v>46926</v>
      </c>
      <c r="R41" s="51">
        <f ca="1"/>
        <v>46926</v>
      </c>
      <c r="S41" s="51">
        <f ca="1"/>
        <v>47109</v>
      </c>
      <c r="T41" s="8">
        <f ca="1"/>
        <v>0.50136986301369901</v>
      </c>
      <c r="U41" s="8" t="str">
        <f ca="1"/>
        <v>183</v>
      </c>
      <c r="V41" s="189">
        <f ca="1"/>
        <v>100000000</v>
      </c>
      <c r="W41" s="188">
        <f ca="1"/>
        <v>0</v>
      </c>
      <c r="X41" s="8" t="e">
        <f ca="1"/>
        <v>#N/A</v>
      </c>
    </row>
    <row r="42" spans="2:24">
      <c r="B42" s="15"/>
      <c r="C42" s="31"/>
      <c r="D42" s="15" t="str">
        <f ca="1"/>
        <v>FloatingNPV</v>
      </c>
      <c r="E42" s="45">
        <f ca="1"/>
        <v>1704790.5728445335</v>
      </c>
      <c r="F42" s="15"/>
      <c r="G42" s="31"/>
      <c r="H42" s="15"/>
      <c r="I42" s="15"/>
      <c r="J42" s="11"/>
      <c r="N42" s="52" t="str">
        <f ca="1"/>
        <v>Party2</v>
      </c>
      <c r="O42" s="51" t="str">
        <f ca="1"/>
        <v>Party1</v>
      </c>
      <c r="P42" s="51" t="str">
        <f ca="1"/>
        <v>Leg2_Coupon_19</v>
      </c>
      <c r="Q42" s="51">
        <f ca="1"/>
        <v>47109</v>
      </c>
      <c r="R42" s="51">
        <f ca="1"/>
        <v>47109</v>
      </c>
      <c r="S42" s="51">
        <f ca="1"/>
        <v>47270</v>
      </c>
      <c r="T42" s="8">
        <f ca="1"/>
        <v>0.44109589041095898</v>
      </c>
      <c r="U42" s="8" t="str">
        <f ca="1"/>
        <v>161</v>
      </c>
      <c r="V42" s="189">
        <f ca="1"/>
        <v>100000000</v>
      </c>
      <c r="W42" s="188">
        <f ca="1"/>
        <v>0</v>
      </c>
      <c r="X42" s="8" t="e">
        <f ca="1"/>
        <v>#N/A</v>
      </c>
    </row>
    <row r="43" spans="2:24">
      <c r="B43" s="15"/>
      <c r="C43" s="31"/>
      <c r="D43" s="15" t="e">
        <f ca="1"/>
        <v>#N/A</v>
      </c>
      <c r="E43" t="e">
        <f ca="1"/>
        <v>#N/A</v>
      </c>
      <c r="F43" s="15"/>
      <c r="G43" t="str">
        <f t="array" aca="1" ref="G43:G46" ca="1">_xll.HLV5r3.Financial.Cache.GetRequiredCurves(E35)</f>
        <v>DiscountCurve.AUD-LIBOR-SENIOR</v>
      </c>
      <c r="H43" t="str">
        <f>H26</f>
        <v>Market.QR_LIVE.DiscountCurve.AUD-LIBOR-SENIOR</v>
      </c>
      <c r="I43" s="15"/>
      <c r="J43" s="11"/>
      <c r="N43" s="52" t="e">
        <f ca="1"/>
        <v>#N/A</v>
      </c>
      <c r="O43" s="8" t="e">
        <f ca="1"/>
        <v>#N/A</v>
      </c>
      <c r="P43" s="8" t="e">
        <f ca="1"/>
        <v>#N/A</v>
      </c>
      <c r="Q43" s="51" t="e">
        <f ca="1"/>
        <v>#N/A</v>
      </c>
      <c r="R43" s="51" t="e">
        <f ca="1"/>
        <v>#N/A</v>
      </c>
      <c r="S43" s="51" t="e">
        <f ca="1"/>
        <v>#N/A</v>
      </c>
      <c r="T43" s="8" t="e">
        <f ca="1"/>
        <v>#N/A</v>
      </c>
      <c r="U43" s="8" t="e">
        <f ca="1"/>
        <v>#N/A</v>
      </c>
      <c r="V43" s="189" t="e">
        <f ca="1"/>
        <v>#N/A</v>
      </c>
      <c r="W43" s="188" t="e">
        <f ca="1"/>
        <v>#N/A</v>
      </c>
      <c r="X43" s="8" t="e">
        <f ca="1"/>
        <v>#N/A</v>
      </c>
    </row>
    <row r="44" spans="2:24">
      <c r="B44" s="15"/>
      <c r="C44" s="31"/>
      <c r="D44" s="15" t="e">
        <f ca="1"/>
        <v>#N/A</v>
      </c>
      <c r="E44" t="e">
        <f ca="1"/>
        <v>#N/A</v>
      </c>
      <c r="F44" s="15"/>
      <c r="G44" t="str">
        <f ca="1"/>
        <v>RateCurve.AUD-BBR-BBSW-6M</v>
      </c>
      <c r="H44" t="str">
        <f>H27</f>
        <v>Market.QR_LIVE.RateCurve.AUD-BBR-BBSW-6M</v>
      </c>
      <c r="I44" s="15"/>
      <c r="J44" s="11"/>
      <c r="N44" s="52" t="e">
        <f ca="1"/>
        <v>#N/A</v>
      </c>
      <c r="O44" s="8" t="e">
        <f ca="1"/>
        <v>#N/A</v>
      </c>
      <c r="P44" s="8" t="e">
        <f ca="1"/>
        <v>#N/A</v>
      </c>
      <c r="Q44" s="8" t="e">
        <f ca="1"/>
        <v>#N/A</v>
      </c>
      <c r="R44" s="51" t="e">
        <f ca="1"/>
        <v>#N/A</v>
      </c>
      <c r="S44" s="51" t="e">
        <f ca="1"/>
        <v>#N/A</v>
      </c>
      <c r="T44" s="8" t="e">
        <f ca="1"/>
        <v>#N/A</v>
      </c>
      <c r="U44" s="8" t="e">
        <f ca="1"/>
        <v>#N/A</v>
      </c>
      <c r="V44" s="189" t="e">
        <f ca="1"/>
        <v>#N/A</v>
      </c>
      <c r="W44" s="188" t="e">
        <f ca="1"/>
        <v>#N/A</v>
      </c>
      <c r="X44" s="8" t="e">
        <f ca="1"/>
        <v>#N/A</v>
      </c>
    </row>
    <row r="45" spans="2:24">
      <c r="B45" s="15"/>
      <c r="C45" s="31"/>
      <c r="D45" s="15"/>
      <c r="E45" s="31"/>
      <c r="F45" s="15"/>
      <c r="G45" t="e">
        <f ca="1"/>
        <v>#N/A</v>
      </c>
      <c r="H45"/>
      <c r="I45" s="15"/>
      <c r="J45" s="11"/>
      <c r="N45" s="52" t="e">
        <f ca="1"/>
        <v>#N/A</v>
      </c>
      <c r="O45" s="8" t="e">
        <f ca="1"/>
        <v>#N/A</v>
      </c>
      <c r="P45" s="8" t="e">
        <f ca="1"/>
        <v>#N/A</v>
      </c>
      <c r="Q45" s="8" t="e">
        <f ca="1"/>
        <v>#N/A</v>
      </c>
      <c r="R45" s="8" t="e">
        <f ca="1"/>
        <v>#N/A</v>
      </c>
      <c r="S45" s="8" t="e">
        <f ca="1"/>
        <v>#N/A</v>
      </c>
      <c r="T45" s="8" t="e">
        <f ca="1"/>
        <v>#N/A</v>
      </c>
      <c r="U45" s="8" t="e">
        <f ca="1"/>
        <v>#N/A</v>
      </c>
      <c r="V45" s="189" t="e">
        <f ca="1"/>
        <v>#N/A</v>
      </c>
      <c r="W45" s="188" t="e">
        <f ca="1"/>
        <v>#N/A</v>
      </c>
      <c r="X45" s="8" t="e">
        <f ca="1"/>
        <v>#N/A</v>
      </c>
    </row>
    <row r="46" spans="2:24">
      <c r="B46" s="15"/>
      <c r="C46" s="31"/>
      <c r="D46" s="15"/>
      <c r="E46" s="15"/>
      <c r="F46" s="53"/>
      <c r="G46" t="e">
        <f ca="1"/>
        <v>#N/A</v>
      </c>
      <c r="H46"/>
      <c r="I46" s="15"/>
      <c r="J46" s="11"/>
      <c r="N46" s="52" t="e">
        <f ca="1"/>
        <v>#N/A</v>
      </c>
      <c r="O46" s="8" t="e">
        <f ca="1"/>
        <v>#N/A</v>
      </c>
      <c r="P46" s="8" t="e">
        <f ca="1"/>
        <v>#N/A</v>
      </c>
      <c r="Q46" s="8" t="e">
        <f ca="1"/>
        <v>#N/A</v>
      </c>
      <c r="R46" s="8" t="e">
        <f ca="1"/>
        <v>#N/A</v>
      </c>
      <c r="S46" s="8" t="e">
        <f ca="1"/>
        <v>#N/A</v>
      </c>
      <c r="T46" s="8" t="e">
        <f ca="1"/>
        <v>#N/A</v>
      </c>
      <c r="U46" s="8" t="e">
        <f ca="1"/>
        <v>#N/A</v>
      </c>
      <c r="V46" s="189" t="e">
        <f ca="1"/>
        <v>#N/A</v>
      </c>
      <c r="W46" s="188" t="e">
        <f ca="1"/>
        <v>#N/A</v>
      </c>
      <c r="X46" s="8" t="e">
        <f ca="1"/>
        <v>#N/A</v>
      </c>
    </row>
    <row r="47" spans="2:24">
      <c r="B47" s="15"/>
      <c r="C47" s="31"/>
      <c r="D47" s="15"/>
      <c r="E47" s="15"/>
      <c r="F47" s="53"/>
      <c r="G47" s="15"/>
      <c r="H47" s="15"/>
      <c r="I47" s="15"/>
      <c r="J47" s="11"/>
      <c r="N47" s="52" t="e">
        <f ca="1"/>
        <v>#N/A</v>
      </c>
      <c r="O47" s="8" t="e">
        <f ca="1"/>
        <v>#N/A</v>
      </c>
      <c r="P47" s="8" t="e">
        <f ca="1"/>
        <v>#N/A</v>
      </c>
      <c r="Q47" s="8" t="e">
        <f ca="1"/>
        <v>#N/A</v>
      </c>
      <c r="R47" s="8" t="e">
        <f ca="1"/>
        <v>#N/A</v>
      </c>
      <c r="S47" s="8" t="e">
        <f ca="1"/>
        <v>#N/A</v>
      </c>
      <c r="T47" s="8" t="e">
        <f ca="1"/>
        <v>#N/A</v>
      </c>
      <c r="U47" s="8" t="e">
        <f ca="1"/>
        <v>#N/A</v>
      </c>
      <c r="V47" s="189" t="e">
        <f ca="1"/>
        <v>#N/A</v>
      </c>
      <c r="W47" s="188" t="e">
        <f ca="1"/>
        <v>#N/A</v>
      </c>
      <c r="X47" s="8" t="e">
        <f ca="1"/>
        <v>#N/A</v>
      </c>
    </row>
    <row r="48" spans="2:24">
      <c r="B48" s="15"/>
      <c r="C48" s="31"/>
      <c r="D48" s="15"/>
      <c r="E48" s="15"/>
      <c r="F48" s="15"/>
      <c r="G48" s="15"/>
      <c r="H48" s="15"/>
      <c r="I48" s="15"/>
      <c r="J48" s="11"/>
      <c r="N48" s="52" t="e">
        <f ca="1"/>
        <v>#N/A</v>
      </c>
      <c r="O48" s="8" t="e">
        <f ca="1"/>
        <v>#N/A</v>
      </c>
      <c r="P48" s="8" t="e">
        <f ca="1"/>
        <v>#N/A</v>
      </c>
      <c r="Q48" s="8" t="e">
        <f ca="1"/>
        <v>#N/A</v>
      </c>
      <c r="R48" s="8" t="e">
        <f ca="1"/>
        <v>#N/A</v>
      </c>
      <c r="S48" s="8" t="e">
        <f ca="1"/>
        <v>#N/A</v>
      </c>
      <c r="T48" s="8" t="e">
        <f ca="1"/>
        <v>#N/A</v>
      </c>
      <c r="U48" s="8" t="e">
        <f ca="1"/>
        <v>#N/A</v>
      </c>
      <c r="V48" s="189" t="e">
        <f ca="1"/>
        <v>#N/A</v>
      </c>
      <c r="W48" s="188" t="e">
        <f ca="1"/>
        <v>#N/A</v>
      </c>
      <c r="X48" s="8" t="e">
        <f ca="1"/>
        <v>#N/A</v>
      </c>
    </row>
    <row r="49" spans="1:24">
      <c r="B49" s="54"/>
      <c r="C49" s="31"/>
      <c r="D49" s="15"/>
      <c r="E49" s="15"/>
      <c r="F49" s="15"/>
      <c r="G49" s="15"/>
      <c r="H49" s="15"/>
      <c r="I49" s="55"/>
      <c r="J49" s="11"/>
      <c r="N49" s="52" t="e">
        <f ca="1"/>
        <v>#N/A</v>
      </c>
      <c r="O49" s="8" t="e">
        <f ca="1"/>
        <v>#N/A</v>
      </c>
      <c r="P49" s="8" t="e">
        <f ca="1"/>
        <v>#N/A</v>
      </c>
      <c r="Q49" s="8" t="e">
        <f ca="1"/>
        <v>#N/A</v>
      </c>
      <c r="R49" s="8" t="e">
        <f ca="1"/>
        <v>#N/A</v>
      </c>
      <c r="S49" s="8" t="e">
        <f ca="1"/>
        <v>#N/A</v>
      </c>
      <c r="T49" s="8" t="e">
        <f ca="1"/>
        <v>#N/A</v>
      </c>
      <c r="U49" s="8" t="e">
        <f ca="1"/>
        <v>#N/A</v>
      </c>
      <c r="V49" s="189" t="e">
        <f ca="1"/>
        <v>#N/A</v>
      </c>
      <c r="W49" s="188" t="e">
        <f ca="1"/>
        <v>#N/A</v>
      </c>
      <c r="X49" s="8" t="e">
        <f ca="1"/>
        <v>#N/A</v>
      </c>
    </row>
    <row r="50" spans="1:24">
      <c r="A50" s="11"/>
      <c r="B50" s="11"/>
      <c r="C50" s="11"/>
      <c r="D50" s="11"/>
      <c r="E50" s="11"/>
      <c r="F50" s="11"/>
      <c r="G50" s="11"/>
      <c r="H50" s="11"/>
      <c r="I50" s="11"/>
      <c r="J50" s="11"/>
    </row>
    <row r="51" spans="1:24">
      <c r="J51" s="11"/>
    </row>
    <row r="52" spans="1:24">
      <c r="G52" s="56"/>
      <c r="H52" s="57"/>
      <c r="J52" s="11"/>
    </row>
    <row r="53" spans="1:24">
      <c r="G53" s="58"/>
      <c r="J53" s="11"/>
    </row>
    <row r="58" spans="1:24">
      <c r="H58" s="58"/>
    </row>
    <row r="89" spans="11:11">
      <c r="K89" s="52"/>
    </row>
    <row r="90" spans="11:11">
      <c r="K90" s="52"/>
    </row>
    <row r="91" spans="11:11">
      <c r="K91" s="52"/>
    </row>
    <row r="92" spans="11:11">
      <c r="K92" s="52"/>
    </row>
    <row r="93" spans="11:11">
      <c r="K93" s="52"/>
    </row>
    <row r="94" spans="11:11">
      <c r="K94" s="52"/>
    </row>
    <row r="95" spans="11:11">
      <c r="K95" s="52"/>
    </row>
    <row r="96" spans="11:11">
      <c r="K96" s="52"/>
    </row>
    <row r="97" spans="11:11">
      <c r="K97" s="52"/>
    </row>
    <row r="98" spans="11:11">
      <c r="K98" s="52"/>
    </row>
    <row r="99" spans="11:11">
      <c r="K99" s="52"/>
    </row>
    <row r="100" spans="11:11">
      <c r="K100" s="52"/>
    </row>
    <row r="101" spans="11:11">
      <c r="K101" s="52"/>
    </row>
    <row r="102" spans="11:11">
      <c r="K102" s="52"/>
    </row>
    <row r="103" spans="11:11">
      <c r="K103" s="52"/>
    </row>
    <row r="104" spans="11:11">
      <c r="K104" s="52"/>
    </row>
    <row r="105" spans="11:11">
      <c r="K105" s="52"/>
    </row>
    <row r="106" spans="11:11">
      <c r="K106" s="52"/>
    </row>
    <row r="107" spans="11:11">
      <c r="K107" s="52"/>
    </row>
    <row r="108" spans="11:11">
      <c r="K108" s="52"/>
    </row>
    <row r="109" spans="11:11">
      <c r="K109" s="52"/>
    </row>
    <row r="110" spans="11:11">
      <c r="K110" s="52"/>
    </row>
    <row r="111" spans="11:11">
      <c r="K111" s="52"/>
    </row>
    <row r="112" spans="11:11">
      <c r="K112" s="52"/>
    </row>
    <row r="113" spans="11:11">
      <c r="K113" s="52"/>
    </row>
    <row r="114" spans="11:11">
      <c r="K114" s="52"/>
    </row>
    <row r="115" spans="11:11">
      <c r="K115" s="52"/>
    </row>
    <row r="116" spans="11:11">
      <c r="K116" s="52"/>
    </row>
    <row r="117" spans="11:11">
      <c r="K117" s="52"/>
    </row>
    <row r="118" spans="11:11">
      <c r="K118" s="52"/>
    </row>
    <row r="119" spans="11:11">
      <c r="K119" s="52"/>
    </row>
    <row r="120" spans="11:11">
      <c r="K120" s="52"/>
    </row>
    <row r="121" spans="11:11">
      <c r="K121" s="52"/>
    </row>
    <row r="122" spans="11:11">
      <c r="K122" s="52"/>
    </row>
    <row r="123" spans="11:11">
      <c r="K123" s="52"/>
    </row>
    <row r="124" spans="11:11">
      <c r="K124" s="52"/>
    </row>
    <row r="125" spans="11:11">
      <c r="K125" s="52"/>
    </row>
    <row r="126" spans="11:11">
      <c r="K126" s="52"/>
    </row>
    <row r="127" spans="11:11">
      <c r="K127" s="52"/>
    </row>
    <row r="128" spans="11:11">
      <c r="K128" s="52"/>
    </row>
    <row r="129" spans="11:11">
      <c r="K129" s="52"/>
    </row>
    <row r="130" spans="11:11">
      <c r="K130" s="52"/>
    </row>
    <row r="131" spans="11:11">
      <c r="K131" s="52"/>
    </row>
    <row r="132" spans="11:11">
      <c r="K132" s="52"/>
    </row>
    <row r="133" spans="11:11">
      <c r="K133" s="52"/>
    </row>
    <row r="134" spans="11:11">
      <c r="K134" s="52"/>
    </row>
    <row r="135" spans="11:11">
      <c r="K135" s="52"/>
    </row>
    <row r="136" spans="11:11">
      <c r="K136" s="52"/>
    </row>
    <row r="137" spans="11:11">
      <c r="K137" s="52"/>
    </row>
    <row r="138" spans="11:11">
      <c r="K138" s="52"/>
    </row>
    <row r="139" spans="11:11">
      <c r="K139" s="52"/>
    </row>
    <row r="140" spans="11:11">
      <c r="K140" s="52"/>
    </row>
    <row r="141" spans="11:11">
      <c r="K141" s="52"/>
    </row>
    <row r="142" spans="11:11">
      <c r="K142" s="52"/>
    </row>
    <row r="143" spans="11:11">
      <c r="K143" s="52"/>
    </row>
    <row r="144" spans="11:11">
      <c r="K144" s="52"/>
    </row>
    <row r="145" spans="11:11">
      <c r="K145" s="52"/>
    </row>
    <row r="146" spans="11:11">
      <c r="K146" s="52"/>
    </row>
    <row r="147" spans="11:11">
      <c r="K147" s="52"/>
    </row>
    <row r="148" spans="11:11">
      <c r="K148" s="52"/>
    </row>
    <row r="149" spans="11:11">
      <c r="K149" s="52"/>
    </row>
    <row r="150" spans="11:11">
      <c r="K150" s="52"/>
    </row>
    <row r="151" spans="11:11">
      <c r="K151" s="52"/>
    </row>
    <row r="152" spans="11:11">
      <c r="K152" s="52"/>
    </row>
    <row r="153" spans="11:11">
      <c r="K153" s="52"/>
    </row>
    <row r="154" spans="11:11">
      <c r="K154" s="52"/>
    </row>
    <row r="155" spans="11:11">
      <c r="K155" s="52"/>
    </row>
    <row r="156" spans="11:11">
      <c r="K156" s="52"/>
    </row>
    <row r="157" spans="11:11">
      <c r="K157" s="52"/>
    </row>
    <row r="158" spans="11:11">
      <c r="K158" s="52"/>
    </row>
    <row r="159" spans="11:11">
      <c r="K159" s="52"/>
    </row>
    <row r="160" spans="11:11">
      <c r="K160" s="52"/>
    </row>
    <row r="161" spans="11:11">
      <c r="K161" s="52"/>
    </row>
    <row r="162" spans="11:11">
      <c r="K162" s="52"/>
    </row>
    <row r="163" spans="11:11">
      <c r="K163" s="52"/>
    </row>
    <row r="164" spans="11:11">
      <c r="K164" s="52"/>
    </row>
    <row r="165" spans="11:11">
      <c r="K165" s="52"/>
    </row>
    <row r="166" spans="11:11">
      <c r="K166" s="52"/>
    </row>
    <row r="167" spans="11:11">
      <c r="K167" s="52"/>
    </row>
    <row r="168" spans="11:11">
      <c r="K168" s="52"/>
    </row>
    <row r="169" spans="11:11">
      <c r="K169" s="52"/>
    </row>
    <row r="170" spans="11:11">
      <c r="K170" s="52"/>
    </row>
    <row r="171" spans="11:11">
      <c r="K171" s="52"/>
    </row>
    <row r="172" spans="11:11">
      <c r="K172" s="52"/>
    </row>
    <row r="173" spans="11:11">
      <c r="K173" s="52"/>
    </row>
    <row r="174" spans="11:11">
      <c r="K174" s="52"/>
    </row>
    <row r="175" spans="11:11">
      <c r="K175" s="52"/>
    </row>
    <row r="176" spans="11:11">
      <c r="K176" s="52"/>
    </row>
    <row r="177" spans="11:11">
      <c r="K177" s="52"/>
    </row>
    <row r="178" spans="11:11">
      <c r="K178" s="52"/>
    </row>
    <row r="179" spans="11:11">
      <c r="K179" s="52"/>
    </row>
    <row r="180" spans="11:11">
      <c r="K180" s="52"/>
    </row>
    <row r="181" spans="11:11">
      <c r="K181" s="52"/>
    </row>
    <row r="182" spans="11:11">
      <c r="K182" s="52"/>
    </row>
    <row r="183" spans="11:11">
      <c r="K183" s="52"/>
    </row>
    <row r="184" spans="11:11">
      <c r="K184" s="59"/>
    </row>
    <row r="185" spans="11:11">
      <c r="K185" s="59"/>
    </row>
    <row r="186" spans="11:11">
      <c r="K186" s="59"/>
    </row>
    <row r="187" spans="11:11">
      <c r="K187" s="59"/>
    </row>
    <row r="188" spans="11:11">
      <c r="K188" s="59"/>
    </row>
    <row r="189" spans="11:11">
      <c r="K189" s="59"/>
    </row>
    <row r="190" spans="11:11">
      <c r="K190" s="59"/>
    </row>
    <row r="191" spans="11:11">
      <c r="K191" s="59"/>
    </row>
    <row r="192" spans="11:11">
      <c r="K192" s="59"/>
    </row>
    <row r="193" spans="11:11">
      <c r="K193" s="59"/>
    </row>
    <row r="194" spans="11:11">
      <c r="K194" s="59"/>
    </row>
    <row r="195" spans="11:11">
      <c r="K195" s="59"/>
    </row>
    <row r="196" spans="11:11">
      <c r="K196" s="59"/>
    </row>
    <row r="197" spans="11:11">
      <c r="K197" s="59"/>
    </row>
    <row r="198" spans="11:11">
      <c r="K198" s="59"/>
    </row>
    <row r="199" spans="11:11">
      <c r="K199" s="59"/>
    </row>
    <row r="200" spans="11:11">
      <c r="K200" s="59"/>
    </row>
    <row r="201" spans="11:11">
      <c r="K201" s="59"/>
    </row>
    <row r="202" spans="11:11">
      <c r="K202" s="59"/>
    </row>
    <row r="203" spans="11:11">
      <c r="K203" s="59"/>
    </row>
    <row r="204" spans="11:11">
      <c r="K204" s="59"/>
    </row>
    <row r="205" spans="11:11">
      <c r="K205" s="59"/>
    </row>
    <row r="206" spans="11:11">
      <c r="K206" s="59"/>
    </row>
  </sheetData>
  <conditionalFormatting sqref="F27 I27:I28">
    <cfRule type="cellIs" dxfId="3" priority="1" stopIfTrue="1" operator="equal">
      <formula>"&lt;-Error"</formula>
    </cfRule>
  </conditionalFormatting>
  <dataValidations count="14">
    <dataValidation type="list" allowBlank="1" showInputMessage="1" showErrorMessage="1" sqref="H26:H27 E26" xr:uid="{00000000-0002-0000-0200-000000000000}">
      <formula1>CurveList</formula1>
    </dataValidation>
    <dataValidation type="list" allowBlank="1" showInputMessage="1" showErrorMessage="1" sqref="E983053 H13 JB12:JB14 E13 WVK983056 WLO983056 WBS983056 VRW983056 VIA983056 UYE983056 UOI983056 UEM983056 TUQ983056 TKU983056 TAY983056 SRC983056 SHG983056 RXK983056 RNO983056 RDS983056 QTW983056 QKA983056 QAE983056 PQI983056 PGM983056 OWQ983056 OMU983056 OCY983056 NTC983056 NJG983056 MZK983056 MPO983056 MFS983056 LVW983056 LMA983056 LCE983056 KSI983056 KIM983056 JYQ983056 JOU983056 JEY983056 IVC983056 ILG983056 IBK983056 HRO983056 HHS983056 GXW983056 GOA983056 GEE983056 FUI983056 FKM983056 FAQ983056 EQU983056 EGY983056 DXC983056 DNG983056 DDK983056 CTO983056 CJS983056 BZW983056 BQA983056 BGE983056 AWI983056 AMM983056 ACQ983056 SU983056 IY983056 WVK917520 WLO917520 WBS917520 VRW917520 VIA917520 UYE917520 UOI917520 UEM917520 TUQ917520 TKU917520 TAY917520 SRC917520 SHG917520 RXK917520 RNO917520 RDS917520 QTW917520 QKA917520 QAE917520 PQI917520 PGM917520 OWQ917520 OMU917520 OCY917520 NTC917520 NJG917520 MZK917520 MPO917520 MFS917520 LVW917520 LMA917520 LCE917520 KSI917520 KIM917520 JYQ917520 JOU917520 JEY917520 IVC917520 ILG917520 IBK917520 HRO917520 HHS917520 GXW917520 GOA917520 GEE917520 FUI917520 FKM917520 FAQ917520 EQU917520 EGY917520 DXC917520 DNG917520 DDK917520 CTO917520 CJS917520 BZW917520 BQA917520 BGE917520 AWI917520 AMM917520 ACQ917520 SU917520 IY917520 WVK851984 WLO851984 WBS851984 VRW851984 VIA851984 UYE851984 UOI851984 UEM851984 TUQ851984 TKU851984 TAY851984 SRC851984 SHG851984 RXK851984 RNO851984 RDS851984 QTW851984 QKA851984 QAE851984 PQI851984 PGM851984 OWQ851984 OMU851984 OCY851984 NTC851984 NJG851984 MZK851984 MPO851984 MFS851984 LVW851984 LMA851984 LCE851984 KSI851984 KIM851984 JYQ851984 JOU851984 JEY851984 IVC851984 ILG851984 IBK851984 HRO851984 HHS851984 GXW851984 GOA851984 GEE851984 FUI851984 FKM851984 FAQ851984 EQU851984 EGY851984 DXC851984 DNG851984 DDK851984 CTO851984 CJS851984 BZW851984 BQA851984 BGE851984 AWI851984 AMM851984 ACQ851984 SU851984 IY851984 WVK786448 WLO786448 WBS786448 VRW786448 VIA786448 UYE786448 UOI786448 UEM786448 TUQ786448 TKU786448 TAY786448 SRC786448 SHG786448 RXK786448 RNO786448 RDS786448 QTW786448 QKA786448 QAE786448 PQI786448 PGM786448 OWQ786448 OMU786448 OCY786448 NTC786448 NJG786448 MZK786448 MPO786448 MFS786448 LVW786448 LMA786448 LCE786448 KSI786448 KIM786448 JYQ786448 JOU786448 JEY786448 IVC786448 ILG786448 IBK786448 HRO786448 HHS786448 GXW786448 GOA786448 GEE786448 FUI786448 FKM786448 FAQ786448 EQU786448 EGY786448 DXC786448 DNG786448 DDK786448 CTO786448 CJS786448 BZW786448 BQA786448 BGE786448 AWI786448 AMM786448 ACQ786448 SU786448 IY786448 WVK720912 WLO720912 WBS720912 VRW720912 VIA720912 UYE720912 UOI720912 UEM720912 TUQ720912 TKU720912 TAY720912 SRC720912 SHG720912 RXK720912 RNO720912 RDS720912 QTW720912 QKA720912 QAE720912 PQI720912 PGM720912 OWQ720912 OMU720912 OCY720912 NTC720912 NJG720912 MZK720912 MPO720912 MFS720912 LVW720912 LMA720912 LCE720912 KSI720912 KIM720912 JYQ720912 JOU720912 JEY720912 IVC720912 ILG720912 IBK720912 HRO720912 HHS720912 GXW720912 GOA720912 GEE720912 FUI720912 FKM720912 FAQ720912 EQU720912 EGY720912 DXC720912 DNG720912 DDK720912 CTO720912 CJS720912 BZW720912 BQA720912 BGE720912 AWI720912 AMM720912 ACQ720912 SU720912 IY720912 WVK655376 WLO655376 WBS655376 VRW655376 VIA655376 UYE655376 UOI655376 UEM655376 TUQ655376 TKU655376 TAY655376 SRC655376 SHG655376 RXK655376 RNO655376 RDS655376 QTW655376 QKA655376 QAE655376 PQI655376 PGM655376 OWQ655376 OMU655376 OCY655376 NTC655376 NJG655376 MZK655376 MPO655376 MFS655376 LVW655376 LMA655376 LCE655376 KSI655376 KIM655376 JYQ655376 JOU655376 JEY655376 IVC655376 ILG655376 IBK655376 HRO655376 HHS655376 GXW655376 GOA655376 GEE655376 FUI655376 FKM655376 FAQ655376 EQU655376 EGY655376 DXC655376 DNG655376 DDK655376 CTO655376 CJS655376 BZW655376 BQA655376 BGE655376 AWI655376 AMM655376 ACQ655376 SU655376 IY655376 WVK589840 WLO589840 WBS589840 VRW589840 VIA589840 UYE589840 UOI589840 UEM589840 TUQ589840 TKU589840 TAY589840 SRC589840 SHG589840 RXK589840 RNO589840 RDS589840 QTW589840 QKA589840 QAE589840 PQI589840 PGM589840 OWQ589840 OMU589840 OCY589840 NTC589840 NJG589840 MZK589840 MPO589840 MFS589840 LVW589840 LMA589840 LCE589840 KSI589840 KIM589840 JYQ589840 JOU589840 JEY589840 IVC589840 ILG589840 IBK589840 HRO589840 HHS589840 GXW589840 GOA589840 GEE589840 FUI589840 FKM589840 FAQ589840 EQU589840 EGY589840 DXC589840 DNG589840 DDK589840 CTO589840 CJS589840 BZW589840 BQA589840 BGE589840 AWI589840 AMM589840 ACQ589840 SU589840 IY589840 WVK524304 WLO524304 WBS524304 VRW524304 VIA524304 UYE524304 UOI524304 UEM524304 TUQ524304 TKU524304 TAY524304 SRC524304 SHG524304 RXK524304 RNO524304 RDS524304 QTW524304 QKA524304 QAE524304 PQI524304 PGM524304 OWQ524304 OMU524304 OCY524304 NTC524304 NJG524304 MZK524304 MPO524304 MFS524304 LVW524304 LMA524304 LCE524304 KSI524304 KIM524304 JYQ524304 JOU524304 JEY524304 IVC524304 ILG524304 IBK524304 HRO524304 HHS524304 GXW524304 GOA524304 GEE524304 FUI524304 FKM524304 FAQ524304 EQU524304 EGY524304 DXC524304 DNG524304 DDK524304 CTO524304 CJS524304 BZW524304 BQA524304 BGE524304 AWI524304 AMM524304 ACQ524304 SU524304 IY524304 WVK458768 WLO458768 WBS458768 VRW458768 VIA458768 UYE458768 UOI458768 UEM458768 TUQ458768 TKU458768 TAY458768 SRC458768 SHG458768 RXK458768 RNO458768 RDS458768 QTW458768 QKA458768 QAE458768 PQI458768 PGM458768 OWQ458768 OMU458768 OCY458768 NTC458768 NJG458768 MZK458768 MPO458768 MFS458768 LVW458768 LMA458768 LCE458768 KSI458768 KIM458768 JYQ458768 JOU458768 JEY458768 IVC458768 ILG458768 IBK458768 HRO458768 HHS458768 GXW458768 GOA458768 GEE458768 FUI458768 FKM458768 FAQ458768 EQU458768 EGY458768 DXC458768 DNG458768 DDK458768 CTO458768 CJS458768 BZW458768 BQA458768 BGE458768 AWI458768 AMM458768 ACQ458768 SU458768 IY458768 WVK393232 WLO393232 WBS393232 VRW393232 VIA393232 UYE393232 UOI393232 UEM393232 TUQ393232 TKU393232 TAY393232 SRC393232 SHG393232 RXK393232 RNO393232 RDS393232 QTW393232 QKA393232 QAE393232 PQI393232 PGM393232 OWQ393232 OMU393232 OCY393232 NTC393232 NJG393232 MZK393232 MPO393232 MFS393232 LVW393232 LMA393232 LCE393232 KSI393232 KIM393232 JYQ393232 JOU393232 JEY393232 IVC393232 ILG393232 IBK393232 HRO393232 HHS393232 GXW393232 GOA393232 GEE393232 FUI393232 FKM393232 FAQ393232 EQU393232 EGY393232 DXC393232 DNG393232 DDK393232 CTO393232 CJS393232 BZW393232 BQA393232 BGE393232 AWI393232 AMM393232 ACQ393232 SU393232 IY393232 WVK327696 WLO327696 WBS327696 VRW327696 VIA327696 UYE327696 UOI327696 UEM327696 TUQ327696 TKU327696 TAY327696 SRC327696 SHG327696 RXK327696 RNO327696 RDS327696 QTW327696 QKA327696 QAE327696 PQI327696 PGM327696 OWQ327696 OMU327696 OCY327696 NTC327696 NJG327696 MZK327696 MPO327696 MFS327696 LVW327696 LMA327696 LCE327696 KSI327696 KIM327696 JYQ327696 JOU327696 JEY327696 IVC327696 ILG327696 IBK327696 HRO327696 HHS327696 GXW327696 GOA327696 GEE327696 FUI327696 FKM327696 FAQ327696 EQU327696 EGY327696 DXC327696 DNG327696 DDK327696 CTO327696 CJS327696 BZW327696 BQA327696 BGE327696 AWI327696 AMM327696 ACQ327696 SU327696 IY327696 WVK262160 WLO262160 WBS262160 VRW262160 VIA262160 UYE262160 UOI262160 UEM262160 TUQ262160 TKU262160 TAY262160 SRC262160 SHG262160 RXK262160 RNO262160 RDS262160 QTW262160 QKA262160 QAE262160 PQI262160 PGM262160 OWQ262160 OMU262160 OCY262160 NTC262160 NJG262160 MZK262160 MPO262160 MFS262160 LVW262160 LMA262160 LCE262160 KSI262160 KIM262160 JYQ262160 JOU262160 JEY262160 IVC262160 ILG262160 IBK262160 HRO262160 HHS262160 GXW262160 GOA262160 GEE262160 FUI262160 FKM262160 FAQ262160 EQU262160 EGY262160 DXC262160 DNG262160 DDK262160 CTO262160 CJS262160 BZW262160 BQA262160 BGE262160 AWI262160 AMM262160 ACQ262160 SU262160 IY262160 WVK196624 WLO196624 WBS196624 VRW196624 VIA196624 UYE196624 UOI196624 UEM196624 TUQ196624 TKU196624 TAY196624 SRC196624 SHG196624 RXK196624 RNO196624 RDS196624 QTW196624 QKA196624 QAE196624 PQI196624 PGM196624 OWQ196624 OMU196624 OCY196624 NTC196624 NJG196624 MZK196624 MPO196624 MFS196624 LVW196624 LMA196624 LCE196624 KSI196624 KIM196624 JYQ196624 JOU196624 JEY196624 IVC196624 ILG196624 IBK196624 HRO196624 HHS196624 GXW196624 GOA196624 GEE196624 FUI196624 FKM196624 FAQ196624 EQU196624 EGY196624 DXC196624 DNG196624 DDK196624 CTO196624 CJS196624 BZW196624 BQA196624 BGE196624 AWI196624 AMM196624 ACQ196624 SU196624 IY196624 WVK131088 WLO131088 WBS131088 VRW131088 VIA131088 UYE131088 UOI131088 UEM131088 TUQ131088 TKU131088 TAY131088 SRC131088 SHG131088 RXK131088 RNO131088 RDS131088 QTW131088 QKA131088 QAE131088 PQI131088 PGM131088 OWQ131088 OMU131088 OCY131088 NTC131088 NJG131088 MZK131088 MPO131088 MFS131088 LVW131088 LMA131088 LCE131088 KSI131088 KIM131088 JYQ131088 JOU131088 JEY131088 IVC131088 ILG131088 IBK131088 HRO131088 HHS131088 GXW131088 GOA131088 GEE131088 FUI131088 FKM131088 FAQ131088 EQU131088 EGY131088 DXC131088 DNG131088 DDK131088 CTO131088 CJS131088 BZW131088 BQA131088 BGE131088 AWI131088 AMM131088 ACQ131088 SU131088 IY131088 WVK65552 WLO65552 WBS65552 VRW65552 VIA65552 UYE65552 UOI65552 UEM65552 TUQ65552 TKU65552 TAY65552 SRC65552 SHG65552 RXK65552 RNO65552 RDS65552 QTW65552 QKA65552 QAE65552 PQI65552 PGM65552 OWQ65552 OMU65552 OCY65552 NTC65552 NJG65552 MZK65552 MPO65552 MFS65552 LVW65552 LMA65552 LCE65552 KSI65552 KIM65552 JYQ65552 JOU65552 JEY65552 IVC65552 ILG65552 IBK65552 HRO65552 HHS65552 GXW65552 GOA65552 GEE65552 FUI65552 FKM65552 FAQ65552 EQU65552 EGY65552 DXC65552 DNG65552 DDK65552 CTO65552 CJS65552 BZW65552 BQA65552 BGE65552 AWI65552 AMM65552 ACQ65552 SU65552 IY65552 WVK12:WVK14 WLO12:WLO14 WBS12:WBS14 VRW12:VRW14 VIA12:VIA14 UYE12:UYE14 UOI12:UOI14 UEM12:UEM14 TUQ12:TUQ14 TKU12:TKU14 TAY12:TAY14 SRC12:SRC14 SHG12:SHG14 RXK12:RXK14 RNO12:RNO14 RDS12:RDS14 QTW12:QTW14 QKA12:QKA14 QAE12:QAE14 PQI12:PQI14 PGM12:PGM14 OWQ12:OWQ14 OMU12:OMU14 OCY12:OCY14 NTC12:NTC14 NJG12:NJG14 MZK12:MZK14 MPO12:MPO14 MFS12:MFS14 LVW12:LVW14 LMA12:LMA14 LCE12:LCE14 KSI12:KSI14 KIM12:KIM14 JYQ12:JYQ14 JOU12:JOU14 JEY12:JEY14 IVC12:IVC14 ILG12:ILG14 IBK12:IBK14 HRO12:HRO14 HHS12:HHS14 GXW12:GXW14 GOA12:GOA14 GEE12:GEE14 FUI12:FUI14 FKM12:FKM14 FAQ12:FAQ14 EQU12:EQU14 EGY12:EGY14 DXC12:DXC14 DNG12:DNG14 DDK12:DDK14 CTO12:CTO14 CJS12:CJS14 BZW12:BZW14 BQA12:BQA14 BGE12:BGE14 AWI12:AWI14 AMM12:AMM14 ACQ12:ACQ14 SU12:SU14 IY12:IY14 WVN983056 WLR983056 WBV983056 VRZ983056 VID983056 UYH983056 UOL983056 UEP983056 TUT983056 TKX983056 TBB983056 SRF983056 SHJ983056 RXN983056 RNR983056 RDV983056 QTZ983056 QKD983056 QAH983056 PQL983056 PGP983056 OWT983056 OMX983056 ODB983056 NTF983056 NJJ983056 MZN983056 MPR983056 MFV983056 LVZ983056 LMD983056 LCH983056 KSL983056 KIP983056 JYT983056 JOX983056 JFB983056 IVF983056 ILJ983056 IBN983056 HRR983056 HHV983056 GXZ983056 GOD983056 GEH983056 FUL983056 FKP983056 FAT983056 EQX983056 EHB983056 DXF983056 DNJ983056 DDN983056 CTR983056 CJV983056 BZZ983056 BQD983056 BGH983056 AWL983056 AMP983056 ACT983056 SX983056 JB983056 WVN917520 WLR917520 WBV917520 VRZ917520 VID917520 UYH917520 UOL917520 UEP917520 TUT917520 TKX917520 TBB917520 SRF917520 SHJ917520 RXN917520 RNR917520 RDV917520 QTZ917520 QKD917520 QAH917520 PQL917520 PGP917520 OWT917520 OMX917520 ODB917520 NTF917520 NJJ917520 MZN917520 MPR917520 MFV917520 LVZ917520 LMD917520 LCH917520 KSL917520 KIP917520 JYT917520 JOX917520 JFB917520 IVF917520 ILJ917520 IBN917520 HRR917520 HHV917520 GXZ917520 GOD917520 GEH917520 FUL917520 FKP917520 FAT917520 EQX917520 EHB917520 DXF917520 DNJ917520 DDN917520 CTR917520 CJV917520 BZZ917520 BQD917520 BGH917520 AWL917520 AMP917520 ACT917520 SX917520 JB917520 WVN851984 WLR851984 WBV851984 VRZ851984 VID851984 UYH851984 UOL851984 UEP851984 TUT851984 TKX851984 TBB851984 SRF851984 SHJ851984 RXN851984 RNR851984 RDV851984 QTZ851984 QKD851984 QAH851984 PQL851984 PGP851984 OWT851984 OMX851984 ODB851984 NTF851984 NJJ851984 MZN851984 MPR851984 MFV851984 LVZ851984 LMD851984 LCH851984 KSL851984 KIP851984 JYT851984 JOX851984 JFB851984 IVF851984 ILJ851984 IBN851984 HRR851984 HHV851984 GXZ851984 GOD851984 GEH851984 FUL851984 FKP851984 FAT851984 EQX851984 EHB851984 DXF851984 DNJ851984 DDN851984 CTR851984 CJV851984 BZZ851984 BQD851984 BGH851984 AWL851984 AMP851984 ACT851984 SX851984 JB851984 WVN786448 WLR786448 WBV786448 VRZ786448 VID786448 UYH786448 UOL786448 UEP786448 TUT786448 TKX786448 TBB786448 SRF786448 SHJ786448 RXN786448 RNR786448 RDV786448 QTZ786448 QKD786448 QAH786448 PQL786448 PGP786448 OWT786448 OMX786448 ODB786448 NTF786448 NJJ786448 MZN786448 MPR786448 MFV786448 LVZ786448 LMD786448 LCH786448 KSL786448 KIP786448 JYT786448 JOX786448 JFB786448 IVF786448 ILJ786448 IBN786448 HRR786448 HHV786448 GXZ786448 GOD786448 GEH786448 FUL786448 FKP786448 FAT786448 EQX786448 EHB786448 DXF786448 DNJ786448 DDN786448 CTR786448 CJV786448 BZZ786448 BQD786448 BGH786448 AWL786448 AMP786448 ACT786448 SX786448 JB786448 WVN720912 WLR720912 WBV720912 VRZ720912 VID720912 UYH720912 UOL720912 UEP720912 TUT720912 TKX720912 TBB720912 SRF720912 SHJ720912 RXN720912 RNR720912 RDV720912 QTZ720912 QKD720912 QAH720912 PQL720912 PGP720912 OWT720912 OMX720912 ODB720912 NTF720912 NJJ720912 MZN720912 MPR720912 MFV720912 LVZ720912 LMD720912 LCH720912 KSL720912 KIP720912 JYT720912 JOX720912 JFB720912 IVF720912 ILJ720912 IBN720912 HRR720912 HHV720912 GXZ720912 GOD720912 GEH720912 FUL720912 FKP720912 FAT720912 EQX720912 EHB720912 DXF720912 DNJ720912 DDN720912 CTR720912 CJV720912 BZZ720912 BQD720912 BGH720912 AWL720912 AMP720912 ACT720912 SX720912 JB720912 WVN655376 WLR655376 WBV655376 VRZ655376 VID655376 UYH655376 UOL655376 UEP655376 TUT655376 TKX655376 TBB655376 SRF655376 SHJ655376 RXN655376 RNR655376 RDV655376 QTZ655376 QKD655376 QAH655376 PQL655376 PGP655376 OWT655376 OMX655376 ODB655376 NTF655376 NJJ655376 MZN655376 MPR655376 MFV655376 LVZ655376 LMD655376 LCH655376 KSL655376 KIP655376 JYT655376 JOX655376 JFB655376 IVF655376 ILJ655376 IBN655376 HRR655376 HHV655376 GXZ655376 GOD655376 GEH655376 FUL655376 FKP655376 FAT655376 EQX655376 EHB655376 DXF655376 DNJ655376 DDN655376 CTR655376 CJV655376 BZZ655376 BQD655376 BGH655376 AWL655376 AMP655376 ACT655376 SX655376 JB655376 WVN589840 WLR589840 WBV589840 VRZ589840 VID589840 UYH589840 UOL589840 UEP589840 TUT589840 TKX589840 TBB589840 SRF589840 SHJ589840 RXN589840 RNR589840 RDV589840 QTZ589840 QKD589840 QAH589840 PQL589840 PGP589840 OWT589840 OMX589840 ODB589840 NTF589840 NJJ589840 MZN589840 MPR589840 MFV589840 LVZ589840 LMD589840 LCH589840 KSL589840 KIP589840 JYT589840 JOX589840 JFB589840 IVF589840 ILJ589840 IBN589840 HRR589840 HHV589840 GXZ589840 GOD589840 GEH589840 FUL589840 FKP589840 FAT589840 EQX589840 EHB589840 DXF589840 DNJ589840 DDN589840 CTR589840 CJV589840 BZZ589840 BQD589840 BGH589840 AWL589840 AMP589840 ACT589840 SX589840 JB589840 WVN524304 WLR524304 WBV524304 VRZ524304 VID524304 UYH524304 UOL524304 UEP524304 TUT524304 TKX524304 TBB524304 SRF524304 SHJ524304 RXN524304 RNR524304 RDV524304 QTZ524304 QKD524304 QAH524304 PQL524304 PGP524304 OWT524304 OMX524304 ODB524304 NTF524304 NJJ524304 MZN524304 MPR524304 MFV524304 LVZ524304 LMD524304 LCH524304 KSL524304 KIP524304 JYT524304 JOX524304 JFB524304 IVF524304 ILJ524304 IBN524304 HRR524304 HHV524304 GXZ524304 GOD524304 GEH524304 FUL524304 FKP524304 FAT524304 EQX524304 EHB524304 DXF524304 DNJ524304 DDN524304 CTR524304 CJV524304 BZZ524304 BQD524304 BGH524304 AWL524304 AMP524304 ACT524304 SX524304 JB524304 WVN458768 WLR458768 WBV458768 VRZ458768 VID458768 UYH458768 UOL458768 UEP458768 TUT458768 TKX458768 TBB458768 SRF458768 SHJ458768 RXN458768 RNR458768 RDV458768 QTZ458768 QKD458768 QAH458768 PQL458768 PGP458768 OWT458768 OMX458768 ODB458768 NTF458768 NJJ458768 MZN458768 MPR458768 MFV458768 LVZ458768 LMD458768 LCH458768 KSL458768 KIP458768 JYT458768 JOX458768 JFB458768 IVF458768 ILJ458768 IBN458768 HRR458768 HHV458768 GXZ458768 GOD458768 GEH458768 FUL458768 FKP458768 FAT458768 EQX458768 EHB458768 DXF458768 DNJ458768 DDN458768 CTR458768 CJV458768 BZZ458768 BQD458768 BGH458768 AWL458768 AMP458768 ACT458768 SX458768 JB458768 WVN393232 WLR393232 WBV393232 VRZ393232 VID393232 UYH393232 UOL393232 UEP393232 TUT393232 TKX393232 TBB393232 SRF393232 SHJ393232 RXN393232 RNR393232 RDV393232 QTZ393232 QKD393232 QAH393232 PQL393232 PGP393232 OWT393232 OMX393232 ODB393232 NTF393232 NJJ393232 MZN393232 MPR393232 MFV393232 LVZ393232 LMD393232 LCH393232 KSL393232 KIP393232 JYT393232 JOX393232 JFB393232 IVF393232 ILJ393232 IBN393232 HRR393232 HHV393232 GXZ393232 GOD393232 GEH393232 FUL393232 FKP393232 FAT393232 EQX393232 EHB393232 DXF393232 DNJ393232 DDN393232 CTR393232 CJV393232 BZZ393232 BQD393232 BGH393232 AWL393232 AMP393232 ACT393232 SX393232 JB393232 WVN327696 WLR327696 WBV327696 VRZ327696 VID327696 UYH327696 UOL327696 UEP327696 TUT327696 TKX327696 TBB327696 SRF327696 SHJ327696 RXN327696 RNR327696 RDV327696 QTZ327696 QKD327696 QAH327696 PQL327696 PGP327696 OWT327696 OMX327696 ODB327696 NTF327696 NJJ327696 MZN327696 MPR327696 MFV327696 LVZ327696 LMD327696 LCH327696 KSL327696 KIP327696 JYT327696 JOX327696 JFB327696 IVF327696 ILJ327696 IBN327696 HRR327696 HHV327696 GXZ327696 GOD327696 GEH327696 FUL327696 FKP327696 FAT327696 EQX327696 EHB327696 DXF327696 DNJ327696 DDN327696 CTR327696 CJV327696 BZZ327696 BQD327696 BGH327696 AWL327696 AMP327696 ACT327696 SX327696 JB327696 WVN262160 WLR262160 WBV262160 VRZ262160 VID262160 UYH262160 UOL262160 UEP262160 TUT262160 TKX262160 TBB262160 SRF262160 SHJ262160 RXN262160 RNR262160 RDV262160 QTZ262160 QKD262160 QAH262160 PQL262160 PGP262160 OWT262160 OMX262160 ODB262160 NTF262160 NJJ262160 MZN262160 MPR262160 MFV262160 LVZ262160 LMD262160 LCH262160 KSL262160 KIP262160 JYT262160 JOX262160 JFB262160 IVF262160 ILJ262160 IBN262160 HRR262160 HHV262160 GXZ262160 GOD262160 GEH262160 FUL262160 FKP262160 FAT262160 EQX262160 EHB262160 DXF262160 DNJ262160 DDN262160 CTR262160 CJV262160 BZZ262160 BQD262160 BGH262160 AWL262160 AMP262160 ACT262160 SX262160 JB262160 WVN196624 WLR196624 WBV196624 VRZ196624 VID196624 UYH196624 UOL196624 UEP196624 TUT196624 TKX196624 TBB196624 SRF196624 SHJ196624 RXN196624 RNR196624 RDV196624 QTZ196624 QKD196624 QAH196624 PQL196624 PGP196624 OWT196624 OMX196624 ODB196624 NTF196624 NJJ196624 MZN196624 MPR196624 MFV196624 LVZ196624 LMD196624 LCH196624 KSL196624 KIP196624 JYT196624 JOX196624 JFB196624 IVF196624 ILJ196624 IBN196624 HRR196624 HHV196624 GXZ196624 GOD196624 GEH196624 FUL196624 FKP196624 FAT196624 EQX196624 EHB196624 DXF196624 DNJ196624 DDN196624 CTR196624 CJV196624 BZZ196624 BQD196624 BGH196624 AWL196624 AMP196624 ACT196624 SX196624 JB196624 WVN131088 WLR131088 WBV131088 VRZ131088 VID131088 UYH131088 UOL131088 UEP131088 TUT131088 TKX131088 TBB131088 SRF131088 SHJ131088 RXN131088 RNR131088 RDV131088 QTZ131088 QKD131088 QAH131088 PQL131088 PGP131088 OWT131088 OMX131088 ODB131088 NTF131088 NJJ131088 MZN131088 MPR131088 MFV131088 LVZ131088 LMD131088 LCH131088 KSL131088 KIP131088 JYT131088 JOX131088 JFB131088 IVF131088 ILJ131088 IBN131088 HRR131088 HHV131088 GXZ131088 GOD131088 GEH131088 FUL131088 FKP131088 FAT131088 EQX131088 EHB131088 DXF131088 DNJ131088 DDN131088 CTR131088 CJV131088 BZZ131088 BQD131088 BGH131088 AWL131088 AMP131088 ACT131088 SX131088 JB131088 WVN65552 WLR65552 WBV65552 VRZ65552 VID65552 UYH65552 UOL65552 UEP65552 TUT65552 TKX65552 TBB65552 SRF65552 SHJ65552 RXN65552 RNR65552 RDV65552 QTZ65552 QKD65552 QAH65552 PQL65552 PGP65552 OWT65552 OMX65552 ODB65552 NTF65552 NJJ65552 MZN65552 MPR65552 MFV65552 LVZ65552 LMD65552 LCH65552 KSL65552 KIP65552 JYT65552 JOX65552 JFB65552 IVF65552 ILJ65552 IBN65552 HRR65552 HHV65552 GXZ65552 GOD65552 GEH65552 FUL65552 FKP65552 FAT65552 EQX65552 EHB65552 DXF65552 DNJ65552 DDN65552 CTR65552 CJV65552 BZZ65552 BQD65552 BGH65552 AWL65552 AMP65552 ACT65552 SX65552 JB65552 WVN12:WVN14 WLR12:WLR14 WBV12:WBV14 VRZ12:VRZ14 VID12:VID14 UYH12:UYH14 UOL12:UOL14 UEP12:UEP14 TUT12:TUT14 TKX12:TKX14 TBB12:TBB14 SRF12:SRF14 SHJ12:SHJ14 RXN12:RXN14 RNR12:RNR14 RDV12:RDV14 QTZ12:QTZ14 QKD12:QKD14 QAH12:QAH14 PQL12:PQL14 PGP12:PGP14 OWT12:OWT14 OMX12:OMX14 ODB12:ODB14 NTF12:NTF14 NJJ12:NJJ14 MZN12:MZN14 MPR12:MPR14 MFV12:MFV14 LVZ12:LVZ14 LMD12:LMD14 LCH12:LCH14 KSL12:KSL14 KIP12:KIP14 JYT12:JYT14 JOX12:JOX14 JFB12:JFB14 IVF12:IVF14 ILJ12:ILJ14 IBN12:IBN14 HRR12:HRR14 HHV12:HHV14 GXZ12:GXZ14 GOD12:GOD14 GEH12:GEH14 FUL12:FUL14 FKP12:FKP14 FAT12:FAT14 EQX12:EQX14 EHB12:EHB14 DXF12:DXF14 DNJ12:DNJ14 DDN12:DDN14 CTR12:CTR14 CJV12:CJV14 BZZ12:BZZ14 BQD12:BQD14 BGH12:BGH14 AWL12:AWL14 AMP12:AMP14 ACT12:ACT14 SX12:SX14 H65549 H131085 H196621 H262157 H327693 H393229 H458765 H524301 H589837 H655373 H720909 H786445 H851981 H917517 H983053 E65549 E131085 E196621 E262157 E327693 E393229 E458765 E524301 E589837 E655373 E720909 E786445 E851981 E917517" xr:uid="{00000000-0002-0000-0200-000001000000}">
      <formula1>StubPeriods</formula1>
    </dataValidation>
    <dataValidation type="list" allowBlank="1" showInputMessage="1" showErrorMessage="1" sqref="E983054 JB15 WVK983057 WLO983057 WBS983057 VRW983057 VIA983057 UYE983057 UOI983057 UEM983057 TUQ983057 TKU983057 TAY983057 SRC983057 SHG983057 RXK983057 RNO983057 RDS983057 QTW983057 QKA983057 QAE983057 PQI983057 PGM983057 OWQ983057 OMU983057 OCY983057 NTC983057 NJG983057 MZK983057 MPO983057 MFS983057 LVW983057 LMA983057 LCE983057 KSI983057 KIM983057 JYQ983057 JOU983057 JEY983057 IVC983057 ILG983057 IBK983057 HRO983057 HHS983057 GXW983057 GOA983057 GEE983057 FUI983057 FKM983057 FAQ983057 EQU983057 EGY983057 DXC983057 DNG983057 DDK983057 CTO983057 CJS983057 BZW983057 BQA983057 BGE983057 AWI983057 AMM983057 ACQ983057 SU983057 IY983057 WVK917521 WLO917521 WBS917521 VRW917521 VIA917521 UYE917521 UOI917521 UEM917521 TUQ917521 TKU917521 TAY917521 SRC917521 SHG917521 RXK917521 RNO917521 RDS917521 QTW917521 QKA917521 QAE917521 PQI917521 PGM917521 OWQ917521 OMU917521 OCY917521 NTC917521 NJG917521 MZK917521 MPO917521 MFS917521 LVW917521 LMA917521 LCE917521 KSI917521 KIM917521 JYQ917521 JOU917521 JEY917521 IVC917521 ILG917521 IBK917521 HRO917521 HHS917521 GXW917521 GOA917521 GEE917521 FUI917521 FKM917521 FAQ917521 EQU917521 EGY917521 DXC917521 DNG917521 DDK917521 CTO917521 CJS917521 BZW917521 BQA917521 BGE917521 AWI917521 AMM917521 ACQ917521 SU917521 IY917521 WVK851985 WLO851985 WBS851985 VRW851985 VIA851985 UYE851985 UOI851985 UEM851985 TUQ851985 TKU851985 TAY851985 SRC851985 SHG851985 RXK851985 RNO851985 RDS851985 QTW851985 QKA851985 QAE851985 PQI851985 PGM851985 OWQ851985 OMU851985 OCY851985 NTC851985 NJG851985 MZK851985 MPO851985 MFS851985 LVW851985 LMA851985 LCE851985 KSI851985 KIM851985 JYQ851985 JOU851985 JEY851985 IVC851985 ILG851985 IBK851985 HRO851985 HHS851985 GXW851985 GOA851985 GEE851985 FUI851985 FKM851985 FAQ851985 EQU851985 EGY851985 DXC851985 DNG851985 DDK851985 CTO851985 CJS851985 BZW851985 BQA851985 BGE851985 AWI851985 AMM851985 ACQ851985 SU851985 IY851985 WVK786449 WLO786449 WBS786449 VRW786449 VIA786449 UYE786449 UOI786449 UEM786449 TUQ786449 TKU786449 TAY786449 SRC786449 SHG786449 RXK786449 RNO786449 RDS786449 QTW786449 QKA786449 QAE786449 PQI786449 PGM786449 OWQ786449 OMU786449 OCY786449 NTC786449 NJG786449 MZK786449 MPO786449 MFS786449 LVW786449 LMA786449 LCE786449 KSI786449 KIM786449 JYQ786449 JOU786449 JEY786449 IVC786449 ILG786449 IBK786449 HRO786449 HHS786449 GXW786449 GOA786449 GEE786449 FUI786449 FKM786449 FAQ786449 EQU786449 EGY786449 DXC786449 DNG786449 DDK786449 CTO786449 CJS786449 BZW786449 BQA786449 BGE786449 AWI786449 AMM786449 ACQ786449 SU786449 IY786449 WVK720913 WLO720913 WBS720913 VRW720913 VIA720913 UYE720913 UOI720913 UEM720913 TUQ720913 TKU720913 TAY720913 SRC720913 SHG720913 RXK720913 RNO720913 RDS720913 QTW720913 QKA720913 QAE720913 PQI720913 PGM720913 OWQ720913 OMU720913 OCY720913 NTC720913 NJG720913 MZK720913 MPO720913 MFS720913 LVW720913 LMA720913 LCE720913 KSI720913 KIM720913 JYQ720913 JOU720913 JEY720913 IVC720913 ILG720913 IBK720913 HRO720913 HHS720913 GXW720913 GOA720913 GEE720913 FUI720913 FKM720913 FAQ720913 EQU720913 EGY720913 DXC720913 DNG720913 DDK720913 CTO720913 CJS720913 BZW720913 BQA720913 BGE720913 AWI720913 AMM720913 ACQ720913 SU720913 IY720913 WVK655377 WLO655377 WBS655377 VRW655377 VIA655377 UYE655377 UOI655377 UEM655377 TUQ655377 TKU655377 TAY655377 SRC655377 SHG655377 RXK655377 RNO655377 RDS655377 QTW655377 QKA655377 QAE655377 PQI655377 PGM655377 OWQ655377 OMU655377 OCY655377 NTC655377 NJG655377 MZK655377 MPO655377 MFS655377 LVW655377 LMA655377 LCE655377 KSI655377 KIM655377 JYQ655377 JOU655377 JEY655377 IVC655377 ILG655377 IBK655377 HRO655377 HHS655377 GXW655377 GOA655377 GEE655377 FUI655377 FKM655377 FAQ655377 EQU655377 EGY655377 DXC655377 DNG655377 DDK655377 CTO655377 CJS655377 BZW655377 BQA655377 BGE655377 AWI655377 AMM655377 ACQ655377 SU655377 IY655377 WVK589841 WLO589841 WBS589841 VRW589841 VIA589841 UYE589841 UOI589841 UEM589841 TUQ589841 TKU589841 TAY589841 SRC589841 SHG589841 RXK589841 RNO589841 RDS589841 QTW589841 QKA589841 QAE589841 PQI589841 PGM589841 OWQ589841 OMU589841 OCY589841 NTC589841 NJG589841 MZK589841 MPO589841 MFS589841 LVW589841 LMA589841 LCE589841 KSI589841 KIM589841 JYQ589841 JOU589841 JEY589841 IVC589841 ILG589841 IBK589841 HRO589841 HHS589841 GXW589841 GOA589841 GEE589841 FUI589841 FKM589841 FAQ589841 EQU589841 EGY589841 DXC589841 DNG589841 DDK589841 CTO589841 CJS589841 BZW589841 BQA589841 BGE589841 AWI589841 AMM589841 ACQ589841 SU589841 IY589841 WVK524305 WLO524305 WBS524305 VRW524305 VIA524305 UYE524305 UOI524305 UEM524305 TUQ524305 TKU524305 TAY524305 SRC524305 SHG524305 RXK524305 RNO524305 RDS524305 QTW524305 QKA524305 QAE524305 PQI524305 PGM524305 OWQ524305 OMU524305 OCY524305 NTC524305 NJG524305 MZK524305 MPO524305 MFS524305 LVW524305 LMA524305 LCE524305 KSI524305 KIM524305 JYQ524305 JOU524305 JEY524305 IVC524305 ILG524305 IBK524305 HRO524305 HHS524305 GXW524305 GOA524305 GEE524305 FUI524305 FKM524305 FAQ524305 EQU524305 EGY524305 DXC524305 DNG524305 DDK524305 CTO524305 CJS524305 BZW524305 BQA524305 BGE524305 AWI524305 AMM524305 ACQ524305 SU524305 IY524305 WVK458769 WLO458769 WBS458769 VRW458769 VIA458769 UYE458769 UOI458769 UEM458769 TUQ458769 TKU458769 TAY458769 SRC458769 SHG458769 RXK458769 RNO458769 RDS458769 QTW458769 QKA458769 QAE458769 PQI458769 PGM458769 OWQ458769 OMU458769 OCY458769 NTC458769 NJG458769 MZK458769 MPO458769 MFS458769 LVW458769 LMA458769 LCE458769 KSI458769 KIM458769 JYQ458769 JOU458769 JEY458769 IVC458769 ILG458769 IBK458769 HRO458769 HHS458769 GXW458769 GOA458769 GEE458769 FUI458769 FKM458769 FAQ458769 EQU458769 EGY458769 DXC458769 DNG458769 DDK458769 CTO458769 CJS458769 BZW458769 BQA458769 BGE458769 AWI458769 AMM458769 ACQ458769 SU458769 IY458769 WVK393233 WLO393233 WBS393233 VRW393233 VIA393233 UYE393233 UOI393233 UEM393233 TUQ393233 TKU393233 TAY393233 SRC393233 SHG393233 RXK393233 RNO393233 RDS393233 QTW393233 QKA393233 QAE393233 PQI393233 PGM393233 OWQ393233 OMU393233 OCY393233 NTC393233 NJG393233 MZK393233 MPO393233 MFS393233 LVW393233 LMA393233 LCE393233 KSI393233 KIM393233 JYQ393233 JOU393233 JEY393233 IVC393233 ILG393233 IBK393233 HRO393233 HHS393233 GXW393233 GOA393233 GEE393233 FUI393233 FKM393233 FAQ393233 EQU393233 EGY393233 DXC393233 DNG393233 DDK393233 CTO393233 CJS393233 BZW393233 BQA393233 BGE393233 AWI393233 AMM393233 ACQ393233 SU393233 IY393233 WVK327697 WLO327697 WBS327697 VRW327697 VIA327697 UYE327697 UOI327697 UEM327697 TUQ327697 TKU327697 TAY327697 SRC327697 SHG327697 RXK327697 RNO327697 RDS327697 QTW327697 QKA327697 QAE327697 PQI327697 PGM327697 OWQ327697 OMU327697 OCY327697 NTC327697 NJG327697 MZK327697 MPO327697 MFS327697 LVW327697 LMA327697 LCE327697 KSI327697 KIM327697 JYQ327697 JOU327697 JEY327697 IVC327697 ILG327697 IBK327697 HRO327697 HHS327697 GXW327697 GOA327697 GEE327697 FUI327697 FKM327697 FAQ327697 EQU327697 EGY327697 DXC327697 DNG327697 DDK327697 CTO327697 CJS327697 BZW327697 BQA327697 BGE327697 AWI327697 AMM327697 ACQ327697 SU327697 IY327697 WVK262161 WLO262161 WBS262161 VRW262161 VIA262161 UYE262161 UOI262161 UEM262161 TUQ262161 TKU262161 TAY262161 SRC262161 SHG262161 RXK262161 RNO262161 RDS262161 QTW262161 QKA262161 QAE262161 PQI262161 PGM262161 OWQ262161 OMU262161 OCY262161 NTC262161 NJG262161 MZK262161 MPO262161 MFS262161 LVW262161 LMA262161 LCE262161 KSI262161 KIM262161 JYQ262161 JOU262161 JEY262161 IVC262161 ILG262161 IBK262161 HRO262161 HHS262161 GXW262161 GOA262161 GEE262161 FUI262161 FKM262161 FAQ262161 EQU262161 EGY262161 DXC262161 DNG262161 DDK262161 CTO262161 CJS262161 BZW262161 BQA262161 BGE262161 AWI262161 AMM262161 ACQ262161 SU262161 IY262161 WVK196625 WLO196625 WBS196625 VRW196625 VIA196625 UYE196625 UOI196625 UEM196625 TUQ196625 TKU196625 TAY196625 SRC196625 SHG196625 RXK196625 RNO196625 RDS196625 QTW196625 QKA196625 QAE196625 PQI196625 PGM196625 OWQ196625 OMU196625 OCY196625 NTC196625 NJG196625 MZK196625 MPO196625 MFS196625 LVW196625 LMA196625 LCE196625 KSI196625 KIM196625 JYQ196625 JOU196625 JEY196625 IVC196625 ILG196625 IBK196625 HRO196625 HHS196625 GXW196625 GOA196625 GEE196625 FUI196625 FKM196625 FAQ196625 EQU196625 EGY196625 DXC196625 DNG196625 DDK196625 CTO196625 CJS196625 BZW196625 BQA196625 BGE196625 AWI196625 AMM196625 ACQ196625 SU196625 IY196625 WVK131089 WLO131089 WBS131089 VRW131089 VIA131089 UYE131089 UOI131089 UEM131089 TUQ131089 TKU131089 TAY131089 SRC131089 SHG131089 RXK131089 RNO131089 RDS131089 QTW131089 QKA131089 QAE131089 PQI131089 PGM131089 OWQ131089 OMU131089 OCY131089 NTC131089 NJG131089 MZK131089 MPO131089 MFS131089 LVW131089 LMA131089 LCE131089 KSI131089 KIM131089 JYQ131089 JOU131089 JEY131089 IVC131089 ILG131089 IBK131089 HRO131089 HHS131089 GXW131089 GOA131089 GEE131089 FUI131089 FKM131089 FAQ131089 EQU131089 EGY131089 DXC131089 DNG131089 DDK131089 CTO131089 CJS131089 BZW131089 BQA131089 BGE131089 AWI131089 AMM131089 ACQ131089 SU131089 IY131089 WVK65553 WLO65553 WBS65553 VRW65553 VIA65553 UYE65553 UOI65553 UEM65553 TUQ65553 TKU65553 TAY65553 SRC65553 SHG65553 RXK65553 RNO65553 RDS65553 QTW65553 QKA65553 QAE65553 PQI65553 PGM65553 OWQ65553 OMU65553 OCY65553 NTC65553 NJG65553 MZK65553 MPO65553 MFS65553 LVW65553 LMA65553 LCE65553 KSI65553 KIM65553 JYQ65553 JOU65553 JEY65553 IVC65553 ILG65553 IBK65553 HRO65553 HHS65553 GXW65553 GOA65553 GEE65553 FUI65553 FKM65553 FAQ65553 EQU65553 EGY65553 DXC65553 DNG65553 DDK65553 CTO65553 CJS65553 BZW65553 BQA65553 BGE65553 AWI65553 AMM65553 ACQ65553 SU65553 IY65553 WVK15 WLO15 WBS15 VRW15 VIA15 UYE15 UOI15 UEM15 TUQ15 TKU15 TAY15 SRC15 SHG15 RXK15 RNO15 RDS15 QTW15 QKA15 QAE15 PQI15 PGM15 OWQ15 OMU15 OCY15 NTC15 NJG15 MZK15 MPO15 MFS15 LVW15 LMA15 LCE15 KSI15 KIM15 JYQ15 JOU15 JEY15 IVC15 ILG15 IBK15 HRO15 HHS15 GXW15 GOA15 GEE15 FUI15 FKM15 FAQ15 EQU15 EGY15 DXC15 DNG15 DDK15 CTO15 CJS15 BZW15 BQA15 BGE15 AWI15 AMM15 ACQ15 SU15 IY15 WVN983057 WLR983057 WBV983057 VRZ983057 VID983057 UYH983057 UOL983057 UEP983057 TUT983057 TKX983057 TBB983057 SRF983057 SHJ983057 RXN983057 RNR983057 RDV983057 QTZ983057 QKD983057 QAH983057 PQL983057 PGP983057 OWT983057 OMX983057 ODB983057 NTF983057 NJJ983057 MZN983057 MPR983057 MFV983057 LVZ983057 LMD983057 LCH983057 KSL983057 KIP983057 JYT983057 JOX983057 JFB983057 IVF983057 ILJ983057 IBN983057 HRR983057 HHV983057 GXZ983057 GOD983057 GEH983057 FUL983057 FKP983057 FAT983057 EQX983057 EHB983057 DXF983057 DNJ983057 DDN983057 CTR983057 CJV983057 BZZ983057 BQD983057 BGH983057 AWL983057 AMP983057 ACT983057 SX983057 JB983057 WVN917521 WLR917521 WBV917521 VRZ917521 VID917521 UYH917521 UOL917521 UEP917521 TUT917521 TKX917521 TBB917521 SRF917521 SHJ917521 RXN917521 RNR917521 RDV917521 QTZ917521 QKD917521 QAH917521 PQL917521 PGP917521 OWT917521 OMX917521 ODB917521 NTF917521 NJJ917521 MZN917521 MPR917521 MFV917521 LVZ917521 LMD917521 LCH917521 KSL917521 KIP917521 JYT917521 JOX917521 JFB917521 IVF917521 ILJ917521 IBN917521 HRR917521 HHV917521 GXZ917521 GOD917521 GEH917521 FUL917521 FKP917521 FAT917521 EQX917521 EHB917521 DXF917521 DNJ917521 DDN917521 CTR917521 CJV917521 BZZ917521 BQD917521 BGH917521 AWL917521 AMP917521 ACT917521 SX917521 JB917521 WVN851985 WLR851985 WBV851985 VRZ851985 VID851985 UYH851985 UOL851985 UEP851985 TUT851985 TKX851985 TBB851985 SRF851985 SHJ851985 RXN851985 RNR851985 RDV851985 QTZ851985 QKD851985 QAH851985 PQL851985 PGP851985 OWT851985 OMX851985 ODB851985 NTF851985 NJJ851985 MZN851985 MPR851985 MFV851985 LVZ851985 LMD851985 LCH851985 KSL851985 KIP851985 JYT851985 JOX851985 JFB851985 IVF851985 ILJ851985 IBN851985 HRR851985 HHV851985 GXZ851985 GOD851985 GEH851985 FUL851985 FKP851985 FAT851985 EQX851985 EHB851985 DXF851985 DNJ851985 DDN851985 CTR851985 CJV851985 BZZ851985 BQD851985 BGH851985 AWL851985 AMP851985 ACT851985 SX851985 JB851985 WVN786449 WLR786449 WBV786449 VRZ786449 VID786449 UYH786449 UOL786449 UEP786449 TUT786449 TKX786449 TBB786449 SRF786449 SHJ786449 RXN786449 RNR786449 RDV786449 QTZ786449 QKD786449 QAH786449 PQL786449 PGP786449 OWT786449 OMX786449 ODB786449 NTF786449 NJJ786449 MZN786449 MPR786449 MFV786449 LVZ786449 LMD786449 LCH786449 KSL786449 KIP786449 JYT786449 JOX786449 JFB786449 IVF786449 ILJ786449 IBN786449 HRR786449 HHV786449 GXZ786449 GOD786449 GEH786449 FUL786449 FKP786449 FAT786449 EQX786449 EHB786449 DXF786449 DNJ786449 DDN786449 CTR786449 CJV786449 BZZ786449 BQD786449 BGH786449 AWL786449 AMP786449 ACT786449 SX786449 JB786449 WVN720913 WLR720913 WBV720913 VRZ720913 VID720913 UYH720913 UOL720913 UEP720913 TUT720913 TKX720913 TBB720913 SRF720913 SHJ720913 RXN720913 RNR720913 RDV720913 QTZ720913 QKD720913 QAH720913 PQL720913 PGP720913 OWT720913 OMX720913 ODB720913 NTF720913 NJJ720913 MZN720913 MPR720913 MFV720913 LVZ720913 LMD720913 LCH720913 KSL720913 KIP720913 JYT720913 JOX720913 JFB720913 IVF720913 ILJ720913 IBN720913 HRR720913 HHV720913 GXZ720913 GOD720913 GEH720913 FUL720913 FKP720913 FAT720913 EQX720913 EHB720913 DXF720913 DNJ720913 DDN720913 CTR720913 CJV720913 BZZ720913 BQD720913 BGH720913 AWL720913 AMP720913 ACT720913 SX720913 JB720913 WVN655377 WLR655377 WBV655377 VRZ655377 VID655377 UYH655377 UOL655377 UEP655377 TUT655377 TKX655377 TBB655377 SRF655377 SHJ655377 RXN655377 RNR655377 RDV655377 QTZ655377 QKD655377 QAH655377 PQL655377 PGP655377 OWT655377 OMX655377 ODB655377 NTF655377 NJJ655377 MZN655377 MPR655377 MFV655377 LVZ655377 LMD655377 LCH655377 KSL655377 KIP655377 JYT655377 JOX655377 JFB655377 IVF655377 ILJ655377 IBN655377 HRR655377 HHV655377 GXZ655377 GOD655377 GEH655377 FUL655377 FKP655377 FAT655377 EQX655377 EHB655377 DXF655377 DNJ655377 DDN655377 CTR655377 CJV655377 BZZ655377 BQD655377 BGH655377 AWL655377 AMP655377 ACT655377 SX655377 JB655377 WVN589841 WLR589841 WBV589841 VRZ589841 VID589841 UYH589841 UOL589841 UEP589841 TUT589841 TKX589841 TBB589841 SRF589841 SHJ589841 RXN589841 RNR589841 RDV589841 QTZ589841 QKD589841 QAH589841 PQL589841 PGP589841 OWT589841 OMX589841 ODB589841 NTF589841 NJJ589841 MZN589841 MPR589841 MFV589841 LVZ589841 LMD589841 LCH589841 KSL589841 KIP589841 JYT589841 JOX589841 JFB589841 IVF589841 ILJ589841 IBN589841 HRR589841 HHV589841 GXZ589841 GOD589841 GEH589841 FUL589841 FKP589841 FAT589841 EQX589841 EHB589841 DXF589841 DNJ589841 DDN589841 CTR589841 CJV589841 BZZ589841 BQD589841 BGH589841 AWL589841 AMP589841 ACT589841 SX589841 JB589841 WVN524305 WLR524305 WBV524305 VRZ524305 VID524305 UYH524305 UOL524305 UEP524305 TUT524305 TKX524305 TBB524305 SRF524305 SHJ524305 RXN524305 RNR524305 RDV524305 QTZ524305 QKD524305 QAH524305 PQL524305 PGP524305 OWT524305 OMX524305 ODB524305 NTF524305 NJJ524305 MZN524305 MPR524305 MFV524305 LVZ524305 LMD524305 LCH524305 KSL524305 KIP524305 JYT524305 JOX524305 JFB524305 IVF524305 ILJ524305 IBN524305 HRR524305 HHV524305 GXZ524305 GOD524305 GEH524305 FUL524305 FKP524305 FAT524305 EQX524305 EHB524305 DXF524305 DNJ524305 DDN524305 CTR524305 CJV524305 BZZ524305 BQD524305 BGH524305 AWL524305 AMP524305 ACT524305 SX524305 JB524305 WVN458769 WLR458769 WBV458769 VRZ458769 VID458769 UYH458769 UOL458769 UEP458769 TUT458769 TKX458769 TBB458769 SRF458769 SHJ458769 RXN458769 RNR458769 RDV458769 QTZ458769 QKD458769 QAH458769 PQL458769 PGP458769 OWT458769 OMX458769 ODB458769 NTF458769 NJJ458769 MZN458769 MPR458769 MFV458769 LVZ458769 LMD458769 LCH458769 KSL458769 KIP458769 JYT458769 JOX458769 JFB458769 IVF458769 ILJ458769 IBN458769 HRR458769 HHV458769 GXZ458769 GOD458769 GEH458769 FUL458769 FKP458769 FAT458769 EQX458769 EHB458769 DXF458769 DNJ458769 DDN458769 CTR458769 CJV458769 BZZ458769 BQD458769 BGH458769 AWL458769 AMP458769 ACT458769 SX458769 JB458769 WVN393233 WLR393233 WBV393233 VRZ393233 VID393233 UYH393233 UOL393233 UEP393233 TUT393233 TKX393233 TBB393233 SRF393233 SHJ393233 RXN393233 RNR393233 RDV393233 QTZ393233 QKD393233 QAH393233 PQL393233 PGP393233 OWT393233 OMX393233 ODB393233 NTF393233 NJJ393233 MZN393233 MPR393233 MFV393233 LVZ393233 LMD393233 LCH393233 KSL393233 KIP393233 JYT393233 JOX393233 JFB393233 IVF393233 ILJ393233 IBN393233 HRR393233 HHV393233 GXZ393233 GOD393233 GEH393233 FUL393233 FKP393233 FAT393233 EQX393233 EHB393233 DXF393233 DNJ393233 DDN393233 CTR393233 CJV393233 BZZ393233 BQD393233 BGH393233 AWL393233 AMP393233 ACT393233 SX393233 JB393233 WVN327697 WLR327697 WBV327697 VRZ327697 VID327697 UYH327697 UOL327697 UEP327697 TUT327697 TKX327697 TBB327697 SRF327697 SHJ327697 RXN327697 RNR327697 RDV327697 QTZ327697 QKD327697 QAH327697 PQL327697 PGP327697 OWT327697 OMX327697 ODB327697 NTF327697 NJJ327697 MZN327697 MPR327697 MFV327697 LVZ327697 LMD327697 LCH327697 KSL327697 KIP327697 JYT327697 JOX327697 JFB327697 IVF327697 ILJ327697 IBN327697 HRR327697 HHV327697 GXZ327697 GOD327697 GEH327697 FUL327697 FKP327697 FAT327697 EQX327697 EHB327697 DXF327697 DNJ327697 DDN327697 CTR327697 CJV327697 BZZ327697 BQD327697 BGH327697 AWL327697 AMP327697 ACT327697 SX327697 JB327697 WVN262161 WLR262161 WBV262161 VRZ262161 VID262161 UYH262161 UOL262161 UEP262161 TUT262161 TKX262161 TBB262161 SRF262161 SHJ262161 RXN262161 RNR262161 RDV262161 QTZ262161 QKD262161 QAH262161 PQL262161 PGP262161 OWT262161 OMX262161 ODB262161 NTF262161 NJJ262161 MZN262161 MPR262161 MFV262161 LVZ262161 LMD262161 LCH262161 KSL262161 KIP262161 JYT262161 JOX262161 JFB262161 IVF262161 ILJ262161 IBN262161 HRR262161 HHV262161 GXZ262161 GOD262161 GEH262161 FUL262161 FKP262161 FAT262161 EQX262161 EHB262161 DXF262161 DNJ262161 DDN262161 CTR262161 CJV262161 BZZ262161 BQD262161 BGH262161 AWL262161 AMP262161 ACT262161 SX262161 JB262161 WVN196625 WLR196625 WBV196625 VRZ196625 VID196625 UYH196625 UOL196625 UEP196625 TUT196625 TKX196625 TBB196625 SRF196625 SHJ196625 RXN196625 RNR196625 RDV196625 QTZ196625 QKD196625 QAH196625 PQL196625 PGP196625 OWT196625 OMX196625 ODB196625 NTF196625 NJJ196625 MZN196625 MPR196625 MFV196625 LVZ196625 LMD196625 LCH196625 KSL196625 KIP196625 JYT196625 JOX196625 JFB196625 IVF196625 ILJ196625 IBN196625 HRR196625 HHV196625 GXZ196625 GOD196625 GEH196625 FUL196625 FKP196625 FAT196625 EQX196625 EHB196625 DXF196625 DNJ196625 DDN196625 CTR196625 CJV196625 BZZ196625 BQD196625 BGH196625 AWL196625 AMP196625 ACT196625 SX196625 JB196625 WVN131089 WLR131089 WBV131089 VRZ131089 VID131089 UYH131089 UOL131089 UEP131089 TUT131089 TKX131089 TBB131089 SRF131089 SHJ131089 RXN131089 RNR131089 RDV131089 QTZ131089 QKD131089 QAH131089 PQL131089 PGP131089 OWT131089 OMX131089 ODB131089 NTF131089 NJJ131089 MZN131089 MPR131089 MFV131089 LVZ131089 LMD131089 LCH131089 KSL131089 KIP131089 JYT131089 JOX131089 JFB131089 IVF131089 ILJ131089 IBN131089 HRR131089 HHV131089 GXZ131089 GOD131089 GEH131089 FUL131089 FKP131089 FAT131089 EQX131089 EHB131089 DXF131089 DNJ131089 DDN131089 CTR131089 CJV131089 BZZ131089 BQD131089 BGH131089 AWL131089 AMP131089 ACT131089 SX131089 JB131089 WVN65553 WLR65553 WBV65553 VRZ65553 VID65553 UYH65553 UOL65553 UEP65553 TUT65553 TKX65553 TBB65553 SRF65553 SHJ65553 RXN65553 RNR65553 RDV65553 QTZ65553 QKD65553 QAH65553 PQL65553 PGP65553 OWT65553 OMX65553 ODB65553 NTF65553 NJJ65553 MZN65553 MPR65553 MFV65553 LVZ65553 LMD65553 LCH65553 KSL65553 KIP65553 JYT65553 JOX65553 JFB65553 IVF65553 ILJ65553 IBN65553 HRR65553 HHV65553 GXZ65553 GOD65553 GEH65553 FUL65553 FKP65553 FAT65553 EQX65553 EHB65553 DXF65553 DNJ65553 DDN65553 CTR65553 CJV65553 BZZ65553 BQD65553 BGH65553 AWL65553 AMP65553 ACT65553 SX65553 JB65553 WVN15 WLR15 WBV15 VRZ15 VID15 UYH15 UOL15 UEP15 TUT15 TKX15 TBB15 SRF15 SHJ15 RXN15 RNR15 RDV15 QTZ15 QKD15 QAH15 PQL15 PGP15 OWT15 OMX15 ODB15 NTF15 NJJ15 MZN15 MPR15 MFV15 LVZ15 LMD15 LCH15 KSL15 KIP15 JYT15 JOX15 JFB15 IVF15 ILJ15 IBN15 HRR15 HHV15 GXZ15 GOD15 GEH15 FUL15 FKP15 FAT15 EQX15 EHB15 DXF15 DNJ15 DDN15 CTR15 CJV15 BZZ15 BQD15 BGH15 AWL15 AMP15 ACT15 SX15 H65550 H131086 H196622 H262158 H327694 H393230 H458766 H524302 H589838 H655374 H720910 H786446 H851982 H917518 H983054 E65550 E131086 E196622 E262158 E327694 E393230 E458766 E524302 E589838 E655374 E720910 E786446 E851982 E917518" xr:uid="{00000000-0002-0000-0200-000002000000}">
      <formula1>FinalStub</formula1>
    </dataValidation>
    <dataValidation type="list" allowBlank="1" showInputMessage="1" showErrorMessage="1" sqref="E983052 JB11 E11 H11 WVK983055 WLO983055 WBS983055 VRW983055 VIA983055 UYE983055 UOI983055 UEM983055 TUQ983055 TKU983055 TAY983055 SRC983055 SHG983055 RXK983055 RNO983055 RDS983055 QTW983055 QKA983055 QAE983055 PQI983055 PGM983055 OWQ983055 OMU983055 OCY983055 NTC983055 NJG983055 MZK983055 MPO983055 MFS983055 LVW983055 LMA983055 LCE983055 KSI983055 KIM983055 JYQ983055 JOU983055 JEY983055 IVC983055 ILG983055 IBK983055 HRO983055 HHS983055 GXW983055 GOA983055 GEE983055 FUI983055 FKM983055 FAQ983055 EQU983055 EGY983055 DXC983055 DNG983055 DDK983055 CTO983055 CJS983055 BZW983055 BQA983055 BGE983055 AWI983055 AMM983055 ACQ983055 SU983055 IY983055 WVK917519 WLO917519 WBS917519 VRW917519 VIA917519 UYE917519 UOI917519 UEM917519 TUQ917519 TKU917519 TAY917519 SRC917519 SHG917519 RXK917519 RNO917519 RDS917519 QTW917519 QKA917519 QAE917519 PQI917519 PGM917519 OWQ917519 OMU917519 OCY917519 NTC917519 NJG917519 MZK917519 MPO917519 MFS917519 LVW917519 LMA917519 LCE917519 KSI917519 KIM917519 JYQ917519 JOU917519 JEY917519 IVC917519 ILG917519 IBK917519 HRO917519 HHS917519 GXW917519 GOA917519 GEE917519 FUI917519 FKM917519 FAQ917519 EQU917519 EGY917519 DXC917519 DNG917519 DDK917519 CTO917519 CJS917519 BZW917519 BQA917519 BGE917519 AWI917519 AMM917519 ACQ917519 SU917519 IY917519 WVK851983 WLO851983 WBS851983 VRW851983 VIA851983 UYE851983 UOI851983 UEM851983 TUQ851983 TKU851983 TAY851983 SRC851983 SHG851983 RXK851983 RNO851983 RDS851983 QTW851983 QKA851983 QAE851983 PQI851983 PGM851983 OWQ851983 OMU851983 OCY851983 NTC851983 NJG851983 MZK851983 MPO851983 MFS851983 LVW851983 LMA851983 LCE851983 KSI851983 KIM851983 JYQ851983 JOU851983 JEY851983 IVC851983 ILG851983 IBK851983 HRO851983 HHS851983 GXW851983 GOA851983 GEE851983 FUI851983 FKM851983 FAQ851983 EQU851983 EGY851983 DXC851983 DNG851983 DDK851983 CTO851983 CJS851983 BZW851983 BQA851983 BGE851983 AWI851983 AMM851983 ACQ851983 SU851983 IY851983 WVK786447 WLO786447 WBS786447 VRW786447 VIA786447 UYE786447 UOI786447 UEM786447 TUQ786447 TKU786447 TAY786447 SRC786447 SHG786447 RXK786447 RNO786447 RDS786447 QTW786447 QKA786447 QAE786447 PQI786447 PGM786447 OWQ786447 OMU786447 OCY786447 NTC786447 NJG786447 MZK786447 MPO786447 MFS786447 LVW786447 LMA786447 LCE786447 KSI786447 KIM786447 JYQ786447 JOU786447 JEY786447 IVC786447 ILG786447 IBK786447 HRO786447 HHS786447 GXW786447 GOA786447 GEE786447 FUI786447 FKM786447 FAQ786447 EQU786447 EGY786447 DXC786447 DNG786447 DDK786447 CTO786447 CJS786447 BZW786447 BQA786447 BGE786447 AWI786447 AMM786447 ACQ786447 SU786447 IY786447 WVK720911 WLO720911 WBS720911 VRW720911 VIA720911 UYE720911 UOI720911 UEM720911 TUQ720911 TKU720911 TAY720911 SRC720911 SHG720911 RXK720911 RNO720911 RDS720911 QTW720911 QKA720911 QAE720911 PQI720911 PGM720911 OWQ720911 OMU720911 OCY720911 NTC720911 NJG720911 MZK720911 MPO720911 MFS720911 LVW720911 LMA720911 LCE720911 KSI720911 KIM720911 JYQ720911 JOU720911 JEY720911 IVC720911 ILG720911 IBK720911 HRO720911 HHS720911 GXW720911 GOA720911 GEE720911 FUI720911 FKM720911 FAQ720911 EQU720911 EGY720911 DXC720911 DNG720911 DDK720911 CTO720911 CJS720911 BZW720911 BQA720911 BGE720911 AWI720911 AMM720911 ACQ720911 SU720911 IY720911 WVK655375 WLO655375 WBS655375 VRW655375 VIA655375 UYE655375 UOI655375 UEM655375 TUQ655375 TKU655375 TAY655375 SRC655375 SHG655375 RXK655375 RNO655375 RDS655375 QTW655375 QKA655375 QAE655375 PQI655375 PGM655375 OWQ655375 OMU655375 OCY655375 NTC655375 NJG655375 MZK655375 MPO655375 MFS655375 LVW655375 LMA655375 LCE655375 KSI655375 KIM655375 JYQ655375 JOU655375 JEY655375 IVC655375 ILG655375 IBK655375 HRO655375 HHS655375 GXW655375 GOA655375 GEE655375 FUI655375 FKM655375 FAQ655375 EQU655375 EGY655375 DXC655375 DNG655375 DDK655375 CTO655375 CJS655375 BZW655375 BQA655375 BGE655375 AWI655375 AMM655375 ACQ655375 SU655375 IY655375 WVK589839 WLO589839 WBS589839 VRW589839 VIA589839 UYE589839 UOI589839 UEM589839 TUQ589839 TKU589839 TAY589839 SRC589839 SHG589839 RXK589839 RNO589839 RDS589839 QTW589839 QKA589839 QAE589839 PQI589839 PGM589839 OWQ589839 OMU589839 OCY589839 NTC589839 NJG589839 MZK589839 MPO589839 MFS589839 LVW589839 LMA589839 LCE589839 KSI589839 KIM589839 JYQ589839 JOU589839 JEY589839 IVC589839 ILG589839 IBK589839 HRO589839 HHS589839 GXW589839 GOA589839 GEE589839 FUI589839 FKM589839 FAQ589839 EQU589839 EGY589839 DXC589839 DNG589839 DDK589839 CTO589839 CJS589839 BZW589839 BQA589839 BGE589839 AWI589839 AMM589839 ACQ589839 SU589839 IY589839 WVK524303 WLO524303 WBS524303 VRW524303 VIA524303 UYE524303 UOI524303 UEM524303 TUQ524303 TKU524303 TAY524303 SRC524303 SHG524303 RXK524303 RNO524303 RDS524303 QTW524303 QKA524303 QAE524303 PQI524303 PGM524303 OWQ524303 OMU524303 OCY524303 NTC524303 NJG524303 MZK524303 MPO524303 MFS524303 LVW524303 LMA524303 LCE524303 KSI524303 KIM524303 JYQ524303 JOU524303 JEY524303 IVC524303 ILG524303 IBK524303 HRO524303 HHS524303 GXW524303 GOA524303 GEE524303 FUI524303 FKM524303 FAQ524303 EQU524303 EGY524303 DXC524303 DNG524303 DDK524303 CTO524303 CJS524303 BZW524303 BQA524303 BGE524303 AWI524303 AMM524303 ACQ524303 SU524303 IY524303 WVK458767 WLO458767 WBS458767 VRW458767 VIA458767 UYE458767 UOI458767 UEM458767 TUQ458767 TKU458767 TAY458767 SRC458767 SHG458767 RXK458767 RNO458767 RDS458767 QTW458767 QKA458767 QAE458767 PQI458767 PGM458767 OWQ458767 OMU458767 OCY458767 NTC458767 NJG458767 MZK458767 MPO458767 MFS458767 LVW458767 LMA458767 LCE458767 KSI458767 KIM458767 JYQ458767 JOU458767 JEY458767 IVC458767 ILG458767 IBK458767 HRO458767 HHS458767 GXW458767 GOA458767 GEE458767 FUI458767 FKM458767 FAQ458767 EQU458767 EGY458767 DXC458767 DNG458767 DDK458767 CTO458767 CJS458767 BZW458767 BQA458767 BGE458767 AWI458767 AMM458767 ACQ458767 SU458767 IY458767 WVK393231 WLO393231 WBS393231 VRW393231 VIA393231 UYE393231 UOI393231 UEM393231 TUQ393231 TKU393231 TAY393231 SRC393231 SHG393231 RXK393231 RNO393231 RDS393231 QTW393231 QKA393231 QAE393231 PQI393231 PGM393231 OWQ393231 OMU393231 OCY393231 NTC393231 NJG393231 MZK393231 MPO393231 MFS393231 LVW393231 LMA393231 LCE393231 KSI393231 KIM393231 JYQ393231 JOU393231 JEY393231 IVC393231 ILG393231 IBK393231 HRO393231 HHS393231 GXW393231 GOA393231 GEE393231 FUI393231 FKM393231 FAQ393231 EQU393231 EGY393231 DXC393231 DNG393231 DDK393231 CTO393231 CJS393231 BZW393231 BQA393231 BGE393231 AWI393231 AMM393231 ACQ393231 SU393231 IY393231 WVK327695 WLO327695 WBS327695 VRW327695 VIA327695 UYE327695 UOI327695 UEM327695 TUQ327695 TKU327695 TAY327695 SRC327695 SHG327695 RXK327695 RNO327695 RDS327695 QTW327695 QKA327695 QAE327695 PQI327695 PGM327695 OWQ327695 OMU327695 OCY327695 NTC327695 NJG327695 MZK327695 MPO327695 MFS327695 LVW327695 LMA327695 LCE327695 KSI327695 KIM327695 JYQ327695 JOU327695 JEY327695 IVC327695 ILG327695 IBK327695 HRO327695 HHS327695 GXW327695 GOA327695 GEE327695 FUI327695 FKM327695 FAQ327695 EQU327695 EGY327695 DXC327695 DNG327695 DDK327695 CTO327695 CJS327695 BZW327695 BQA327695 BGE327695 AWI327695 AMM327695 ACQ327695 SU327695 IY327695 WVK262159 WLO262159 WBS262159 VRW262159 VIA262159 UYE262159 UOI262159 UEM262159 TUQ262159 TKU262159 TAY262159 SRC262159 SHG262159 RXK262159 RNO262159 RDS262159 QTW262159 QKA262159 QAE262159 PQI262159 PGM262159 OWQ262159 OMU262159 OCY262159 NTC262159 NJG262159 MZK262159 MPO262159 MFS262159 LVW262159 LMA262159 LCE262159 KSI262159 KIM262159 JYQ262159 JOU262159 JEY262159 IVC262159 ILG262159 IBK262159 HRO262159 HHS262159 GXW262159 GOA262159 GEE262159 FUI262159 FKM262159 FAQ262159 EQU262159 EGY262159 DXC262159 DNG262159 DDK262159 CTO262159 CJS262159 BZW262159 BQA262159 BGE262159 AWI262159 AMM262159 ACQ262159 SU262159 IY262159 WVK196623 WLO196623 WBS196623 VRW196623 VIA196623 UYE196623 UOI196623 UEM196623 TUQ196623 TKU196623 TAY196623 SRC196623 SHG196623 RXK196623 RNO196623 RDS196623 QTW196623 QKA196623 QAE196623 PQI196623 PGM196623 OWQ196623 OMU196623 OCY196623 NTC196623 NJG196623 MZK196623 MPO196623 MFS196623 LVW196623 LMA196623 LCE196623 KSI196623 KIM196623 JYQ196623 JOU196623 JEY196623 IVC196623 ILG196623 IBK196623 HRO196623 HHS196623 GXW196623 GOA196623 GEE196623 FUI196623 FKM196623 FAQ196623 EQU196623 EGY196623 DXC196623 DNG196623 DDK196623 CTO196623 CJS196623 BZW196623 BQA196623 BGE196623 AWI196623 AMM196623 ACQ196623 SU196623 IY196623 WVK131087 WLO131087 WBS131087 VRW131087 VIA131087 UYE131087 UOI131087 UEM131087 TUQ131087 TKU131087 TAY131087 SRC131087 SHG131087 RXK131087 RNO131087 RDS131087 QTW131087 QKA131087 QAE131087 PQI131087 PGM131087 OWQ131087 OMU131087 OCY131087 NTC131087 NJG131087 MZK131087 MPO131087 MFS131087 LVW131087 LMA131087 LCE131087 KSI131087 KIM131087 JYQ131087 JOU131087 JEY131087 IVC131087 ILG131087 IBK131087 HRO131087 HHS131087 GXW131087 GOA131087 GEE131087 FUI131087 FKM131087 FAQ131087 EQU131087 EGY131087 DXC131087 DNG131087 DDK131087 CTO131087 CJS131087 BZW131087 BQA131087 BGE131087 AWI131087 AMM131087 ACQ131087 SU131087 IY131087 WVK65551 WLO65551 WBS65551 VRW65551 VIA65551 UYE65551 UOI65551 UEM65551 TUQ65551 TKU65551 TAY65551 SRC65551 SHG65551 RXK65551 RNO65551 RDS65551 QTW65551 QKA65551 QAE65551 PQI65551 PGM65551 OWQ65551 OMU65551 OCY65551 NTC65551 NJG65551 MZK65551 MPO65551 MFS65551 LVW65551 LMA65551 LCE65551 KSI65551 KIM65551 JYQ65551 JOU65551 JEY65551 IVC65551 ILG65551 IBK65551 HRO65551 HHS65551 GXW65551 GOA65551 GEE65551 FUI65551 FKM65551 FAQ65551 EQU65551 EGY65551 DXC65551 DNG65551 DDK65551 CTO65551 CJS65551 BZW65551 BQA65551 BGE65551 AWI65551 AMM65551 ACQ65551 SU65551 IY65551 WVK11 WLO11 WBS11 VRW11 VIA11 UYE11 UOI11 UEM11 TUQ11 TKU11 TAY11 SRC11 SHG11 RXK11 RNO11 RDS11 QTW11 QKA11 QAE11 PQI11 PGM11 OWQ11 OMU11 OCY11 NTC11 NJG11 MZK11 MPO11 MFS11 LVW11 LMA11 LCE11 KSI11 KIM11 JYQ11 JOU11 JEY11 IVC11 ILG11 IBK11 HRO11 HHS11 GXW11 GOA11 GEE11 FUI11 FKM11 FAQ11 EQU11 EGY11 DXC11 DNG11 DDK11 CTO11 CJS11 BZW11 BQA11 BGE11 AWI11 AMM11 ACQ11 SU11 IY11 WVN983055 WLR983055 WBV983055 VRZ983055 VID983055 UYH983055 UOL983055 UEP983055 TUT983055 TKX983055 TBB983055 SRF983055 SHJ983055 RXN983055 RNR983055 RDV983055 QTZ983055 QKD983055 QAH983055 PQL983055 PGP983055 OWT983055 OMX983055 ODB983055 NTF983055 NJJ983055 MZN983055 MPR983055 MFV983055 LVZ983055 LMD983055 LCH983055 KSL983055 KIP983055 JYT983055 JOX983055 JFB983055 IVF983055 ILJ983055 IBN983055 HRR983055 HHV983055 GXZ983055 GOD983055 GEH983055 FUL983055 FKP983055 FAT983055 EQX983055 EHB983055 DXF983055 DNJ983055 DDN983055 CTR983055 CJV983055 BZZ983055 BQD983055 BGH983055 AWL983055 AMP983055 ACT983055 SX983055 JB983055 WVN917519 WLR917519 WBV917519 VRZ917519 VID917519 UYH917519 UOL917519 UEP917519 TUT917519 TKX917519 TBB917519 SRF917519 SHJ917519 RXN917519 RNR917519 RDV917519 QTZ917519 QKD917519 QAH917519 PQL917519 PGP917519 OWT917519 OMX917519 ODB917519 NTF917519 NJJ917519 MZN917519 MPR917519 MFV917519 LVZ917519 LMD917519 LCH917519 KSL917519 KIP917519 JYT917519 JOX917519 JFB917519 IVF917519 ILJ917519 IBN917519 HRR917519 HHV917519 GXZ917519 GOD917519 GEH917519 FUL917519 FKP917519 FAT917519 EQX917519 EHB917519 DXF917519 DNJ917519 DDN917519 CTR917519 CJV917519 BZZ917519 BQD917519 BGH917519 AWL917519 AMP917519 ACT917519 SX917519 JB917519 WVN851983 WLR851983 WBV851983 VRZ851983 VID851983 UYH851983 UOL851983 UEP851983 TUT851983 TKX851983 TBB851983 SRF851983 SHJ851983 RXN851983 RNR851983 RDV851983 QTZ851983 QKD851983 QAH851983 PQL851983 PGP851983 OWT851983 OMX851983 ODB851983 NTF851983 NJJ851983 MZN851983 MPR851983 MFV851983 LVZ851983 LMD851983 LCH851983 KSL851983 KIP851983 JYT851983 JOX851983 JFB851983 IVF851983 ILJ851983 IBN851983 HRR851983 HHV851983 GXZ851983 GOD851983 GEH851983 FUL851983 FKP851983 FAT851983 EQX851983 EHB851983 DXF851983 DNJ851983 DDN851983 CTR851983 CJV851983 BZZ851983 BQD851983 BGH851983 AWL851983 AMP851983 ACT851983 SX851983 JB851983 WVN786447 WLR786447 WBV786447 VRZ786447 VID786447 UYH786447 UOL786447 UEP786447 TUT786447 TKX786447 TBB786447 SRF786447 SHJ786447 RXN786447 RNR786447 RDV786447 QTZ786447 QKD786447 QAH786447 PQL786447 PGP786447 OWT786447 OMX786447 ODB786447 NTF786447 NJJ786447 MZN786447 MPR786447 MFV786447 LVZ786447 LMD786447 LCH786447 KSL786447 KIP786447 JYT786447 JOX786447 JFB786447 IVF786447 ILJ786447 IBN786447 HRR786447 HHV786447 GXZ786447 GOD786447 GEH786447 FUL786447 FKP786447 FAT786447 EQX786447 EHB786447 DXF786447 DNJ786447 DDN786447 CTR786447 CJV786447 BZZ786447 BQD786447 BGH786447 AWL786447 AMP786447 ACT786447 SX786447 JB786447 WVN720911 WLR720911 WBV720911 VRZ720911 VID720911 UYH720911 UOL720911 UEP720911 TUT720911 TKX720911 TBB720911 SRF720911 SHJ720911 RXN720911 RNR720911 RDV720911 QTZ720911 QKD720911 QAH720911 PQL720911 PGP720911 OWT720911 OMX720911 ODB720911 NTF720911 NJJ720911 MZN720911 MPR720911 MFV720911 LVZ720911 LMD720911 LCH720911 KSL720911 KIP720911 JYT720911 JOX720911 JFB720911 IVF720911 ILJ720911 IBN720911 HRR720911 HHV720911 GXZ720911 GOD720911 GEH720911 FUL720911 FKP720911 FAT720911 EQX720911 EHB720911 DXF720911 DNJ720911 DDN720911 CTR720911 CJV720911 BZZ720911 BQD720911 BGH720911 AWL720911 AMP720911 ACT720911 SX720911 JB720911 WVN655375 WLR655375 WBV655375 VRZ655375 VID655375 UYH655375 UOL655375 UEP655375 TUT655375 TKX655375 TBB655375 SRF655375 SHJ655375 RXN655375 RNR655375 RDV655375 QTZ655375 QKD655375 QAH655375 PQL655375 PGP655375 OWT655375 OMX655375 ODB655375 NTF655375 NJJ655375 MZN655375 MPR655375 MFV655375 LVZ655375 LMD655375 LCH655375 KSL655375 KIP655375 JYT655375 JOX655375 JFB655375 IVF655375 ILJ655375 IBN655375 HRR655375 HHV655375 GXZ655375 GOD655375 GEH655375 FUL655375 FKP655375 FAT655375 EQX655375 EHB655375 DXF655375 DNJ655375 DDN655375 CTR655375 CJV655375 BZZ655375 BQD655375 BGH655375 AWL655375 AMP655375 ACT655375 SX655375 JB655375 WVN589839 WLR589839 WBV589839 VRZ589839 VID589839 UYH589839 UOL589839 UEP589839 TUT589839 TKX589839 TBB589839 SRF589839 SHJ589839 RXN589839 RNR589839 RDV589839 QTZ589839 QKD589839 QAH589839 PQL589839 PGP589839 OWT589839 OMX589839 ODB589839 NTF589839 NJJ589839 MZN589839 MPR589839 MFV589839 LVZ589839 LMD589839 LCH589839 KSL589839 KIP589839 JYT589839 JOX589839 JFB589839 IVF589839 ILJ589839 IBN589839 HRR589839 HHV589839 GXZ589839 GOD589839 GEH589839 FUL589839 FKP589839 FAT589839 EQX589839 EHB589839 DXF589839 DNJ589839 DDN589839 CTR589839 CJV589839 BZZ589839 BQD589839 BGH589839 AWL589839 AMP589839 ACT589839 SX589839 JB589839 WVN524303 WLR524303 WBV524303 VRZ524303 VID524303 UYH524303 UOL524303 UEP524303 TUT524303 TKX524303 TBB524303 SRF524303 SHJ524303 RXN524303 RNR524303 RDV524303 QTZ524303 QKD524303 QAH524303 PQL524303 PGP524303 OWT524303 OMX524303 ODB524303 NTF524303 NJJ524303 MZN524303 MPR524303 MFV524303 LVZ524303 LMD524303 LCH524303 KSL524303 KIP524303 JYT524303 JOX524303 JFB524303 IVF524303 ILJ524303 IBN524303 HRR524303 HHV524303 GXZ524303 GOD524303 GEH524303 FUL524303 FKP524303 FAT524303 EQX524303 EHB524303 DXF524303 DNJ524303 DDN524303 CTR524303 CJV524303 BZZ524303 BQD524303 BGH524303 AWL524303 AMP524303 ACT524303 SX524303 JB524303 WVN458767 WLR458767 WBV458767 VRZ458767 VID458767 UYH458767 UOL458767 UEP458767 TUT458767 TKX458767 TBB458767 SRF458767 SHJ458767 RXN458767 RNR458767 RDV458767 QTZ458767 QKD458767 QAH458767 PQL458767 PGP458767 OWT458767 OMX458767 ODB458767 NTF458767 NJJ458767 MZN458767 MPR458767 MFV458767 LVZ458767 LMD458767 LCH458767 KSL458767 KIP458767 JYT458767 JOX458767 JFB458767 IVF458767 ILJ458767 IBN458767 HRR458767 HHV458767 GXZ458767 GOD458767 GEH458767 FUL458767 FKP458767 FAT458767 EQX458767 EHB458767 DXF458767 DNJ458767 DDN458767 CTR458767 CJV458767 BZZ458767 BQD458767 BGH458767 AWL458767 AMP458767 ACT458767 SX458767 JB458767 WVN393231 WLR393231 WBV393231 VRZ393231 VID393231 UYH393231 UOL393231 UEP393231 TUT393231 TKX393231 TBB393231 SRF393231 SHJ393231 RXN393231 RNR393231 RDV393231 QTZ393231 QKD393231 QAH393231 PQL393231 PGP393231 OWT393231 OMX393231 ODB393231 NTF393231 NJJ393231 MZN393231 MPR393231 MFV393231 LVZ393231 LMD393231 LCH393231 KSL393231 KIP393231 JYT393231 JOX393231 JFB393231 IVF393231 ILJ393231 IBN393231 HRR393231 HHV393231 GXZ393231 GOD393231 GEH393231 FUL393231 FKP393231 FAT393231 EQX393231 EHB393231 DXF393231 DNJ393231 DDN393231 CTR393231 CJV393231 BZZ393231 BQD393231 BGH393231 AWL393231 AMP393231 ACT393231 SX393231 JB393231 WVN327695 WLR327695 WBV327695 VRZ327695 VID327695 UYH327695 UOL327695 UEP327695 TUT327695 TKX327695 TBB327695 SRF327695 SHJ327695 RXN327695 RNR327695 RDV327695 QTZ327695 QKD327695 QAH327695 PQL327695 PGP327695 OWT327695 OMX327695 ODB327695 NTF327695 NJJ327695 MZN327695 MPR327695 MFV327695 LVZ327695 LMD327695 LCH327695 KSL327695 KIP327695 JYT327695 JOX327695 JFB327695 IVF327695 ILJ327695 IBN327695 HRR327695 HHV327695 GXZ327695 GOD327695 GEH327695 FUL327695 FKP327695 FAT327695 EQX327695 EHB327695 DXF327695 DNJ327695 DDN327695 CTR327695 CJV327695 BZZ327695 BQD327695 BGH327695 AWL327695 AMP327695 ACT327695 SX327695 JB327695 WVN262159 WLR262159 WBV262159 VRZ262159 VID262159 UYH262159 UOL262159 UEP262159 TUT262159 TKX262159 TBB262159 SRF262159 SHJ262159 RXN262159 RNR262159 RDV262159 QTZ262159 QKD262159 QAH262159 PQL262159 PGP262159 OWT262159 OMX262159 ODB262159 NTF262159 NJJ262159 MZN262159 MPR262159 MFV262159 LVZ262159 LMD262159 LCH262159 KSL262159 KIP262159 JYT262159 JOX262159 JFB262159 IVF262159 ILJ262159 IBN262159 HRR262159 HHV262159 GXZ262159 GOD262159 GEH262159 FUL262159 FKP262159 FAT262159 EQX262159 EHB262159 DXF262159 DNJ262159 DDN262159 CTR262159 CJV262159 BZZ262159 BQD262159 BGH262159 AWL262159 AMP262159 ACT262159 SX262159 JB262159 WVN196623 WLR196623 WBV196623 VRZ196623 VID196623 UYH196623 UOL196623 UEP196623 TUT196623 TKX196623 TBB196623 SRF196623 SHJ196623 RXN196623 RNR196623 RDV196623 QTZ196623 QKD196623 QAH196623 PQL196623 PGP196623 OWT196623 OMX196623 ODB196623 NTF196623 NJJ196623 MZN196623 MPR196623 MFV196623 LVZ196623 LMD196623 LCH196623 KSL196623 KIP196623 JYT196623 JOX196623 JFB196623 IVF196623 ILJ196623 IBN196623 HRR196623 HHV196623 GXZ196623 GOD196623 GEH196623 FUL196623 FKP196623 FAT196623 EQX196623 EHB196623 DXF196623 DNJ196623 DDN196623 CTR196623 CJV196623 BZZ196623 BQD196623 BGH196623 AWL196623 AMP196623 ACT196623 SX196623 JB196623 WVN131087 WLR131087 WBV131087 VRZ131087 VID131087 UYH131087 UOL131087 UEP131087 TUT131087 TKX131087 TBB131087 SRF131087 SHJ131087 RXN131087 RNR131087 RDV131087 QTZ131087 QKD131087 QAH131087 PQL131087 PGP131087 OWT131087 OMX131087 ODB131087 NTF131087 NJJ131087 MZN131087 MPR131087 MFV131087 LVZ131087 LMD131087 LCH131087 KSL131087 KIP131087 JYT131087 JOX131087 JFB131087 IVF131087 ILJ131087 IBN131087 HRR131087 HHV131087 GXZ131087 GOD131087 GEH131087 FUL131087 FKP131087 FAT131087 EQX131087 EHB131087 DXF131087 DNJ131087 DDN131087 CTR131087 CJV131087 BZZ131087 BQD131087 BGH131087 AWL131087 AMP131087 ACT131087 SX131087 JB131087 WVN65551 WLR65551 WBV65551 VRZ65551 VID65551 UYH65551 UOL65551 UEP65551 TUT65551 TKX65551 TBB65551 SRF65551 SHJ65551 RXN65551 RNR65551 RDV65551 QTZ65551 QKD65551 QAH65551 PQL65551 PGP65551 OWT65551 OMX65551 ODB65551 NTF65551 NJJ65551 MZN65551 MPR65551 MFV65551 LVZ65551 LMD65551 LCH65551 KSL65551 KIP65551 JYT65551 JOX65551 JFB65551 IVF65551 ILJ65551 IBN65551 HRR65551 HHV65551 GXZ65551 GOD65551 GEH65551 FUL65551 FKP65551 FAT65551 EQX65551 EHB65551 DXF65551 DNJ65551 DDN65551 CTR65551 CJV65551 BZZ65551 BQD65551 BGH65551 AWL65551 AMP65551 ACT65551 SX65551 JB65551 WVN11 WLR11 WBV11 VRZ11 VID11 UYH11 UOL11 UEP11 TUT11 TKX11 TBB11 SRF11 SHJ11 RXN11 RNR11 RDV11 QTZ11 QKD11 QAH11 PQL11 PGP11 OWT11 OMX11 ODB11 NTF11 NJJ11 MZN11 MPR11 MFV11 LVZ11 LMD11 LCH11 KSL11 KIP11 JYT11 JOX11 JFB11 IVF11 ILJ11 IBN11 HRR11 HHV11 GXZ11 GOD11 GEH11 FUL11 FKP11 FAT11 EQX11 EHB11 DXF11 DNJ11 DDN11 CTR11 CJV11 BZZ11 BQD11 BGH11 AWL11 AMP11 ACT11 SX11 H65548 H131084 H196620 H262156 H327692 H393228 H458764 H524300 H589836 H655372 H720908 H786444 H851980 H917516 H983052 E65548 E131084 E196620 E262156 E327692 E393228 E458764 E524300 E589836 E655372 E720908 E786444 E851980 E917516" xr:uid="{00000000-0002-0000-0200-000003000000}">
      <formula1>SwapType</formula1>
    </dataValidation>
    <dataValidation type="list" allowBlank="1" showInputMessage="1" showErrorMessage="1" sqref="E983056 E15 H15 JB17 WVK983059 WLO983059 WBS983059 VRW983059 VIA983059 UYE983059 UOI983059 UEM983059 TUQ983059 TKU983059 TAY983059 SRC983059 SHG983059 RXK983059 RNO983059 RDS983059 QTW983059 QKA983059 QAE983059 PQI983059 PGM983059 OWQ983059 OMU983059 OCY983059 NTC983059 NJG983059 MZK983059 MPO983059 MFS983059 LVW983059 LMA983059 LCE983059 KSI983059 KIM983059 JYQ983059 JOU983059 JEY983059 IVC983059 ILG983059 IBK983059 HRO983059 HHS983059 GXW983059 GOA983059 GEE983059 FUI983059 FKM983059 FAQ983059 EQU983059 EGY983059 DXC983059 DNG983059 DDK983059 CTO983059 CJS983059 BZW983059 BQA983059 BGE983059 AWI983059 AMM983059 ACQ983059 SU983059 IY983059 WVK917523 WLO917523 WBS917523 VRW917523 VIA917523 UYE917523 UOI917523 UEM917523 TUQ917523 TKU917523 TAY917523 SRC917523 SHG917523 RXK917523 RNO917523 RDS917523 QTW917523 QKA917523 QAE917523 PQI917523 PGM917523 OWQ917523 OMU917523 OCY917523 NTC917523 NJG917523 MZK917523 MPO917523 MFS917523 LVW917523 LMA917523 LCE917523 KSI917523 KIM917523 JYQ917523 JOU917523 JEY917523 IVC917523 ILG917523 IBK917523 HRO917523 HHS917523 GXW917523 GOA917523 GEE917523 FUI917523 FKM917523 FAQ917523 EQU917523 EGY917523 DXC917523 DNG917523 DDK917523 CTO917523 CJS917523 BZW917523 BQA917523 BGE917523 AWI917523 AMM917523 ACQ917523 SU917523 IY917523 WVK851987 WLO851987 WBS851987 VRW851987 VIA851987 UYE851987 UOI851987 UEM851987 TUQ851987 TKU851987 TAY851987 SRC851987 SHG851987 RXK851987 RNO851987 RDS851987 QTW851987 QKA851987 QAE851987 PQI851987 PGM851987 OWQ851987 OMU851987 OCY851987 NTC851987 NJG851987 MZK851987 MPO851987 MFS851987 LVW851987 LMA851987 LCE851987 KSI851987 KIM851987 JYQ851987 JOU851987 JEY851987 IVC851987 ILG851987 IBK851987 HRO851987 HHS851987 GXW851987 GOA851987 GEE851987 FUI851987 FKM851987 FAQ851987 EQU851987 EGY851987 DXC851987 DNG851987 DDK851987 CTO851987 CJS851987 BZW851987 BQA851987 BGE851987 AWI851987 AMM851987 ACQ851987 SU851987 IY851987 WVK786451 WLO786451 WBS786451 VRW786451 VIA786451 UYE786451 UOI786451 UEM786451 TUQ786451 TKU786451 TAY786451 SRC786451 SHG786451 RXK786451 RNO786451 RDS786451 QTW786451 QKA786451 QAE786451 PQI786451 PGM786451 OWQ786451 OMU786451 OCY786451 NTC786451 NJG786451 MZK786451 MPO786451 MFS786451 LVW786451 LMA786451 LCE786451 KSI786451 KIM786451 JYQ786451 JOU786451 JEY786451 IVC786451 ILG786451 IBK786451 HRO786451 HHS786451 GXW786451 GOA786451 GEE786451 FUI786451 FKM786451 FAQ786451 EQU786451 EGY786451 DXC786451 DNG786451 DDK786451 CTO786451 CJS786451 BZW786451 BQA786451 BGE786451 AWI786451 AMM786451 ACQ786451 SU786451 IY786451 WVK720915 WLO720915 WBS720915 VRW720915 VIA720915 UYE720915 UOI720915 UEM720915 TUQ720915 TKU720915 TAY720915 SRC720915 SHG720915 RXK720915 RNO720915 RDS720915 QTW720915 QKA720915 QAE720915 PQI720915 PGM720915 OWQ720915 OMU720915 OCY720915 NTC720915 NJG720915 MZK720915 MPO720915 MFS720915 LVW720915 LMA720915 LCE720915 KSI720915 KIM720915 JYQ720915 JOU720915 JEY720915 IVC720915 ILG720915 IBK720915 HRO720915 HHS720915 GXW720915 GOA720915 GEE720915 FUI720915 FKM720915 FAQ720915 EQU720915 EGY720915 DXC720915 DNG720915 DDK720915 CTO720915 CJS720915 BZW720915 BQA720915 BGE720915 AWI720915 AMM720915 ACQ720915 SU720915 IY720915 WVK655379 WLO655379 WBS655379 VRW655379 VIA655379 UYE655379 UOI655379 UEM655379 TUQ655379 TKU655379 TAY655379 SRC655379 SHG655379 RXK655379 RNO655379 RDS655379 QTW655379 QKA655379 QAE655379 PQI655379 PGM655379 OWQ655379 OMU655379 OCY655379 NTC655379 NJG655379 MZK655379 MPO655379 MFS655379 LVW655379 LMA655379 LCE655379 KSI655379 KIM655379 JYQ655379 JOU655379 JEY655379 IVC655379 ILG655379 IBK655379 HRO655379 HHS655379 GXW655379 GOA655379 GEE655379 FUI655379 FKM655379 FAQ655379 EQU655379 EGY655379 DXC655379 DNG655379 DDK655379 CTO655379 CJS655379 BZW655379 BQA655379 BGE655379 AWI655379 AMM655379 ACQ655379 SU655379 IY655379 WVK589843 WLO589843 WBS589843 VRW589843 VIA589843 UYE589843 UOI589843 UEM589843 TUQ589843 TKU589843 TAY589843 SRC589843 SHG589843 RXK589843 RNO589843 RDS589843 QTW589843 QKA589843 QAE589843 PQI589843 PGM589843 OWQ589843 OMU589843 OCY589843 NTC589843 NJG589843 MZK589843 MPO589843 MFS589843 LVW589843 LMA589843 LCE589843 KSI589843 KIM589843 JYQ589843 JOU589843 JEY589843 IVC589843 ILG589843 IBK589843 HRO589843 HHS589843 GXW589843 GOA589843 GEE589843 FUI589843 FKM589843 FAQ589843 EQU589843 EGY589843 DXC589843 DNG589843 DDK589843 CTO589843 CJS589843 BZW589843 BQA589843 BGE589843 AWI589843 AMM589843 ACQ589843 SU589843 IY589843 WVK524307 WLO524307 WBS524307 VRW524307 VIA524307 UYE524307 UOI524307 UEM524307 TUQ524307 TKU524307 TAY524307 SRC524307 SHG524307 RXK524307 RNO524307 RDS524307 QTW524307 QKA524307 QAE524307 PQI524307 PGM524307 OWQ524307 OMU524307 OCY524307 NTC524307 NJG524307 MZK524307 MPO524307 MFS524307 LVW524307 LMA524307 LCE524307 KSI524307 KIM524307 JYQ524307 JOU524307 JEY524307 IVC524307 ILG524307 IBK524307 HRO524307 HHS524307 GXW524307 GOA524307 GEE524307 FUI524307 FKM524307 FAQ524307 EQU524307 EGY524307 DXC524307 DNG524307 DDK524307 CTO524307 CJS524307 BZW524307 BQA524307 BGE524307 AWI524307 AMM524307 ACQ524307 SU524307 IY524307 WVK458771 WLO458771 WBS458771 VRW458771 VIA458771 UYE458771 UOI458771 UEM458771 TUQ458771 TKU458771 TAY458771 SRC458771 SHG458771 RXK458771 RNO458771 RDS458771 QTW458771 QKA458771 QAE458771 PQI458771 PGM458771 OWQ458771 OMU458771 OCY458771 NTC458771 NJG458771 MZK458771 MPO458771 MFS458771 LVW458771 LMA458771 LCE458771 KSI458771 KIM458771 JYQ458771 JOU458771 JEY458771 IVC458771 ILG458771 IBK458771 HRO458771 HHS458771 GXW458771 GOA458771 GEE458771 FUI458771 FKM458771 FAQ458771 EQU458771 EGY458771 DXC458771 DNG458771 DDK458771 CTO458771 CJS458771 BZW458771 BQA458771 BGE458771 AWI458771 AMM458771 ACQ458771 SU458771 IY458771 WVK393235 WLO393235 WBS393235 VRW393235 VIA393235 UYE393235 UOI393235 UEM393235 TUQ393235 TKU393235 TAY393235 SRC393235 SHG393235 RXK393235 RNO393235 RDS393235 QTW393235 QKA393235 QAE393235 PQI393235 PGM393235 OWQ393235 OMU393235 OCY393235 NTC393235 NJG393235 MZK393235 MPO393235 MFS393235 LVW393235 LMA393235 LCE393235 KSI393235 KIM393235 JYQ393235 JOU393235 JEY393235 IVC393235 ILG393235 IBK393235 HRO393235 HHS393235 GXW393235 GOA393235 GEE393235 FUI393235 FKM393235 FAQ393235 EQU393235 EGY393235 DXC393235 DNG393235 DDK393235 CTO393235 CJS393235 BZW393235 BQA393235 BGE393235 AWI393235 AMM393235 ACQ393235 SU393235 IY393235 WVK327699 WLO327699 WBS327699 VRW327699 VIA327699 UYE327699 UOI327699 UEM327699 TUQ327699 TKU327699 TAY327699 SRC327699 SHG327699 RXK327699 RNO327699 RDS327699 QTW327699 QKA327699 QAE327699 PQI327699 PGM327699 OWQ327699 OMU327699 OCY327699 NTC327699 NJG327699 MZK327699 MPO327699 MFS327699 LVW327699 LMA327699 LCE327699 KSI327699 KIM327699 JYQ327699 JOU327699 JEY327699 IVC327699 ILG327699 IBK327699 HRO327699 HHS327699 GXW327699 GOA327699 GEE327699 FUI327699 FKM327699 FAQ327699 EQU327699 EGY327699 DXC327699 DNG327699 DDK327699 CTO327699 CJS327699 BZW327699 BQA327699 BGE327699 AWI327699 AMM327699 ACQ327699 SU327699 IY327699 WVK262163 WLO262163 WBS262163 VRW262163 VIA262163 UYE262163 UOI262163 UEM262163 TUQ262163 TKU262163 TAY262163 SRC262163 SHG262163 RXK262163 RNO262163 RDS262163 QTW262163 QKA262163 QAE262163 PQI262163 PGM262163 OWQ262163 OMU262163 OCY262163 NTC262163 NJG262163 MZK262163 MPO262163 MFS262163 LVW262163 LMA262163 LCE262163 KSI262163 KIM262163 JYQ262163 JOU262163 JEY262163 IVC262163 ILG262163 IBK262163 HRO262163 HHS262163 GXW262163 GOA262163 GEE262163 FUI262163 FKM262163 FAQ262163 EQU262163 EGY262163 DXC262163 DNG262163 DDK262163 CTO262163 CJS262163 BZW262163 BQA262163 BGE262163 AWI262163 AMM262163 ACQ262163 SU262163 IY262163 WVK196627 WLO196627 WBS196627 VRW196627 VIA196627 UYE196627 UOI196627 UEM196627 TUQ196627 TKU196627 TAY196627 SRC196627 SHG196627 RXK196627 RNO196627 RDS196627 QTW196627 QKA196627 QAE196627 PQI196627 PGM196627 OWQ196627 OMU196627 OCY196627 NTC196627 NJG196627 MZK196627 MPO196627 MFS196627 LVW196627 LMA196627 LCE196627 KSI196627 KIM196627 JYQ196627 JOU196627 JEY196627 IVC196627 ILG196627 IBK196627 HRO196627 HHS196627 GXW196627 GOA196627 GEE196627 FUI196627 FKM196627 FAQ196627 EQU196627 EGY196627 DXC196627 DNG196627 DDK196627 CTO196627 CJS196627 BZW196627 BQA196627 BGE196627 AWI196627 AMM196627 ACQ196627 SU196627 IY196627 WVK131091 WLO131091 WBS131091 VRW131091 VIA131091 UYE131091 UOI131091 UEM131091 TUQ131091 TKU131091 TAY131091 SRC131091 SHG131091 RXK131091 RNO131091 RDS131091 QTW131091 QKA131091 QAE131091 PQI131091 PGM131091 OWQ131091 OMU131091 OCY131091 NTC131091 NJG131091 MZK131091 MPO131091 MFS131091 LVW131091 LMA131091 LCE131091 KSI131091 KIM131091 JYQ131091 JOU131091 JEY131091 IVC131091 ILG131091 IBK131091 HRO131091 HHS131091 GXW131091 GOA131091 GEE131091 FUI131091 FKM131091 FAQ131091 EQU131091 EGY131091 DXC131091 DNG131091 DDK131091 CTO131091 CJS131091 BZW131091 BQA131091 BGE131091 AWI131091 AMM131091 ACQ131091 SU131091 IY131091 WVK65555 WLO65555 WBS65555 VRW65555 VIA65555 UYE65555 UOI65555 UEM65555 TUQ65555 TKU65555 TAY65555 SRC65555 SHG65555 RXK65555 RNO65555 RDS65555 QTW65555 QKA65555 QAE65555 PQI65555 PGM65555 OWQ65555 OMU65555 OCY65555 NTC65555 NJG65555 MZK65555 MPO65555 MFS65555 LVW65555 LMA65555 LCE65555 KSI65555 KIM65555 JYQ65555 JOU65555 JEY65555 IVC65555 ILG65555 IBK65555 HRO65555 HHS65555 GXW65555 GOA65555 GEE65555 FUI65555 FKM65555 FAQ65555 EQU65555 EGY65555 DXC65555 DNG65555 DDK65555 CTO65555 CJS65555 BZW65555 BQA65555 BGE65555 AWI65555 AMM65555 ACQ65555 SU65555 IY65555 WVK17 WLO17 WBS17 VRW17 VIA17 UYE17 UOI17 UEM17 TUQ17 TKU17 TAY17 SRC17 SHG17 RXK17 RNO17 RDS17 QTW17 QKA17 QAE17 PQI17 PGM17 OWQ17 OMU17 OCY17 NTC17 NJG17 MZK17 MPO17 MFS17 LVW17 LMA17 LCE17 KSI17 KIM17 JYQ17 JOU17 JEY17 IVC17 ILG17 IBK17 HRO17 HHS17 GXW17 GOA17 GEE17 FUI17 FKM17 FAQ17 EQU17 EGY17 DXC17 DNG17 DDK17 CTO17 CJS17 BZW17 BQA17 BGE17 AWI17 AMM17 ACQ17 SU17 IY17 WVN983059 WLR983059 WBV983059 VRZ983059 VID983059 UYH983059 UOL983059 UEP983059 TUT983059 TKX983059 TBB983059 SRF983059 SHJ983059 RXN983059 RNR983059 RDV983059 QTZ983059 QKD983059 QAH983059 PQL983059 PGP983059 OWT983059 OMX983059 ODB983059 NTF983059 NJJ983059 MZN983059 MPR983059 MFV983059 LVZ983059 LMD983059 LCH983059 KSL983059 KIP983059 JYT983059 JOX983059 JFB983059 IVF983059 ILJ983059 IBN983059 HRR983059 HHV983059 GXZ983059 GOD983059 GEH983059 FUL983059 FKP983059 FAT983059 EQX983059 EHB983059 DXF983059 DNJ983059 DDN983059 CTR983059 CJV983059 BZZ983059 BQD983059 BGH983059 AWL983059 AMP983059 ACT983059 SX983059 JB983059 WVN917523 WLR917523 WBV917523 VRZ917523 VID917523 UYH917523 UOL917523 UEP917523 TUT917523 TKX917523 TBB917523 SRF917523 SHJ917523 RXN917523 RNR917523 RDV917523 QTZ917523 QKD917523 QAH917523 PQL917523 PGP917523 OWT917523 OMX917523 ODB917523 NTF917523 NJJ917523 MZN917523 MPR917523 MFV917523 LVZ917523 LMD917523 LCH917523 KSL917523 KIP917523 JYT917523 JOX917523 JFB917523 IVF917523 ILJ917523 IBN917523 HRR917523 HHV917523 GXZ917523 GOD917523 GEH917523 FUL917523 FKP917523 FAT917523 EQX917523 EHB917523 DXF917523 DNJ917523 DDN917523 CTR917523 CJV917523 BZZ917523 BQD917523 BGH917523 AWL917523 AMP917523 ACT917523 SX917523 JB917523 WVN851987 WLR851987 WBV851987 VRZ851987 VID851987 UYH851987 UOL851987 UEP851987 TUT851987 TKX851987 TBB851987 SRF851987 SHJ851987 RXN851987 RNR851987 RDV851987 QTZ851987 QKD851987 QAH851987 PQL851987 PGP851987 OWT851987 OMX851987 ODB851987 NTF851987 NJJ851987 MZN851987 MPR851987 MFV851987 LVZ851987 LMD851987 LCH851987 KSL851987 KIP851987 JYT851987 JOX851987 JFB851987 IVF851987 ILJ851987 IBN851987 HRR851987 HHV851987 GXZ851987 GOD851987 GEH851987 FUL851987 FKP851987 FAT851987 EQX851987 EHB851987 DXF851987 DNJ851987 DDN851987 CTR851987 CJV851987 BZZ851987 BQD851987 BGH851987 AWL851987 AMP851987 ACT851987 SX851987 JB851987 WVN786451 WLR786451 WBV786451 VRZ786451 VID786451 UYH786451 UOL786451 UEP786451 TUT786451 TKX786451 TBB786451 SRF786451 SHJ786451 RXN786451 RNR786451 RDV786451 QTZ786451 QKD786451 QAH786451 PQL786451 PGP786451 OWT786451 OMX786451 ODB786451 NTF786451 NJJ786451 MZN786451 MPR786451 MFV786451 LVZ786451 LMD786451 LCH786451 KSL786451 KIP786451 JYT786451 JOX786451 JFB786451 IVF786451 ILJ786451 IBN786451 HRR786451 HHV786451 GXZ786451 GOD786451 GEH786451 FUL786451 FKP786451 FAT786451 EQX786451 EHB786451 DXF786451 DNJ786451 DDN786451 CTR786451 CJV786451 BZZ786451 BQD786451 BGH786451 AWL786451 AMP786451 ACT786451 SX786451 JB786451 WVN720915 WLR720915 WBV720915 VRZ720915 VID720915 UYH720915 UOL720915 UEP720915 TUT720915 TKX720915 TBB720915 SRF720915 SHJ720915 RXN720915 RNR720915 RDV720915 QTZ720915 QKD720915 QAH720915 PQL720915 PGP720915 OWT720915 OMX720915 ODB720915 NTF720915 NJJ720915 MZN720915 MPR720915 MFV720915 LVZ720915 LMD720915 LCH720915 KSL720915 KIP720915 JYT720915 JOX720915 JFB720915 IVF720915 ILJ720915 IBN720915 HRR720915 HHV720915 GXZ720915 GOD720915 GEH720915 FUL720915 FKP720915 FAT720915 EQX720915 EHB720915 DXF720915 DNJ720915 DDN720915 CTR720915 CJV720915 BZZ720915 BQD720915 BGH720915 AWL720915 AMP720915 ACT720915 SX720915 JB720915 WVN655379 WLR655379 WBV655379 VRZ655379 VID655379 UYH655379 UOL655379 UEP655379 TUT655379 TKX655379 TBB655379 SRF655379 SHJ655379 RXN655379 RNR655379 RDV655379 QTZ655379 QKD655379 QAH655379 PQL655379 PGP655379 OWT655379 OMX655379 ODB655379 NTF655379 NJJ655379 MZN655379 MPR655379 MFV655379 LVZ655379 LMD655379 LCH655379 KSL655379 KIP655379 JYT655379 JOX655379 JFB655379 IVF655379 ILJ655379 IBN655379 HRR655379 HHV655379 GXZ655379 GOD655379 GEH655379 FUL655379 FKP655379 FAT655379 EQX655379 EHB655379 DXF655379 DNJ655379 DDN655379 CTR655379 CJV655379 BZZ655379 BQD655379 BGH655379 AWL655379 AMP655379 ACT655379 SX655379 JB655379 WVN589843 WLR589843 WBV589843 VRZ589843 VID589843 UYH589843 UOL589843 UEP589843 TUT589843 TKX589843 TBB589843 SRF589843 SHJ589843 RXN589843 RNR589843 RDV589843 QTZ589843 QKD589843 QAH589843 PQL589843 PGP589843 OWT589843 OMX589843 ODB589843 NTF589843 NJJ589843 MZN589843 MPR589843 MFV589843 LVZ589843 LMD589843 LCH589843 KSL589843 KIP589843 JYT589843 JOX589843 JFB589843 IVF589843 ILJ589843 IBN589843 HRR589843 HHV589843 GXZ589843 GOD589843 GEH589843 FUL589843 FKP589843 FAT589843 EQX589843 EHB589843 DXF589843 DNJ589843 DDN589843 CTR589843 CJV589843 BZZ589843 BQD589843 BGH589843 AWL589843 AMP589843 ACT589843 SX589843 JB589843 WVN524307 WLR524307 WBV524307 VRZ524307 VID524307 UYH524307 UOL524307 UEP524307 TUT524307 TKX524307 TBB524307 SRF524307 SHJ524307 RXN524307 RNR524307 RDV524307 QTZ524307 QKD524307 QAH524307 PQL524307 PGP524307 OWT524307 OMX524307 ODB524307 NTF524307 NJJ524307 MZN524307 MPR524307 MFV524307 LVZ524307 LMD524307 LCH524307 KSL524307 KIP524307 JYT524307 JOX524307 JFB524307 IVF524307 ILJ524307 IBN524307 HRR524307 HHV524307 GXZ524307 GOD524307 GEH524307 FUL524307 FKP524307 FAT524307 EQX524307 EHB524307 DXF524307 DNJ524307 DDN524307 CTR524307 CJV524307 BZZ524307 BQD524307 BGH524307 AWL524307 AMP524307 ACT524307 SX524307 JB524307 WVN458771 WLR458771 WBV458771 VRZ458771 VID458771 UYH458771 UOL458771 UEP458771 TUT458771 TKX458771 TBB458771 SRF458771 SHJ458771 RXN458771 RNR458771 RDV458771 QTZ458771 QKD458771 QAH458771 PQL458771 PGP458771 OWT458771 OMX458771 ODB458771 NTF458771 NJJ458771 MZN458771 MPR458771 MFV458771 LVZ458771 LMD458771 LCH458771 KSL458771 KIP458771 JYT458771 JOX458771 JFB458771 IVF458771 ILJ458771 IBN458771 HRR458771 HHV458771 GXZ458771 GOD458771 GEH458771 FUL458771 FKP458771 FAT458771 EQX458771 EHB458771 DXF458771 DNJ458771 DDN458771 CTR458771 CJV458771 BZZ458771 BQD458771 BGH458771 AWL458771 AMP458771 ACT458771 SX458771 JB458771 WVN393235 WLR393235 WBV393235 VRZ393235 VID393235 UYH393235 UOL393235 UEP393235 TUT393235 TKX393235 TBB393235 SRF393235 SHJ393235 RXN393235 RNR393235 RDV393235 QTZ393235 QKD393235 QAH393235 PQL393235 PGP393235 OWT393235 OMX393235 ODB393235 NTF393235 NJJ393235 MZN393235 MPR393235 MFV393235 LVZ393235 LMD393235 LCH393235 KSL393235 KIP393235 JYT393235 JOX393235 JFB393235 IVF393235 ILJ393235 IBN393235 HRR393235 HHV393235 GXZ393235 GOD393235 GEH393235 FUL393235 FKP393235 FAT393235 EQX393235 EHB393235 DXF393235 DNJ393235 DDN393235 CTR393235 CJV393235 BZZ393235 BQD393235 BGH393235 AWL393235 AMP393235 ACT393235 SX393235 JB393235 WVN327699 WLR327699 WBV327699 VRZ327699 VID327699 UYH327699 UOL327699 UEP327699 TUT327699 TKX327699 TBB327699 SRF327699 SHJ327699 RXN327699 RNR327699 RDV327699 QTZ327699 QKD327699 QAH327699 PQL327699 PGP327699 OWT327699 OMX327699 ODB327699 NTF327699 NJJ327699 MZN327699 MPR327699 MFV327699 LVZ327699 LMD327699 LCH327699 KSL327699 KIP327699 JYT327699 JOX327699 JFB327699 IVF327699 ILJ327699 IBN327699 HRR327699 HHV327699 GXZ327699 GOD327699 GEH327699 FUL327699 FKP327699 FAT327699 EQX327699 EHB327699 DXF327699 DNJ327699 DDN327699 CTR327699 CJV327699 BZZ327699 BQD327699 BGH327699 AWL327699 AMP327699 ACT327699 SX327699 JB327699 WVN262163 WLR262163 WBV262163 VRZ262163 VID262163 UYH262163 UOL262163 UEP262163 TUT262163 TKX262163 TBB262163 SRF262163 SHJ262163 RXN262163 RNR262163 RDV262163 QTZ262163 QKD262163 QAH262163 PQL262163 PGP262163 OWT262163 OMX262163 ODB262163 NTF262163 NJJ262163 MZN262163 MPR262163 MFV262163 LVZ262163 LMD262163 LCH262163 KSL262163 KIP262163 JYT262163 JOX262163 JFB262163 IVF262163 ILJ262163 IBN262163 HRR262163 HHV262163 GXZ262163 GOD262163 GEH262163 FUL262163 FKP262163 FAT262163 EQX262163 EHB262163 DXF262163 DNJ262163 DDN262163 CTR262163 CJV262163 BZZ262163 BQD262163 BGH262163 AWL262163 AMP262163 ACT262163 SX262163 JB262163 WVN196627 WLR196627 WBV196627 VRZ196627 VID196627 UYH196627 UOL196627 UEP196627 TUT196627 TKX196627 TBB196627 SRF196627 SHJ196627 RXN196627 RNR196627 RDV196627 QTZ196627 QKD196627 QAH196627 PQL196627 PGP196627 OWT196627 OMX196627 ODB196627 NTF196627 NJJ196627 MZN196627 MPR196627 MFV196627 LVZ196627 LMD196627 LCH196627 KSL196627 KIP196627 JYT196627 JOX196627 JFB196627 IVF196627 ILJ196627 IBN196627 HRR196627 HHV196627 GXZ196627 GOD196627 GEH196627 FUL196627 FKP196627 FAT196627 EQX196627 EHB196627 DXF196627 DNJ196627 DDN196627 CTR196627 CJV196627 BZZ196627 BQD196627 BGH196627 AWL196627 AMP196627 ACT196627 SX196627 JB196627 WVN131091 WLR131091 WBV131091 VRZ131091 VID131091 UYH131091 UOL131091 UEP131091 TUT131091 TKX131091 TBB131091 SRF131091 SHJ131091 RXN131091 RNR131091 RDV131091 QTZ131091 QKD131091 QAH131091 PQL131091 PGP131091 OWT131091 OMX131091 ODB131091 NTF131091 NJJ131091 MZN131091 MPR131091 MFV131091 LVZ131091 LMD131091 LCH131091 KSL131091 KIP131091 JYT131091 JOX131091 JFB131091 IVF131091 ILJ131091 IBN131091 HRR131091 HHV131091 GXZ131091 GOD131091 GEH131091 FUL131091 FKP131091 FAT131091 EQX131091 EHB131091 DXF131091 DNJ131091 DDN131091 CTR131091 CJV131091 BZZ131091 BQD131091 BGH131091 AWL131091 AMP131091 ACT131091 SX131091 JB131091 WVN65555 WLR65555 WBV65555 VRZ65555 VID65555 UYH65555 UOL65555 UEP65555 TUT65555 TKX65555 TBB65555 SRF65555 SHJ65555 RXN65555 RNR65555 RDV65555 QTZ65555 QKD65555 QAH65555 PQL65555 PGP65555 OWT65555 OMX65555 ODB65555 NTF65555 NJJ65555 MZN65555 MPR65555 MFV65555 LVZ65555 LMD65555 LCH65555 KSL65555 KIP65555 JYT65555 JOX65555 JFB65555 IVF65555 ILJ65555 IBN65555 HRR65555 HHV65555 GXZ65555 GOD65555 GEH65555 FUL65555 FKP65555 FAT65555 EQX65555 EHB65555 DXF65555 DNJ65555 DDN65555 CTR65555 CJV65555 BZZ65555 BQD65555 BGH65555 AWL65555 AMP65555 ACT65555 SX65555 JB65555 WVN17 WLR17 WBV17 VRZ17 VID17 UYH17 UOL17 UEP17 TUT17 TKX17 TBB17 SRF17 SHJ17 RXN17 RNR17 RDV17 QTZ17 QKD17 QAH17 PQL17 PGP17 OWT17 OMX17 ODB17 NTF17 NJJ17 MZN17 MPR17 MFV17 LVZ17 LMD17 LCH17 KSL17 KIP17 JYT17 JOX17 JFB17 IVF17 ILJ17 IBN17 HRR17 HHV17 GXZ17 GOD17 GEH17 FUL17 FKP17 FAT17 EQX17 EHB17 DXF17 DNJ17 DDN17 CTR17 CJV17 BZZ17 BQD17 BGH17 AWL17 AMP17 ACT17 SX17 H65552 H131088 H196624 H262160 H327696 H393232 H458768 H524304 H589840 H655376 H720912 H786448 H851984 H917520 H983056 E65552 E131088 E196624 E262160 E327696 E393232 E458768 E524304 E589840 E655376 E720912 E786448 E851984 E917520" xr:uid="{00000000-0002-0000-0200-000004000000}">
      <formula1>LegType</formula1>
    </dataValidation>
    <dataValidation type="list" allowBlank="1" showInputMessage="1" showErrorMessage="1" sqref="E983061 E20 H20 JB22 WVK983064 WLO983064 WBS983064 VRW983064 VIA983064 UYE983064 UOI983064 UEM983064 TUQ983064 TKU983064 TAY983064 SRC983064 SHG983064 RXK983064 RNO983064 RDS983064 QTW983064 QKA983064 QAE983064 PQI983064 PGM983064 OWQ983064 OMU983064 OCY983064 NTC983064 NJG983064 MZK983064 MPO983064 MFS983064 LVW983064 LMA983064 LCE983064 KSI983064 KIM983064 JYQ983064 JOU983064 JEY983064 IVC983064 ILG983064 IBK983064 HRO983064 HHS983064 GXW983064 GOA983064 GEE983064 FUI983064 FKM983064 FAQ983064 EQU983064 EGY983064 DXC983064 DNG983064 DDK983064 CTO983064 CJS983064 BZW983064 BQA983064 BGE983064 AWI983064 AMM983064 ACQ983064 SU983064 IY983064 WVK917528 WLO917528 WBS917528 VRW917528 VIA917528 UYE917528 UOI917528 UEM917528 TUQ917528 TKU917528 TAY917528 SRC917528 SHG917528 RXK917528 RNO917528 RDS917528 QTW917528 QKA917528 QAE917528 PQI917528 PGM917528 OWQ917528 OMU917528 OCY917528 NTC917528 NJG917528 MZK917528 MPO917528 MFS917528 LVW917528 LMA917528 LCE917528 KSI917528 KIM917528 JYQ917528 JOU917528 JEY917528 IVC917528 ILG917528 IBK917528 HRO917528 HHS917528 GXW917528 GOA917528 GEE917528 FUI917528 FKM917528 FAQ917528 EQU917528 EGY917528 DXC917528 DNG917528 DDK917528 CTO917528 CJS917528 BZW917528 BQA917528 BGE917528 AWI917528 AMM917528 ACQ917528 SU917528 IY917528 WVK851992 WLO851992 WBS851992 VRW851992 VIA851992 UYE851992 UOI851992 UEM851992 TUQ851992 TKU851992 TAY851992 SRC851992 SHG851992 RXK851992 RNO851992 RDS851992 QTW851992 QKA851992 QAE851992 PQI851992 PGM851992 OWQ851992 OMU851992 OCY851992 NTC851992 NJG851992 MZK851992 MPO851992 MFS851992 LVW851992 LMA851992 LCE851992 KSI851992 KIM851992 JYQ851992 JOU851992 JEY851992 IVC851992 ILG851992 IBK851992 HRO851992 HHS851992 GXW851992 GOA851992 GEE851992 FUI851992 FKM851992 FAQ851992 EQU851992 EGY851992 DXC851992 DNG851992 DDK851992 CTO851992 CJS851992 BZW851992 BQA851992 BGE851992 AWI851992 AMM851992 ACQ851992 SU851992 IY851992 WVK786456 WLO786456 WBS786456 VRW786456 VIA786456 UYE786456 UOI786456 UEM786456 TUQ786456 TKU786456 TAY786456 SRC786456 SHG786456 RXK786456 RNO786456 RDS786456 QTW786456 QKA786456 QAE786456 PQI786456 PGM786456 OWQ786456 OMU786456 OCY786456 NTC786456 NJG786456 MZK786456 MPO786456 MFS786456 LVW786456 LMA786456 LCE786456 KSI786456 KIM786456 JYQ786456 JOU786456 JEY786456 IVC786456 ILG786456 IBK786456 HRO786456 HHS786456 GXW786456 GOA786456 GEE786456 FUI786456 FKM786456 FAQ786456 EQU786456 EGY786456 DXC786456 DNG786456 DDK786456 CTO786456 CJS786456 BZW786456 BQA786456 BGE786456 AWI786456 AMM786456 ACQ786456 SU786456 IY786456 WVK720920 WLO720920 WBS720920 VRW720920 VIA720920 UYE720920 UOI720920 UEM720920 TUQ720920 TKU720920 TAY720920 SRC720920 SHG720920 RXK720920 RNO720920 RDS720920 QTW720920 QKA720920 QAE720920 PQI720920 PGM720920 OWQ720920 OMU720920 OCY720920 NTC720920 NJG720920 MZK720920 MPO720920 MFS720920 LVW720920 LMA720920 LCE720920 KSI720920 KIM720920 JYQ720920 JOU720920 JEY720920 IVC720920 ILG720920 IBK720920 HRO720920 HHS720920 GXW720920 GOA720920 GEE720920 FUI720920 FKM720920 FAQ720920 EQU720920 EGY720920 DXC720920 DNG720920 DDK720920 CTO720920 CJS720920 BZW720920 BQA720920 BGE720920 AWI720920 AMM720920 ACQ720920 SU720920 IY720920 WVK655384 WLO655384 WBS655384 VRW655384 VIA655384 UYE655384 UOI655384 UEM655384 TUQ655384 TKU655384 TAY655384 SRC655384 SHG655384 RXK655384 RNO655384 RDS655384 QTW655384 QKA655384 QAE655384 PQI655384 PGM655384 OWQ655384 OMU655384 OCY655384 NTC655384 NJG655384 MZK655384 MPO655384 MFS655384 LVW655384 LMA655384 LCE655384 KSI655384 KIM655384 JYQ655384 JOU655384 JEY655384 IVC655384 ILG655384 IBK655384 HRO655384 HHS655384 GXW655384 GOA655384 GEE655384 FUI655384 FKM655384 FAQ655384 EQU655384 EGY655384 DXC655384 DNG655384 DDK655384 CTO655384 CJS655384 BZW655384 BQA655384 BGE655384 AWI655384 AMM655384 ACQ655384 SU655384 IY655384 WVK589848 WLO589848 WBS589848 VRW589848 VIA589848 UYE589848 UOI589848 UEM589848 TUQ589848 TKU589848 TAY589848 SRC589848 SHG589848 RXK589848 RNO589848 RDS589848 QTW589848 QKA589848 QAE589848 PQI589848 PGM589848 OWQ589848 OMU589848 OCY589848 NTC589848 NJG589848 MZK589848 MPO589848 MFS589848 LVW589848 LMA589848 LCE589848 KSI589848 KIM589848 JYQ589848 JOU589848 JEY589848 IVC589848 ILG589848 IBK589848 HRO589848 HHS589848 GXW589848 GOA589848 GEE589848 FUI589848 FKM589848 FAQ589848 EQU589848 EGY589848 DXC589848 DNG589848 DDK589848 CTO589848 CJS589848 BZW589848 BQA589848 BGE589848 AWI589848 AMM589848 ACQ589848 SU589848 IY589848 WVK524312 WLO524312 WBS524312 VRW524312 VIA524312 UYE524312 UOI524312 UEM524312 TUQ524312 TKU524312 TAY524312 SRC524312 SHG524312 RXK524312 RNO524312 RDS524312 QTW524312 QKA524312 QAE524312 PQI524312 PGM524312 OWQ524312 OMU524312 OCY524312 NTC524312 NJG524312 MZK524312 MPO524312 MFS524312 LVW524312 LMA524312 LCE524312 KSI524312 KIM524312 JYQ524312 JOU524312 JEY524312 IVC524312 ILG524312 IBK524312 HRO524312 HHS524312 GXW524312 GOA524312 GEE524312 FUI524312 FKM524312 FAQ524312 EQU524312 EGY524312 DXC524312 DNG524312 DDK524312 CTO524312 CJS524312 BZW524312 BQA524312 BGE524312 AWI524312 AMM524312 ACQ524312 SU524312 IY524312 WVK458776 WLO458776 WBS458776 VRW458776 VIA458776 UYE458776 UOI458776 UEM458776 TUQ458776 TKU458776 TAY458776 SRC458776 SHG458776 RXK458776 RNO458776 RDS458776 QTW458776 QKA458776 QAE458776 PQI458776 PGM458776 OWQ458776 OMU458776 OCY458776 NTC458776 NJG458776 MZK458776 MPO458776 MFS458776 LVW458776 LMA458776 LCE458776 KSI458776 KIM458776 JYQ458776 JOU458776 JEY458776 IVC458776 ILG458776 IBK458776 HRO458776 HHS458776 GXW458776 GOA458776 GEE458776 FUI458776 FKM458776 FAQ458776 EQU458776 EGY458776 DXC458776 DNG458776 DDK458776 CTO458776 CJS458776 BZW458776 BQA458776 BGE458776 AWI458776 AMM458776 ACQ458776 SU458776 IY458776 WVK393240 WLO393240 WBS393240 VRW393240 VIA393240 UYE393240 UOI393240 UEM393240 TUQ393240 TKU393240 TAY393240 SRC393240 SHG393240 RXK393240 RNO393240 RDS393240 QTW393240 QKA393240 QAE393240 PQI393240 PGM393240 OWQ393240 OMU393240 OCY393240 NTC393240 NJG393240 MZK393240 MPO393240 MFS393240 LVW393240 LMA393240 LCE393240 KSI393240 KIM393240 JYQ393240 JOU393240 JEY393240 IVC393240 ILG393240 IBK393240 HRO393240 HHS393240 GXW393240 GOA393240 GEE393240 FUI393240 FKM393240 FAQ393240 EQU393240 EGY393240 DXC393240 DNG393240 DDK393240 CTO393240 CJS393240 BZW393240 BQA393240 BGE393240 AWI393240 AMM393240 ACQ393240 SU393240 IY393240 WVK327704 WLO327704 WBS327704 VRW327704 VIA327704 UYE327704 UOI327704 UEM327704 TUQ327704 TKU327704 TAY327704 SRC327704 SHG327704 RXK327704 RNO327704 RDS327704 QTW327704 QKA327704 QAE327704 PQI327704 PGM327704 OWQ327704 OMU327704 OCY327704 NTC327704 NJG327704 MZK327704 MPO327704 MFS327704 LVW327704 LMA327704 LCE327704 KSI327704 KIM327704 JYQ327704 JOU327704 JEY327704 IVC327704 ILG327704 IBK327704 HRO327704 HHS327704 GXW327704 GOA327704 GEE327704 FUI327704 FKM327704 FAQ327704 EQU327704 EGY327704 DXC327704 DNG327704 DDK327704 CTO327704 CJS327704 BZW327704 BQA327704 BGE327704 AWI327704 AMM327704 ACQ327704 SU327704 IY327704 WVK262168 WLO262168 WBS262168 VRW262168 VIA262168 UYE262168 UOI262168 UEM262168 TUQ262168 TKU262168 TAY262168 SRC262168 SHG262168 RXK262168 RNO262168 RDS262168 QTW262168 QKA262168 QAE262168 PQI262168 PGM262168 OWQ262168 OMU262168 OCY262168 NTC262168 NJG262168 MZK262168 MPO262168 MFS262168 LVW262168 LMA262168 LCE262168 KSI262168 KIM262168 JYQ262168 JOU262168 JEY262168 IVC262168 ILG262168 IBK262168 HRO262168 HHS262168 GXW262168 GOA262168 GEE262168 FUI262168 FKM262168 FAQ262168 EQU262168 EGY262168 DXC262168 DNG262168 DDK262168 CTO262168 CJS262168 BZW262168 BQA262168 BGE262168 AWI262168 AMM262168 ACQ262168 SU262168 IY262168 WVK196632 WLO196632 WBS196632 VRW196632 VIA196632 UYE196632 UOI196632 UEM196632 TUQ196632 TKU196632 TAY196632 SRC196632 SHG196632 RXK196632 RNO196632 RDS196632 QTW196632 QKA196632 QAE196632 PQI196632 PGM196632 OWQ196632 OMU196632 OCY196632 NTC196632 NJG196632 MZK196632 MPO196632 MFS196632 LVW196632 LMA196632 LCE196632 KSI196632 KIM196632 JYQ196632 JOU196632 JEY196632 IVC196632 ILG196632 IBK196632 HRO196632 HHS196632 GXW196632 GOA196632 GEE196632 FUI196632 FKM196632 FAQ196632 EQU196632 EGY196632 DXC196632 DNG196632 DDK196632 CTO196632 CJS196632 BZW196632 BQA196632 BGE196632 AWI196632 AMM196632 ACQ196632 SU196632 IY196632 WVK131096 WLO131096 WBS131096 VRW131096 VIA131096 UYE131096 UOI131096 UEM131096 TUQ131096 TKU131096 TAY131096 SRC131096 SHG131096 RXK131096 RNO131096 RDS131096 QTW131096 QKA131096 QAE131096 PQI131096 PGM131096 OWQ131096 OMU131096 OCY131096 NTC131096 NJG131096 MZK131096 MPO131096 MFS131096 LVW131096 LMA131096 LCE131096 KSI131096 KIM131096 JYQ131096 JOU131096 JEY131096 IVC131096 ILG131096 IBK131096 HRO131096 HHS131096 GXW131096 GOA131096 GEE131096 FUI131096 FKM131096 FAQ131096 EQU131096 EGY131096 DXC131096 DNG131096 DDK131096 CTO131096 CJS131096 BZW131096 BQA131096 BGE131096 AWI131096 AMM131096 ACQ131096 SU131096 IY131096 WVK65560 WLO65560 WBS65560 VRW65560 VIA65560 UYE65560 UOI65560 UEM65560 TUQ65560 TKU65560 TAY65560 SRC65560 SHG65560 RXK65560 RNO65560 RDS65560 QTW65560 QKA65560 QAE65560 PQI65560 PGM65560 OWQ65560 OMU65560 OCY65560 NTC65560 NJG65560 MZK65560 MPO65560 MFS65560 LVW65560 LMA65560 LCE65560 KSI65560 KIM65560 JYQ65560 JOU65560 JEY65560 IVC65560 ILG65560 IBK65560 HRO65560 HHS65560 GXW65560 GOA65560 GEE65560 FUI65560 FKM65560 FAQ65560 EQU65560 EGY65560 DXC65560 DNG65560 DDK65560 CTO65560 CJS65560 BZW65560 BQA65560 BGE65560 AWI65560 AMM65560 ACQ65560 SU65560 IY65560 WVK22 WLO22 WBS22 VRW22 VIA22 UYE22 UOI22 UEM22 TUQ22 TKU22 TAY22 SRC22 SHG22 RXK22 RNO22 RDS22 QTW22 QKA22 QAE22 PQI22 PGM22 OWQ22 OMU22 OCY22 NTC22 NJG22 MZK22 MPO22 MFS22 LVW22 LMA22 LCE22 KSI22 KIM22 JYQ22 JOU22 JEY22 IVC22 ILG22 IBK22 HRO22 HHS22 GXW22 GOA22 GEE22 FUI22 FKM22 FAQ22 EQU22 EGY22 DXC22 DNG22 DDK22 CTO22 CJS22 BZW22 BQA22 BGE22 AWI22 AMM22 ACQ22 SU22 IY22 WVN983064 WLR983064 WBV983064 VRZ983064 VID983064 UYH983064 UOL983064 UEP983064 TUT983064 TKX983064 TBB983064 SRF983064 SHJ983064 RXN983064 RNR983064 RDV983064 QTZ983064 QKD983064 QAH983064 PQL983064 PGP983064 OWT983064 OMX983064 ODB983064 NTF983064 NJJ983064 MZN983064 MPR983064 MFV983064 LVZ983064 LMD983064 LCH983064 KSL983064 KIP983064 JYT983064 JOX983064 JFB983064 IVF983064 ILJ983064 IBN983064 HRR983064 HHV983064 GXZ983064 GOD983064 GEH983064 FUL983064 FKP983064 FAT983064 EQX983064 EHB983064 DXF983064 DNJ983064 DDN983064 CTR983064 CJV983064 BZZ983064 BQD983064 BGH983064 AWL983064 AMP983064 ACT983064 SX983064 JB983064 WVN917528 WLR917528 WBV917528 VRZ917528 VID917528 UYH917528 UOL917528 UEP917528 TUT917528 TKX917528 TBB917528 SRF917528 SHJ917528 RXN917528 RNR917528 RDV917528 QTZ917528 QKD917528 QAH917528 PQL917528 PGP917528 OWT917528 OMX917528 ODB917528 NTF917528 NJJ917528 MZN917528 MPR917528 MFV917528 LVZ917528 LMD917528 LCH917528 KSL917528 KIP917528 JYT917528 JOX917528 JFB917528 IVF917528 ILJ917528 IBN917528 HRR917528 HHV917528 GXZ917528 GOD917528 GEH917528 FUL917528 FKP917528 FAT917528 EQX917528 EHB917528 DXF917528 DNJ917528 DDN917528 CTR917528 CJV917528 BZZ917528 BQD917528 BGH917528 AWL917528 AMP917528 ACT917528 SX917528 JB917528 WVN851992 WLR851992 WBV851992 VRZ851992 VID851992 UYH851992 UOL851992 UEP851992 TUT851992 TKX851992 TBB851992 SRF851992 SHJ851992 RXN851992 RNR851992 RDV851992 QTZ851992 QKD851992 QAH851992 PQL851992 PGP851992 OWT851992 OMX851992 ODB851992 NTF851992 NJJ851992 MZN851992 MPR851992 MFV851992 LVZ851992 LMD851992 LCH851992 KSL851992 KIP851992 JYT851992 JOX851992 JFB851992 IVF851992 ILJ851992 IBN851992 HRR851992 HHV851992 GXZ851992 GOD851992 GEH851992 FUL851992 FKP851992 FAT851992 EQX851992 EHB851992 DXF851992 DNJ851992 DDN851992 CTR851992 CJV851992 BZZ851992 BQD851992 BGH851992 AWL851992 AMP851992 ACT851992 SX851992 JB851992 WVN786456 WLR786456 WBV786456 VRZ786456 VID786456 UYH786456 UOL786456 UEP786456 TUT786456 TKX786456 TBB786456 SRF786456 SHJ786456 RXN786456 RNR786456 RDV786456 QTZ786456 QKD786456 QAH786456 PQL786456 PGP786456 OWT786456 OMX786456 ODB786456 NTF786456 NJJ786456 MZN786456 MPR786456 MFV786456 LVZ786456 LMD786456 LCH786456 KSL786456 KIP786456 JYT786456 JOX786456 JFB786456 IVF786456 ILJ786456 IBN786456 HRR786456 HHV786456 GXZ786456 GOD786456 GEH786456 FUL786456 FKP786456 FAT786456 EQX786456 EHB786456 DXF786456 DNJ786456 DDN786456 CTR786456 CJV786456 BZZ786456 BQD786456 BGH786456 AWL786456 AMP786456 ACT786456 SX786456 JB786456 WVN720920 WLR720920 WBV720920 VRZ720920 VID720920 UYH720920 UOL720920 UEP720920 TUT720920 TKX720920 TBB720920 SRF720920 SHJ720920 RXN720920 RNR720920 RDV720920 QTZ720920 QKD720920 QAH720920 PQL720920 PGP720920 OWT720920 OMX720920 ODB720920 NTF720920 NJJ720920 MZN720920 MPR720920 MFV720920 LVZ720920 LMD720920 LCH720920 KSL720920 KIP720920 JYT720920 JOX720920 JFB720920 IVF720920 ILJ720920 IBN720920 HRR720920 HHV720920 GXZ720920 GOD720920 GEH720920 FUL720920 FKP720920 FAT720920 EQX720920 EHB720920 DXF720920 DNJ720920 DDN720920 CTR720920 CJV720920 BZZ720920 BQD720920 BGH720920 AWL720920 AMP720920 ACT720920 SX720920 JB720920 WVN655384 WLR655384 WBV655384 VRZ655384 VID655384 UYH655384 UOL655384 UEP655384 TUT655384 TKX655384 TBB655384 SRF655384 SHJ655384 RXN655384 RNR655384 RDV655384 QTZ655384 QKD655384 QAH655384 PQL655384 PGP655384 OWT655384 OMX655384 ODB655384 NTF655384 NJJ655384 MZN655384 MPR655384 MFV655384 LVZ655384 LMD655384 LCH655384 KSL655384 KIP655384 JYT655384 JOX655384 JFB655384 IVF655384 ILJ655384 IBN655384 HRR655384 HHV655384 GXZ655384 GOD655384 GEH655384 FUL655384 FKP655384 FAT655384 EQX655384 EHB655384 DXF655384 DNJ655384 DDN655384 CTR655384 CJV655384 BZZ655384 BQD655384 BGH655384 AWL655384 AMP655384 ACT655384 SX655384 JB655384 WVN589848 WLR589848 WBV589848 VRZ589848 VID589848 UYH589848 UOL589848 UEP589848 TUT589848 TKX589848 TBB589848 SRF589848 SHJ589848 RXN589848 RNR589848 RDV589848 QTZ589848 QKD589848 QAH589848 PQL589848 PGP589848 OWT589848 OMX589848 ODB589848 NTF589848 NJJ589848 MZN589848 MPR589848 MFV589848 LVZ589848 LMD589848 LCH589848 KSL589848 KIP589848 JYT589848 JOX589848 JFB589848 IVF589848 ILJ589848 IBN589848 HRR589848 HHV589848 GXZ589848 GOD589848 GEH589848 FUL589848 FKP589848 FAT589848 EQX589848 EHB589848 DXF589848 DNJ589848 DDN589848 CTR589848 CJV589848 BZZ589848 BQD589848 BGH589848 AWL589848 AMP589848 ACT589848 SX589848 JB589848 WVN524312 WLR524312 WBV524312 VRZ524312 VID524312 UYH524312 UOL524312 UEP524312 TUT524312 TKX524312 TBB524312 SRF524312 SHJ524312 RXN524312 RNR524312 RDV524312 QTZ524312 QKD524312 QAH524312 PQL524312 PGP524312 OWT524312 OMX524312 ODB524312 NTF524312 NJJ524312 MZN524312 MPR524312 MFV524312 LVZ524312 LMD524312 LCH524312 KSL524312 KIP524312 JYT524312 JOX524312 JFB524312 IVF524312 ILJ524312 IBN524312 HRR524312 HHV524312 GXZ524312 GOD524312 GEH524312 FUL524312 FKP524312 FAT524312 EQX524312 EHB524312 DXF524312 DNJ524312 DDN524312 CTR524312 CJV524312 BZZ524312 BQD524312 BGH524312 AWL524312 AMP524312 ACT524312 SX524312 JB524312 WVN458776 WLR458776 WBV458776 VRZ458776 VID458776 UYH458776 UOL458776 UEP458776 TUT458776 TKX458776 TBB458776 SRF458776 SHJ458776 RXN458776 RNR458776 RDV458776 QTZ458776 QKD458776 QAH458776 PQL458776 PGP458776 OWT458776 OMX458776 ODB458776 NTF458776 NJJ458776 MZN458776 MPR458776 MFV458776 LVZ458776 LMD458776 LCH458776 KSL458776 KIP458776 JYT458776 JOX458776 JFB458776 IVF458776 ILJ458776 IBN458776 HRR458776 HHV458776 GXZ458776 GOD458776 GEH458776 FUL458776 FKP458776 FAT458776 EQX458776 EHB458776 DXF458776 DNJ458776 DDN458776 CTR458776 CJV458776 BZZ458776 BQD458776 BGH458776 AWL458776 AMP458776 ACT458776 SX458776 JB458776 WVN393240 WLR393240 WBV393240 VRZ393240 VID393240 UYH393240 UOL393240 UEP393240 TUT393240 TKX393240 TBB393240 SRF393240 SHJ393240 RXN393240 RNR393240 RDV393240 QTZ393240 QKD393240 QAH393240 PQL393240 PGP393240 OWT393240 OMX393240 ODB393240 NTF393240 NJJ393240 MZN393240 MPR393240 MFV393240 LVZ393240 LMD393240 LCH393240 KSL393240 KIP393240 JYT393240 JOX393240 JFB393240 IVF393240 ILJ393240 IBN393240 HRR393240 HHV393240 GXZ393240 GOD393240 GEH393240 FUL393240 FKP393240 FAT393240 EQX393240 EHB393240 DXF393240 DNJ393240 DDN393240 CTR393240 CJV393240 BZZ393240 BQD393240 BGH393240 AWL393240 AMP393240 ACT393240 SX393240 JB393240 WVN327704 WLR327704 WBV327704 VRZ327704 VID327704 UYH327704 UOL327704 UEP327704 TUT327704 TKX327704 TBB327704 SRF327704 SHJ327704 RXN327704 RNR327704 RDV327704 QTZ327704 QKD327704 QAH327704 PQL327704 PGP327704 OWT327704 OMX327704 ODB327704 NTF327704 NJJ327704 MZN327704 MPR327704 MFV327704 LVZ327704 LMD327704 LCH327704 KSL327704 KIP327704 JYT327704 JOX327704 JFB327704 IVF327704 ILJ327704 IBN327704 HRR327704 HHV327704 GXZ327704 GOD327704 GEH327704 FUL327704 FKP327704 FAT327704 EQX327704 EHB327704 DXF327704 DNJ327704 DDN327704 CTR327704 CJV327704 BZZ327704 BQD327704 BGH327704 AWL327704 AMP327704 ACT327704 SX327704 JB327704 WVN262168 WLR262168 WBV262168 VRZ262168 VID262168 UYH262168 UOL262168 UEP262168 TUT262168 TKX262168 TBB262168 SRF262168 SHJ262168 RXN262168 RNR262168 RDV262168 QTZ262168 QKD262168 QAH262168 PQL262168 PGP262168 OWT262168 OMX262168 ODB262168 NTF262168 NJJ262168 MZN262168 MPR262168 MFV262168 LVZ262168 LMD262168 LCH262168 KSL262168 KIP262168 JYT262168 JOX262168 JFB262168 IVF262168 ILJ262168 IBN262168 HRR262168 HHV262168 GXZ262168 GOD262168 GEH262168 FUL262168 FKP262168 FAT262168 EQX262168 EHB262168 DXF262168 DNJ262168 DDN262168 CTR262168 CJV262168 BZZ262168 BQD262168 BGH262168 AWL262168 AMP262168 ACT262168 SX262168 JB262168 WVN196632 WLR196632 WBV196632 VRZ196632 VID196632 UYH196632 UOL196632 UEP196632 TUT196632 TKX196632 TBB196632 SRF196632 SHJ196632 RXN196632 RNR196632 RDV196632 QTZ196632 QKD196632 QAH196632 PQL196632 PGP196632 OWT196632 OMX196632 ODB196632 NTF196632 NJJ196632 MZN196632 MPR196632 MFV196632 LVZ196632 LMD196632 LCH196632 KSL196632 KIP196632 JYT196632 JOX196632 JFB196632 IVF196632 ILJ196632 IBN196632 HRR196632 HHV196632 GXZ196632 GOD196632 GEH196632 FUL196632 FKP196632 FAT196632 EQX196632 EHB196632 DXF196632 DNJ196632 DDN196632 CTR196632 CJV196632 BZZ196632 BQD196632 BGH196632 AWL196632 AMP196632 ACT196632 SX196632 JB196632 WVN131096 WLR131096 WBV131096 VRZ131096 VID131096 UYH131096 UOL131096 UEP131096 TUT131096 TKX131096 TBB131096 SRF131096 SHJ131096 RXN131096 RNR131096 RDV131096 QTZ131096 QKD131096 QAH131096 PQL131096 PGP131096 OWT131096 OMX131096 ODB131096 NTF131096 NJJ131096 MZN131096 MPR131096 MFV131096 LVZ131096 LMD131096 LCH131096 KSL131096 KIP131096 JYT131096 JOX131096 JFB131096 IVF131096 ILJ131096 IBN131096 HRR131096 HHV131096 GXZ131096 GOD131096 GEH131096 FUL131096 FKP131096 FAT131096 EQX131096 EHB131096 DXF131096 DNJ131096 DDN131096 CTR131096 CJV131096 BZZ131096 BQD131096 BGH131096 AWL131096 AMP131096 ACT131096 SX131096 JB131096 WVN65560 WLR65560 WBV65560 VRZ65560 VID65560 UYH65560 UOL65560 UEP65560 TUT65560 TKX65560 TBB65560 SRF65560 SHJ65560 RXN65560 RNR65560 RDV65560 QTZ65560 QKD65560 QAH65560 PQL65560 PGP65560 OWT65560 OMX65560 ODB65560 NTF65560 NJJ65560 MZN65560 MPR65560 MFV65560 LVZ65560 LMD65560 LCH65560 KSL65560 KIP65560 JYT65560 JOX65560 JFB65560 IVF65560 ILJ65560 IBN65560 HRR65560 HHV65560 GXZ65560 GOD65560 GEH65560 FUL65560 FKP65560 FAT65560 EQX65560 EHB65560 DXF65560 DNJ65560 DDN65560 CTR65560 CJV65560 BZZ65560 BQD65560 BGH65560 AWL65560 AMP65560 ACT65560 SX65560 JB65560 WVN22 WLR22 WBV22 VRZ22 VID22 UYH22 UOL22 UEP22 TUT22 TKX22 TBB22 SRF22 SHJ22 RXN22 RNR22 RDV22 QTZ22 QKD22 QAH22 PQL22 PGP22 OWT22 OMX22 ODB22 NTF22 NJJ22 MZN22 MPR22 MFV22 LVZ22 LMD22 LCH22 KSL22 KIP22 JYT22 JOX22 JFB22 IVF22 ILJ22 IBN22 HRR22 HHV22 GXZ22 GOD22 GEH22 FUL22 FKP22 FAT22 EQX22 EHB22 DXF22 DNJ22 DDN22 CTR22 CJV22 BZZ22 BQD22 BGH22 AWL22 AMP22 ACT22 SX22 H65557 H131093 H196629 H262165 H327701 H393237 H458773 H524309 H589845 H655381 H720917 H786453 H851989 H917525 H983061 E65557 E131093 E196629 E262165 E327701 E393237 E458773 E524309 E589845 E655381 E720917 E786453 E851989 E917525" xr:uid="{00000000-0002-0000-0200-000005000000}">
      <formula1>DayCountConventions</formula1>
    </dataValidation>
    <dataValidation type="list" allowBlank="1" showInputMessage="1" showErrorMessage="1" sqref="E983064 E23 E21 H23 H21 JB23 WVK983067 WLO983067 WBS983067 VRW983067 VIA983067 UYE983067 UOI983067 UEM983067 TUQ983067 TKU983067 TAY983067 SRC983067 SHG983067 RXK983067 RNO983067 RDS983067 QTW983067 QKA983067 QAE983067 PQI983067 PGM983067 OWQ983067 OMU983067 OCY983067 NTC983067 NJG983067 MZK983067 MPO983067 MFS983067 LVW983067 LMA983067 LCE983067 KSI983067 KIM983067 JYQ983067 JOU983067 JEY983067 IVC983067 ILG983067 IBK983067 HRO983067 HHS983067 GXW983067 GOA983067 GEE983067 FUI983067 FKM983067 FAQ983067 EQU983067 EGY983067 DXC983067 DNG983067 DDK983067 CTO983067 CJS983067 BZW983067 BQA983067 BGE983067 AWI983067 AMM983067 ACQ983067 SU983067 IY983067 WVK917531 WLO917531 WBS917531 VRW917531 VIA917531 UYE917531 UOI917531 UEM917531 TUQ917531 TKU917531 TAY917531 SRC917531 SHG917531 RXK917531 RNO917531 RDS917531 QTW917531 QKA917531 QAE917531 PQI917531 PGM917531 OWQ917531 OMU917531 OCY917531 NTC917531 NJG917531 MZK917531 MPO917531 MFS917531 LVW917531 LMA917531 LCE917531 KSI917531 KIM917531 JYQ917531 JOU917531 JEY917531 IVC917531 ILG917531 IBK917531 HRO917531 HHS917531 GXW917531 GOA917531 GEE917531 FUI917531 FKM917531 FAQ917531 EQU917531 EGY917531 DXC917531 DNG917531 DDK917531 CTO917531 CJS917531 BZW917531 BQA917531 BGE917531 AWI917531 AMM917531 ACQ917531 SU917531 IY917531 WVK851995 WLO851995 WBS851995 VRW851995 VIA851995 UYE851995 UOI851995 UEM851995 TUQ851995 TKU851995 TAY851995 SRC851995 SHG851995 RXK851995 RNO851995 RDS851995 QTW851995 QKA851995 QAE851995 PQI851995 PGM851995 OWQ851995 OMU851995 OCY851995 NTC851995 NJG851995 MZK851995 MPO851995 MFS851995 LVW851995 LMA851995 LCE851995 KSI851995 KIM851995 JYQ851995 JOU851995 JEY851995 IVC851995 ILG851995 IBK851995 HRO851995 HHS851995 GXW851995 GOA851995 GEE851995 FUI851995 FKM851995 FAQ851995 EQU851995 EGY851995 DXC851995 DNG851995 DDK851995 CTO851995 CJS851995 BZW851995 BQA851995 BGE851995 AWI851995 AMM851995 ACQ851995 SU851995 IY851995 WVK786459 WLO786459 WBS786459 VRW786459 VIA786459 UYE786459 UOI786459 UEM786459 TUQ786459 TKU786459 TAY786459 SRC786459 SHG786459 RXK786459 RNO786459 RDS786459 QTW786459 QKA786459 QAE786459 PQI786459 PGM786459 OWQ786459 OMU786459 OCY786459 NTC786459 NJG786459 MZK786459 MPO786459 MFS786459 LVW786459 LMA786459 LCE786459 KSI786459 KIM786459 JYQ786459 JOU786459 JEY786459 IVC786459 ILG786459 IBK786459 HRO786459 HHS786459 GXW786459 GOA786459 GEE786459 FUI786459 FKM786459 FAQ786459 EQU786459 EGY786459 DXC786459 DNG786459 DDK786459 CTO786459 CJS786459 BZW786459 BQA786459 BGE786459 AWI786459 AMM786459 ACQ786459 SU786459 IY786459 WVK720923 WLO720923 WBS720923 VRW720923 VIA720923 UYE720923 UOI720923 UEM720923 TUQ720923 TKU720923 TAY720923 SRC720923 SHG720923 RXK720923 RNO720923 RDS720923 QTW720923 QKA720923 QAE720923 PQI720923 PGM720923 OWQ720923 OMU720923 OCY720923 NTC720923 NJG720923 MZK720923 MPO720923 MFS720923 LVW720923 LMA720923 LCE720923 KSI720923 KIM720923 JYQ720923 JOU720923 JEY720923 IVC720923 ILG720923 IBK720923 HRO720923 HHS720923 GXW720923 GOA720923 GEE720923 FUI720923 FKM720923 FAQ720923 EQU720923 EGY720923 DXC720923 DNG720923 DDK720923 CTO720923 CJS720923 BZW720923 BQA720923 BGE720923 AWI720923 AMM720923 ACQ720923 SU720923 IY720923 WVK655387 WLO655387 WBS655387 VRW655387 VIA655387 UYE655387 UOI655387 UEM655387 TUQ655387 TKU655387 TAY655387 SRC655387 SHG655387 RXK655387 RNO655387 RDS655387 QTW655387 QKA655387 QAE655387 PQI655387 PGM655387 OWQ655387 OMU655387 OCY655387 NTC655387 NJG655387 MZK655387 MPO655387 MFS655387 LVW655387 LMA655387 LCE655387 KSI655387 KIM655387 JYQ655387 JOU655387 JEY655387 IVC655387 ILG655387 IBK655387 HRO655387 HHS655387 GXW655387 GOA655387 GEE655387 FUI655387 FKM655387 FAQ655387 EQU655387 EGY655387 DXC655387 DNG655387 DDK655387 CTO655387 CJS655387 BZW655387 BQA655387 BGE655387 AWI655387 AMM655387 ACQ655387 SU655387 IY655387 WVK589851 WLO589851 WBS589851 VRW589851 VIA589851 UYE589851 UOI589851 UEM589851 TUQ589851 TKU589851 TAY589851 SRC589851 SHG589851 RXK589851 RNO589851 RDS589851 QTW589851 QKA589851 QAE589851 PQI589851 PGM589851 OWQ589851 OMU589851 OCY589851 NTC589851 NJG589851 MZK589851 MPO589851 MFS589851 LVW589851 LMA589851 LCE589851 KSI589851 KIM589851 JYQ589851 JOU589851 JEY589851 IVC589851 ILG589851 IBK589851 HRO589851 HHS589851 GXW589851 GOA589851 GEE589851 FUI589851 FKM589851 FAQ589851 EQU589851 EGY589851 DXC589851 DNG589851 DDK589851 CTO589851 CJS589851 BZW589851 BQA589851 BGE589851 AWI589851 AMM589851 ACQ589851 SU589851 IY589851 WVK524315 WLO524315 WBS524315 VRW524315 VIA524315 UYE524315 UOI524315 UEM524315 TUQ524315 TKU524315 TAY524315 SRC524315 SHG524315 RXK524315 RNO524315 RDS524315 QTW524315 QKA524315 QAE524315 PQI524315 PGM524315 OWQ524315 OMU524315 OCY524315 NTC524315 NJG524315 MZK524315 MPO524315 MFS524315 LVW524315 LMA524315 LCE524315 KSI524315 KIM524315 JYQ524315 JOU524315 JEY524315 IVC524315 ILG524315 IBK524315 HRO524315 HHS524315 GXW524315 GOA524315 GEE524315 FUI524315 FKM524315 FAQ524315 EQU524315 EGY524315 DXC524315 DNG524315 DDK524315 CTO524315 CJS524315 BZW524315 BQA524315 BGE524315 AWI524315 AMM524315 ACQ524315 SU524315 IY524315 WVK458779 WLO458779 WBS458779 VRW458779 VIA458779 UYE458779 UOI458779 UEM458779 TUQ458779 TKU458779 TAY458779 SRC458779 SHG458779 RXK458779 RNO458779 RDS458779 QTW458779 QKA458779 QAE458779 PQI458779 PGM458779 OWQ458779 OMU458779 OCY458779 NTC458779 NJG458779 MZK458779 MPO458779 MFS458779 LVW458779 LMA458779 LCE458779 KSI458779 KIM458779 JYQ458779 JOU458779 JEY458779 IVC458779 ILG458779 IBK458779 HRO458779 HHS458779 GXW458779 GOA458779 GEE458779 FUI458779 FKM458779 FAQ458779 EQU458779 EGY458779 DXC458779 DNG458779 DDK458779 CTO458779 CJS458779 BZW458779 BQA458779 BGE458779 AWI458779 AMM458779 ACQ458779 SU458779 IY458779 WVK393243 WLO393243 WBS393243 VRW393243 VIA393243 UYE393243 UOI393243 UEM393243 TUQ393243 TKU393243 TAY393243 SRC393243 SHG393243 RXK393243 RNO393243 RDS393243 QTW393243 QKA393243 QAE393243 PQI393243 PGM393243 OWQ393243 OMU393243 OCY393243 NTC393243 NJG393243 MZK393243 MPO393243 MFS393243 LVW393243 LMA393243 LCE393243 KSI393243 KIM393243 JYQ393243 JOU393243 JEY393243 IVC393243 ILG393243 IBK393243 HRO393243 HHS393243 GXW393243 GOA393243 GEE393243 FUI393243 FKM393243 FAQ393243 EQU393243 EGY393243 DXC393243 DNG393243 DDK393243 CTO393243 CJS393243 BZW393243 BQA393243 BGE393243 AWI393243 AMM393243 ACQ393243 SU393243 IY393243 WVK327707 WLO327707 WBS327707 VRW327707 VIA327707 UYE327707 UOI327707 UEM327707 TUQ327707 TKU327707 TAY327707 SRC327707 SHG327707 RXK327707 RNO327707 RDS327707 QTW327707 QKA327707 QAE327707 PQI327707 PGM327707 OWQ327707 OMU327707 OCY327707 NTC327707 NJG327707 MZK327707 MPO327707 MFS327707 LVW327707 LMA327707 LCE327707 KSI327707 KIM327707 JYQ327707 JOU327707 JEY327707 IVC327707 ILG327707 IBK327707 HRO327707 HHS327707 GXW327707 GOA327707 GEE327707 FUI327707 FKM327707 FAQ327707 EQU327707 EGY327707 DXC327707 DNG327707 DDK327707 CTO327707 CJS327707 BZW327707 BQA327707 BGE327707 AWI327707 AMM327707 ACQ327707 SU327707 IY327707 WVK262171 WLO262171 WBS262171 VRW262171 VIA262171 UYE262171 UOI262171 UEM262171 TUQ262171 TKU262171 TAY262171 SRC262171 SHG262171 RXK262171 RNO262171 RDS262171 QTW262171 QKA262171 QAE262171 PQI262171 PGM262171 OWQ262171 OMU262171 OCY262171 NTC262171 NJG262171 MZK262171 MPO262171 MFS262171 LVW262171 LMA262171 LCE262171 KSI262171 KIM262171 JYQ262171 JOU262171 JEY262171 IVC262171 ILG262171 IBK262171 HRO262171 HHS262171 GXW262171 GOA262171 GEE262171 FUI262171 FKM262171 FAQ262171 EQU262171 EGY262171 DXC262171 DNG262171 DDK262171 CTO262171 CJS262171 BZW262171 BQA262171 BGE262171 AWI262171 AMM262171 ACQ262171 SU262171 IY262171 WVK196635 WLO196635 WBS196635 VRW196635 VIA196635 UYE196635 UOI196635 UEM196635 TUQ196635 TKU196635 TAY196635 SRC196635 SHG196635 RXK196635 RNO196635 RDS196635 QTW196635 QKA196635 QAE196635 PQI196635 PGM196635 OWQ196635 OMU196635 OCY196635 NTC196635 NJG196635 MZK196635 MPO196635 MFS196635 LVW196635 LMA196635 LCE196635 KSI196635 KIM196635 JYQ196635 JOU196635 JEY196635 IVC196635 ILG196635 IBK196635 HRO196635 HHS196635 GXW196635 GOA196635 GEE196635 FUI196635 FKM196635 FAQ196635 EQU196635 EGY196635 DXC196635 DNG196635 DDK196635 CTO196635 CJS196635 BZW196635 BQA196635 BGE196635 AWI196635 AMM196635 ACQ196635 SU196635 IY196635 WVK131099 WLO131099 WBS131099 VRW131099 VIA131099 UYE131099 UOI131099 UEM131099 TUQ131099 TKU131099 TAY131099 SRC131099 SHG131099 RXK131099 RNO131099 RDS131099 QTW131099 QKA131099 QAE131099 PQI131099 PGM131099 OWQ131099 OMU131099 OCY131099 NTC131099 NJG131099 MZK131099 MPO131099 MFS131099 LVW131099 LMA131099 LCE131099 KSI131099 KIM131099 JYQ131099 JOU131099 JEY131099 IVC131099 ILG131099 IBK131099 HRO131099 HHS131099 GXW131099 GOA131099 GEE131099 FUI131099 FKM131099 FAQ131099 EQU131099 EGY131099 DXC131099 DNG131099 DDK131099 CTO131099 CJS131099 BZW131099 BQA131099 BGE131099 AWI131099 AMM131099 ACQ131099 SU131099 IY131099 WVK65563 WLO65563 WBS65563 VRW65563 VIA65563 UYE65563 UOI65563 UEM65563 TUQ65563 TKU65563 TAY65563 SRC65563 SHG65563 RXK65563 RNO65563 RDS65563 QTW65563 QKA65563 QAE65563 PQI65563 PGM65563 OWQ65563 OMU65563 OCY65563 NTC65563 NJG65563 MZK65563 MPO65563 MFS65563 LVW65563 LMA65563 LCE65563 KSI65563 KIM65563 JYQ65563 JOU65563 JEY65563 IVC65563 ILG65563 IBK65563 HRO65563 HHS65563 GXW65563 GOA65563 GEE65563 FUI65563 FKM65563 FAQ65563 EQU65563 EGY65563 DXC65563 DNG65563 DDK65563 CTO65563 CJS65563 BZW65563 BQA65563 BGE65563 AWI65563 AMM65563 ACQ65563 SU65563 IY65563 WVK25 WLO25 WBS25 VRW25 VIA25 UYE25 UOI25 UEM25 TUQ25 TKU25 TAY25 SRC25 SHG25 RXK25 RNO25 RDS25 QTW25 QKA25 QAE25 PQI25 PGM25 OWQ25 OMU25 OCY25 NTC25 NJG25 MZK25 MPO25 MFS25 LVW25 LMA25 LCE25 KSI25 KIM25 JYQ25 JOU25 JEY25 IVC25 ILG25 IBK25 HRO25 HHS25 GXW25 GOA25 GEE25 FUI25 FKM25 FAQ25 EQU25 EGY25 DXC25 DNG25 DDK25 CTO25 CJS25 BZW25 BQA25 BGE25 AWI25 AMM25 ACQ25 SU25 IY25 WVK983065 WLO983065 WBS983065 VRW983065 VIA983065 UYE983065 UOI983065 UEM983065 TUQ983065 TKU983065 TAY983065 SRC983065 SHG983065 RXK983065 RNO983065 RDS983065 QTW983065 QKA983065 QAE983065 PQI983065 PGM983065 OWQ983065 OMU983065 OCY983065 NTC983065 NJG983065 MZK983065 MPO983065 MFS983065 LVW983065 LMA983065 LCE983065 KSI983065 KIM983065 JYQ983065 JOU983065 JEY983065 IVC983065 ILG983065 IBK983065 HRO983065 HHS983065 GXW983065 GOA983065 GEE983065 FUI983065 FKM983065 FAQ983065 EQU983065 EGY983065 DXC983065 DNG983065 DDK983065 CTO983065 CJS983065 BZW983065 BQA983065 BGE983065 AWI983065 AMM983065 ACQ983065 SU983065 IY983065 WVK917529 WLO917529 WBS917529 VRW917529 VIA917529 UYE917529 UOI917529 UEM917529 TUQ917529 TKU917529 TAY917529 SRC917529 SHG917529 RXK917529 RNO917529 RDS917529 QTW917529 QKA917529 QAE917529 PQI917529 PGM917529 OWQ917529 OMU917529 OCY917529 NTC917529 NJG917529 MZK917529 MPO917529 MFS917529 LVW917529 LMA917529 LCE917529 KSI917529 KIM917529 JYQ917529 JOU917529 JEY917529 IVC917529 ILG917529 IBK917529 HRO917529 HHS917529 GXW917529 GOA917529 GEE917529 FUI917529 FKM917529 FAQ917529 EQU917529 EGY917529 DXC917529 DNG917529 DDK917529 CTO917529 CJS917529 BZW917529 BQA917529 BGE917529 AWI917529 AMM917529 ACQ917529 SU917529 IY917529 WVK851993 WLO851993 WBS851993 VRW851993 VIA851993 UYE851993 UOI851993 UEM851993 TUQ851993 TKU851993 TAY851993 SRC851993 SHG851993 RXK851993 RNO851993 RDS851993 QTW851993 QKA851993 QAE851993 PQI851993 PGM851993 OWQ851993 OMU851993 OCY851993 NTC851993 NJG851993 MZK851993 MPO851993 MFS851993 LVW851993 LMA851993 LCE851993 KSI851993 KIM851993 JYQ851993 JOU851993 JEY851993 IVC851993 ILG851993 IBK851993 HRO851993 HHS851993 GXW851993 GOA851993 GEE851993 FUI851993 FKM851993 FAQ851993 EQU851993 EGY851993 DXC851993 DNG851993 DDK851993 CTO851993 CJS851993 BZW851993 BQA851993 BGE851993 AWI851993 AMM851993 ACQ851993 SU851993 IY851993 WVK786457 WLO786457 WBS786457 VRW786457 VIA786457 UYE786457 UOI786457 UEM786457 TUQ786457 TKU786457 TAY786457 SRC786457 SHG786457 RXK786457 RNO786457 RDS786457 QTW786457 QKA786457 QAE786457 PQI786457 PGM786457 OWQ786457 OMU786457 OCY786457 NTC786457 NJG786457 MZK786457 MPO786457 MFS786457 LVW786457 LMA786457 LCE786457 KSI786457 KIM786457 JYQ786457 JOU786457 JEY786457 IVC786457 ILG786457 IBK786457 HRO786457 HHS786457 GXW786457 GOA786457 GEE786457 FUI786457 FKM786457 FAQ786457 EQU786457 EGY786457 DXC786457 DNG786457 DDK786457 CTO786457 CJS786457 BZW786457 BQA786457 BGE786457 AWI786457 AMM786457 ACQ786457 SU786457 IY786457 WVK720921 WLO720921 WBS720921 VRW720921 VIA720921 UYE720921 UOI720921 UEM720921 TUQ720921 TKU720921 TAY720921 SRC720921 SHG720921 RXK720921 RNO720921 RDS720921 QTW720921 QKA720921 QAE720921 PQI720921 PGM720921 OWQ720921 OMU720921 OCY720921 NTC720921 NJG720921 MZK720921 MPO720921 MFS720921 LVW720921 LMA720921 LCE720921 KSI720921 KIM720921 JYQ720921 JOU720921 JEY720921 IVC720921 ILG720921 IBK720921 HRO720921 HHS720921 GXW720921 GOA720921 GEE720921 FUI720921 FKM720921 FAQ720921 EQU720921 EGY720921 DXC720921 DNG720921 DDK720921 CTO720921 CJS720921 BZW720921 BQA720921 BGE720921 AWI720921 AMM720921 ACQ720921 SU720921 IY720921 WVK655385 WLO655385 WBS655385 VRW655385 VIA655385 UYE655385 UOI655385 UEM655385 TUQ655385 TKU655385 TAY655385 SRC655385 SHG655385 RXK655385 RNO655385 RDS655385 QTW655385 QKA655385 QAE655385 PQI655385 PGM655385 OWQ655385 OMU655385 OCY655385 NTC655385 NJG655385 MZK655385 MPO655385 MFS655385 LVW655385 LMA655385 LCE655385 KSI655385 KIM655385 JYQ655385 JOU655385 JEY655385 IVC655385 ILG655385 IBK655385 HRO655385 HHS655385 GXW655385 GOA655385 GEE655385 FUI655385 FKM655385 FAQ655385 EQU655385 EGY655385 DXC655385 DNG655385 DDK655385 CTO655385 CJS655385 BZW655385 BQA655385 BGE655385 AWI655385 AMM655385 ACQ655385 SU655385 IY655385 WVK589849 WLO589849 WBS589849 VRW589849 VIA589849 UYE589849 UOI589849 UEM589849 TUQ589849 TKU589849 TAY589849 SRC589849 SHG589849 RXK589849 RNO589849 RDS589849 QTW589849 QKA589849 QAE589849 PQI589849 PGM589849 OWQ589849 OMU589849 OCY589849 NTC589849 NJG589849 MZK589849 MPO589849 MFS589849 LVW589849 LMA589849 LCE589849 KSI589849 KIM589849 JYQ589849 JOU589849 JEY589849 IVC589849 ILG589849 IBK589849 HRO589849 HHS589849 GXW589849 GOA589849 GEE589849 FUI589849 FKM589849 FAQ589849 EQU589849 EGY589849 DXC589849 DNG589849 DDK589849 CTO589849 CJS589849 BZW589849 BQA589849 BGE589849 AWI589849 AMM589849 ACQ589849 SU589849 IY589849 WVK524313 WLO524313 WBS524313 VRW524313 VIA524313 UYE524313 UOI524313 UEM524313 TUQ524313 TKU524313 TAY524313 SRC524313 SHG524313 RXK524313 RNO524313 RDS524313 QTW524313 QKA524313 QAE524313 PQI524313 PGM524313 OWQ524313 OMU524313 OCY524313 NTC524313 NJG524313 MZK524313 MPO524313 MFS524313 LVW524313 LMA524313 LCE524313 KSI524313 KIM524313 JYQ524313 JOU524313 JEY524313 IVC524313 ILG524313 IBK524313 HRO524313 HHS524313 GXW524313 GOA524313 GEE524313 FUI524313 FKM524313 FAQ524313 EQU524313 EGY524313 DXC524313 DNG524313 DDK524313 CTO524313 CJS524313 BZW524313 BQA524313 BGE524313 AWI524313 AMM524313 ACQ524313 SU524313 IY524313 WVK458777 WLO458777 WBS458777 VRW458777 VIA458777 UYE458777 UOI458777 UEM458777 TUQ458777 TKU458777 TAY458777 SRC458777 SHG458777 RXK458777 RNO458777 RDS458777 QTW458777 QKA458777 QAE458777 PQI458777 PGM458777 OWQ458777 OMU458777 OCY458777 NTC458777 NJG458777 MZK458777 MPO458777 MFS458777 LVW458777 LMA458777 LCE458777 KSI458777 KIM458777 JYQ458777 JOU458777 JEY458777 IVC458777 ILG458777 IBK458777 HRO458777 HHS458777 GXW458777 GOA458777 GEE458777 FUI458777 FKM458777 FAQ458777 EQU458777 EGY458777 DXC458777 DNG458777 DDK458777 CTO458777 CJS458777 BZW458777 BQA458777 BGE458777 AWI458777 AMM458777 ACQ458777 SU458777 IY458777 WVK393241 WLO393241 WBS393241 VRW393241 VIA393241 UYE393241 UOI393241 UEM393241 TUQ393241 TKU393241 TAY393241 SRC393241 SHG393241 RXK393241 RNO393241 RDS393241 QTW393241 QKA393241 QAE393241 PQI393241 PGM393241 OWQ393241 OMU393241 OCY393241 NTC393241 NJG393241 MZK393241 MPO393241 MFS393241 LVW393241 LMA393241 LCE393241 KSI393241 KIM393241 JYQ393241 JOU393241 JEY393241 IVC393241 ILG393241 IBK393241 HRO393241 HHS393241 GXW393241 GOA393241 GEE393241 FUI393241 FKM393241 FAQ393241 EQU393241 EGY393241 DXC393241 DNG393241 DDK393241 CTO393241 CJS393241 BZW393241 BQA393241 BGE393241 AWI393241 AMM393241 ACQ393241 SU393241 IY393241 WVK327705 WLO327705 WBS327705 VRW327705 VIA327705 UYE327705 UOI327705 UEM327705 TUQ327705 TKU327705 TAY327705 SRC327705 SHG327705 RXK327705 RNO327705 RDS327705 QTW327705 QKA327705 QAE327705 PQI327705 PGM327705 OWQ327705 OMU327705 OCY327705 NTC327705 NJG327705 MZK327705 MPO327705 MFS327705 LVW327705 LMA327705 LCE327705 KSI327705 KIM327705 JYQ327705 JOU327705 JEY327705 IVC327705 ILG327705 IBK327705 HRO327705 HHS327705 GXW327705 GOA327705 GEE327705 FUI327705 FKM327705 FAQ327705 EQU327705 EGY327705 DXC327705 DNG327705 DDK327705 CTO327705 CJS327705 BZW327705 BQA327705 BGE327705 AWI327705 AMM327705 ACQ327705 SU327705 IY327705 WVK262169 WLO262169 WBS262169 VRW262169 VIA262169 UYE262169 UOI262169 UEM262169 TUQ262169 TKU262169 TAY262169 SRC262169 SHG262169 RXK262169 RNO262169 RDS262169 QTW262169 QKA262169 QAE262169 PQI262169 PGM262169 OWQ262169 OMU262169 OCY262169 NTC262169 NJG262169 MZK262169 MPO262169 MFS262169 LVW262169 LMA262169 LCE262169 KSI262169 KIM262169 JYQ262169 JOU262169 JEY262169 IVC262169 ILG262169 IBK262169 HRO262169 HHS262169 GXW262169 GOA262169 GEE262169 FUI262169 FKM262169 FAQ262169 EQU262169 EGY262169 DXC262169 DNG262169 DDK262169 CTO262169 CJS262169 BZW262169 BQA262169 BGE262169 AWI262169 AMM262169 ACQ262169 SU262169 IY262169 WVK196633 WLO196633 WBS196633 VRW196633 VIA196633 UYE196633 UOI196633 UEM196633 TUQ196633 TKU196633 TAY196633 SRC196633 SHG196633 RXK196633 RNO196633 RDS196633 QTW196633 QKA196633 QAE196633 PQI196633 PGM196633 OWQ196633 OMU196633 OCY196633 NTC196633 NJG196633 MZK196633 MPO196633 MFS196633 LVW196633 LMA196633 LCE196633 KSI196633 KIM196633 JYQ196633 JOU196633 JEY196633 IVC196633 ILG196633 IBK196633 HRO196633 HHS196633 GXW196633 GOA196633 GEE196633 FUI196633 FKM196633 FAQ196633 EQU196633 EGY196633 DXC196633 DNG196633 DDK196633 CTO196633 CJS196633 BZW196633 BQA196633 BGE196633 AWI196633 AMM196633 ACQ196633 SU196633 IY196633 WVK131097 WLO131097 WBS131097 VRW131097 VIA131097 UYE131097 UOI131097 UEM131097 TUQ131097 TKU131097 TAY131097 SRC131097 SHG131097 RXK131097 RNO131097 RDS131097 QTW131097 QKA131097 QAE131097 PQI131097 PGM131097 OWQ131097 OMU131097 OCY131097 NTC131097 NJG131097 MZK131097 MPO131097 MFS131097 LVW131097 LMA131097 LCE131097 KSI131097 KIM131097 JYQ131097 JOU131097 JEY131097 IVC131097 ILG131097 IBK131097 HRO131097 HHS131097 GXW131097 GOA131097 GEE131097 FUI131097 FKM131097 FAQ131097 EQU131097 EGY131097 DXC131097 DNG131097 DDK131097 CTO131097 CJS131097 BZW131097 BQA131097 BGE131097 AWI131097 AMM131097 ACQ131097 SU131097 IY131097 WVK65561 WLO65561 WBS65561 VRW65561 VIA65561 UYE65561 UOI65561 UEM65561 TUQ65561 TKU65561 TAY65561 SRC65561 SHG65561 RXK65561 RNO65561 RDS65561 QTW65561 QKA65561 QAE65561 PQI65561 PGM65561 OWQ65561 OMU65561 OCY65561 NTC65561 NJG65561 MZK65561 MPO65561 MFS65561 LVW65561 LMA65561 LCE65561 KSI65561 KIM65561 JYQ65561 JOU65561 JEY65561 IVC65561 ILG65561 IBK65561 HRO65561 HHS65561 GXW65561 GOA65561 GEE65561 FUI65561 FKM65561 FAQ65561 EQU65561 EGY65561 DXC65561 DNG65561 DDK65561 CTO65561 CJS65561 BZW65561 BQA65561 BGE65561 AWI65561 AMM65561 ACQ65561 SU65561 IY65561 WVK23 WLO23 WBS23 VRW23 VIA23 UYE23 UOI23 UEM23 TUQ23 TKU23 TAY23 SRC23 SHG23 RXK23 RNO23 RDS23 QTW23 QKA23 QAE23 PQI23 PGM23 OWQ23 OMU23 OCY23 NTC23 NJG23 MZK23 MPO23 MFS23 LVW23 LMA23 LCE23 KSI23 KIM23 JYQ23 JOU23 JEY23 IVC23 ILG23 IBK23 HRO23 HHS23 GXW23 GOA23 GEE23 FUI23 FKM23 FAQ23 EQU23 EGY23 DXC23 DNG23 DDK23 CTO23 CJS23 BZW23 BQA23 BGE23 AWI23 AMM23 ACQ23 SU23 IY23 WVN983067 WLR983067 WBV983067 VRZ983067 VID983067 UYH983067 UOL983067 UEP983067 TUT983067 TKX983067 TBB983067 SRF983067 SHJ983067 RXN983067 RNR983067 RDV983067 QTZ983067 QKD983067 QAH983067 PQL983067 PGP983067 OWT983067 OMX983067 ODB983067 NTF983067 NJJ983067 MZN983067 MPR983067 MFV983067 LVZ983067 LMD983067 LCH983067 KSL983067 KIP983067 JYT983067 JOX983067 JFB983067 IVF983067 ILJ983067 IBN983067 HRR983067 HHV983067 GXZ983067 GOD983067 GEH983067 FUL983067 FKP983067 FAT983067 EQX983067 EHB983067 DXF983067 DNJ983067 DDN983067 CTR983067 CJV983067 BZZ983067 BQD983067 BGH983067 AWL983067 AMP983067 ACT983067 SX983067 JB983067 WVN917531 WLR917531 WBV917531 VRZ917531 VID917531 UYH917531 UOL917531 UEP917531 TUT917531 TKX917531 TBB917531 SRF917531 SHJ917531 RXN917531 RNR917531 RDV917531 QTZ917531 QKD917531 QAH917531 PQL917531 PGP917531 OWT917531 OMX917531 ODB917531 NTF917531 NJJ917531 MZN917531 MPR917531 MFV917531 LVZ917531 LMD917531 LCH917531 KSL917531 KIP917531 JYT917531 JOX917531 JFB917531 IVF917531 ILJ917531 IBN917531 HRR917531 HHV917531 GXZ917531 GOD917531 GEH917531 FUL917531 FKP917531 FAT917531 EQX917531 EHB917531 DXF917531 DNJ917531 DDN917531 CTR917531 CJV917531 BZZ917531 BQD917531 BGH917531 AWL917531 AMP917531 ACT917531 SX917531 JB917531 WVN851995 WLR851995 WBV851995 VRZ851995 VID851995 UYH851995 UOL851995 UEP851995 TUT851995 TKX851995 TBB851995 SRF851995 SHJ851995 RXN851995 RNR851995 RDV851995 QTZ851995 QKD851995 QAH851995 PQL851995 PGP851995 OWT851995 OMX851995 ODB851995 NTF851995 NJJ851995 MZN851995 MPR851995 MFV851995 LVZ851995 LMD851995 LCH851995 KSL851995 KIP851995 JYT851995 JOX851995 JFB851995 IVF851995 ILJ851995 IBN851995 HRR851995 HHV851995 GXZ851995 GOD851995 GEH851995 FUL851995 FKP851995 FAT851995 EQX851995 EHB851995 DXF851995 DNJ851995 DDN851995 CTR851995 CJV851995 BZZ851995 BQD851995 BGH851995 AWL851995 AMP851995 ACT851995 SX851995 JB851995 WVN786459 WLR786459 WBV786459 VRZ786459 VID786459 UYH786459 UOL786459 UEP786459 TUT786459 TKX786459 TBB786459 SRF786459 SHJ786459 RXN786459 RNR786459 RDV786459 QTZ786459 QKD786459 QAH786459 PQL786459 PGP786459 OWT786459 OMX786459 ODB786459 NTF786459 NJJ786459 MZN786459 MPR786459 MFV786459 LVZ786459 LMD786459 LCH786459 KSL786459 KIP786459 JYT786459 JOX786459 JFB786459 IVF786459 ILJ786459 IBN786459 HRR786459 HHV786459 GXZ786459 GOD786459 GEH786459 FUL786459 FKP786459 FAT786459 EQX786459 EHB786459 DXF786459 DNJ786459 DDN786459 CTR786459 CJV786459 BZZ786459 BQD786459 BGH786459 AWL786459 AMP786459 ACT786459 SX786459 JB786459 WVN720923 WLR720923 WBV720923 VRZ720923 VID720923 UYH720923 UOL720923 UEP720923 TUT720923 TKX720923 TBB720923 SRF720923 SHJ720923 RXN720923 RNR720923 RDV720923 QTZ720923 QKD720923 QAH720923 PQL720923 PGP720923 OWT720923 OMX720923 ODB720923 NTF720923 NJJ720923 MZN720923 MPR720923 MFV720923 LVZ720923 LMD720923 LCH720923 KSL720923 KIP720923 JYT720923 JOX720923 JFB720923 IVF720923 ILJ720923 IBN720923 HRR720923 HHV720923 GXZ720923 GOD720923 GEH720923 FUL720923 FKP720923 FAT720923 EQX720923 EHB720923 DXF720923 DNJ720923 DDN720923 CTR720923 CJV720923 BZZ720923 BQD720923 BGH720923 AWL720923 AMP720923 ACT720923 SX720923 JB720923 WVN655387 WLR655387 WBV655387 VRZ655387 VID655387 UYH655387 UOL655387 UEP655387 TUT655387 TKX655387 TBB655387 SRF655387 SHJ655387 RXN655387 RNR655387 RDV655387 QTZ655387 QKD655387 QAH655387 PQL655387 PGP655387 OWT655387 OMX655387 ODB655387 NTF655387 NJJ655387 MZN655387 MPR655387 MFV655387 LVZ655387 LMD655387 LCH655387 KSL655387 KIP655387 JYT655387 JOX655387 JFB655387 IVF655387 ILJ655387 IBN655387 HRR655387 HHV655387 GXZ655387 GOD655387 GEH655387 FUL655387 FKP655387 FAT655387 EQX655387 EHB655387 DXF655387 DNJ655387 DDN655387 CTR655387 CJV655387 BZZ655387 BQD655387 BGH655387 AWL655387 AMP655387 ACT655387 SX655387 JB655387 WVN589851 WLR589851 WBV589851 VRZ589851 VID589851 UYH589851 UOL589851 UEP589851 TUT589851 TKX589851 TBB589851 SRF589851 SHJ589851 RXN589851 RNR589851 RDV589851 QTZ589851 QKD589851 QAH589851 PQL589851 PGP589851 OWT589851 OMX589851 ODB589851 NTF589851 NJJ589851 MZN589851 MPR589851 MFV589851 LVZ589851 LMD589851 LCH589851 KSL589851 KIP589851 JYT589851 JOX589851 JFB589851 IVF589851 ILJ589851 IBN589851 HRR589851 HHV589851 GXZ589851 GOD589851 GEH589851 FUL589851 FKP589851 FAT589851 EQX589851 EHB589851 DXF589851 DNJ589851 DDN589851 CTR589851 CJV589851 BZZ589851 BQD589851 BGH589851 AWL589851 AMP589851 ACT589851 SX589851 JB589851 WVN524315 WLR524315 WBV524315 VRZ524315 VID524315 UYH524315 UOL524315 UEP524315 TUT524315 TKX524315 TBB524315 SRF524315 SHJ524315 RXN524315 RNR524315 RDV524315 QTZ524315 QKD524315 QAH524315 PQL524315 PGP524315 OWT524315 OMX524315 ODB524315 NTF524315 NJJ524315 MZN524315 MPR524315 MFV524315 LVZ524315 LMD524315 LCH524315 KSL524315 KIP524315 JYT524315 JOX524315 JFB524315 IVF524315 ILJ524315 IBN524315 HRR524315 HHV524315 GXZ524315 GOD524315 GEH524315 FUL524315 FKP524315 FAT524315 EQX524315 EHB524315 DXF524315 DNJ524315 DDN524315 CTR524315 CJV524315 BZZ524315 BQD524315 BGH524315 AWL524315 AMP524315 ACT524315 SX524315 JB524315 WVN458779 WLR458779 WBV458779 VRZ458779 VID458779 UYH458779 UOL458779 UEP458779 TUT458779 TKX458779 TBB458779 SRF458779 SHJ458779 RXN458779 RNR458779 RDV458779 QTZ458779 QKD458779 QAH458779 PQL458779 PGP458779 OWT458779 OMX458779 ODB458779 NTF458779 NJJ458779 MZN458779 MPR458779 MFV458779 LVZ458779 LMD458779 LCH458779 KSL458779 KIP458779 JYT458779 JOX458779 JFB458779 IVF458779 ILJ458779 IBN458779 HRR458779 HHV458779 GXZ458779 GOD458779 GEH458779 FUL458779 FKP458779 FAT458779 EQX458779 EHB458779 DXF458779 DNJ458779 DDN458779 CTR458779 CJV458779 BZZ458779 BQD458779 BGH458779 AWL458779 AMP458779 ACT458779 SX458779 JB458779 WVN393243 WLR393243 WBV393243 VRZ393243 VID393243 UYH393243 UOL393243 UEP393243 TUT393243 TKX393243 TBB393243 SRF393243 SHJ393243 RXN393243 RNR393243 RDV393243 QTZ393243 QKD393243 QAH393243 PQL393243 PGP393243 OWT393243 OMX393243 ODB393243 NTF393243 NJJ393243 MZN393243 MPR393243 MFV393243 LVZ393243 LMD393243 LCH393243 KSL393243 KIP393243 JYT393243 JOX393243 JFB393243 IVF393243 ILJ393243 IBN393243 HRR393243 HHV393243 GXZ393243 GOD393243 GEH393243 FUL393243 FKP393243 FAT393243 EQX393243 EHB393243 DXF393243 DNJ393243 DDN393243 CTR393243 CJV393243 BZZ393243 BQD393243 BGH393243 AWL393243 AMP393243 ACT393243 SX393243 JB393243 WVN327707 WLR327707 WBV327707 VRZ327707 VID327707 UYH327707 UOL327707 UEP327707 TUT327707 TKX327707 TBB327707 SRF327707 SHJ327707 RXN327707 RNR327707 RDV327707 QTZ327707 QKD327707 QAH327707 PQL327707 PGP327707 OWT327707 OMX327707 ODB327707 NTF327707 NJJ327707 MZN327707 MPR327707 MFV327707 LVZ327707 LMD327707 LCH327707 KSL327707 KIP327707 JYT327707 JOX327707 JFB327707 IVF327707 ILJ327707 IBN327707 HRR327707 HHV327707 GXZ327707 GOD327707 GEH327707 FUL327707 FKP327707 FAT327707 EQX327707 EHB327707 DXF327707 DNJ327707 DDN327707 CTR327707 CJV327707 BZZ327707 BQD327707 BGH327707 AWL327707 AMP327707 ACT327707 SX327707 JB327707 WVN262171 WLR262171 WBV262171 VRZ262171 VID262171 UYH262171 UOL262171 UEP262171 TUT262171 TKX262171 TBB262171 SRF262171 SHJ262171 RXN262171 RNR262171 RDV262171 QTZ262171 QKD262171 QAH262171 PQL262171 PGP262171 OWT262171 OMX262171 ODB262171 NTF262171 NJJ262171 MZN262171 MPR262171 MFV262171 LVZ262171 LMD262171 LCH262171 KSL262171 KIP262171 JYT262171 JOX262171 JFB262171 IVF262171 ILJ262171 IBN262171 HRR262171 HHV262171 GXZ262171 GOD262171 GEH262171 FUL262171 FKP262171 FAT262171 EQX262171 EHB262171 DXF262171 DNJ262171 DDN262171 CTR262171 CJV262171 BZZ262171 BQD262171 BGH262171 AWL262171 AMP262171 ACT262171 SX262171 JB262171 WVN196635 WLR196635 WBV196635 VRZ196635 VID196635 UYH196635 UOL196635 UEP196635 TUT196635 TKX196635 TBB196635 SRF196635 SHJ196635 RXN196635 RNR196635 RDV196635 QTZ196635 QKD196635 QAH196635 PQL196635 PGP196635 OWT196635 OMX196635 ODB196635 NTF196635 NJJ196635 MZN196635 MPR196635 MFV196635 LVZ196635 LMD196635 LCH196635 KSL196635 KIP196635 JYT196635 JOX196635 JFB196635 IVF196635 ILJ196635 IBN196635 HRR196635 HHV196635 GXZ196635 GOD196635 GEH196635 FUL196635 FKP196635 FAT196635 EQX196635 EHB196635 DXF196635 DNJ196635 DDN196635 CTR196635 CJV196635 BZZ196635 BQD196635 BGH196635 AWL196635 AMP196635 ACT196635 SX196635 JB196635 WVN131099 WLR131099 WBV131099 VRZ131099 VID131099 UYH131099 UOL131099 UEP131099 TUT131099 TKX131099 TBB131099 SRF131099 SHJ131099 RXN131099 RNR131099 RDV131099 QTZ131099 QKD131099 QAH131099 PQL131099 PGP131099 OWT131099 OMX131099 ODB131099 NTF131099 NJJ131099 MZN131099 MPR131099 MFV131099 LVZ131099 LMD131099 LCH131099 KSL131099 KIP131099 JYT131099 JOX131099 JFB131099 IVF131099 ILJ131099 IBN131099 HRR131099 HHV131099 GXZ131099 GOD131099 GEH131099 FUL131099 FKP131099 FAT131099 EQX131099 EHB131099 DXF131099 DNJ131099 DDN131099 CTR131099 CJV131099 BZZ131099 BQD131099 BGH131099 AWL131099 AMP131099 ACT131099 SX131099 JB131099 WVN65563 WLR65563 WBV65563 VRZ65563 VID65563 UYH65563 UOL65563 UEP65563 TUT65563 TKX65563 TBB65563 SRF65563 SHJ65563 RXN65563 RNR65563 RDV65563 QTZ65563 QKD65563 QAH65563 PQL65563 PGP65563 OWT65563 OMX65563 ODB65563 NTF65563 NJJ65563 MZN65563 MPR65563 MFV65563 LVZ65563 LMD65563 LCH65563 KSL65563 KIP65563 JYT65563 JOX65563 JFB65563 IVF65563 ILJ65563 IBN65563 HRR65563 HHV65563 GXZ65563 GOD65563 GEH65563 FUL65563 FKP65563 FAT65563 EQX65563 EHB65563 DXF65563 DNJ65563 DDN65563 CTR65563 CJV65563 BZZ65563 BQD65563 BGH65563 AWL65563 AMP65563 ACT65563 SX65563 JB65563 WVN25 WLR25 WBV25 VRZ25 VID25 UYH25 UOL25 UEP25 TUT25 TKX25 TBB25 SRF25 SHJ25 RXN25 RNR25 RDV25 QTZ25 QKD25 QAH25 PQL25 PGP25 OWT25 OMX25 ODB25 NTF25 NJJ25 MZN25 MPR25 MFV25 LVZ25 LMD25 LCH25 KSL25 KIP25 JYT25 JOX25 JFB25 IVF25 ILJ25 IBN25 HRR25 HHV25 GXZ25 GOD25 GEH25 FUL25 FKP25 FAT25 EQX25 EHB25 DXF25 DNJ25 DDN25 CTR25 CJV25 BZZ25 BQD25 BGH25 AWL25 AMP25 ACT25 SX25 JB25 WVN983065 WLR983065 WBV983065 VRZ983065 VID983065 UYH983065 UOL983065 UEP983065 TUT983065 TKX983065 TBB983065 SRF983065 SHJ983065 RXN983065 RNR983065 RDV983065 QTZ983065 QKD983065 QAH983065 PQL983065 PGP983065 OWT983065 OMX983065 ODB983065 NTF983065 NJJ983065 MZN983065 MPR983065 MFV983065 LVZ983065 LMD983065 LCH983065 KSL983065 KIP983065 JYT983065 JOX983065 JFB983065 IVF983065 ILJ983065 IBN983065 HRR983065 HHV983065 GXZ983065 GOD983065 GEH983065 FUL983065 FKP983065 FAT983065 EQX983065 EHB983065 DXF983065 DNJ983065 DDN983065 CTR983065 CJV983065 BZZ983065 BQD983065 BGH983065 AWL983065 AMP983065 ACT983065 SX983065 JB983065 WVN917529 WLR917529 WBV917529 VRZ917529 VID917529 UYH917529 UOL917529 UEP917529 TUT917529 TKX917529 TBB917529 SRF917529 SHJ917529 RXN917529 RNR917529 RDV917529 QTZ917529 QKD917529 QAH917529 PQL917529 PGP917529 OWT917529 OMX917529 ODB917529 NTF917529 NJJ917529 MZN917529 MPR917529 MFV917529 LVZ917529 LMD917529 LCH917529 KSL917529 KIP917529 JYT917529 JOX917529 JFB917529 IVF917529 ILJ917529 IBN917529 HRR917529 HHV917529 GXZ917529 GOD917529 GEH917529 FUL917529 FKP917529 FAT917529 EQX917529 EHB917529 DXF917529 DNJ917529 DDN917529 CTR917529 CJV917529 BZZ917529 BQD917529 BGH917529 AWL917529 AMP917529 ACT917529 SX917529 JB917529 WVN851993 WLR851993 WBV851993 VRZ851993 VID851993 UYH851993 UOL851993 UEP851993 TUT851993 TKX851993 TBB851993 SRF851993 SHJ851993 RXN851993 RNR851993 RDV851993 QTZ851993 QKD851993 QAH851993 PQL851993 PGP851993 OWT851993 OMX851993 ODB851993 NTF851993 NJJ851993 MZN851993 MPR851993 MFV851993 LVZ851993 LMD851993 LCH851993 KSL851993 KIP851993 JYT851993 JOX851993 JFB851993 IVF851993 ILJ851993 IBN851993 HRR851993 HHV851993 GXZ851993 GOD851993 GEH851993 FUL851993 FKP851993 FAT851993 EQX851993 EHB851993 DXF851993 DNJ851993 DDN851993 CTR851993 CJV851993 BZZ851993 BQD851993 BGH851993 AWL851993 AMP851993 ACT851993 SX851993 JB851993 WVN786457 WLR786457 WBV786457 VRZ786457 VID786457 UYH786457 UOL786457 UEP786457 TUT786457 TKX786457 TBB786457 SRF786457 SHJ786457 RXN786457 RNR786457 RDV786457 QTZ786457 QKD786457 QAH786457 PQL786457 PGP786457 OWT786457 OMX786457 ODB786457 NTF786457 NJJ786457 MZN786457 MPR786457 MFV786457 LVZ786457 LMD786457 LCH786457 KSL786457 KIP786457 JYT786457 JOX786457 JFB786457 IVF786457 ILJ786457 IBN786457 HRR786457 HHV786457 GXZ786457 GOD786457 GEH786457 FUL786457 FKP786457 FAT786457 EQX786457 EHB786457 DXF786457 DNJ786457 DDN786457 CTR786457 CJV786457 BZZ786457 BQD786457 BGH786457 AWL786457 AMP786457 ACT786457 SX786457 JB786457 WVN720921 WLR720921 WBV720921 VRZ720921 VID720921 UYH720921 UOL720921 UEP720921 TUT720921 TKX720921 TBB720921 SRF720921 SHJ720921 RXN720921 RNR720921 RDV720921 QTZ720921 QKD720921 QAH720921 PQL720921 PGP720921 OWT720921 OMX720921 ODB720921 NTF720921 NJJ720921 MZN720921 MPR720921 MFV720921 LVZ720921 LMD720921 LCH720921 KSL720921 KIP720921 JYT720921 JOX720921 JFB720921 IVF720921 ILJ720921 IBN720921 HRR720921 HHV720921 GXZ720921 GOD720921 GEH720921 FUL720921 FKP720921 FAT720921 EQX720921 EHB720921 DXF720921 DNJ720921 DDN720921 CTR720921 CJV720921 BZZ720921 BQD720921 BGH720921 AWL720921 AMP720921 ACT720921 SX720921 JB720921 WVN655385 WLR655385 WBV655385 VRZ655385 VID655385 UYH655385 UOL655385 UEP655385 TUT655385 TKX655385 TBB655385 SRF655385 SHJ655385 RXN655385 RNR655385 RDV655385 QTZ655385 QKD655385 QAH655385 PQL655385 PGP655385 OWT655385 OMX655385 ODB655385 NTF655385 NJJ655385 MZN655385 MPR655385 MFV655385 LVZ655385 LMD655385 LCH655385 KSL655385 KIP655385 JYT655385 JOX655385 JFB655385 IVF655385 ILJ655385 IBN655385 HRR655385 HHV655385 GXZ655385 GOD655385 GEH655385 FUL655385 FKP655385 FAT655385 EQX655385 EHB655385 DXF655385 DNJ655385 DDN655385 CTR655385 CJV655385 BZZ655385 BQD655385 BGH655385 AWL655385 AMP655385 ACT655385 SX655385 JB655385 WVN589849 WLR589849 WBV589849 VRZ589849 VID589849 UYH589849 UOL589849 UEP589849 TUT589849 TKX589849 TBB589849 SRF589849 SHJ589849 RXN589849 RNR589849 RDV589849 QTZ589849 QKD589849 QAH589849 PQL589849 PGP589849 OWT589849 OMX589849 ODB589849 NTF589849 NJJ589849 MZN589849 MPR589849 MFV589849 LVZ589849 LMD589849 LCH589849 KSL589849 KIP589849 JYT589849 JOX589849 JFB589849 IVF589849 ILJ589849 IBN589849 HRR589849 HHV589849 GXZ589849 GOD589849 GEH589849 FUL589849 FKP589849 FAT589849 EQX589849 EHB589849 DXF589849 DNJ589849 DDN589849 CTR589849 CJV589849 BZZ589849 BQD589849 BGH589849 AWL589849 AMP589849 ACT589849 SX589849 JB589849 WVN524313 WLR524313 WBV524313 VRZ524313 VID524313 UYH524313 UOL524313 UEP524313 TUT524313 TKX524313 TBB524313 SRF524313 SHJ524313 RXN524313 RNR524313 RDV524313 QTZ524313 QKD524313 QAH524313 PQL524313 PGP524313 OWT524313 OMX524313 ODB524313 NTF524313 NJJ524313 MZN524313 MPR524313 MFV524313 LVZ524313 LMD524313 LCH524313 KSL524313 KIP524313 JYT524313 JOX524313 JFB524313 IVF524313 ILJ524313 IBN524313 HRR524313 HHV524313 GXZ524313 GOD524313 GEH524313 FUL524313 FKP524313 FAT524313 EQX524313 EHB524313 DXF524313 DNJ524313 DDN524313 CTR524313 CJV524313 BZZ524313 BQD524313 BGH524313 AWL524313 AMP524313 ACT524313 SX524313 JB524313 WVN458777 WLR458777 WBV458777 VRZ458777 VID458777 UYH458777 UOL458777 UEP458777 TUT458777 TKX458777 TBB458777 SRF458777 SHJ458777 RXN458777 RNR458777 RDV458777 QTZ458777 QKD458777 QAH458777 PQL458777 PGP458777 OWT458777 OMX458777 ODB458777 NTF458777 NJJ458777 MZN458777 MPR458777 MFV458777 LVZ458777 LMD458777 LCH458777 KSL458777 KIP458777 JYT458777 JOX458777 JFB458777 IVF458777 ILJ458777 IBN458777 HRR458777 HHV458777 GXZ458777 GOD458777 GEH458777 FUL458777 FKP458777 FAT458777 EQX458777 EHB458777 DXF458777 DNJ458777 DDN458777 CTR458777 CJV458777 BZZ458777 BQD458777 BGH458777 AWL458777 AMP458777 ACT458777 SX458777 JB458777 WVN393241 WLR393241 WBV393241 VRZ393241 VID393241 UYH393241 UOL393241 UEP393241 TUT393241 TKX393241 TBB393241 SRF393241 SHJ393241 RXN393241 RNR393241 RDV393241 QTZ393241 QKD393241 QAH393241 PQL393241 PGP393241 OWT393241 OMX393241 ODB393241 NTF393241 NJJ393241 MZN393241 MPR393241 MFV393241 LVZ393241 LMD393241 LCH393241 KSL393241 KIP393241 JYT393241 JOX393241 JFB393241 IVF393241 ILJ393241 IBN393241 HRR393241 HHV393241 GXZ393241 GOD393241 GEH393241 FUL393241 FKP393241 FAT393241 EQX393241 EHB393241 DXF393241 DNJ393241 DDN393241 CTR393241 CJV393241 BZZ393241 BQD393241 BGH393241 AWL393241 AMP393241 ACT393241 SX393241 JB393241 WVN327705 WLR327705 WBV327705 VRZ327705 VID327705 UYH327705 UOL327705 UEP327705 TUT327705 TKX327705 TBB327705 SRF327705 SHJ327705 RXN327705 RNR327705 RDV327705 QTZ327705 QKD327705 QAH327705 PQL327705 PGP327705 OWT327705 OMX327705 ODB327705 NTF327705 NJJ327705 MZN327705 MPR327705 MFV327705 LVZ327705 LMD327705 LCH327705 KSL327705 KIP327705 JYT327705 JOX327705 JFB327705 IVF327705 ILJ327705 IBN327705 HRR327705 HHV327705 GXZ327705 GOD327705 GEH327705 FUL327705 FKP327705 FAT327705 EQX327705 EHB327705 DXF327705 DNJ327705 DDN327705 CTR327705 CJV327705 BZZ327705 BQD327705 BGH327705 AWL327705 AMP327705 ACT327705 SX327705 JB327705 WVN262169 WLR262169 WBV262169 VRZ262169 VID262169 UYH262169 UOL262169 UEP262169 TUT262169 TKX262169 TBB262169 SRF262169 SHJ262169 RXN262169 RNR262169 RDV262169 QTZ262169 QKD262169 QAH262169 PQL262169 PGP262169 OWT262169 OMX262169 ODB262169 NTF262169 NJJ262169 MZN262169 MPR262169 MFV262169 LVZ262169 LMD262169 LCH262169 KSL262169 KIP262169 JYT262169 JOX262169 JFB262169 IVF262169 ILJ262169 IBN262169 HRR262169 HHV262169 GXZ262169 GOD262169 GEH262169 FUL262169 FKP262169 FAT262169 EQX262169 EHB262169 DXF262169 DNJ262169 DDN262169 CTR262169 CJV262169 BZZ262169 BQD262169 BGH262169 AWL262169 AMP262169 ACT262169 SX262169 JB262169 WVN196633 WLR196633 WBV196633 VRZ196633 VID196633 UYH196633 UOL196633 UEP196633 TUT196633 TKX196633 TBB196633 SRF196633 SHJ196633 RXN196633 RNR196633 RDV196633 QTZ196633 QKD196633 QAH196633 PQL196633 PGP196633 OWT196633 OMX196633 ODB196633 NTF196633 NJJ196633 MZN196633 MPR196633 MFV196633 LVZ196633 LMD196633 LCH196633 KSL196633 KIP196633 JYT196633 JOX196633 JFB196633 IVF196633 ILJ196633 IBN196633 HRR196633 HHV196633 GXZ196633 GOD196633 GEH196633 FUL196633 FKP196633 FAT196633 EQX196633 EHB196633 DXF196633 DNJ196633 DDN196633 CTR196633 CJV196633 BZZ196633 BQD196633 BGH196633 AWL196633 AMP196633 ACT196633 SX196633 JB196633 WVN131097 WLR131097 WBV131097 VRZ131097 VID131097 UYH131097 UOL131097 UEP131097 TUT131097 TKX131097 TBB131097 SRF131097 SHJ131097 RXN131097 RNR131097 RDV131097 QTZ131097 QKD131097 QAH131097 PQL131097 PGP131097 OWT131097 OMX131097 ODB131097 NTF131097 NJJ131097 MZN131097 MPR131097 MFV131097 LVZ131097 LMD131097 LCH131097 KSL131097 KIP131097 JYT131097 JOX131097 JFB131097 IVF131097 ILJ131097 IBN131097 HRR131097 HHV131097 GXZ131097 GOD131097 GEH131097 FUL131097 FKP131097 FAT131097 EQX131097 EHB131097 DXF131097 DNJ131097 DDN131097 CTR131097 CJV131097 BZZ131097 BQD131097 BGH131097 AWL131097 AMP131097 ACT131097 SX131097 JB131097 WVN65561 WLR65561 WBV65561 VRZ65561 VID65561 UYH65561 UOL65561 UEP65561 TUT65561 TKX65561 TBB65561 SRF65561 SHJ65561 RXN65561 RNR65561 RDV65561 QTZ65561 QKD65561 QAH65561 PQL65561 PGP65561 OWT65561 OMX65561 ODB65561 NTF65561 NJJ65561 MZN65561 MPR65561 MFV65561 LVZ65561 LMD65561 LCH65561 KSL65561 KIP65561 JYT65561 JOX65561 JFB65561 IVF65561 ILJ65561 IBN65561 HRR65561 HHV65561 GXZ65561 GOD65561 GEH65561 FUL65561 FKP65561 FAT65561 EQX65561 EHB65561 DXF65561 DNJ65561 DDN65561 CTR65561 CJV65561 BZZ65561 BQD65561 BGH65561 AWL65561 AMP65561 ACT65561 SX65561 JB65561 WVN23 WLR23 WBV23 VRZ23 VID23 UYH23 UOL23 UEP23 TUT23 TKX23 TBB23 SRF23 SHJ23 RXN23 RNR23 RDV23 QTZ23 QKD23 QAH23 PQL23 PGP23 OWT23 OMX23 ODB23 NTF23 NJJ23 MZN23 MPR23 MFV23 LVZ23 LMD23 LCH23 KSL23 KIP23 JYT23 JOX23 JFB23 IVF23 ILJ23 IBN23 HRR23 HHV23 GXZ23 GOD23 GEH23 FUL23 FKP23 FAT23 EQX23 EHB23 DXF23 DNJ23 DDN23 CTR23 CJV23 BZZ23 BQD23 BGH23 AWL23 AMP23 ACT23 SX23 H65558 H131094 H196630 H262166 H327702 H393238 H458774 H524310 H589846 H655382 H720918 H786454 H851990 H917526 H983062 H65560 H131096 H196632 H262168 H327704 H393240 H458776 H524312 H589848 H655384 H720920 H786456 H851992 H917528 H983064 E65558 E131094 E196630 E262166 E327702 E393238 E458774 E524310 E589846 E655382 E720918 E786454 E851990 E917526 E983062 E65560 E131096 E196632 E262168 E327704 E393240 E458776 E524312 E589848 E655384 E720920 E786456 E851992 E917528" xr:uid="{00000000-0002-0000-0200-000006000000}">
      <formula1>Calendars</formula1>
    </dataValidation>
    <dataValidation type="list" allowBlank="1" showInputMessage="1" showErrorMessage="1" sqref="E983065 E24:E25 E22 H24:H25 H22 SX24 WVK983068 WLO983068 WBS983068 VRW983068 VIA983068 UYE983068 UOI983068 UEM983068 TUQ983068 TKU983068 TAY983068 SRC983068 SHG983068 RXK983068 RNO983068 RDS983068 QTW983068 QKA983068 QAE983068 PQI983068 PGM983068 OWQ983068 OMU983068 OCY983068 NTC983068 NJG983068 MZK983068 MPO983068 MFS983068 LVW983068 LMA983068 LCE983068 KSI983068 KIM983068 JYQ983068 JOU983068 JEY983068 IVC983068 ILG983068 IBK983068 HRO983068 HHS983068 GXW983068 GOA983068 GEE983068 FUI983068 FKM983068 FAQ983068 EQU983068 EGY983068 DXC983068 DNG983068 DDK983068 CTO983068 CJS983068 BZW983068 BQA983068 BGE983068 AWI983068 AMM983068 ACQ983068 SU983068 IY983068 WVK917532 WLO917532 WBS917532 VRW917532 VIA917532 UYE917532 UOI917532 UEM917532 TUQ917532 TKU917532 TAY917532 SRC917532 SHG917532 RXK917532 RNO917532 RDS917532 QTW917532 QKA917532 QAE917532 PQI917532 PGM917532 OWQ917532 OMU917532 OCY917532 NTC917532 NJG917532 MZK917532 MPO917532 MFS917532 LVW917532 LMA917532 LCE917532 KSI917532 KIM917532 JYQ917532 JOU917532 JEY917532 IVC917532 ILG917532 IBK917532 HRO917532 HHS917532 GXW917532 GOA917532 GEE917532 FUI917532 FKM917532 FAQ917532 EQU917532 EGY917532 DXC917532 DNG917532 DDK917532 CTO917532 CJS917532 BZW917532 BQA917532 BGE917532 AWI917532 AMM917532 ACQ917532 SU917532 IY917532 WVK851996 WLO851996 WBS851996 VRW851996 VIA851996 UYE851996 UOI851996 UEM851996 TUQ851996 TKU851996 TAY851996 SRC851996 SHG851996 RXK851996 RNO851996 RDS851996 QTW851996 QKA851996 QAE851996 PQI851996 PGM851996 OWQ851996 OMU851996 OCY851996 NTC851996 NJG851996 MZK851996 MPO851996 MFS851996 LVW851996 LMA851996 LCE851996 KSI851996 KIM851996 JYQ851996 JOU851996 JEY851996 IVC851996 ILG851996 IBK851996 HRO851996 HHS851996 GXW851996 GOA851996 GEE851996 FUI851996 FKM851996 FAQ851996 EQU851996 EGY851996 DXC851996 DNG851996 DDK851996 CTO851996 CJS851996 BZW851996 BQA851996 BGE851996 AWI851996 AMM851996 ACQ851996 SU851996 IY851996 WVK786460 WLO786460 WBS786460 VRW786460 VIA786460 UYE786460 UOI786460 UEM786460 TUQ786460 TKU786460 TAY786460 SRC786460 SHG786460 RXK786460 RNO786460 RDS786460 QTW786460 QKA786460 QAE786460 PQI786460 PGM786460 OWQ786460 OMU786460 OCY786460 NTC786460 NJG786460 MZK786460 MPO786460 MFS786460 LVW786460 LMA786460 LCE786460 KSI786460 KIM786460 JYQ786460 JOU786460 JEY786460 IVC786460 ILG786460 IBK786460 HRO786460 HHS786460 GXW786460 GOA786460 GEE786460 FUI786460 FKM786460 FAQ786460 EQU786460 EGY786460 DXC786460 DNG786460 DDK786460 CTO786460 CJS786460 BZW786460 BQA786460 BGE786460 AWI786460 AMM786460 ACQ786460 SU786460 IY786460 WVK720924 WLO720924 WBS720924 VRW720924 VIA720924 UYE720924 UOI720924 UEM720924 TUQ720924 TKU720924 TAY720924 SRC720924 SHG720924 RXK720924 RNO720924 RDS720924 QTW720924 QKA720924 QAE720924 PQI720924 PGM720924 OWQ720924 OMU720924 OCY720924 NTC720924 NJG720924 MZK720924 MPO720924 MFS720924 LVW720924 LMA720924 LCE720924 KSI720924 KIM720924 JYQ720924 JOU720924 JEY720924 IVC720924 ILG720924 IBK720924 HRO720924 HHS720924 GXW720924 GOA720924 GEE720924 FUI720924 FKM720924 FAQ720924 EQU720924 EGY720924 DXC720924 DNG720924 DDK720924 CTO720924 CJS720924 BZW720924 BQA720924 BGE720924 AWI720924 AMM720924 ACQ720924 SU720924 IY720924 WVK655388 WLO655388 WBS655388 VRW655388 VIA655388 UYE655388 UOI655388 UEM655388 TUQ655388 TKU655388 TAY655388 SRC655388 SHG655388 RXK655388 RNO655388 RDS655388 QTW655388 QKA655388 QAE655388 PQI655388 PGM655388 OWQ655388 OMU655388 OCY655388 NTC655388 NJG655388 MZK655388 MPO655388 MFS655388 LVW655388 LMA655388 LCE655388 KSI655388 KIM655388 JYQ655388 JOU655388 JEY655388 IVC655388 ILG655388 IBK655388 HRO655388 HHS655388 GXW655388 GOA655388 GEE655388 FUI655388 FKM655388 FAQ655388 EQU655388 EGY655388 DXC655388 DNG655388 DDK655388 CTO655388 CJS655388 BZW655388 BQA655388 BGE655388 AWI655388 AMM655388 ACQ655388 SU655388 IY655388 WVK589852 WLO589852 WBS589852 VRW589852 VIA589852 UYE589852 UOI589852 UEM589852 TUQ589852 TKU589852 TAY589852 SRC589852 SHG589852 RXK589852 RNO589852 RDS589852 QTW589852 QKA589852 QAE589852 PQI589852 PGM589852 OWQ589852 OMU589852 OCY589852 NTC589852 NJG589852 MZK589852 MPO589852 MFS589852 LVW589852 LMA589852 LCE589852 KSI589852 KIM589852 JYQ589852 JOU589852 JEY589852 IVC589852 ILG589852 IBK589852 HRO589852 HHS589852 GXW589852 GOA589852 GEE589852 FUI589852 FKM589852 FAQ589852 EQU589852 EGY589852 DXC589852 DNG589852 DDK589852 CTO589852 CJS589852 BZW589852 BQA589852 BGE589852 AWI589852 AMM589852 ACQ589852 SU589852 IY589852 WVK524316 WLO524316 WBS524316 VRW524316 VIA524316 UYE524316 UOI524316 UEM524316 TUQ524316 TKU524316 TAY524316 SRC524316 SHG524316 RXK524316 RNO524316 RDS524316 QTW524316 QKA524316 QAE524316 PQI524316 PGM524316 OWQ524316 OMU524316 OCY524316 NTC524316 NJG524316 MZK524316 MPO524316 MFS524316 LVW524316 LMA524316 LCE524316 KSI524316 KIM524316 JYQ524316 JOU524316 JEY524316 IVC524316 ILG524316 IBK524316 HRO524316 HHS524316 GXW524316 GOA524316 GEE524316 FUI524316 FKM524316 FAQ524316 EQU524316 EGY524316 DXC524316 DNG524316 DDK524316 CTO524316 CJS524316 BZW524316 BQA524316 BGE524316 AWI524316 AMM524316 ACQ524316 SU524316 IY524316 WVK458780 WLO458780 WBS458780 VRW458780 VIA458780 UYE458780 UOI458780 UEM458780 TUQ458780 TKU458780 TAY458780 SRC458780 SHG458780 RXK458780 RNO458780 RDS458780 QTW458780 QKA458780 QAE458780 PQI458780 PGM458780 OWQ458780 OMU458780 OCY458780 NTC458780 NJG458780 MZK458780 MPO458780 MFS458780 LVW458780 LMA458780 LCE458780 KSI458780 KIM458780 JYQ458780 JOU458780 JEY458780 IVC458780 ILG458780 IBK458780 HRO458780 HHS458780 GXW458780 GOA458780 GEE458780 FUI458780 FKM458780 FAQ458780 EQU458780 EGY458780 DXC458780 DNG458780 DDK458780 CTO458780 CJS458780 BZW458780 BQA458780 BGE458780 AWI458780 AMM458780 ACQ458780 SU458780 IY458780 WVK393244 WLO393244 WBS393244 VRW393244 VIA393244 UYE393244 UOI393244 UEM393244 TUQ393244 TKU393244 TAY393244 SRC393244 SHG393244 RXK393244 RNO393244 RDS393244 QTW393244 QKA393244 QAE393244 PQI393244 PGM393244 OWQ393244 OMU393244 OCY393244 NTC393244 NJG393244 MZK393244 MPO393244 MFS393244 LVW393244 LMA393244 LCE393244 KSI393244 KIM393244 JYQ393244 JOU393244 JEY393244 IVC393244 ILG393244 IBK393244 HRO393244 HHS393244 GXW393244 GOA393244 GEE393244 FUI393244 FKM393244 FAQ393244 EQU393244 EGY393244 DXC393244 DNG393244 DDK393244 CTO393244 CJS393244 BZW393244 BQA393244 BGE393244 AWI393244 AMM393244 ACQ393244 SU393244 IY393244 WVK327708 WLO327708 WBS327708 VRW327708 VIA327708 UYE327708 UOI327708 UEM327708 TUQ327708 TKU327708 TAY327708 SRC327708 SHG327708 RXK327708 RNO327708 RDS327708 QTW327708 QKA327708 QAE327708 PQI327708 PGM327708 OWQ327708 OMU327708 OCY327708 NTC327708 NJG327708 MZK327708 MPO327708 MFS327708 LVW327708 LMA327708 LCE327708 KSI327708 KIM327708 JYQ327708 JOU327708 JEY327708 IVC327708 ILG327708 IBK327708 HRO327708 HHS327708 GXW327708 GOA327708 GEE327708 FUI327708 FKM327708 FAQ327708 EQU327708 EGY327708 DXC327708 DNG327708 DDK327708 CTO327708 CJS327708 BZW327708 BQA327708 BGE327708 AWI327708 AMM327708 ACQ327708 SU327708 IY327708 WVK262172 WLO262172 WBS262172 VRW262172 VIA262172 UYE262172 UOI262172 UEM262172 TUQ262172 TKU262172 TAY262172 SRC262172 SHG262172 RXK262172 RNO262172 RDS262172 QTW262172 QKA262172 QAE262172 PQI262172 PGM262172 OWQ262172 OMU262172 OCY262172 NTC262172 NJG262172 MZK262172 MPO262172 MFS262172 LVW262172 LMA262172 LCE262172 KSI262172 KIM262172 JYQ262172 JOU262172 JEY262172 IVC262172 ILG262172 IBK262172 HRO262172 HHS262172 GXW262172 GOA262172 GEE262172 FUI262172 FKM262172 FAQ262172 EQU262172 EGY262172 DXC262172 DNG262172 DDK262172 CTO262172 CJS262172 BZW262172 BQA262172 BGE262172 AWI262172 AMM262172 ACQ262172 SU262172 IY262172 WVK196636 WLO196636 WBS196636 VRW196636 VIA196636 UYE196636 UOI196636 UEM196636 TUQ196636 TKU196636 TAY196636 SRC196636 SHG196636 RXK196636 RNO196636 RDS196636 QTW196636 QKA196636 QAE196636 PQI196636 PGM196636 OWQ196636 OMU196636 OCY196636 NTC196636 NJG196636 MZK196636 MPO196636 MFS196636 LVW196636 LMA196636 LCE196636 KSI196636 KIM196636 JYQ196636 JOU196636 JEY196636 IVC196636 ILG196636 IBK196636 HRO196636 HHS196636 GXW196636 GOA196636 GEE196636 FUI196636 FKM196636 FAQ196636 EQU196636 EGY196636 DXC196636 DNG196636 DDK196636 CTO196636 CJS196636 BZW196636 BQA196636 BGE196636 AWI196636 AMM196636 ACQ196636 SU196636 IY196636 WVK131100 WLO131100 WBS131100 VRW131100 VIA131100 UYE131100 UOI131100 UEM131100 TUQ131100 TKU131100 TAY131100 SRC131100 SHG131100 RXK131100 RNO131100 RDS131100 QTW131100 QKA131100 QAE131100 PQI131100 PGM131100 OWQ131100 OMU131100 OCY131100 NTC131100 NJG131100 MZK131100 MPO131100 MFS131100 LVW131100 LMA131100 LCE131100 KSI131100 KIM131100 JYQ131100 JOU131100 JEY131100 IVC131100 ILG131100 IBK131100 HRO131100 HHS131100 GXW131100 GOA131100 GEE131100 FUI131100 FKM131100 FAQ131100 EQU131100 EGY131100 DXC131100 DNG131100 DDK131100 CTO131100 CJS131100 BZW131100 BQA131100 BGE131100 AWI131100 AMM131100 ACQ131100 SU131100 IY131100 WVK65564 WLO65564 WBS65564 VRW65564 VIA65564 UYE65564 UOI65564 UEM65564 TUQ65564 TKU65564 TAY65564 SRC65564 SHG65564 RXK65564 RNO65564 RDS65564 QTW65564 QKA65564 QAE65564 PQI65564 PGM65564 OWQ65564 OMU65564 OCY65564 NTC65564 NJG65564 MZK65564 MPO65564 MFS65564 LVW65564 LMA65564 LCE65564 KSI65564 KIM65564 JYQ65564 JOU65564 JEY65564 IVC65564 ILG65564 IBK65564 HRO65564 HHS65564 GXW65564 GOA65564 GEE65564 FUI65564 FKM65564 FAQ65564 EQU65564 EGY65564 DXC65564 DNG65564 DDK65564 CTO65564 CJS65564 BZW65564 BQA65564 BGE65564 AWI65564 AMM65564 ACQ65564 SU65564 IY65564 WVK26:WVK28 WLO26:WLO28 WBS26:WBS28 VRW26:VRW28 VIA26:VIA28 UYE26:UYE28 UOI26:UOI28 UEM26:UEM28 TUQ26:TUQ28 TKU26:TKU28 TAY26:TAY28 SRC26:SRC28 SHG26:SHG28 RXK26:RXK28 RNO26:RNO28 RDS26:RDS28 QTW26:QTW28 QKA26:QKA28 QAE26:QAE28 PQI26:PQI28 PGM26:PGM28 OWQ26:OWQ28 OMU26:OMU28 OCY26:OCY28 NTC26:NTC28 NJG26:NJG28 MZK26:MZK28 MPO26:MPO28 MFS26:MFS28 LVW26:LVW28 LMA26:LMA28 LCE26:LCE28 KSI26:KSI28 KIM26:KIM28 JYQ26:JYQ28 JOU26:JOU28 JEY26:JEY28 IVC26:IVC28 ILG26:ILG28 IBK26:IBK28 HRO26:HRO28 HHS26:HHS28 GXW26:GXW28 GOA26:GOA28 GEE26:GEE28 FUI26:FUI28 FKM26:FKM28 FAQ26:FAQ28 EQU26:EQU28 EGY26:EGY28 DXC26:DXC28 DNG26:DNG28 DDK26:DDK28 CTO26:CTO28 CJS26:CJS28 BZW26:BZW28 BQA26:BQA28 BGE26:BGE28 AWI26:AWI28 AMM26:AMM28 ACQ26:ACQ28 SU26:SU28 IY26:IY28 WVK983066 WLO983066 WBS983066 VRW983066 VIA983066 UYE983066 UOI983066 UEM983066 TUQ983066 TKU983066 TAY983066 SRC983066 SHG983066 RXK983066 RNO983066 RDS983066 QTW983066 QKA983066 QAE983066 PQI983066 PGM983066 OWQ983066 OMU983066 OCY983066 NTC983066 NJG983066 MZK983066 MPO983066 MFS983066 LVW983066 LMA983066 LCE983066 KSI983066 KIM983066 JYQ983066 JOU983066 JEY983066 IVC983066 ILG983066 IBK983066 HRO983066 HHS983066 GXW983066 GOA983066 GEE983066 FUI983066 FKM983066 FAQ983066 EQU983066 EGY983066 DXC983066 DNG983066 DDK983066 CTO983066 CJS983066 BZW983066 BQA983066 BGE983066 AWI983066 AMM983066 ACQ983066 SU983066 IY983066 WVK917530 WLO917530 WBS917530 VRW917530 VIA917530 UYE917530 UOI917530 UEM917530 TUQ917530 TKU917530 TAY917530 SRC917530 SHG917530 RXK917530 RNO917530 RDS917530 QTW917530 QKA917530 QAE917530 PQI917530 PGM917530 OWQ917530 OMU917530 OCY917530 NTC917530 NJG917530 MZK917530 MPO917530 MFS917530 LVW917530 LMA917530 LCE917530 KSI917530 KIM917530 JYQ917530 JOU917530 JEY917530 IVC917530 ILG917530 IBK917530 HRO917530 HHS917530 GXW917530 GOA917530 GEE917530 FUI917530 FKM917530 FAQ917530 EQU917530 EGY917530 DXC917530 DNG917530 DDK917530 CTO917530 CJS917530 BZW917530 BQA917530 BGE917530 AWI917530 AMM917530 ACQ917530 SU917530 IY917530 WVK851994 WLO851994 WBS851994 VRW851994 VIA851994 UYE851994 UOI851994 UEM851994 TUQ851994 TKU851994 TAY851994 SRC851994 SHG851994 RXK851994 RNO851994 RDS851994 QTW851994 QKA851994 QAE851994 PQI851994 PGM851994 OWQ851994 OMU851994 OCY851994 NTC851994 NJG851994 MZK851994 MPO851994 MFS851994 LVW851994 LMA851994 LCE851994 KSI851994 KIM851994 JYQ851994 JOU851994 JEY851994 IVC851994 ILG851994 IBK851994 HRO851994 HHS851994 GXW851994 GOA851994 GEE851994 FUI851994 FKM851994 FAQ851994 EQU851994 EGY851994 DXC851994 DNG851994 DDK851994 CTO851994 CJS851994 BZW851994 BQA851994 BGE851994 AWI851994 AMM851994 ACQ851994 SU851994 IY851994 WVK786458 WLO786458 WBS786458 VRW786458 VIA786458 UYE786458 UOI786458 UEM786458 TUQ786458 TKU786458 TAY786458 SRC786458 SHG786458 RXK786458 RNO786458 RDS786458 QTW786458 QKA786458 QAE786458 PQI786458 PGM786458 OWQ786458 OMU786458 OCY786458 NTC786458 NJG786458 MZK786458 MPO786458 MFS786458 LVW786458 LMA786458 LCE786458 KSI786458 KIM786458 JYQ786458 JOU786458 JEY786458 IVC786458 ILG786458 IBK786458 HRO786458 HHS786458 GXW786458 GOA786458 GEE786458 FUI786458 FKM786458 FAQ786458 EQU786458 EGY786458 DXC786458 DNG786458 DDK786458 CTO786458 CJS786458 BZW786458 BQA786458 BGE786458 AWI786458 AMM786458 ACQ786458 SU786458 IY786458 WVK720922 WLO720922 WBS720922 VRW720922 VIA720922 UYE720922 UOI720922 UEM720922 TUQ720922 TKU720922 TAY720922 SRC720922 SHG720922 RXK720922 RNO720922 RDS720922 QTW720922 QKA720922 QAE720922 PQI720922 PGM720922 OWQ720922 OMU720922 OCY720922 NTC720922 NJG720922 MZK720922 MPO720922 MFS720922 LVW720922 LMA720922 LCE720922 KSI720922 KIM720922 JYQ720922 JOU720922 JEY720922 IVC720922 ILG720922 IBK720922 HRO720922 HHS720922 GXW720922 GOA720922 GEE720922 FUI720922 FKM720922 FAQ720922 EQU720922 EGY720922 DXC720922 DNG720922 DDK720922 CTO720922 CJS720922 BZW720922 BQA720922 BGE720922 AWI720922 AMM720922 ACQ720922 SU720922 IY720922 WVK655386 WLO655386 WBS655386 VRW655386 VIA655386 UYE655386 UOI655386 UEM655386 TUQ655386 TKU655386 TAY655386 SRC655386 SHG655386 RXK655386 RNO655386 RDS655386 QTW655386 QKA655386 QAE655386 PQI655386 PGM655386 OWQ655386 OMU655386 OCY655386 NTC655386 NJG655386 MZK655386 MPO655386 MFS655386 LVW655386 LMA655386 LCE655386 KSI655386 KIM655386 JYQ655386 JOU655386 JEY655386 IVC655386 ILG655386 IBK655386 HRO655386 HHS655386 GXW655386 GOA655386 GEE655386 FUI655386 FKM655386 FAQ655386 EQU655386 EGY655386 DXC655386 DNG655386 DDK655386 CTO655386 CJS655386 BZW655386 BQA655386 BGE655386 AWI655386 AMM655386 ACQ655386 SU655386 IY655386 WVK589850 WLO589850 WBS589850 VRW589850 VIA589850 UYE589850 UOI589850 UEM589850 TUQ589850 TKU589850 TAY589850 SRC589850 SHG589850 RXK589850 RNO589850 RDS589850 QTW589850 QKA589850 QAE589850 PQI589850 PGM589850 OWQ589850 OMU589850 OCY589850 NTC589850 NJG589850 MZK589850 MPO589850 MFS589850 LVW589850 LMA589850 LCE589850 KSI589850 KIM589850 JYQ589850 JOU589850 JEY589850 IVC589850 ILG589850 IBK589850 HRO589850 HHS589850 GXW589850 GOA589850 GEE589850 FUI589850 FKM589850 FAQ589850 EQU589850 EGY589850 DXC589850 DNG589850 DDK589850 CTO589850 CJS589850 BZW589850 BQA589850 BGE589850 AWI589850 AMM589850 ACQ589850 SU589850 IY589850 WVK524314 WLO524314 WBS524314 VRW524314 VIA524314 UYE524314 UOI524314 UEM524314 TUQ524314 TKU524314 TAY524314 SRC524314 SHG524314 RXK524314 RNO524314 RDS524314 QTW524314 QKA524314 QAE524314 PQI524314 PGM524314 OWQ524314 OMU524314 OCY524314 NTC524314 NJG524314 MZK524314 MPO524314 MFS524314 LVW524314 LMA524314 LCE524314 KSI524314 KIM524314 JYQ524314 JOU524314 JEY524314 IVC524314 ILG524314 IBK524314 HRO524314 HHS524314 GXW524314 GOA524314 GEE524314 FUI524314 FKM524314 FAQ524314 EQU524314 EGY524314 DXC524314 DNG524314 DDK524314 CTO524314 CJS524314 BZW524314 BQA524314 BGE524314 AWI524314 AMM524314 ACQ524314 SU524314 IY524314 WVK458778 WLO458778 WBS458778 VRW458778 VIA458778 UYE458778 UOI458778 UEM458778 TUQ458778 TKU458778 TAY458778 SRC458778 SHG458778 RXK458778 RNO458778 RDS458778 QTW458778 QKA458778 QAE458778 PQI458778 PGM458778 OWQ458778 OMU458778 OCY458778 NTC458778 NJG458778 MZK458778 MPO458778 MFS458778 LVW458778 LMA458778 LCE458778 KSI458778 KIM458778 JYQ458778 JOU458778 JEY458778 IVC458778 ILG458778 IBK458778 HRO458778 HHS458778 GXW458778 GOA458778 GEE458778 FUI458778 FKM458778 FAQ458778 EQU458778 EGY458778 DXC458778 DNG458778 DDK458778 CTO458778 CJS458778 BZW458778 BQA458778 BGE458778 AWI458778 AMM458778 ACQ458778 SU458778 IY458778 WVK393242 WLO393242 WBS393242 VRW393242 VIA393242 UYE393242 UOI393242 UEM393242 TUQ393242 TKU393242 TAY393242 SRC393242 SHG393242 RXK393242 RNO393242 RDS393242 QTW393242 QKA393242 QAE393242 PQI393242 PGM393242 OWQ393242 OMU393242 OCY393242 NTC393242 NJG393242 MZK393242 MPO393242 MFS393242 LVW393242 LMA393242 LCE393242 KSI393242 KIM393242 JYQ393242 JOU393242 JEY393242 IVC393242 ILG393242 IBK393242 HRO393242 HHS393242 GXW393242 GOA393242 GEE393242 FUI393242 FKM393242 FAQ393242 EQU393242 EGY393242 DXC393242 DNG393242 DDK393242 CTO393242 CJS393242 BZW393242 BQA393242 BGE393242 AWI393242 AMM393242 ACQ393242 SU393242 IY393242 WVK327706 WLO327706 WBS327706 VRW327706 VIA327706 UYE327706 UOI327706 UEM327706 TUQ327706 TKU327706 TAY327706 SRC327706 SHG327706 RXK327706 RNO327706 RDS327706 QTW327706 QKA327706 QAE327706 PQI327706 PGM327706 OWQ327706 OMU327706 OCY327706 NTC327706 NJG327706 MZK327706 MPO327706 MFS327706 LVW327706 LMA327706 LCE327706 KSI327706 KIM327706 JYQ327706 JOU327706 JEY327706 IVC327706 ILG327706 IBK327706 HRO327706 HHS327706 GXW327706 GOA327706 GEE327706 FUI327706 FKM327706 FAQ327706 EQU327706 EGY327706 DXC327706 DNG327706 DDK327706 CTO327706 CJS327706 BZW327706 BQA327706 BGE327706 AWI327706 AMM327706 ACQ327706 SU327706 IY327706 WVK262170 WLO262170 WBS262170 VRW262170 VIA262170 UYE262170 UOI262170 UEM262170 TUQ262170 TKU262170 TAY262170 SRC262170 SHG262170 RXK262170 RNO262170 RDS262170 QTW262170 QKA262170 QAE262170 PQI262170 PGM262170 OWQ262170 OMU262170 OCY262170 NTC262170 NJG262170 MZK262170 MPO262170 MFS262170 LVW262170 LMA262170 LCE262170 KSI262170 KIM262170 JYQ262170 JOU262170 JEY262170 IVC262170 ILG262170 IBK262170 HRO262170 HHS262170 GXW262170 GOA262170 GEE262170 FUI262170 FKM262170 FAQ262170 EQU262170 EGY262170 DXC262170 DNG262170 DDK262170 CTO262170 CJS262170 BZW262170 BQA262170 BGE262170 AWI262170 AMM262170 ACQ262170 SU262170 IY262170 WVK196634 WLO196634 WBS196634 VRW196634 VIA196634 UYE196634 UOI196634 UEM196634 TUQ196634 TKU196634 TAY196634 SRC196634 SHG196634 RXK196634 RNO196634 RDS196634 QTW196634 QKA196634 QAE196634 PQI196634 PGM196634 OWQ196634 OMU196634 OCY196634 NTC196634 NJG196634 MZK196634 MPO196634 MFS196634 LVW196634 LMA196634 LCE196634 KSI196634 KIM196634 JYQ196634 JOU196634 JEY196634 IVC196634 ILG196634 IBK196634 HRO196634 HHS196634 GXW196634 GOA196634 GEE196634 FUI196634 FKM196634 FAQ196634 EQU196634 EGY196634 DXC196634 DNG196634 DDK196634 CTO196634 CJS196634 BZW196634 BQA196634 BGE196634 AWI196634 AMM196634 ACQ196634 SU196634 IY196634 WVK131098 WLO131098 WBS131098 VRW131098 VIA131098 UYE131098 UOI131098 UEM131098 TUQ131098 TKU131098 TAY131098 SRC131098 SHG131098 RXK131098 RNO131098 RDS131098 QTW131098 QKA131098 QAE131098 PQI131098 PGM131098 OWQ131098 OMU131098 OCY131098 NTC131098 NJG131098 MZK131098 MPO131098 MFS131098 LVW131098 LMA131098 LCE131098 KSI131098 KIM131098 JYQ131098 JOU131098 JEY131098 IVC131098 ILG131098 IBK131098 HRO131098 HHS131098 GXW131098 GOA131098 GEE131098 FUI131098 FKM131098 FAQ131098 EQU131098 EGY131098 DXC131098 DNG131098 DDK131098 CTO131098 CJS131098 BZW131098 BQA131098 BGE131098 AWI131098 AMM131098 ACQ131098 SU131098 IY131098 WVK65562 WLO65562 WBS65562 VRW65562 VIA65562 UYE65562 UOI65562 UEM65562 TUQ65562 TKU65562 TAY65562 SRC65562 SHG65562 RXK65562 RNO65562 RDS65562 QTW65562 QKA65562 QAE65562 PQI65562 PGM65562 OWQ65562 OMU65562 OCY65562 NTC65562 NJG65562 MZK65562 MPO65562 MFS65562 LVW65562 LMA65562 LCE65562 KSI65562 KIM65562 JYQ65562 JOU65562 JEY65562 IVC65562 ILG65562 IBK65562 HRO65562 HHS65562 GXW65562 GOA65562 GEE65562 FUI65562 FKM65562 FAQ65562 EQU65562 EGY65562 DXC65562 DNG65562 DDK65562 CTO65562 CJS65562 BZW65562 BQA65562 BGE65562 AWI65562 AMM65562 ACQ65562 SU65562 IY65562 WVK24 WLO24 WBS24 VRW24 VIA24 UYE24 UOI24 UEM24 TUQ24 TKU24 TAY24 SRC24 SHG24 RXK24 RNO24 RDS24 QTW24 QKA24 QAE24 PQI24 PGM24 OWQ24 OMU24 OCY24 NTC24 NJG24 MZK24 MPO24 MFS24 LVW24 LMA24 LCE24 KSI24 KIM24 JYQ24 JOU24 JEY24 IVC24 ILG24 IBK24 HRO24 HHS24 GXW24 GOA24 GEE24 FUI24 FKM24 FAQ24 EQU24 EGY24 DXC24 DNG24 DDK24 CTO24 CJS24 BZW24 BQA24 BGE24 AWI24 AMM24 ACQ24 SU24 IY24 WVN983068 WLR983068 WBV983068 VRZ983068 VID983068 UYH983068 UOL983068 UEP983068 TUT983068 TKX983068 TBB983068 SRF983068 SHJ983068 RXN983068 RNR983068 RDV983068 QTZ983068 QKD983068 QAH983068 PQL983068 PGP983068 OWT983068 OMX983068 ODB983068 NTF983068 NJJ983068 MZN983068 MPR983068 MFV983068 LVZ983068 LMD983068 LCH983068 KSL983068 KIP983068 JYT983068 JOX983068 JFB983068 IVF983068 ILJ983068 IBN983068 HRR983068 HHV983068 GXZ983068 GOD983068 GEH983068 FUL983068 FKP983068 FAT983068 EQX983068 EHB983068 DXF983068 DNJ983068 DDN983068 CTR983068 CJV983068 BZZ983068 BQD983068 BGH983068 AWL983068 AMP983068 ACT983068 SX983068 JB983068 WVN917532 WLR917532 WBV917532 VRZ917532 VID917532 UYH917532 UOL917532 UEP917532 TUT917532 TKX917532 TBB917532 SRF917532 SHJ917532 RXN917532 RNR917532 RDV917532 QTZ917532 QKD917532 QAH917532 PQL917532 PGP917532 OWT917532 OMX917532 ODB917532 NTF917532 NJJ917532 MZN917532 MPR917532 MFV917532 LVZ917532 LMD917532 LCH917532 KSL917532 KIP917532 JYT917532 JOX917532 JFB917532 IVF917532 ILJ917532 IBN917532 HRR917532 HHV917532 GXZ917532 GOD917532 GEH917532 FUL917532 FKP917532 FAT917532 EQX917532 EHB917532 DXF917532 DNJ917532 DDN917532 CTR917532 CJV917532 BZZ917532 BQD917532 BGH917532 AWL917532 AMP917532 ACT917532 SX917532 JB917532 WVN851996 WLR851996 WBV851996 VRZ851996 VID851996 UYH851996 UOL851996 UEP851996 TUT851996 TKX851996 TBB851996 SRF851996 SHJ851996 RXN851996 RNR851996 RDV851996 QTZ851996 QKD851996 QAH851996 PQL851996 PGP851996 OWT851996 OMX851996 ODB851996 NTF851996 NJJ851996 MZN851996 MPR851996 MFV851996 LVZ851996 LMD851996 LCH851996 KSL851996 KIP851996 JYT851996 JOX851996 JFB851996 IVF851996 ILJ851996 IBN851996 HRR851996 HHV851996 GXZ851996 GOD851996 GEH851996 FUL851996 FKP851996 FAT851996 EQX851996 EHB851996 DXF851996 DNJ851996 DDN851996 CTR851996 CJV851996 BZZ851996 BQD851996 BGH851996 AWL851996 AMP851996 ACT851996 SX851996 JB851996 WVN786460 WLR786460 WBV786460 VRZ786460 VID786460 UYH786460 UOL786460 UEP786460 TUT786460 TKX786460 TBB786460 SRF786460 SHJ786460 RXN786460 RNR786460 RDV786460 QTZ786460 QKD786460 QAH786460 PQL786460 PGP786460 OWT786460 OMX786460 ODB786460 NTF786460 NJJ786460 MZN786460 MPR786460 MFV786460 LVZ786460 LMD786460 LCH786460 KSL786460 KIP786460 JYT786460 JOX786460 JFB786460 IVF786460 ILJ786460 IBN786460 HRR786460 HHV786460 GXZ786460 GOD786460 GEH786460 FUL786460 FKP786460 FAT786460 EQX786460 EHB786460 DXF786460 DNJ786460 DDN786460 CTR786460 CJV786460 BZZ786460 BQD786460 BGH786460 AWL786460 AMP786460 ACT786460 SX786460 JB786460 WVN720924 WLR720924 WBV720924 VRZ720924 VID720924 UYH720924 UOL720924 UEP720924 TUT720924 TKX720924 TBB720924 SRF720924 SHJ720924 RXN720924 RNR720924 RDV720924 QTZ720924 QKD720924 QAH720924 PQL720924 PGP720924 OWT720924 OMX720924 ODB720924 NTF720924 NJJ720924 MZN720924 MPR720924 MFV720924 LVZ720924 LMD720924 LCH720924 KSL720924 KIP720924 JYT720924 JOX720924 JFB720924 IVF720924 ILJ720924 IBN720924 HRR720924 HHV720924 GXZ720924 GOD720924 GEH720924 FUL720924 FKP720924 FAT720924 EQX720924 EHB720924 DXF720924 DNJ720924 DDN720924 CTR720924 CJV720924 BZZ720924 BQD720924 BGH720924 AWL720924 AMP720924 ACT720924 SX720924 JB720924 WVN655388 WLR655388 WBV655388 VRZ655388 VID655388 UYH655388 UOL655388 UEP655388 TUT655388 TKX655388 TBB655388 SRF655388 SHJ655388 RXN655388 RNR655388 RDV655388 QTZ655388 QKD655388 QAH655388 PQL655388 PGP655388 OWT655388 OMX655388 ODB655388 NTF655388 NJJ655388 MZN655388 MPR655388 MFV655388 LVZ655388 LMD655388 LCH655388 KSL655388 KIP655388 JYT655388 JOX655388 JFB655388 IVF655388 ILJ655388 IBN655388 HRR655388 HHV655388 GXZ655388 GOD655388 GEH655388 FUL655388 FKP655388 FAT655388 EQX655388 EHB655388 DXF655388 DNJ655388 DDN655388 CTR655388 CJV655388 BZZ655388 BQD655388 BGH655388 AWL655388 AMP655388 ACT655388 SX655388 JB655388 WVN589852 WLR589852 WBV589852 VRZ589852 VID589852 UYH589852 UOL589852 UEP589852 TUT589852 TKX589852 TBB589852 SRF589852 SHJ589852 RXN589852 RNR589852 RDV589852 QTZ589852 QKD589852 QAH589852 PQL589852 PGP589852 OWT589852 OMX589852 ODB589852 NTF589852 NJJ589852 MZN589852 MPR589852 MFV589852 LVZ589852 LMD589852 LCH589852 KSL589852 KIP589852 JYT589852 JOX589852 JFB589852 IVF589852 ILJ589852 IBN589852 HRR589852 HHV589852 GXZ589852 GOD589852 GEH589852 FUL589852 FKP589852 FAT589852 EQX589852 EHB589852 DXF589852 DNJ589852 DDN589852 CTR589852 CJV589852 BZZ589852 BQD589852 BGH589852 AWL589852 AMP589852 ACT589852 SX589852 JB589852 WVN524316 WLR524316 WBV524316 VRZ524316 VID524316 UYH524316 UOL524316 UEP524316 TUT524316 TKX524316 TBB524316 SRF524316 SHJ524316 RXN524316 RNR524316 RDV524316 QTZ524316 QKD524316 QAH524316 PQL524316 PGP524316 OWT524316 OMX524316 ODB524316 NTF524316 NJJ524316 MZN524316 MPR524316 MFV524316 LVZ524316 LMD524316 LCH524316 KSL524316 KIP524316 JYT524316 JOX524316 JFB524316 IVF524316 ILJ524316 IBN524316 HRR524316 HHV524316 GXZ524316 GOD524316 GEH524316 FUL524316 FKP524316 FAT524316 EQX524316 EHB524316 DXF524316 DNJ524316 DDN524316 CTR524316 CJV524316 BZZ524316 BQD524316 BGH524316 AWL524316 AMP524316 ACT524316 SX524316 JB524316 WVN458780 WLR458780 WBV458780 VRZ458780 VID458780 UYH458780 UOL458780 UEP458780 TUT458780 TKX458780 TBB458780 SRF458780 SHJ458780 RXN458780 RNR458780 RDV458780 QTZ458780 QKD458780 QAH458780 PQL458780 PGP458780 OWT458780 OMX458780 ODB458780 NTF458780 NJJ458780 MZN458780 MPR458780 MFV458780 LVZ458780 LMD458780 LCH458780 KSL458780 KIP458780 JYT458780 JOX458780 JFB458780 IVF458780 ILJ458780 IBN458780 HRR458780 HHV458780 GXZ458780 GOD458780 GEH458780 FUL458780 FKP458780 FAT458780 EQX458780 EHB458780 DXF458780 DNJ458780 DDN458780 CTR458780 CJV458780 BZZ458780 BQD458780 BGH458780 AWL458780 AMP458780 ACT458780 SX458780 JB458780 WVN393244 WLR393244 WBV393244 VRZ393244 VID393244 UYH393244 UOL393244 UEP393244 TUT393244 TKX393244 TBB393244 SRF393244 SHJ393244 RXN393244 RNR393244 RDV393244 QTZ393244 QKD393244 QAH393244 PQL393244 PGP393244 OWT393244 OMX393244 ODB393244 NTF393244 NJJ393244 MZN393244 MPR393244 MFV393244 LVZ393244 LMD393244 LCH393244 KSL393244 KIP393244 JYT393244 JOX393244 JFB393244 IVF393244 ILJ393244 IBN393244 HRR393244 HHV393244 GXZ393244 GOD393244 GEH393244 FUL393244 FKP393244 FAT393244 EQX393244 EHB393244 DXF393244 DNJ393244 DDN393244 CTR393244 CJV393244 BZZ393244 BQD393244 BGH393244 AWL393244 AMP393244 ACT393244 SX393244 JB393244 WVN327708 WLR327708 WBV327708 VRZ327708 VID327708 UYH327708 UOL327708 UEP327708 TUT327708 TKX327708 TBB327708 SRF327708 SHJ327708 RXN327708 RNR327708 RDV327708 QTZ327708 QKD327708 QAH327708 PQL327708 PGP327708 OWT327708 OMX327708 ODB327708 NTF327708 NJJ327708 MZN327708 MPR327708 MFV327708 LVZ327708 LMD327708 LCH327708 KSL327708 KIP327708 JYT327708 JOX327708 JFB327708 IVF327708 ILJ327708 IBN327708 HRR327708 HHV327708 GXZ327708 GOD327708 GEH327708 FUL327708 FKP327708 FAT327708 EQX327708 EHB327708 DXF327708 DNJ327708 DDN327708 CTR327708 CJV327708 BZZ327708 BQD327708 BGH327708 AWL327708 AMP327708 ACT327708 SX327708 JB327708 WVN262172 WLR262172 WBV262172 VRZ262172 VID262172 UYH262172 UOL262172 UEP262172 TUT262172 TKX262172 TBB262172 SRF262172 SHJ262172 RXN262172 RNR262172 RDV262172 QTZ262172 QKD262172 QAH262172 PQL262172 PGP262172 OWT262172 OMX262172 ODB262172 NTF262172 NJJ262172 MZN262172 MPR262172 MFV262172 LVZ262172 LMD262172 LCH262172 KSL262172 KIP262172 JYT262172 JOX262172 JFB262172 IVF262172 ILJ262172 IBN262172 HRR262172 HHV262172 GXZ262172 GOD262172 GEH262172 FUL262172 FKP262172 FAT262172 EQX262172 EHB262172 DXF262172 DNJ262172 DDN262172 CTR262172 CJV262172 BZZ262172 BQD262172 BGH262172 AWL262172 AMP262172 ACT262172 SX262172 JB262172 WVN196636 WLR196636 WBV196636 VRZ196636 VID196636 UYH196636 UOL196636 UEP196636 TUT196636 TKX196636 TBB196636 SRF196636 SHJ196636 RXN196636 RNR196636 RDV196636 QTZ196636 QKD196636 QAH196636 PQL196636 PGP196636 OWT196636 OMX196636 ODB196636 NTF196636 NJJ196636 MZN196636 MPR196636 MFV196636 LVZ196636 LMD196636 LCH196636 KSL196636 KIP196636 JYT196636 JOX196636 JFB196636 IVF196636 ILJ196636 IBN196636 HRR196636 HHV196636 GXZ196636 GOD196636 GEH196636 FUL196636 FKP196636 FAT196636 EQX196636 EHB196636 DXF196636 DNJ196636 DDN196636 CTR196636 CJV196636 BZZ196636 BQD196636 BGH196636 AWL196636 AMP196636 ACT196636 SX196636 JB196636 WVN131100 WLR131100 WBV131100 VRZ131100 VID131100 UYH131100 UOL131100 UEP131100 TUT131100 TKX131100 TBB131100 SRF131100 SHJ131100 RXN131100 RNR131100 RDV131100 QTZ131100 QKD131100 QAH131100 PQL131100 PGP131100 OWT131100 OMX131100 ODB131100 NTF131100 NJJ131100 MZN131100 MPR131100 MFV131100 LVZ131100 LMD131100 LCH131100 KSL131100 KIP131100 JYT131100 JOX131100 JFB131100 IVF131100 ILJ131100 IBN131100 HRR131100 HHV131100 GXZ131100 GOD131100 GEH131100 FUL131100 FKP131100 FAT131100 EQX131100 EHB131100 DXF131100 DNJ131100 DDN131100 CTR131100 CJV131100 BZZ131100 BQD131100 BGH131100 AWL131100 AMP131100 ACT131100 SX131100 JB131100 WVN65564 WLR65564 WBV65564 VRZ65564 VID65564 UYH65564 UOL65564 UEP65564 TUT65564 TKX65564 TBB65564 SRF65564 SHJ65564 RXN65564 RNR65564 RDV65564 QTZ65564 QKD65564 QAH65564 PQL65564 PGP65564 OWT65564 OMX65564 ODB65564 NTF65564 NJJ65564 MZN65564 MPR65564 MFV65564 LVZ65564 LMD65564 LCH65564 KSL65564 KIP65564 JYT65564 JOX65564 JFB65564 IVF65564 ILJ65564 IBN65564 HRR65564 HHV65564 GXZ65564 GOD65564 GEH65564 FUL65564 FKP65564 FAT65564 EQX65564 EHB65564 DXF65564 DNJ65564 DDN65564 CTR65564 CJV65564 BZZ65564 BQD65564 BGH65564 AWL65564 AMP65564 ACT65564 SX65564 JB65564 WVN26:WVN28 WLR26:WLR28 WBV26:WBV28 VRZ26:VRZ28 VID26:VID28 UYH26:UYH28 UOL26:UOL28 UEP26:UEP28 TUT26:TUT28 TKX26:TKX28 TBB26:TBB28 SRF26:SRF28 SHJ26:SHJ28 RXN26:RXN28 RNR26:RNR28 RDV26:RDV28 QTZ26:QTZ28 QKD26:QKD28 QAH26:QAH28 PQL26:PQL28 PGP26:PGP28 OWT26:OWT28 OMX26:OMX28 ODB26:ODB28 NTF26:NTF28 NJJ26:NJJ28 MZN26:MZN28 MPR26:MPR28 MFV26:MFV28 LVZ26:LVZ28 LMD26:LMD28 LCH26:LCH28 KSL26:KSL28 KIP26:KIP28 JYT26:JYT28 JOX26:JOX28 JFB26:JFB28 IVF26:IVF28 ILJ26:ILJ28 IBN26:IBN28 HRR26:HRR28 HHV26:HHV28 GXZ26:GXZ28 GOD26:GOD28 GEH26:GEH28 FUL26:FUL28 FKP26:FKP28 FAT26:FAT28 EQX26:EQX28 EHB26:EHB28 DXF26:DXF28 DNJ26:DNJ28 DDN26:DDN28 CTR26:CTR28 CJV26:CJV28 BZZ26:BZZ28 BQD26:BQD28 BGH26:BGH28 AWL26:AWL28 AMP26:AMP28 ACT26:ACT28 SX26:SX28 JB26:JB28 JB24 WVN983066 WLR983066 WBV983066 VRZ983066 VID983066 UYH983066 UOL983066 UEP983066 TUT983066 TKX983066 TBB983066 SRF983066 SHJ983066 RXN983066 RNR983066 RDV983066 QTZ983066 QKD983066 QAH983066 PQL983066 PGP983066 OWT983066 OMX983066 ODB983066 NTF983066 NJJ983066 MZN983066 MPR983066 MFV983066 LVZ983066 LMD983066 LCH983066 KSL983066 KIP983066 JYT983066 JOX983066 JFB983066 IVF983066 ILJ983066 IBN983066 HRR983066 HHV983066 GXZ983066 GOD983066 GEH983066 FUL983066 FKP983066 FAT983066 EQX983066 EHB983066 DXF983066 DNJ983066 DDN983066 CTR983066 CJV983066 BZZ983066 BQD983066 BGH983066 AWL983066 AMP983066 ACT983066 SX983066 JB983066 WVN917530 WLR917530 WBV917530 VRZ917530 VID917530 UYH917530 UOL917530 UEP917530 TUT917530 TKX917530 TBB917530 SRF917530 SHJ917530 RXN917530 RNR917530 RDV917530 QTZ917530 QKD917530 QAH917530 PQL917530 PGP917530 OWT917530 OMX917530 ODB917530 NTF917530 NJJ917530 MZN917530 MPR917530 MFV917530 LVZ917530 LMD917530 LCH917530 KSL917530 KIP917530 JYT917530 JOX917530 JFB917530 IVF917530 ILJ917530 IBN917530 HRR917530 HHV917530 GXZ917530 GOD917530 GEH917530 FUL917530 FKP917530 FAT917530 EQX917530 EHB917530 DXF917530 DNJ917530 DDN917530 CTR917530 CJV917530 BZZ917530 BQD917530 BGH917530 AWL917530 AMP917530 ACT917530 SX917530 JB917530 WVN851994 WLR851994 WBV851994 VRZ851994 VID851994 UYH851994 UOL851994 UEP851994 TUT851994 TKX851994 TBB851994 SRF851994 SHJ851994 RXN851994 RNR851994 RDV851994 QTZ851994 QKD851994 QAH851994 PQL851994 PGP851994 OWT851994 OMX851994 ODB851994 NTF851994 NJJ851994 MZN851994 MPR851994 MFV851994 LVZ851994 LMD851994 LCH851994 KSL851994 KIP851994 JYT851994 JOX851994 JFB851994 IVF851994 ILJ851994 IBN851994 HRR851994 HHV851994 GXZ851994 GOD851994 GEH851994 FUL851994 FKP851994 FAT851994 EQX851994 EHB851994 DXF851994 DNJ851994 DDN851994 CTR851994 CJV851994 BZZ851994 BQD851994 BGH851994 AWL851994 AMP851994 ACT851994 SX851994 JB851994 WVN786458 WLR786458 WBV786458 VRZ786458 VID786458 UYH786458 UOL786458 UEP786458 TUT786458 TKX786458 TBB786458 SRF786458 SHJ786458 RXN786458 RNR786458 RDV786458 QTZ786458 QKD786458 QAH786458 PQL786458 PGP786458 OWT786458 OMX786458 ODB786458 NTF786458 NJJ786458 MZN786458 MPR786458 MFV786458 LVZ786458 LMD786458 LCH786458 KSL786458 KIP786458 JYT786458 JOX786458 JFB786458 IVF786458 ILJ786458 IBN786458 HRR786458 HHV786458 GXZ786458 GOD786458 GEH786458 FUL786458 FKP786458 FAT786458 EQX786458 EHB786458 DXF786458 DNJ786458 DDN786458 CTR786458 CJV786458 BZZ786458 BQD786458 BGH786458 AWL786458 AMP786458 ACT786458 SX786458 JB786458 WVN720922 WLR720922 WBV720922 VRZ720922 VID720922 UYH720922 UOL720922 UEP720922 TUT720922 TKX720922 TBB720922 SRF720922 SHJ720922 RXN720922 RNR720922 RDV720922 QTZ720922 QKD720922 QAH720922 PQL720922 PGP720922 OWT720922 OMX720922 ODB720922 NTF720922 NJJ720922 MZN720922 MPR720922 MFV720922 LVZ720922 LMD720922 LCH720922 KSL720922 KIP720922 JYT720922 JOX720922 JFB720922 IVF720922 ILJ720922 IBN720922 HRR720922 HHV720922 GXZ720922 GOD720922 GEH720922 FUL720922 FKP720922 FAT720922 EQX720922 EHB720922 DXF720922 DNJ720922 DDN720922 CTR720922 CJV720922 BZZ720922 BQD720922 BGH720922 AWL720922 AMP720922 ACT720922 SX720922 JB720922 WVN655386 WLR655386 WBV655386 VRZ655386 VID655386 UYH655386 UOL655386 UEP655386 TUT655386 TKX655386 TBB655386 SRF655386 SHJ655386 RXN655386 RNR655386 RDV655386 QTZ655386 QKD655386 QAH655386 PQL655386 PGP655386 OWT655386 OMX655386 ODB655386 NTF655386 NJJ655386 MZN655386 MPR655386 MFV655386 LVZ655386 LMD655386 LCH655386 KSL655386 KIP655386 JYT655386 JOX655386 JFB655386 IVF655386 ILJ655386 IBN655386 HRR655386 HHV655386 GXZ655386 GOD655386 GEH655386 FUL655386 FKP655386 FAT655386 EQX655386 EHB655386 DXF655386 DNJ655386 DDN655386 CTR655386 CJV655386 BZZ655386 BQD655386 BGH655386 AWL655386 AMP655386 ACT655386 SX655386 JB655386 WVN589850 WLR589850 WBV589850 VRZ589850 VID589850 UYH589850 UOL589850 UEP589850 TUT589850 TKX589850 TBB589850 SRF589850 SHJ589850 RXN589850 RNR589850 RDV589850 QTZ589850 QKD589850 QAH589850 PQL589850 PGP589850 OWT589850 OMX589850 ODB589850 NTF589850 NJJ589850 MZN589850 MPR589850 MFV589850 LVZ589850 LMD589850 LCH589850 KSL589850 KIP589850 JYT589850 JOX589850 JFB589850 IVF589850 ILJ589850 IBN589850 HRR589850 HHV589850 GXZ589850 GOD589850 GEH589850 FUL589850 FKP589850 FAT589850 EQX589850 EHB589850 DXF589850 DNJ589850 DDN589850 CTR589850 CJV589850 BZZ589850 BQD589850 BGH589850 AWL589850 AMP589850 ACT589850 SX589850 JB589850 WVN524314 WLR524314 WBV524314 VRZ524314 VID524314 UYH524314 UOL524314 UEP524314 TUT524314 TKX524314 TBB524314 SRF524314 SHJ524314 RXN524314 RNR524314 RDV524314 QTZ524314 QKD524314 QAH524314 PQL524314 PGP524314 OWT524314 OMX524314 ODB524314 NTF524314 NJJ524314 MZN524314 MPR524314 MFV524314 LVZ524314 LMD524314 LCH524314 KSL524314 KIP524314 JYT524314 JOX524314 JFB524314 IVF524314 ILJ524314 IBN524314 HRR524314 HHV524314 GXZ524314 GOD524314 GEH524314 FUL524314 FKP524314 FAT524314 EQX524314 EHB524314 DXF524314 DNJ524314 DDN524314 CTR524314 CJV524314 BZZ524314 BQD524314 BGH524314 AWL524314 AMP524314 ACT524314 SX524314 JB524314 WVN458778 WLR458778 WBV458778 VRZ458778 VID458778 UYH458778 UOL458778 UEP458778 TUT458778 TKX458778 TBB458778 SRF458778 SHJ458778 RXN458778 RNR458778 RDV458778 QTZ458778 QKD458778 QAH458778 PQL458778 PGP458778 OWT458778 OMX458778 ODB458778 NTF458778 NJJ458778 MZN458778 MPR458778 MFV458778 LVZ458778 LMD458778 LCH458778 KSL458778 KIP458778 JYT458778 JOX458778 JFB458778 IVF458778 ILJ458778 IBN458778 HRR458778 HHV458778 GXZ458778 GOD458778 GEH458778 FUL458778 FKP458778 FAT458778 EQX458778 EHB458778 DXF458778 DNJ458778 DDN458778 CTR458778 CJV458778 BZZ458778 BQD458778 BGH458778 AWL458778 AMP458778 ACT458778 SX458778 JB458778 WVN393242 WLR393242 WBV393242 VRZ393242 VID393242 UYH393242 UOL393242 UEP393242 TUT393242 TKX393242 TBB393242 SRF393242 SHJ393242 RXN393242 RNR393242 RDV393242 QTZ393242 QKD393242 QAH393242 PQL393242 PGP393242 OWT393242 OMX393242 ODB393242 NTF393242 NJJ393242 MZN393242 MPR393242 MFV393242 LVZ393242 LMD393242 LCH393242 KSL393242 KIP393242 JYT393242 JOX393242 JFB393242 IVF393242 ILJ393242 IBN393242 HRR393242 HHV393242 GXZ393242 GOD393242 GEH393242 FUL393242 FKP393242 FAT393242 EQX393242 EHB393242 DXF393242 DNJ393242 DDN393242 CTR393242 CJV393242 BZZ393242 BQD393242 BGH393242 AWL393242 AMP393242 ACT393242 SX393242 JB393242 WVN327706 WLR327706 WBV327706 VRZ327706 VID327706 UYH327706 UOL327706 UEP327706 TUT327706 TKX327706 TBB327706 SRF327706 SHJ327706 RXN327706 RNR327706 RDV327706 QTZ327706 QKD327706 QAH327706 PQL327706 PGP327706 OWT327706 OMX327706 ODB327706 NTF327706 NJJ327706 MZN327706 MPR327706 MFV327706 LVZ327706 LMD327706 LCH327706 KSL327706 KIP327706 JYT327706 JOX327706 JFB327706 IVF327706 ILJ327706 IBN327706 HRR327706 HHV327706 GXZ327706 GOD327706 GEH327706 FUL327706 FKP327706 FAT327706 EQX327706 EHB327706 DXF327706 DNJ327706 DDN327706 CTR327706 CJV327706 BZZ327706 BQD327706 BGH327706 AWL327706 AMP327706 ACT327706 SX327706 JB327706 WVN262170 WLR262170 WBV262170 VRZ262170 VID262170 UYH262170 UOL262170 UEP262170 TUT262170 TKX262170 TBB262170 SRF262170 SHJ262170 RXN262170 RNR262170 RDV262170 QTZ262170 QKD262170 QAH262170 PQL262170 PGP262170 OWT262170 OMX262170 ODB262170 NTF262170 NJJ262170 MZN262170 MPR262170 MFV262170 LVZ262170 LMD262170 LCH262170 KSL262170 KIP262170 JYT262170 JOX262170 JFB262170 IVF262170 ILJ262170 IBN262170 HRR262170 HHV262170 GXZ262170 GOD262170 GEH262170 FUL262170 FKP262170 FAT262170 EQX262170 EHB262170 DXF262170 DNJ262170 DDN262170 CTR262170 CJV262170 BZZ262170 BQD262170 BGH262170 AWL262170 AMP262170 ACT262170 SX262170 JB262170 WVN196634 WLR196634 WBV196634 VRZ196634 VID196634 UYH196634 UOL196634 UEP196634 TUT196634 TKX196634 TBB196634 SRF196634 SHJ196634 RXN196634 RNR196634 RDV196634 QTZ196634 QKD196634 QAH196634 PQL196634 PGP196634 OWT196634 OMX196634 ODB196634 NTF196634 NJJ196634 MZN196634 MPR196634 MFV196634 LVZ196634 LMD196634 LCH196634 KSL196634 KIP196634 JYT196634 JOX196634 JFB196634 IVF196634 ILJ196634 IBN196634 HRR196634 HHV196634 GXZ196634 GOD196634 GEH196634 FUL196634 FKP196634 FAT196634 EQX196634 EHB196634 DXF196634 DNJ196634 DDN196634 CTR196634 CJV196634 BZZ196634 BQD196634 BGH196634 AWL196634 AMP196634 ACT196634 SX196634 JB196634 WVN131098 WLR131098 WBV131098 VRZ131098 VID131098 UYH131098 UOL131098 UEP131098 TUT131098 TKX131098 TBB131098 SRF131098 SHJ131098 RXN131098 RNR131098 RDV131098 QTZ131098 QKD131098 QAH131098 PQL131098 PGP131098 OWT131098 OMX131098 ODB131098 NTF131098 NJJ131098 MZN131098 MPR131098 MFV131098 LVZ131098 LMD131098 LCH131098 KSL131098 KIP131098 JYT131098 JOX131098 JFB131098 IVF131098 ILJ131098 IBN131098 HRR131098 HHV131098 GXZ131098 GOD131098 GEH131098 FUL131098 FKP131098 FAT131098 EQX131098 EHB131098 DXF131098 DNJ131098 DDN131098 CTR131098 CJV131098 BZZ131098 BQD131098 BGH131098 AWL131098 AMP131098 ACT131098 SX131098 JB131098 WVN65562 WLR65562 WBV65562 VRZ65562 VID65562 UYH65562 UOL65562 UEP65562 TUT65562 TKX65562 TBB65562 SRF65562 SHJ65562 RXN65562 RNR65562 RDV65562 QTZ65562 QKD65562 QAH65562 PQL65562 PGP65562 OWT65562 OMX65562 ODB65562 NTF65562 NJJ65562 MZN65562 MPR65562 MFV65562 LVZ65562 LMD65562 LCH65562 KSL65562 KIP65562 JYT65562 JOX65562 JFB65562 IVF65562 ILJ65562 IBN65562 HRR65562 HHV65562 GXZ65562 GOD65562 GEH65562 FUL65562 FKP65562 FAT65562 EQX65562 EHB65562 DXF65562 DNJ65562 DDN65562 CTR65562 CJV65562 BZZ65562 BQD65562 BGH65562 AWL65562 AMP65562 ACT65562 SX65562 JB65562 WVN24 WLR24 WBV24 VRZ24 VID24 UYH24 UOL24 UEP24 TUT24 TKX24 TBB24 SRF24 SHJ24 RXN24 RNR24 RDV24 QTZ24 QKD24 QAH24 PQL24 PGP24 OWT24 OMX24 ODB24 NTF24 NJJ24 MZN24 MPR24 MFV24 LVZ24 LMD24 LCH24 KSL24 KIP24 JYT24 JOX24 JFB24 IVF24 ILJ24 IBN24 HRR24 HHV24 GXZ24 GOD24 GEH24 FUL24 FKP24 FAT24 EQX24 EHB24 DXF24 DNJ24 DDN24 CTR24 CJV24 BZZ24 BQD24 BGH24 AWL24 AMP24 ACT24 H65559 H131095 H196631 H262167 H327703 H393239 H458775 H524311 H589847 H655383 H720919 H786455 H851991 H917527 H983063 H65561 H131097 H196633 H262169 H327705 H393241 H458777 H524313 H589849 H655385 H720921 H786457 H851993 H917529 H983065 E65559 E131095 E196631 E262167 E327703 E393239 E458775 E524311 E589847 E655383 E720919 E786455 E851991 E917527 E983063 E65561 E131097 E196633 E262169 E327705 E393241 E458777 E524313 E589849 E655385 E720921 E786457 E851993 E917529" xr:uid="{00000000-0002-0000-0200-000007000000}">
      <formula1>BusDayConvValues</formula1>
    </dataValidation>
    <dataValidation type="list" allowBlank="1" showInputMessage="1" showErrorMessage="1" sqref="F983047 WVL983050 WLP983050 WBT983050 VRX983050 VIB983050 UYF983050 UOJ983050 UEN983050 TUR983050 TKV983050 TAZ983050 SRD983050 SHH983050 RXL983050 RNP983050 RDT983050 QTX983050 QKB983050 QAF983050 PQJ983050 PGN983050 OWR983050 OMV983050 OCZ983050 NTD983050 NJH983050 MZL983050 MPP983050 MFT983050 LVX983050 LMB983050 LCF983050 KSJ983050 KIN983050 JYR983050 JOV983050 JEZ983050 IVD983050 ILH983050 IBL983050 HRP983050 HHT983050 GXX983050 GOB983050 GEF983050 FUJ983050 FKN983050 FAR983050 EQV983050 EGZ983050 DXD983050 DNH983050 DDL983050 CTP983050 CJT983050 BZX983050 BQB983050 BGF983050 AWJ983050 AMN983050 ACR983050 SV983050 IZ983050 WVL917514 WLP917514 WBT917514 VRX917514 VIB917514 UYF917514 UOJ917514 UEN917514 TUR917514 TKV917514 TAZ917514 SRD917514 SHH917514 RXL917514 RNP917514 RDT917514 QTX917514 QKB917514 QAF917514 PQJ917514 PGN917514 OWR917514 OMV917514 OCZ917514 NTD917514 NJH917514 MZL917514 MPP917514 MFT917514 LVX917514 LMB917514 LCF917514 KSJ917514 KIN917514 JYR917514 JOV917514 JEZ917514 IVD917514 ILH917514 IBL917514 HRP917514 HHT917514 GXX917514 GOB917514 GEF917514 FUJ917514 FKN917514 FAR917514 EQV917514 EGZ917514 DXD917514 DNH917514 DDL917514 CTP917514 CJT917514 BZX917514 BQB917514 BGF917514 AWJ917514 AMN917514 ACR917514 SV917514 IZ917514 WVL851978 WLP851978 WBT851978 VRX851978 VIB851978 UYF851978 UOJ851978 UEN851978 TUR851978 TKV851978 TAZ851978 SRD851978 SHH851978 RXL851978 RNP851978 RDT851978 QTX851978 QKB851978 QAF851978 PQJ851978 PGN851978 OWR851978 OMV851978 OCZ851978 NTD851978 NJH851978 MZL851978 MPP851978 MFT851978 LVX851978 LMB851978 LCF851978 KSJ851978 KIN851978 JYR851978 JOV851978 JEZ851978 IVD851978 ILH851978 IBL851978 HRP851978 HHT851978 GXX851978 GOB851978 GEF851978 FUJ851978 FKN851978 FAR851978 EQV851978 EGZ851978 DXD851978 DNH851978 DDL851978 CTP851978 CJT851978 BZX851978 BQB851978 BGF851978 AWJ851978 AMN851978 ACR851978 SV851978 IZ851978 WVL786442 WLP786442 WBT786442 VRX786442 VIB786442 UYF786442 UOJ786442 UEN786442 TUR786442 TKV786442 TAZ786442 SRD786442 SHH786442 RXL786442 RNP786442 RDT786442 QTX786442 QKB786442 QAF786442 PQJ786442 PGN786442 OWR786442 OMV786442 OCZ786442 NTD786442 NJH786442 MZL786442 MPP786442 MFT786442 LVX786442 LMB786442 LCF786442 KSJ786442 KIN786442 JYR786442 JOV786442 JEZ786442 IVD786442 ILH786442 IBL786442 HRP786442 HHT786442 GXX786442 GOB786442 GEF786442 FUJ786442 FKN786442 FAR786442 EQV786442 EGZ786442 DXD786442 DNH786442 DDL786442 CTP786442 CJT786442 BZX786442 BQB786442 BGF786442 AWJ786442 AMN786442 ACR786442 SV786442 IZ786442 WVL720906 WLP720906 WBT720906 VRX720906 VIB720906 UYF720906 UOJ720906 UEN720906 TUR720906 TKV720906 TAZ720906 SRD720906 SHH720906 RXL720906 RNP720906 RDT720906 QTX720906 QKB720906 QAF720906 PQJ720906 PGN720906 OWR720906 OMV720906 OCZ720906 NTD720906 NJH720906 MZL720906 MPP720906 MFT720906 LVX720906 LMB720906 LCF720906 KSJ720906 KIN720906 JYR720906 JOV720906 JEZ720906 IVD720906 ILH720906 IBL720906 HRP720906 HHT720906 GXX720906 GOB720906 GEF720906 FUJ720906 FKN720906 FAR720906 EQV720906 EGZ720906 DXD720906 DNH720906 DDL720906 CTP720906 CJT720906 BZX720906 BQB720906 BGF720906 AWJ720906 AMN720906 ACR720906 SV720906 IZ720906 WVL655370 WLP655370 WBT655370 VRX655370 VIB655370 UYF655370 UOJ655370 UEN655370 TUR655370 TKV655370 TAZ655370 SRD655370 SHH655370 RXL655370 RNP655370 RDT655370 QTX655370 QKB655370 QAF655370 PQJ655370 PGN655370 OWR655370 OMV655370 OCZ655370 NTD655370 NJH655370 MZL655370 MPP655370 MFT655370 LVX655370 LMB655370 LCF655370 KSJ655370 KIN655370 JYR655370 JOV655370 JEZ655370 IVD655370 ILH655370 IBL655370 HRP655370 HHT655370 GXX655370 GOB655370 GEF655370 FUJ655370 FKN655370 FAR655370 EQV655370 EGZ655370 DXD655370 DNH655370 DDL655370 CTP655370 CJT655370 BZX655370 BQB655370 BGF655370 AWJ655370 AMN655370 ACR655370 SV655370 IZ655370 WVL589834 WLP589834 WBT589834 VRX589834 VIB589834 UYF589834 UOJ589834 UEN589834 TUR589834 TKV589834 TAZ589834 SRD589834 SHH589834 RXL589834 RNP589834 RDT589834 QTX589834 QKB589834 QAF589834 PQJ589834 PGN589834 OWR589834 OMV589834 OCZ589834 NTD589834 NJH589834 MZL589834 MPP589834 MFT589834 LVX589834 LMB589834 LCF589834 KSJ589834 KIN589834 JYR589834 JOV589834 JEZ589834 IVD589834 ILH589834 IBL589834 HRP589834 HHT589834 GXX589834 GOB589834 GEF589834 FUJ589834 FKN589834 FAR589834 EQV589834 EGZ589834 DXD589834 DNH589834 DDL589834 CTP589834 CJT589834 BZX589834 BQB589834 BGF589834 AWJ589834 AMN589834 ACR589834 SV589834 IZ589834 WVL524298 WLP524298 WBT524298 VRX524298 VIB524298 UYF524298 UOJ524298 UEN524298 TUR524298 TKV524298 TAZ524298 SRD524298 SHH524298 RXL524298 RNP524298 RDT524298 QTX524298 QKB524298 QAF524298 PQJ524298 PGN524298 OWR524298 OMV524298 OCZ524298 NTD524298 NJH524298 MZL524298 MPP524298 MFT524298 LVX524298 LMB524298 LCF524298 KSJ524298 KIN524298 JYR524298 JOV524298 JEZ524298 IVD524298 ILH524298 IBL524298 HRP524298 HHT524298 GXX524298 GOB524298 GEF524298 FUJ524298 FKN524298 FAR524298 EQV524298 EGZ524298 DXD524298 DNH524298 DDL524298 CTP524298 CJT524298 BZX524298 BQB524298 BGF524298 AWJ524298 AMN524298 ACR524298 SV524298 IZ524298 WVL458762 WLP458762 WBT458762 VRX458762 VIB458762 UYF458762 UOJ458762 UEN458762 TUR458762 TKV458762 TAZ458762 SRD458762 SHH458762 RXL458762 RNP458762 RDT458762 QTX458762 QKB458762 QAF458762 PQJ458762 PGN458762 OWR458762 OMV458762 OCZ458762 NTD458762 NJH458762 MZL458762 MPP458762 MFT458762 LVX458762 LMB458762 LCF458762 KSJ458762 KIN458762 JYR458762 JOV458762 JEZ458762 IVD458762 ILH458762 IBL458762 HRP458762 HHT458762 GXX458762 GOB458762 GEF458762 FUJ458762 FKN458762 FAR458762 EQV458762 EGZ458762 DXD458762 DNH458762 DDL458762 CTP458762 CJT458762 BZX458762 BQB458762 BGF458762 AWJ458762 AMN458762 ACR458762 SV458762 IZ458762 WVL393226 WLP393226 WBT393226 VRX393226 VIB393226 UYF393226 UOJ393226 UEN393226 TUR393226 TKV393226 TAZ393226 SRD393226 SHH393226 RXL393226 RNP393226 RDT393226 QTX393226 QKB393226 QAF393226 PQJ393226 PGN393226 OWR393226 OMV393226 OCZ393226 NTD393226 NJH393226 MZL393226 MPP393226 MFT393226 LVX393226 LMB393226 LCF393226 KSJ393226 KIN393226 JYR393226 JOV393226 JEZ393226 IVD393226 ILH393226 IBL393226 HRP393226 HHT393226 GXX393226 GOB393226 GEF393226 FUJ393226 FKN393226 FAR393226 EQV393226 EGZ393226 DXD393226 DNH393226 DDL393226 CTP393226 CJT393226 BZX393226 BQB393226 BGF393226 AWJ393226 AMN393226 ACR393226 SV393226 IZ393226 WVL327690 WLP327690 WBT327690 VRX327690 VIB327690 UYF327690 UOJ327690 UEN327690 TUR327690 TKV327690 TAZ327690 SRD327690 SHH327690 RXL327690 RNP327690 RDT327690 QTX327690 QKB327690 QAF327690 PQJ327690 PGN327690 OWR327690 OMV327690 OCZ327690 NTD327690 NJH327690 MZL327690 MPP327690 MFT327690 LVX327690 LMB327690 LCF327690 KSJ327690 KIN327690 JYR327690 JOV327690 JEZ327690 IVD327690 ILH327690 IBL327690 HRP327690 HHT327690 GXX327690 GOB327690 GEF327690 FUJ327690 FKN327690 FAR327690 EQV327690 EGZ327690 DXD327690 DNH327690 DDL327690 CTP327690 CJT327690 BZX327690 BQB327690 BGF327690 AWJ327690 AMN327690 ACR327690 SV327690 IZ327690 WVL262154 WLP262154 WBT262154 VRX262154 VIB262154 UYF262154 UOJ262154 UEN262154 TUR262154 TKV262154 TAZ262154 SRD262154 SHH262154 RXL262154 RNP262154 RDT262154 QTX262154 QKB262154 QAF262154 PQJ262154 PGN262154 OWR262154 OMV262154 OCZ262154 NTD262154 NJH262154 MZL262154 MPP262154 MFT262154 LVX262154 LMB262154 LCF262154 KSJ262154 KIN262154 JYR262154 JOV262154 JEZ262154 IVD262154 ILH262154 IBL262154 HRP262154 HHT262154 GXX262154 GOB262154 GEF262154 FUJ262154 FKN262154 FAR262154 EQV262154 EGZ262154 DXD262154 DNH262154 DDL262154 CTP262154 CJT262154 BZX262154 BQB262154 BGF262154 AWJ262154 AMN262154 ACR262154 SV262154 IZ262154 WVL196618 WLP196618 WBT196618 VRX196618 VIB196618 UYF196618 UOJ196618 UEN196618 TUR196618 TKV196618 TAZ196618 SRD196618 SHH196618 RXL196618 RNP196618 RDT196618 QTX196618 QKB196618 QAF196618 PQJ196618 PGN196618 OWR196618 OMV196618 OCZ196618 NTD196618 NJH196618 MZL196618 MPP196618 MFT196618 LVX196618 LMB196618 LCF196618 KSJ196618 KIN196618 JYR196618 JOV196618 JEZ196618 IVD196618 ILH196618 IBL196618 HRP196618 HHT196618 GXX196618 GOB196618 GEF196618 FUJ196618 FKN196618 FAR196618 EQV196618 EGZ196618 DXD196618 DNH196618 DDL196618 CTP196618 CJT196618 BZX196618 BQB196618 BGF196618 AWJ196618 AMN196618 ACR196618 SV196618 IZ196618 WVL131082 WLP131082 WBT131082 VRX131082 VIB131082 UYF131082 UOJ131082 UEN131082 TUR131082 TKV131082 TAZ131082 SRD131082 SHH131082 RXL131082 RNP131082 RDT131082 QTX131082 QKB131082 QAF131082 PQJ131082 PGN131082 OWR131082 OMV131082 OCZ131082 NTD131082 NJH131082 MZL131082 MPP131082 MFT131082 LVX131082 LMB131082 LCF131082 KSJ131082 KIN131082 JYR131082 JOV131082 JEZ131082 IVD131082 ILH131082 IBL131082 HRP131082 HHT131082 GXX131082 GOB131082 GEF131082 FUJ131082 FKN131082 FAR131082 EQV131082 EGZ131082 DXD131082 DNH131082 DDL131082 CTP131082 CJT131082 BZX131082 BQB131082 BGF131082 AWJ131082 AMN131082 ACR131082 SV131082 IZ131082 WVL65546 WLP65546 WBT65546 VRX65546 VIB65546 UYF65546 UOJ65546 UEN65546 TUR65546 TKV65546 TAZ65546 SRD65546 SHH65546 RXL65546 RNP65546 RDT65546 QTX65546 QKB65546 QAF65546 PQJ65546 PGN65546 OWR65546 OMV65546 OCZ65546 NTD65546 NJH65546 MZL65546 MPP65546 MFT65546 LVX65546 LMB65546 LCF65546 KSJ65546 KIN65546 JYR65546 JOV65546 JEZ65546 IVD65546 ILH65546 IBL65546 HRP65546 HHT65546 GXX65546 GOB65546 GEF65546 FUJ65546 FKN65546 FAR65546 EQV65546 EGZ65546 DXD65546 DNH65546 DDL65546 CTP65546 CJT65546 BZX65546 BQB65546 BGF65546 AWJ65546 AMN65546 ACR65546 SV65546 IZ65546 WVL5 WLP5 WBT5 VRX5 VIB5 UYF5 UOJ5 UEN5 TUR5 TKV5 TAZ5 SRD5 SHH5 RXL5 RNP5 RDT5 QTX5 QKB5 QAF5 PQJ5 PGN5 OWR5 OMV5 OCZ5 NTD5 NJH5 MZL5 MPP5 MFT5 LVX5 LMB5 LCF5 KSJ5 KIN5 JYR5 JOV5 JEZ5 IVD5 ILH5 IBL5 HRP5 HHT5 GXX5 GOB5 GEF5 FUJ5 FKN5 FAR5 EQV5 EGZ5 DXD5 DNH5 DDL5 CTP5 CJT5 BZX5 BQB5 BGF5 AWJ5 AMN5 ACR5 SV5 IZ5 F65543 F131079 F196615 F262151 F327687 F393223 F458759 F524295 F589831 F655367 F720903 F786439 F851975 F917511" xr:uid="{00000000-0002-0000-0200-000008000000}">
      <formula1>curve_makers</formula1>
    </dataValidation>
    <dataValidation type="list" allowBlank="1" showInputMessage="1" showErrorMessage="1" sqref="H983055 H14:I14 E14:F14 WVN983058 WLR983058 WBV983058 VRZ983058 VID983058 UYH983058 UOL983058 UEP983058 TUT983058 TKX983058 TBB983058 SRF983058 SHJ983058 RXN983058 RNR983058 RDV983058 QTZ983058 QKD983058 QAH983058 PQL983058 PGP983058 OWT983058 OMX983058 ODB983058 NTF983058 NJJ983058 MZN983058 MPR983058 MFV983058 LVZ983058 LMD983058 LCH983058 KSL983058 KIP983058 JYT983058 JOX983058 JFB983058 IVF983058 ILJ983058 IBN983058 HRR983058 HHV983058 GXZ983058 GOD983058 GEH983058 FUL983058 FKP983058 FAT983058 EQX983058 EHB983058 DXF983058 DNJ983058 DDN983058 CTR983058 CJV983058 BZZ983058 BQD983058 BGH983058 AWL983058 AMP983058 ACT983058 SX983058 JB983058 WVN917522 WLR917522 WBV917522 VRZ917522 VID917522 UYH917522 UOL917522 UEP917522 TUT917522 TKX917522 TBB917522 SRF917522 SHJ917522 RXN917522 RNR917522 RDV917522 QTZ917522 QKD917522 QAH917522 PQL917522 PGP917522 OWT917522 OMX917522 ODB917522 NTF917522 NJJ917522 MZN917522 MPR917522 MFV917522 LVZ917522 LMD917522 LCH917522 KSL917522 KIP917522 JYT917522 JOX917522 JFB917522 IVF917522 ILJ917522 IBN917522 HRR917522 HHV917522 GXZ917522 GOD917522 GEH917522 FUL917522 FKP917522 FAT917522 EQX917522 EHB917522 DXF917522 DNJ917522 DDN917522 CTR917522 CJV917522 BZZ917522 BQD917522 BGH917522 AWL917522 AMP917522 ACT917522 SX917522 JB917522 WVN851986 WLR851986 WBV851986 VRZ851986 VID851986 UYH851986 UOL851986 UEP851986 TUT851986 TKX851986 TBB851986 SRF851986 SHJ851986 RXN851986 RNR851986 RDV851986 QTZ851986 QKD851986 QAH851986 PQL851986 PGP851986 OWT851986 OMX851986 ODB851986 NTF851986 NJJ851986 MZN851986 MPR851986 MFV851986 LVZ851986 LMD851986 LCH851986 KSL851986 KIP851986 JYT851986 JOX851986 JFB851986 IVF851986 ILJ851986 IBN851986 HRR851986 HHV851986 GXZ851986 GOD851986 GEH851986 FUL851986 FKP851986 FAT851986 EQX851986 EHB851986 DXF851986 DNJ851986 DDN851986 CTR851986 CJV851986 BZZ851986 BQD851986 BGH851986 AWL851986 AMP851986 ACT851986 SX851986 JB851986 WVN786450 WLR786450 WBV786450 VRZ786450 VID786450 UYH786450 UOL786450 UEP786450 TUT786450 TKX786450 TBB786450 SRF786450 SHJ786450 RXN786450 RNR786450 RDV786450 QTZ786450 QKD786450 QAH786450 PQL786450 PGP786450 OWT786450 OMX786450 ODB786450 NTF786450 NJJ786450 MZN786450 MPR786450 MFV786450 LVZ786450 LMD786450 LCH786450 KSL786450 KIP786450 JYT786450 JOX786450 JFB786450 IVF786450 ILJ786450 IBN786450 HRR786450 HHV786450 GXZ786450 GOD786450 GEH786450 FUL786450 FKP786450 FAT786450 EQX786450 EHB786450 DXF786450 DNJ786450 DDN786450 CTR786450 CJV786450 BZZ786450 BQD786450 BGH786450 AWL786450 AMP786450 ACT786450 SX786450 JB786450 WVN720914 WLR720914 WBV720914 VRZ720914 VID720914 UYH720914 UOL720914 UEP720914 TUT720914 TKX720914 TBB720914 SRF720914 SHJ720914 RXN720914 RNR720914 RDV720914 QTZ720914 QKD720914 QAH720914 PQL720914 PGP720914 OWT720914 OMX720914 ODB720914 NTF720914 NJJ720914 MZN720914 MPR720914 MFV720914 LVZ720914 LMD720914 LCH720914 KSL720914 KIP720914 JYT720914 JOX720914 JFB720914 IVF720914 ILJ720914 IBN720914 HRR720914 HHV720914 GXZ720914 GOD720914 GEH720914 FUL720914 FKP720914 FAT720914 EQX720914 EHB720914 DXF720914 DNJ720914 DDN720914 CTR720914 CJV720914 BZZ720914 BQD720914 BGH720914 AWL720914 AMP720914 ACT720914 SX720914 JB720914 WVN655378 WLR655378 WBV655378 VRZ655378 VID655378 UYH655378 UOL655378 UEP655378 TUT655378 TKX655378 TBB655378 SRF655378 SHJ655378 RXN655378 RNR655378 RDV655378 QTZ655378 QKD655378 QAH655378 PQL655378 PGP655378 OWT655378 OMX655378 ODB655378 NTF655378 NJJ655378 MZN655378 MPR655378 MFV655378 LVZ655378 LMD655378 LCH655378 KSL655378 KIP655378 JYT655378 JOX655378 JFB655378 IVF655378 ILJ655378 IBN655378 HRR655378 HHV655378 GXZ655378 GOD655378 GEH655378 FUL655378 FKP655378 FAT655378 EQX655378 EHB655378 DXF655378 DNJ655378 DDN655378 CTR655378 CJV655378 BZZ655378 BQD655378 BGH655378 AWL655378 AMP655378 ACT655378 SX655378 JB655378 WVN589842 WLR589842 WBV589842 VRZ589842 VID589842 UYH589842 UOL589842 UEP589842 TUT589842 TKX589842 TBB589842 SRF589842 SHJ589842 RXN589842 RNR589842 RDV589842 QTZ589842 QKD589842 QAH589842 PQL589842 PGP589842 OWT589842 OMX589842 ODB589842 NTF589842 NJJ589842 MZN589842 MPR589842 MFV589842 LVZ589842 LMD589842 LCH589842 KSL589842 KIP589842 JYT589842 JOX589842 JFB589842 IVF589842 ILJ589842 IBN589842 HRR589842 HHV589842 GXZ589842 GOD589842 GEH589842 FUL589842 FKP589842 FAT589842 EQX589842 EHB589842 DXF589842 DNJ589842 DDN589842 CTR589842 CJV589842 BZZ589842 BQD589842 BGH589842 AWL589842 AMP589842 ACT589842 SX589842 JB589842 WVN524306 WLR524306 WBV524306 VRZ524306 VID524306 UYH524306 UOL524306 UEP524306 TUT524306 TKX524306 TBB524306 SRF524306 SHJ524306 RXN524306 RNR524306 RDV524306 QTZ524306 QKD524306 QAH524306 PQL524306 PGP524306 OWT524306 OMX524306 ODB524306 NTF524306 NJJ524306 MZN524306 MPR524306 MFV524306 LVZ524306 LMD524306 LCH524306 KSL524306 KIP524306 JYT524306 JOX524306 JFB524306 IVF524306 ILJ524306 IBN524306 HRR524306 HHV524306 GXZ524306 GOD524306 GEH524306 FUL524306 FKP524306 FAT524306 EQX524306 EHB524306 DXF524306 DNJ524306 DDN524306 CTR524306 CJV524306 BZZ524306 BQD524306 BGH524306 AWL524306 AMP524306 ACT524306 SX524306 JB524306 WVN458770 WLR458770 WBV458770 VRZ458770 VID458770 UYH458770 UOL458770 UEP458770 TUT458770 TKX458770 TBB458770 SRF458770 SHJ458770 RXN458770 RNR458770 RDV458770 QTZ458770 QKD458770 QAH458770 PQL458770 PGP458770 OWT458770 OMX458770 ODB458770 NTF458770 NJJ458770 MZN458770 MPR458770 MFV458770 LVZ458770 LMD458770 LCH458770 KSL458770 KIP458770 JYT458770 JOX458770 JFB458770 IVF458770 ILJ458770 IBN458770 HRR458770 HHV458770 GXZ458770 GOD458770 GEH458770 FUL458770 FKP458770 FAT458770 EQX458770 EHB458770 DXF458770 DNJ458770 DDN458770 CTR458770 CJV458770 BZZ458770 BQD458770 BGH458770 AWL458770 AMP458770 ACT458770 SX458770 JB458770 WVN393234 WLR393234 WBV393234 VRZ393234 VID393234 UYH393234 UOL393234 UEP393234 TUT393234 TKX393234 TBB393234 SRF393234 SHJ393234 RXN393234 RNR393234 RDV393234 QTZ393234 QKD393234 QAH393234 PQL393234 PGP393234 OWT393234 OMX393234 ODB393234 NTF393234 NJJ393234 MZN393234 MPR393234 MFV393234 LVZ393234 LMD393234 LCH393234 KSL393234 KIP393234 JYT393234 JOX393234 JFB393234 IVF393234 ILJ393234 IBN393234 HRR393234 HHV393234 GXZ393234 GOD393234 GEH393234 FUL393234 FKP393234 FAT393234 EQX393234 EHB393234 DXF393234 DNJ393234 DDN393234 CTR393234 CJV393234 BZZ393234 BQD393234 BGH393234 AWL393234 AMP393234 ACT393234 SX393234 JB393234 WVN327698 WLR327698 WBV327698 VRZ327698 VID327698 UYH327698 UOL327698 UEP327698 TUT327698 TKX327698 TBB327698 SRF327698 SHJ327698 RXN327698 RNR327698 RDV327698 QTZ327698 QKD327698 QAH327698 PQL327698 PGP327698 OWT327698 OMX327698 ODB327698 NTF327698 NJJ327698 MZN327698 MPR327698 MFV327698 LVZ327698 LMD327698 LCH327698 KSL327698 KIP327698 JYT327698 JOX327698 JFB327698 IVF327698 ILJ327698 IBN327698 HRR327698 HHV327698 GXZ327698 GOD327698 GEH327698 FUL327698 FKP327698 FAT327698 EQX327698 EHB327698 DXF327698 DNJ327698 DDN327698 CTR327698 CJV327698 BZZ327698 BQD327698 BGH327698 AWL327698 AMP327698 ACT327698 SX327698 JB327698 WVN262162 WLR262162 WBV262162 VRZ262162 VID262162 UYH262162 UOL262162 UEP262162 TUT262162 TKX262162 TBB262162 SRF262162 SHJ262162 RXN262162 RNR262162 RDV262162 QTZ262162 QKD262162 QAH262162 PQL262162 PGP262162 OWT262162 OMX262162 ODB262162 NTF262162 NJJ262162 MZN262162 MPR262162 MFV262162 LVZ262162 LMD262162 LCH262162 KSL262162 KIP262162 JYT262162 JOX262162 JFB262162 IVF262162 ILJ262162 IBN262162 HRR262162 HHV262162 GXZ262162 GOD262162 GEH262162 FUL262162 FKP262162 FAT262162 EQX262162 EHB262162 DXF262162 DNJ262162 DDN262162 CTR262162 CJV262162 BZZ262162 BQD262162 BGH262162 AWL262162 AMP262162 ACT262162 SX262162 JB262162 WVN196626 WLR196626 WBV196626 VRZ196626 VID196626 UYH196626 UOL196626 UEP196626 TUT196626 TKX196626 TBB196626 SRF196626 SHJ196626 RXN196626 RNR196626 RDV196626 QTZ196626 QKD196626 QAH196626 PQL196626 PGP196626 OWT196626 OMX196626 ODB196626 NTF196626 NJJ196626 MZN196626 MPR196626 MFV196626 LVZ196626 LMD196626 LCH196626 KSL196626 KIP196626 JYT196626 JOX196626 JFB196626 IVF196626 ILJ196626 IBN196626 HRR196626 HHV196626 GXZ196626 GOD196626 GEH196626 FUL196626 FKP196626 FAT196626 EQX196626 EHB196626 DXF196626 DNJ196626 DDN196626 CTR196626 CJV196626 BZZ196626 BQD196626 BGH196626 AWL196626 AMP196626 ACT196626 SX196626 JB196626 WVN131090 WLR131090 WBV131090 VRZ131090 VID131090 UYH131090 UOL131090 UEP131090 TUT131090 TKX131090 TBB131090 SRF131090 SHJ131090 RXN131090 RNR131090 RDV131090 QTZ131090 QKD131090 QAH131090 PQL131090 PGP131090 OWT131090 OMX131090 ODB131090 NTF131090 NJJ131090 MZN131090 MPR131090 MFV131090 LVZ131090 LMD131090 LCH131090 KSL131090 KIP131090 JYT131090 JOX131090 JFB131090 IVF131090 ILJ131090 IBN131090 HRR131090 HHV131090 GXZ131090 GOD131090 GEH131090 FUL131090 FKP131090 FAT131090 EQX131090 EHB131090 DXF131090 DNJ131090 DDN131090 CTR131090 CJV131090 BZZ131090 BQD131090 BGH131090 AWL131090 AMP131090 ACT131090 SX131090 JB131090 WVN65554 WLR65554 WBV65554 VRZ65554 VID65554 UYH65554 UOL65554 UEP65554 TUT65554 TKX65554 TBB65554 SRF65554 SHJ65554 RXN65554 RNR65554 RDV65554 QTZ65554 QKD65554 QAH65554 PQL65554 PGP65554 OWT65554 OMX65554 ODB65554 NTF65554 NJJ65554 MZN65554 MPR65554 MFV65554 LVZ65554 LMD65554 LCH65554 KSL65554 KIP65554 JYT65554 JOX65554 JFB65554 IVF65554 ILJ65554 IBN65554 HRR65554 HHV65554 GXZ65554 GOD65554 GEH65554 FUL65554 FKP65554 FAT65554 EQX65554 EHB65554 DXF65554 DNJ65554 DDN65554 CTR65554 CJV65554 BZZ65554 BQD65554 BGH65554 AWL65554 AMP65554 ACT65554 SX65554 JB65554 WVN16 WLR16 WBV16 VRZ16 VID16 UYH16 UOL16 UEP16 TUT16 TKX16 TBB16 SRF16 SHJ16 RXN16 RNR16 RDV16 QTZ16 QKD16 QAH16 PQL16 PGP16 OWT16 OMX16 ODB16 NTF16 NJJ16 MZN16 MPR16 MFV16 LVZ16 LMD16 LCH16 KSL16 KIP16 JYT16 JOX16 JFB16 IVF16 ILJ16 IBN16 HRR16 HHV16 GXZ16 GOD16 GEH16 FUL16 FKP16 FAT16 EQX16 EHB16 DXF16 DNJ16 DDN16 CTR16 CJV16 BZZ16 BQD16 BGH16 AWL16 AMP16 ACT16 SX16 JB16 WVO983059 WLS983059 WBW983059 VSA983059 VIE983059 UYI983059 UOM983059 UEQ983059 TUU983059 TKY983059 TBC983059 SRG983059 SHK983059 RXO983059 RNS983059 RDW983059 QUA983059 QKE983059 QAI983059 PQM983059 PGQ983059 OWU983059 OMY983059 ODC983059 NTG983059 NJK983059 MZO983059 MPS983059 MFW983059 LWA983059 LME983059 LCI983059 KSM983059 KIQ983059 JYU983059 JOY983059 JFC983059 IVG983059 ILK983059 IBO983059 HRS983059 HHW983059 GYA983059 GOE983059 GEI983059 FUM983059 FKQ983059 FAU983059 EQY983059 EHC983059 DXG983059 DNK983059 DDO983059 CTS983059 CJW983059 CAA983059 BQE983059 BGI983059 AWM983059 AMQ983059 ACU983059 SY983059 JC983059 WVO917523 WLS917523 WBW917523 VSA917523 VIE917523 UYI917523 UOM917523 UEQ917523 TUU917523 TKY917523 TBC917523 SRG917523 SHK917523 RXO917523 RNS917523 RDW917523 QUA917523 QKE917523 QAI917523 PQM917523 PGQ917523 OWU917523 OMY917523 ODC917523 NTG917523 NJK917523 MZO917523 MPS917523 MFW917523 LWA917523 LME917523 LCI917523 KSM917523 KIQ917523 JYU917523 JOY917523 JFC917523 IVG917523 ILK917523 IBO917523 HRS917523 HHW917523 GYA917523 GOE917523 GEI917523 FUM917523 FKQ917523 FAU917523 EQY917523 EHC917523 DXG917523 DNK917523 DDO917523 CTS917523 CJW917523 CAA917523 BQE917523 BGI917523 AWM917523 AMQ917523 ACU917523 SY917523 JC917523 WVO851987 WLS851987 WBW851987 VSA851987 VIE851987 UYI851987 UOM851987 UEQ851987 TUU851987 TKY851987 TBC851987 SRG851987 SHK851987 RXO851987 RNS851987 RDW851987 QUA851987 QKE851987 QAI851987 PQM851987 PGQ851987 OWU851987 OMY851987 ODC851987 NTG851987 NJK851987 MZO851987 MPS851987 MFW851987 LWA851987 LME851987 LCI851987 KSM851987 KIQ851987 JYU851987 JOY851987 JFC851987 IVG851987 ILK851987 IBO851987 HRS851987 HHW851987 GYA851987 GOE851987 GEI851987 FUM851987 FKQ851987 FAU851987 EQY851987 EHC851987 DXG851987 DNK851987 DDO851987 CTS851987 CJW851987 CAA851987 BQE851987 BGI851987 AWM851987 AMQ851987 ACU851987 SY851987 JC851987 WVO786451 WLS786451 WBW786451 VSA786451 VIE786451 UYI786451 UOM786451 UEQ786451 TUU786451 TKY786451 TBC786451 SRG786451 SHK786451 RXO786451 RNS786451 RDW786451 QUA786451 QKE786451 QAI786451 PQM786451 PGQ786451 OWU786451 OMY786451 ODC786451 NTG786451 NJK786451 MZO786451 MPS786451 MFW786451 LWA786451 LME786451 LCI786451 KSM786451 KIQ786451 JYU786451 JOY786451 JFC786451 IVG786451 ILK786451 IBO786451 HRS786451 HHW786451 GYA786451 GOE786451 GEI786451 FUM786451 FKQ786451 FAU786451 EQY786451 EHC786451 DXG786451 DNK786451 DDO786451 CTS786451 CJW786451 CAA786451 BQE786451 BGI786451 AWM786451 AMQ786451 ACU786451 SY786451 JC786451 WVO720915 WLS720915 WBW720915 VSA720915 VIE720915 UYI720915 UOM720915 UEQ720915 TUU720915 TKY720915 TBC720915 SRG720915 SHK720915 RXO720915 RNS720915 RDW720915 QUA720915 QKE720915 QAI720915 PQM720915 PGQ720915 OWU720915 OMY720915 ODC720915 NTG720915 NJK720915 MZO720915 MPS720915 MFW720915 LWA720915 LME720915 LCI720915 KSM720915 KIQ720915 JYU720915 JOY720915 JFC720915 IVG720915 ILK720915 IBO720915 HRS720915 HHW720915 GYA720915 GOE720915 GEI720915 FUM720915 FKQ720915 FAU720915 EQY720915 EHC720915 DXG720915 DNK720915 DDO720915 CTS720915 CJW720915 CAA720915 BQE720915 BGI720915 AWM720915 AMQ720915 ACU720915 SY720915 JC720915 WVO655379 WLS655379 WBW655379 VSA655379 VIE655379 UYI655379 UOM655379 UEQ655379 TUU655379 TKY655379 TBC655379 SRG655379 SHK655379 RXO655379 RNS655379 RDW655379 QUA655379 QKE655379 QAI655379 PQM655379 PGQ655379 OWU655379 OMY655379 ODC655379 NTG655379 NJK655379 MZO655379 MPS655379 MFW655379 LWA655379 LME655379 LCI655379 KSM655379 KIQ655379 JYU655379 JOY655379 JFC655379 IVG655379 ILK655379 IBO655379 HRS655379 HHW655379 GYA655379 GOE655379 GEI655379 FUM655379 FKQ655379 FAU655379 EQY655379 EHC655379 DXG655379 DNK655379 DDO655379 CTS655379 CJW655379 CAA655379 BQE655379 BGI655379 AWM655379 AMQ655379 ACU655379 SY655379 JC655379 WVO589843 WLS589843 WBW589843 VSA589843 VIE589843 UYI589843 UOM589843 UEQ589843 TUU589843 TKY589843 TBC589843 SRG589843 SHK589843 RXO589843 RNS589843 RDW589843 QUA589843 QKE589843 QAI589843 PQM589843 PGQ589843 OWU589843 OMY589843 ODC589843 NTG589843 NJK589843 MZO589843 MPS589843 MFW589843 LWA589843 LME589843 LCI589843 KSM589843 KIQ589843 JYU589843 JOY589843 JFC589843 IVG589843 ILK589843 IBO589843 HRS589843 HHW589843 GYA589843 GOE589843 GEI589843 FUM589843 FKQ589843 FAU589843 EQY589843 EHC589843 DXG589843 DNK589843 DDO589843 CTS589843 CJW589843 CAA589843 BQE589843 BGI589843 AWM589843 AMQ589843 ACU589843 SY589843 JC589843 WVO524307 WLS524307 WBW524307 VSA524307 VIE524307 UYI524307 UOM524307 UEQ524307 TUU524307 TKY524307 TBC524307 SRG524307 SHK524307 RXO524307 RNS524307 RDW524307 QUA524307 QKE524307 QAI524307 PQM524307 PGQ524307 OWU524307 OMY524307 ODC524307 NTG524307 NJK524307 MZO524307 MPS524307 MFW524307 LWA524307 LME524307 LCI524307 KSM524307 KIQ524307 JYU524307 JOY524307 JFC524307 IVG524307 ILK524307 IBO524307 HRS524307 HHW524307 GYA524307 GOE524307 GEI524307 FUM524307 FKQ524307 FAU524307 EQY524307 EHC524307 DXG524307 DNK524307 DDO524307 CTS524307 CJW524307 CAA524307 BQE524307 BGI524307 AWM524307 AMQ524307 ACU524307 SY524307 JC524307 WVO458771 WLS458771 WBW458771 VSA458771 VIE458771 UYI458771 UOM458771 UEQ458771 TUU458771 TKY458771 TBC458771 SRG458771 SHK458771 RXO458771 RNS458771 RDW458771 QUA458771 QKE458771 QAI458771 PQM458771 PGQ458771 OWU458771 OMY458771 ODC458771 NTG458771 NJK458771 MZO458771 MPS458771 MFW458771 LWA458771 LME458771 LCI458771 KSM458771 KIQ458771 JYU458771 JOY458771 JFC458771 IVG458771 ILK458771 IBO458771 HRS458771 HHW458771 GYA458771 GOE458771 GEI458771 FUM458771 FKQ458771 FAU458771 EQY458771 EHC458771 DXG458771 DNK458771 DDO458771 CTS458771 CJW458771 CAA458771 BQE458771 BGI458771 AWM458771 AMQ458771 ACU458771 SY458771 JC458771 WVO393235 WLS393235 WBW393235 VSA393235 VIE393235 UYI393235 UOM393235 UEQ393235 TUU393235 TKY393235 TBC393235 SRG393235 SHK393235 RXO393235 RNS393235 RDW393235 QUA393235 QKE393235 QAI393235 PQM393235 PGQ393235 OWU393235 OMY393235 ODC393235 NTG393235 NJK393235 MZO393235 MPS393235 MFW393235 LWA393235 LME393235 LCI393235 KSM393235 KIQ393235 JYU393235 JOY393235 JFC393235 IVG393235 ILK393235 IBO393235 HRS393235 HHW393235 GYA393235 GOE393235 GEI393235 FUM393235 FKQ393235 FAU393235 EQY393235 EHC393235 DXG393235 DNK393235 DDO393235 CTS393235 CJW393235 CAA393235 BQE393235 BGI393235 AWM393235 AMQ393235 ACU393235 SY393235 JC393235 WVO327699 WLS327699 WBW327699 VSA327699 VIE327699 UYI327699 UOM327699 UEQ327699 TUU327699 TKY327699 TBC327699 SRG327699 SHK327699 RXO327699 RNS327699 RDW327699 QUA327699 QKE327699 QAI327699 PQM327699 PGQ327699 OWU327699 OMY327699 ODC327699 NTG327699 NJK327699 MZO327699 MPS327699 MFW327699 LWA327699 LME327699 LCI327699 KSM327699 KIQ327699 JYU327699 JOY327699 JFC327699 IVG327699 ILK327699 IBO327699 HRS327699 HHW327699 GYA327699 GOE327699 GEI327699 FUM327699 FKQ327699 FAU327699 EQY327699 EHC327699 DXG327699 DNK327699 DDO327699 CTS327699 CJW327699 CAA327699 BQE327699 BGI327699 AWM327699 AMQ327699 ACU327699 SY327699 JC327699 WVO262163 WLS262163 WBW262163 VSA262163 VIE262163 UYI262163 UOM262163 UEQ262163 TUU262163 TKY262163 TBC262163 SRG262163 SHK262163 RXO262163 RNS262163 RDW262163 QUA262163 QKE262163 QAI262163 PQM262163 PGQ262163 OWU262163 OMY262163 ODC262163 NTG262163 NJK262163 MZO262163 MPS262163 MFW262163 LWA262163 LME262163 LCI262163 KSM262163 KIQ262163 JYU262163 JOY262163 JFC262163 IVG262163 ILK262163 IBO262163 HRS262163 HHW262163 GYA262163 GOE262163 GEI262163 FUM262163 FKQ262163 FAU262163 EQY262163 EHC262163 DXG262163 DNK262163 DDO262163 CTS262163 CJW262163 CAA262163 BQE262163 BGI262163 AWM262163 AMQ262163 ACU262163 SY262163 JC262163 WVO196627 WLS196627 WBW196627 VSA196627 VIE196627 UYI196627 UOM196627 UEQ196627 TUU196627 TKY196627 TBC196627 SRG196627 SHK196627 RXO196627 RNS196627 RDW196627 QUA196627 QKE196627 QAI196627 PQM196627 PGQ196627 OWU196627 OMY196627 ODC196627 NTG196627 NJK196627 MZO196627 MPS196627 MFW196627 LWA196627 LME196627 LCI196627 KSM196627 KIQ196627 JYU196627 JOY196627 JFC196627 IVG196627 ILK196627 IBO196627 HRS196627 HHW196627 GYA196627 GOE196627 GEI196627 FUM196627 FKQ196627 FAU196627 EQY196627 EHC196627 DXG196627 DNK196627 DDO196627 CTS196627 CJW196627 CAA196627 BQE196627 BGI196627 AWM196627 AMQ196627 ACU196627 SY196627 JC196627 WVO131091 WLS131091 WBW131091 VSA131091 VIE131091 UYI131091 UOM131091 UEQ131091 TUU131091 TKY131091 TBC131091 SRG131091 SHK131091 RXO131091 RNS131091 RDW131091 QUA131091 QKE131091 QAI131091 PQM131091 PGQ131091 OWU131091 OMY131091 ODC131091 NTG131091 NJK131091 MZO131091 MPS131091 MFW131091 LWA131091 LME131091 LCI131091 KSM131091 KIQ131091 JYU131091 JOY131091 JFC131091 IVG131091 ILK131091 IBO131091 HRS131091 HHW131091 GYA131091 GOE131091 GEI131091 FUM131091 FKQ131091 FAU131091 EQY131091 EHC131091 DXG131091 DNK131091 DDO131091 CTS131091 CJW131091 CAA131091 BQE131091 BGI131091 AWM131091 AMQ131091 ACU131091 SY131091 JC131091 WVO65555 WLS65555 WBW65555 VSA65555 VIE65555 UYI65555 UOM65555 UEQ65555 TUU65555 TKY65555 TBC65555 SRG65555 SHK65555 RXO65555 RNS65555 RDW65555 QUA65555 QKE65555 QAI65555 PQM65555 PGQ65555 OWU65555 OMY65555 ODC65555 NTG65555 NJK65555 MZO65555 MPS65555 MFW65555 LWA65555 LME65555 LCI65555 KSM65555 KIQ65555 JYU65555 JOY65555 JFC65555 IVG65555 ILK65555 IBO65555 HRS65555 HHW65555 GYA65555 GOE65555 GEI65555 FUM65555 FKQ65555 FAU65555 EQY65555 EHC65555 DXG65555 DNK65555 DDO65555 CTS65555 CJW65555 CAA65555 BQE65555 BGI65555 AWM65555 AMQ65555 ACU65555 SY65555 JC65555 WVO17 WLS17 WBW17 VSA17 VIE17 UYI17 UOM17 UEQ17 TUU17 TKY17 TBC17 SRG17 SHK17 RXO17 RNS17 RDW17 QUA17 QKE17 QAI17 PQM17 PGQ17 OWU17 OMY17 ODC17 NTG17 NJK17 MZO17 MPS17 MFW17 LWA17 LME17 LCI17 KSM17 KIQ17 JYU17 JOY17 JFC17 IVG17 ILK17 IBO17 HRS17 HHW17 GYA17 GOE17 GEI17 FUM17 FKQ17 FAU17 EQY17 EHC17 DXG17 DNK17 DDO17 CTS17 CJW17 CAA17 BQE17 BGI17 AWM17 AMQ17 ACU17 SY17 JC17 WVK983058 WLO983058 WBS983058 VRW983058 VIA983058 UYE983058 UOI983058 UEM983058 TUQ983058 TKU983058 TAY983058 SRC983058 SHG983058 RXK983058 RNO983058 RDS983058 QTW983058 QKA983058 QAE983058 PQI983058 PGM983058 OWQ983058 OMU983058 OCY983058 NTC983058 NJG983058 MZK983058 MPO983058 MFS983058 LVW983058 LMA983058 LCE983058 KSI983058 KIM983058 JYQ983058 JOU983058 JEY983058 IVC983058 ILG983058 IBK983058 HRO983058 HHS983058 GXW983058 GOA983058 GEE983058 FUI983058 FKM983058 FAQ983058 EQU983058 EGY983058 DXC983058 DNG983058 DDK983058 CTO983058 CJS983058 BZW983058 BQA983058 BGE983058 AWI983058 AMM983058 ACQ983058 SU983058 IY983058 WVK917522 WLO917522 WBS917522 VRW917522 VIA917522 UYE917522 UOI917522 UEM917522 TUQ917522 TKU917522 TAY917522 SRC917522 SHG917522 RXK917522 RNO917522 RDS917522 QTW917522 QKA917522 QAE917522 PQI917522 PGM917522 OWQ917522 OMU917522 OCY917522 NTC917522 NJG917522 MZK917522 MPO917522 MFS917522 LVW917522 LMA917522 LCE917522 KSI917522 KIM917522 JYQ917522 JOU917522 JEY917522 IVC917522 ILG917522 IBK917522 HRO917522 HHS917522 GXW917522 GOA917522 GEE917522 FUI917522 FKM917522 FAQ917522 EQU917522 EGY917522 DXC917522 DNG917522 DDK917522 CTO917522 CJS917522 BZW917522 BQA917522 BGE917522 AWI917522 AMM917522 ACQ917522 SU917522 IY917522 WVK851986 WLO851986 WBS851986 VRW851986 VIA851986 UYE851986 UOI851986 UEM851986 TUQ851986 TKU851986 TAY851986 SRC851986 SHG851986 RXK851986 RNO851986 RDS851986 QTW851986 QKA851986 QAE851986 PQI851986 PGM851986 OWQ851986 OMU851986 OCY851986 NTC851986 NJG851986 MZK851986 MPO851986 MFS851986 LVW851986 LMA851986 LCE851986 KSI851986 KIM851986 JYQ851986 JOU851986 JEY851986 IVC851986 ILG851986 IBK851986 HRO851986 HHS851986 GXW851986 GOA851986 GEE851986 FUI851986 FKM851986 FAQ851986 EQU851986 EGY851986 DXC851986 DNG851986 DDK851986 CTO851986 CJS851986 BZW851986 BQA851986 BGE851986 AWI851986 AMM851986 ACQ851986 SU851986 IY851986 WVK786450 WLO786450 WBS786450 VRW786450 VIA786450 UYE786450 UOI786450 UEM786450 TUQ786450 TKU786450 TAY786450 SRC786450 SHG786450 RXK786450 RNO786450 RDS786450 QTW786450 QKA786450 QAE786450 PQI786450 PGM786450 OWQ786450 OMU786450 OCY786450 NTC786450 NJG786450 MZK786450 MPO786450 MFS786450 LVW786450 LMA786450 LCE786450 KSI786450 KIM786450 JYQ786450 JOU786450 JEY786450 IVC786450 ILG786450 IBK786450 HRO786450 HHS786450 GXW786450 GOA786450 GEE786450 FUI786450 FKM786450 FAQ786450 EQU786450 EGY786450 DXC786450 DNG786450 DDK786450 CTO786450 CJS786450 BZW786450 BQA786450 BGE786450 AWI786450 AMM786450 ACQ786450 SU786450 IY786450 WVK720914 WLO720914 WBS720914 VRW720914 VIA720914 UYE720914 UOI720914 UEM720914 TUQ720914 TKU720914 TAY720914 SRC720914 SHG720914 RXK720914 RNO720914 RDS720914 QTW720914 QKA720914 QAE720914 PQI720914 PGM720914 OWQ720914 OMU720914 OCY720914 NTC720914 NJG720914 MZK720914 MPO720914 MFS720914 LVW720914 LMA720914 LCE720914 KSI720914 KIM720914 JYQ720914 JOU720914 JEY720914 IVC720914 ILG720914 IBK720914 HRO720914 HHS720914 GXW720914 GOA720914 GEE720914 FUI720914 FKM720914 FAQ720914 EQU720914 EGY720914 DXC720914 DNG720914 DDK720914 CTO720914 CJS720914 BZW720914 BQA720914 BGE720914 AWI720914 AMM720914 ACQ720914 SU720914 IY720914 WVK655378 WLO655378 WBS655378 VRW655378 VIA655378 UYE655378 UOI655378 UEM655378 TUQ655378 TKU655378 TAY655378 SRC655378 SHG655378 RXK655378 RNO655378 RDS655378 QTW655378 QKA655378 QAE655378 PQI655378 PGM655378 OWQ655378 OMU655378 OCY655378 NTC655378 NJG655378 MZK655378 MPO655378 MFS655378 LVW655378 LMA655378 LCE655378 KSI655378 KIM655378 JYQ655378 JOU655378 JEY655378 IVC655378 ILG655378 IBK655378 HRO655378 HHS655378 GXW655378 GOA655378 GEE655378 FUI655378 FKM655378 FAQ655378 EQU655378 EGY655378 DXC655378 DNG655378 DDK655378 CTO655378 CJS655378 BZW655378 BQA655378 BGE655378 AWI655378 AMM655378 ACQ655378 SU655378 IY655378 WVK589842 WLO589842 WBS589842 VRW589842 VIA589842 UYE589842 UOI589842 UEM589842 TUQ589842 TKU589842 TAY589842 SRC589842 SHG589842 RXK589842 RNO589842 RDS589842 QTW589842 QKA589842 QAE589842 PQI589842 PGM589842 OWQ589842 OMU589842 OCY589842 NTC589842 NJG589842 MZK589842 MPO589842 MFS589842 LVW589842 LMA589842 LCE589842 KSI589842 KIM589842 JYQ589842 JOU589842 JEY589842 IVC589842 ILG589842 IBK589842 HRO589842 HHS589842 GXW589842 GOA589842 GEE589842 FUI589842 FKM589842 FAQ589842 EQU589842 EGY589842 DXC589842 DNG589842 DDK589842 CTO589842 CJS589842 BZW589842 BQA589842 BGE589842 AWI589842 AMM589842 ACQ589842 SU589842 IY589842 WVK524306 WLO524306 WBS524306 VRW524306 VIA524306 UYE524306 UOI524306 UEM524306 TUQ524306 TKU524306 TAY524306 SRC524306 SHG524306 RXK524306 RNO524306 RDS524306 QTW524306 QKA524306 QAE524306 PQI524306 PGM524306 OWQ524306 OMU524306 OCY524306 NTC524306 NJG524306 MZK524306 MPO524306 MFS524306 LVW524306 LMA524306 LCE524306 KSI524306 KIM524306 JYQ524306 JOU524306 JEY524306 IVC524306 ILG524306 IBK524306 HRO524306 HHS524306 GXW524306 GOA524306 GEE524306 FUI524306 FKM524306 FAQ524306 EQU524306 EGY524306 DXC524306 DNG524306 DDK524306 CTO524306 CJS524306 BZW524306 BQA524306 BGE524306 AWI524306 AMM524306 ACQ524306 SU524306 IY524306 WVK458770 WLO458770 WBS458770 VRW458770 VIA458770 UYE458770 UOI458770 UEM458770 TUQ458770 TKU458770 TAY458770 SRC458770 SHG458770 RXK458770 RNO458770 RDS458770 QTW458770 QKA458770 QAE458770 PQI458770 PGM458770 OWQ458770 OMU458770 OCY458770 NTC458770 NJG458770 MZK458770 MPO458770 MFS458770 LVW458770 LMA458770 LCE458770 KSI458770 KIM458770 JYQ458770 JOU458770 JEY458770 IVC458770 ILG458770 IBK458770 HRO458770 HHS458770 GXW458770 GOA458770 GEE458770 FUI458770 FKM458770 FAQ458770 EQU458770 EGY458770 DXC458770 DNG458770 DDK458770 CTO458770 CJS458770 BZW458770 BQA458770 BGE458770 AWI458770 AMM458770 ACQ458770 SU458770 IY458770 WVK393234 WLO393234 WBS393234 VRW393234 VIA393234 UYE393234 UOI393234 UEM393234 TUQ393234 TKU393234 TAY393234 SRC393234 SHG393234 RXK393234 RNO393234 RDS393234 QTW393234 QKA393234 QAE393234 PQI393234 PGM393234 OWQ393234 OMU393234 OCY393234 NTC393234 NJG393234 MZK393234 MPO393234 MFS393234 LVW393234 LMA393234 LCE393234 KSI393234 KIM393234 JYQ393234 JOU393234 JEY393234 IVC393234 ILG393234 IBK393234 HRO393234 HHS393234 GXW393234 GOA393234 GEE393234 FUI393234 FKM393234 FAQ393234 EQU393234 EGY393234 DXC393234 DNG393234 DDK393234 CTO393234 CJS393234 BZW393234 BQA393234 BGE393234 AWI393234 AMM393234 ACQ393234 SU393234 IY393234 WVK327698 WLO327698 WBS327698 VRW327698 VIA327698 UYE327698 UOI327698 UEM327698 TUQ327698 TKU327698 TAY327698 SRC327698 SHG327698 RXK327698 RNO327698 RDS327698 QTW327698 QKA327698 QAE327698 PQI327698 PGM327698 OWQ327698 OMU327698 OCY327698 NTC327698 NJG327698 MZK327698 MPO327698 MFS327698 LVW327698 LMA327698 LCE327698 KSI327698 KIM327698 JYQ327698 JOU327698 JEY327698 IVC327698 ILG327698 IBK327698 HRO327698 HHS327698 GXW327698 GOA327698 GEE327698 FUI327698 FKM327698 FAQ327698 EQU327698 EGY327698 DXC327698 DNG327698 DDK327698 CTO327698 CJS327698 BZW327698 BQA327698 BGE327698 AWI327698 AMM327698 ACQ327698 SU327698 IY327698 WVK262162 WLO262162 WBS262162 VRW262162 VIA262162 UYE262162 UOI262162 UEM262162 TUQ262162 TKU262162 TAY262162 SRC262162 SHG262162 RXK262162 RNO262162 RDS262162 QTW262162 QKA262162 QAE262162 PQI262162 PGM262162 OWQ262162 OMU262162 OCY262162 NTC262162 NJG262162 MZK262162 MPO262162 MFS262162 LVW262162 LMA262162 LCE262162 KSI262162 KIM262162 JYQ262162 JOU262162 JEY262162 IVC262162 ILG262162 IBK262162 HRO262162 HHS262162 GXW262162 GOA262162 GEE262162 FUI262162 FKM262162 FAQ262162 EQU262162 EGY262162 DXC262162 DNG262162 DDK262162 CTO262162 CJS262162 BZW262162 BQA262162 BGE262162 AWI262162 AMM262162 ACQ262162 SU262162 IY262162 WVK196626 WLO196626 WBS196626 VRW196626 VIA196626 UYE196626 UOI196626 UEM196626 TUQ196626 TKU196626 TAY196626 SRC196626 SHG196626 RXK196626 RNO196626 RDS196626 QTW196626 QKA196626 QAE196626 PQI196626 PGM196626 OWQ196626 OMU196626 OCY196626 NTC196626 NJG196626 MZK196626 MPO196626 MFS196626 LVW196626 LMA196626 LCE196626 KSI196626 KIM196626 JYQ196626 JOU196626 JEY196626 IVC196626 ILG196626 IBK196626 HRO196626 HHS196626 GXW196626 GOA196626 GEE196626 FUI196626 FKM196626 FAQ196626 EQU196626 EGY196626 DXC196626 DNG196626 DDK196626 CTO196626 CJS196626 BZW196626 BQA196626 BGE196626 AWI196626 AMM196626 ACQ196626 SU196626 IY196626 WVK131090 WLO131090 WBS131090 VRW131090 VIA131090 UYE131090 UOI131090 UEM131090 TUQ131090 TKU131090 TAY131090 SRC131090 SHG131090 RXK131090 RNO131090 RDS131090 QTW131090 QKA131090 QAE131090 PQI131090 PGM131090 OWQ131090 OMU131090 OCY131090 NTC131090 NJG131090 MZK131090 MPO131090 MFS131090 LVW131090 LMA131090 LCE131090 KSI131090 KIM131090 JYQ131090 JOU131090 JEY131090 IVC131090 ILG131090 IBK131090 HRO131090 HHS131090 GXW131090 GOA131090 GEE131090 FUI131090 FKM131090 FAQ131090 EQU131090 EGY131090 DXC131090 DNG131090 DDK131090 CTO131090 CJS131090 BZW131090 BQA131090 BGE131090 AWI131090 AMM131090 ACQ131090 SU131090 IY131090 WVK65554 WLO65554 WBS65554 VRW65554 VIA65554 UYE65554 UOI65554 UEM65554 TUQ65554 TKU65554 TAY65554 SRC65554 SHG65554 RXK65554 RNO65554 RDS65554 QTW65554 QKA65554 QAE65554 PQI65554 PGM65554 OWQ65554 OMU65554 OCY65554 NTC65554 NJG65554 MZK65554 MPO65554 MFS65554 LVW65554 LMA65554 LCE65554 KSI65554 KIM65554 JYQ65554 JOU65554 JEY65554 IVC65554 ILG65554 IBK65554 HRO65554 HHS65554 GXW65554 GOA65554 GEE65554 FUI65554 FKM65554 FAQ65554 EQU65554 EGY65554 DXC65554 DNG65554 DDK65554 CTO65554 CJS65554 BZW65554 BQA65554 BGE65554 AWI65554 AMM65554 ACQ65554 SU65554 IY65554 WVK16 WLO16 WBS16 VRW16 VIA16 UYE16 UOI16 UEM16 TUQ16 TKU16 TAY16 SRC16 SHG16 RXK16 RNO16 RDS16 QTW16 QKA16 QAE16 PQI16 PGM16 OWQ16 OMU16 OCY16 NTC16 NJG16 MZK16 MPO16 MFS16 LVW16 LMA16 LCE16 KSI16 KIM16 JYQ16 JOU16 JEY16 IVC16 ILG16 IBK16 HRO16 HHS16 GXW16 GOA16 GEE16 FUI16 FKM16 FAQ16 EQU16 EGY16 DXC16 DNG16 DDK16 CTO16 CJS16 BZW16 BQA16 BGE16 AWI16 AMM16 ACQ16 SU16 IY16 WVL983059 WLP983059 WBT983059 VRX983059 VIB983059 UYF983059 UOJ983059 UEN983059 TUR983059 TKV983059 TAZ983059 SRD983059 SHH983059 RXL983059 RNP983059 RDT983059 QTX983059 QKB983059 QAF983059 PQJ983059 PGN983059 OWR983059 OMV983059 OCZ983059 NTD983059 NJH983059 MZL983059 MPP983059 MFT983059 LVX983059 LMB983059 LCF983059 KSJ983059 KIN983059 JYR983059 JOV983059 JEZ983059 IVD983059 ILH983059 IBL983059 HRP983059 HHT983059 GXX983059 GOB983059 GEF983059 FUJ983059 FKN983059 FAR983059 EQV983059 EGZ983059 DXD983059 DNH983059 DDL983059 CTP983059 CJT983059 BZX983059 BQB983059 BGF983059 AWJ983059 AMN983059 ACR983059 SV983059 IZ983059 WVL917523 WLP917523 WBT917523 VRX917523 VIB917523 UYF917523 UOJ917523 UEN917523 TUR917523 TKV917523 TAZ917523 SRD917523 SHH917523 RXL917523 RNP917523 RDT917523 QTX917523 QKB917523 QAF917523 PQJ917523 PGN917523 OWR917523 OMV917523 OCZ917523 NTD917523 NJH917523 MZL917523 MPP917523 MFT917523 LVX917523 LMB917523 LCF917523 KSJ917523 KIN917523 JYR917523 JOV917523 JEZ917523 IVD917523 ILH917523 IBL917523 HRP917523 HHT917523 GXX917523 GOB917523 GEF917523 FUJ917523 FKN917523 FAR917523 EQV917523 EGZ917523 DXD917523 DNH917523 DDL917523 CTP917523 CJT917523 BZX917523 BQB917523 BGF917523 AWJ917523 AMN917523 ACR917523 SV917523 IZ917523 WVL851987 WLP851987 WBT851987 VRX851987 VIB851987 UYF851987 UOJ851987 UEN851987 TUR851987 TKV851987 TAZ851987 SRD851987 SHH851987 RXL851987 RNP851987 RDT851987 QTX851987 QKB851987 QAF851987 PQJ851987 PGN851987 OWR851987 OMV851987 OCZ851987 NTD851987 NJH851987 MZL851987 MPP851987 MFT851987 LVX851987 LMB851987 LCF851987 KSJ851987 KIN851987 JYR851987 JOV851987 JEZ851987 IVD851987 ILH851987 IBL851987 HRP851987 HHT851987 GXX851987 GOB851987 GEF851987 FUJ851987 FKN851987 FAR851987 EQV851987 EGZ851987 DXD851987 DNH851987 DDL851987 CTP851987 CJT851987 BZX851987 BQB851987 BGF851987 AWJ851987 AMN851987 ACR851987 SV851987 IZ851987 WVL786451 WLP786451 WBT786451 VRX786451 VIB786451 UYF786451 UOJ786451 UEN786451 TUR786451 TKV786451 TAZ786451 SRD786451 SHH786451 RXL786451 RNP786451 RDT786451 QTX786451 QKB786451 QAF786451 PQJ786451 PGN786451 OWR786451 OMV786451 OCZ786451 NTD786451 NJH786451 MZL786451 MPP786451 MFT786451 LVX786451 LMB786451 LCF786451 KSJ786451 KIN786451 JYR786451 JOV786451 JEZ786451 IVD786451 ILH786451 IBL786451 HRP786451 HHT786451 GXX786451 GOB786451 GEF786451 FUJ786451 FKN786451 FAR786451 EQV786451 EGZ786451 DXD786451 DNH786451 DDL786451 CTP786451 CJT786451 BZX786451 BQB786451 BGF786451 AWJ786451 AMN786451 ACR786451 SV786451 IZ786451 WVL720915 WLP720915 WBT720915 VRX720915 VIB720915 UYF720915 UOJ720915 UEN720915 TUR720915 TKV720915 TAZ720915 SRD720915 SHH720915 RXL720915 RNP720915 RDT720915 QTX720915 QKB720915 QAF720915 PQJ720915 PGN720915 OWR720915 OMV720915 OCZ720915 NTD720915 NJH720915 MZL720915 MPP720915 MFT720915 LVX720915 LMB720915 LCF720915 KSJ720915 KIN720915 JYR720915 JOV720915 JEZ720915 IVD720915 ILH720915 IBL720915 HRP720915 HHT720915 GXX720915 GOB720915 GEF720915 FUJ720915 FKN720915 FAR720915 EQV720915 EGZ720915 DXD720915 DNH720915 DDL720915 CTP720915 CJT720915 BZX720915 BQB720915 BGF720915 AWJ720915 AMN720915 ACR720915 SV720915 IZ720915 WVL655379 WLP655379 WBT655379 VRX655379 VIB655379 UYF655379 UOJ655379 UEN655379 TUR655379 TKV655379 TAZ655379 SRD655379 SHH655379 RXL655379 RNP655379 RDT655379 QTX655379 QKB655379 QAF655379 PQJ655379 PGN655379 OWR655379 OMV655379 OCZ655379 NTD655379 NJH655379 MZL655379 MPP655379 MFT655379 LVX655379 LMB655379 LCF655379 KSJ655379 KIN655379 JYR655379 JOV655379 JEZ655379 IVD655379 ILH655379 IBL655379 HRP655379 HHT655379 GXX655379 GOB655379 GEF655379 FUJ655379 FKN655379 FAR655379 EQV655379 EGZ655379 DXD655379 DNH655379 DDL655379 CTP655379 CJT655379 BZX655379 BQB655379 BGF655379 AWJ655379 AMN655379 ACR655379 SV655379 IZ655379 WVL589843 WLP589843 WBT589843 VRX589843 VIB589843 UYF589843 UOJ589843 UEN589843 TUR589843 TKV589843 TAZ589843 SRD589843 SHH589843 RXL589843 RNP589843 RDT589843 QTX589843 QKB589843 QAF589843 PQJ589843 PGN589843 OWR589843 OMV589843 OCZ589843 NTD589843 NJH589843 MZL589843 MPP589843 MFT589843 LVX589843 LMB589843 LCF589843 KSJ589843 KIN589843 JYR589843 JOV589843 JEZ589843 IVD589843 ILH589843 IBL589843 HRP589843 HHT589843 GXX589843 GOB589843 GEF589843 FUJ589843 FKN589843 FAR589843 EQV589843 EGZ589843 DXD589843 DNH589843 DDL589843 CTP589843 CJT589843 BZX589843 BQB589843 BGF589843 AWJ589843 AMN589843 ACR589843 SV589843 IZ589843 WVL524307 WLP524307 WBT524307 VRX524307 VIB524307 UYF524307 UOJ524307 UEN524307 TUR524307 TKV524307 TAZ524307 SRD524307 SHH524307 RXL524307 RNP524307 RDT524307 QTX524307 QKB524307 QAF524307 PQJ524307 PGN524307 OWR524307 OMV524307 OCZ524307 NTD524307 NJH524307 MZL524307 MPP524307 MFT524307 LVX524307 LMB524307 LCF524307 KSJ524307 KIN524307 JYR524307 JOV524307 JEZ524307 IVD524307 ILH524307 IBL524307 HRP524307 HHT524307 GXX524307 GOB524307 GEF524307 FUJ524307 FKN524307 FAR524307 EQV524307 EGZ524307 DXD524307 DNH524307 DDL524307 CTP524307 CJT524307 BZX524307 BQB524307 BGF524307 AWJ524307 AMN524307 ACR524307 SV524307 IZ524307 WVL458771 WLP458771 WBT458771 VRX458771 VIB458771 UYF458771 UOJ458771 UEN458771 TUR458771 TKV458771 TAZ458771 SRD458771 SHH458771 RXL458771 RNP458771 RDT458771 QTX458771 QKB458771 QAF458771 PQJ458771 PGN458771 OWR458771 OMV458771 OCZ458771 NTD458771 NJH458771 MZL458771 MPP458771 MFT458771 LVX458771 LMB458771 LCF458771 KSJ458771 KIN458771 JYR458771 JOV458771 JEZ458771 IVD458771 ILH458771 IBL458771 HRP458771 HHT458771 GXX458771 GOB458771 GEF458771 FUJ458771 FKN458771 FAR458771 EQV458771 EGZ458771 DXD458771 DNH458771 DDL458771 CTP458771 CJT458771 BZX458771 BQB458771 BGF458771 AWJ458771 AMN458771 ACR458771 SV458771 IZ458771 WVL393235 WLP393235 WBT393235 VRX393235 VIB393235 UYF393235 UOJ393235 UEN393235 TUR393235 TKV393235 TAZ393235 SRD393235 SHH393235 RXL393235 RNP393235 RDT393235 QTX393235 QKB393235 QAF393235 PQJ393235 PGN393235 OWR393235 OMV393235 OCZ393235 NTD393235 NJH393235 MZL393235 MPP393235 MFT393235 LVX393235 LMB393235 LCF393235 KSJ393235 KIN393235 JYR393235 JOV393235 JEZ393235 IVD393235 ILH393235 IBL393235 HRP393235 HHT393235 GXX393235 GOB393235 GEF393235 FUJ393235 FKN393235 FAR393235 EQV393235 EGZ393235 DXD393235 DNH393235 DDL393235 CTP393235 CJT393235 BZX393235 BQB393235 BGF393235 AWJ393235 AMN393235 ACR393235 SV393235 IZ393235 WVL327699 WLP327699 WBT327699 VRX327699 VIB327699 UYF327699 UOJ327699 UEN327699 TUR327699 TKV327699 TAZ327699 SRD327699 SHH327699 RXL327699 RNP327699 RDT327699 QTX327699 QKB327699 QAF327699 PQJ327699 PGN327699 OWR327699 OMV327699 OCZ327699 NTD327699 NJH327699 MZL327699 MPP327699 MFT327699 LVX327699 LMB327699 LCF327699 KSJ327699 KIN327699 JYR327699 JOV327699 JEZ327699 IVD327699 ILH327699 IBL327699 HRP327699 HHT327699 GXX327699 GOB327699 GEF327699 FUJ327699 FKN327699 FAR327699 EQV327699 EGZ327699 DXD327699 DNH327699 DDL327699 CTP327699 CJT327699 BZX327699 BQB327699 BGF327699 AWJ327699 AMN327699 ACR327699 SV327699 IZ327699 WVL262163 WLP262163 WBT262163 VRX262163 VIB262163 UYF262163 UOJ262163 UEN262163 TUR262163 TKV262163 TAZ262163 SRD262163 SHH262163 RXL262163 RNP262163 RDT262163 QTX262163 QKB262163 QAF262163 PQJ262163 PGN262163 OWR262163 OMV262163 OCZ262163 NTD262163 NJH262163 MZL262163 MPP262163 MFT262163 LVX262163 LMB262163 LCF262163 KSJ262163 KIN262163 JYR262163 JOV262163 JEZ262163 IVD262163 ILH262163 IBL262163 HRP262163 HHT262163 GXX262163 GOB262163 GEF262163 FUJ262163 FKN262163 FAR262163 EQV262163 EGZ262163 DXD262163 DNH262163 DDL262163 CTP262163 CJT262163 BZX262163 BQB262163 BGF262163 AWJ262163 AMN262163 ACR262163 SV262163 IZ262163 WVL196627 WLP196627 WBT196627 VRX196627 VIB196627 UYF196627 UOJ196627 UEN196627 TUR196627 TKV196627 TAZ196627 SRD196627 SHH196627 RXL196627 RNP196627 RDT196627 QTX196627 QKB196627 QAF196627 PQJ196627 PGN196627 OWR196627 OMV196627 OCZ196627 NTD196627 NJH196627 MZL196627 MPP196627 MFT196627 LVX196627 LMB196627 LCF196627 KSJ196627 KIN196627 JYR196627 JOV196627 JEZ196627 IVD196627 ILH196627 IBL196627 HRP196627 HHT196627 GXX196627 GOB196627 GEF196627 FUJ196627 FKN196627 FAR196627 EQV196627 EGZ196627 DXD196627 DNH196627 DDL196627 CTP196627 CJT196627 BZX196627 BQB196627 BGF196627 AWJ196627 AMN196627 ACR196627 SV196627 IZ196627 WVL131091 WLP131091 WBT131091 VRX131091 VIB131091 UYF131091 UOJ131091 UEN131091 TUR131091 TKV131091 TAZ131091 SRD131091 SHH131091 RXL131091 RNP131091 RDT131091 QTX131091 QKB131091 QAF131091 PQJ131091 PGN131091 OWR131091 OMV131091 OCZ131091 NTD131091 NJH131091 MZL131091 MPP131091 MFT131091 LVX131091 LMB131091 LCF131091 KSJ131091 KIN131091 JYR131091 JOV131091 JEZ131091 IVD131091 ILH131091 IBL131091 HRP131091 HHT131091 GXX131091 GOB131091 GEF131091 FUJ131091 FKN131091 FAR131091 EQV131091 EGZ131091 DXD131091 DNH131091 DDL131091 CTP131091 CJT131091 BZX131091 BQB131091 BGF131091 AWJ131091 AMN131091 ACR131091 SV131091 IZ131091 WVL65555 WLP65555 WBT65555 VRX65555 VIB65555 UYF65555 UOJ65555 UEN65555 TUR65555 TKV65555 TAZ65555 SRD65555 SHH65555 RXL65555 RNP65555 RDT65555 QTX65555 QKB65555 QAF65555 PQJ65555 PGN65555 OWR65555 OMV65555 OCZ65555 NTD65555 NJH65555 MZL65555 MPP65555 MFT65555 LVX65555 LMB65555 LCF65555 KSJ65555 KIN65555 JYR65555 JOV65555 JEZ65555 IVD65555 ILH65555 IBL65555 HRP65555 HHT65555 GXX65555 GOB65555 GEF65555 FUJ65555 FKN65555 FAR65555 EQV65555 EGZ65555 DXD65555 DNH65555 DDL65555 CTP65555 CJT65555 BZX65555 BQB65555 BGF65555 AWJ65555 AMN65555 ACR65555 SV65555 IZ65555 WVL17 WLP17 WBT17 VRX17 VIB17 UYF17 UOJ17 UEN17 TUR17 TKV17 TAZ17 SRD17 SHH17 RXL17 RNP17 RDT17 QTX17 QKB17 QAF17 PQJ17 PGN17 OWR17 OMV17 OCZ17 NTD17 NJH17 MZL17 MPP17 MFT17 LVX17 LMB17 LCF17 KSJ17 KIN17 JYR17 JOV17 JEZ17 IVD17 ILH17 IBL17 HRP17 HHT17 GXX17 GOB17 GEF17 FUJ17 FKN17 FAR17 EQV17 EGZ17 DXD17 DNH17 DDL17 CTP17 CJT17 BZX17 BQB17 BGF17 AWJ17 AMN17 ACR17 SV17 IZ17 F65552 F131088 F196624 F262160 F327696 F393232 F458768 F524304 F589840 F655376 F720912 F786448 F851984 F917520 F983056 E65551 E131087 E196623 E262159 E327695 E393231 E458767 E524303 E589839 E655375 E720911 E786447 E851983 E917519 E983055 I65552 I131088 I196624 I262160 I327696 I393232 I458768 I524304 I589840 I655376 I720912 I786448 I851984 I917520 I983056 H65551 H131087 H196623 H262159 H327695 H393231 H458767 H524303 H589839 H655375 H720911 H786447 H851983 H917519" xr:uid="{00000000-0002-0000-0200-000009000000}">
      <formula1>RollConvention</formula1>
    </dataValidation>
    <dataValidation type="list" allowBlank="1" showInputMessage="1" showErrorMessage="1" sqref="I983051 WVO983054 F8 I8 WLS983054 WBW983054 VSA983054 VIE983054 UYI983054 UOM983054 UEQ983054 TUU983054 TKY983054 TBC983054 SRG983054 SHK983054 RXO983054 RNS983054 RDW983054 QUA983054 QKE983054 QAI983054 PQM983054 PGQ983054 OWU983054 OMY983054 ODC983054 NTG983054 NJK983054 MZO983054 MPS983054 MFW983054 LWA983054 LME983054 LCI983054 KSM983054 KIQ983054 JYU983054 JOY983054 JFC983054 IVG983054 ILK983054 IBO983054 HRS983054 HHW983054 GYA983054 GOE983054 GEI983054 FUM983054 FKQ983054 FAU983054 EQY983054 EHC983054 DXG983054 DNK983054 DDO983054 CTS983054 CJW983054 CAA983054 BQE983054 BGI983054 AWM983054 AMQ983054 ACU983054 SY983054 JC983054 WVO917518 WLS917518 WBW917518 VSA917518 VIE917518 UYI917518 UOM917518 UEQ917518 TUU917518 TKY917518 TBC917518 SRG917518 SHK917518 RXO917518 RNS917518 RDW917518 QUA917518 QKE917518 QAI917518 PQM917518 PGQ917518 OWU917518 OMY917518 ODC917518 NTG917518 NJK917518 MZO917518 MPS917518 MFW917518 LWA917518 LME917518 LCI917518 KSM917518 KIQ917518 JYU917518 JOY917518 JFC917518 IVG917518 ILK917518 IBO917518 HRS917518 HHW917518 GYA917518 GOE917518 GEI917518 FUM917518 FKQ917518 FAU917518 EQY917518 EHC917518 DXG917518 DNK917518 DDO917518 CTS917518 CJW917518 CAA917518 BQE917518 BGI917518 AWM917518 AMQ917518 ACU917518 SY917518 JC917518 WVO851982 WLS851982 WBW851982 VSA851982 VIE851982 UYI851982 UOM851982 UEQ851982 TUU851982 TKY851982 TBC851982 SRG851982 SHK851982 RXO851982 RNS851982 RDW851982 QUA851982 QKE851982 QAI851982 PQM851982 PGQ851982 OWU851982 OMY851982 ODC851982 NTG851982 NJK851982 MZO851982 MPS851982 MFW851982 LWA851982 LME851982 LCI851982 KSM851982 KIQ851982 JYU851982 JOY851982 JFC851982 IVG851982 ILK851982 IBO851982 HRS851982 HHW851982 GYA851982 GOE851982 GEI851982 FUM851982 FKQ851982 FAU851982 EQY851982 EHC851982 DXG851982 DNK851982 DDO851982 CTS851982 CJW851982 CAA851982 BQE851982 BGI851982 AWM851982 AMQ851982 ACU851982 SY851982 JC851982 WVO786446 WLS786446 WBW786446 VSA786446 VIE786446 UYI786446 UOM786446 UEQ786446 TUU786446 TKY786446 TBC786446 SRG786446 SHK786446 RXO786446 RNS786446 RDW786446 QUA786446 QKE786446 QAI786446 PQM786446 PGQ786446 OWU786446 OMY786446 ODC786446 NTG786446 NJK786446 MZO786446 MPS786446 MFW786446 LWA786446 LME786446 LCI786446 KSM786446 KIQ786446 JYU786446 JOY786446 JFC786446 IVG786446 ILK786446 IBO786446 HRS786446 HHW786446 GYA786446 GOE786446 GEI786446 FUM786446 FKQ786446 FAU786446 EQY786446 EHC786446 DXG786446 DNK786446 DDO786446 CTS786446 CJW786446 CAA786446 BQE786446 BGI786446 AWM786446 AMQ786446 ACU786446 SY786446 JC786446 WVO720910 WLS720910 WBW720910 VSA720910 VIE720910 UYI720910 UOM720910 UEQ720910 TUU720910 TKY720910 TBC720910 SRG720910 SHK720910 RXO720910 RNS720910 RDW720910 QUA720910 QKE720910 QAI720910 PQM720910 PGQ720910 OWU720910 OMY720910 ODC720910 NTG720910 NJK720910 MZO720910 MPS720910 MFW720910 LWA720910 LME720910 LCI720910 KSM720910 KIQ720910 JYU720910 JOY720910 JFC720910 IVG720910 ILK720910 IBO720910 HRS720910 HHW720910 GYA720910 GOE720910 GEI720910 FUM720910 FKQ720910 FAU720910 EQY720910 EHC720910 DXG720910 DNK720910 DDO720910 CTS720910 CJW720910 CAA720910 BQE720910 BGI720910 AWM720910 AMQ720910 ACU720910 SY720910 JC720910 WVO655374 WLS655374 WBW655374 VSA655374 VIE655374 UYI655374 UOM655374 UEQ655374 TUU655374 TKY655374 TBC655374 SRG655374 SHK655374 RXO655374 RNS655374 RDW655374 QUA655374 QKE655374 QAI655374 PQM655374 PGQ655374 OWU655374 OMY655374 ODC655374 NTG655374 NJK655374 MZO655374 MPS655374 MFW655374 LWA655374 LME655374 LCI655374 KSM655374 KIQ655374 JYU655374 JOY655374 JFC655374 IVG655374 ILK655374 IBO655374 HRS655374 HHW655374 GYA655374 GOE655374 GEI655374 FUM655374 FKQ655374 FAU655374 EQY655374 EHC655374 DXG655374 DNK655374 DDO655374 CTS655374 CJW655374 CAA655374 BQE655374 BGI655374 AWM655374 AMQ655374 ACU655374 SY655374 JC655374 WVO589838 WLS589838 WBW589838 VSA589838 VIE589838 UYI589838 UOM589838 UEQ589838 TUU589838 TKY589838 TBC589838 SRG589838 SHK589838 RXO589838 RNS589838 RDW589838 QUA589838 QKE589838 QAI589838 PQM589838 PGQ589838 OWU589838 OMY589838 ODC589838 NTG589838 NJK589838 MZO589838 MPS589838 MFW589838 LWA589838 LME589838 LCI589838 KSM589838 KIQ589838 JYU589838 JOY589838 JFC589838 IVG589838 ILK589838 IBO589838 HRS589838 HHW589838 GYA589838 GOE589838 GEI589838 FUM589838 FKQ589838 FAU589838 EQY589838 EHC589838 DXG589838 DNK589838 DDO589838 CTS589838 CJW589838 CAA589838 BQE589838 BGI589838 AWM589838 AMQ589838 ACU589838 SY589838 JC589838 WVO524302 WLS524302 WBW524302 VSA524302 VIE524302 UYI524302 UOM524302 UEQ524302 TUU524302 TKY524302 TBC524302 SRG524302 SHK524302 RXO524302 RNS524302 RDW524302 QUA524302 QKE524302 QAI524302 PQM524302 PGQ524302 OWU524302 OMY524302 ODC524302 NTG524302 NJK524302 MZO524302 MPS524302 MFW524302 LWA524302 LME524302 LCI524302 KSM524302 KIQ524302 JYU524302 JOY524302 JFC524302 IVG524302 ILK524302 IBO524302 HRS524302 HHW524302 GYA524302 GOE524302 GEI524302 FUM524302 FKQ524302 FAU524302 EQY524302 EHC524302 DXG524302 DNK524302 DDO524302 CTS524302 CJW524302 CAA524302 BQE524302 BGI524302 AWM524302 AMQ524302 ACU524302 SY524302 JC524302 WVO458766 WLS458766 WBW458766 VSA458766 VIE458766 UYI458766 UOM458766 UEQ458766 TUU458766 TKY458766 TBC458766 SRG458766 SHK458766 RXO458766 RNS458766 RDW458766 QUA458766 QKE458766 QAI458766 PQM458766 PGQ458766 OWU458766 OMY458766 ODC458766 NTG458766 NJK458766 MZO458766 MPS458766 MFW458766 LWA458766 LME458766 LCI458766 KSM458766 KIQ458766 JYU458766 JOY458766 JFC458766 IVG458766 ILK458766 IBO458766 HRS458766 HHW458766 GYA458766 GOE458766 GEI458766 FUM458766 FKQ458766 FAU458766 EQY458766 EHC458766 DXG458766 DNK458766 DDO458766 CTS458766 CJW458766 CAA458766 BQE458766 BGI458766 AWM458766 AMQ458766 ACU458766 SY458766 JC458766 WVO393230 WLS393230 WBW393230 VSA393230 VIE393230 UYI393230 UOM393230 UEQ393230 TUU393230 TKY393230 TBC393230 SRG393230 SHK393230 RXO393230 RNS393230 RDW393230 QUA393230 QKE393230 QAI393230 PQM393230 PGQ393230 OWU393230 OMY393230 ODC393230 NTG393230 NJK393230 MZO393230 MPS393230 MFW393230 LWA393230 LME393230 LCI393230 KSM393230 KIQ393230 JYU393230 JOY393230 JFC393230 IVG393230 ILK393230 IBO393230 HRS393230 HHW393230 GYA393230 GOE393230 GEI393230 FUM393230 FKQ393230 FAU393230 EQY393230 EHC393230 DXG393230 DNK393230 DDO393230 CTS393230 CJW393230 CAA393230 BQE393230 BGI393230 AWM393230 AMQ393230 ACU393230 SY393230 JC393230 WVO327694 WLS327694 WBW327694 VSA327694 VIE327694 UYI327694 UOM327694 UEQ327694 TUU327694 TKY327694 TBC327694 SRG327694 SHK327694 RXO327694 RNS327694 RDW327694 QUA327694 QKE327694 QAI327694 PQM327694 PGQ327694 OWU327694 OMY327694 ODC327694 NTG327694 NJK327694 MZO327694 MPS327694 MFW327694 LWA327694 LME327694 LCI327694 KSM327694 KIQ327694 JYU327694 JOY327694 JFC327694 IVG327694 ILK327694 IBO327694 HRS327694 HHW327694 GYA327694 GOE327694 GEI327694 FUM327694 FKQ327694 FAU327694 EQY327694 EHC327694 DXG327694 DNK327694 DDO327694 CTS327694 CJW327694 CAA327694 BQE327694 BGI327694 AWM327694 AMQ327694 ACU327694 SY327694 JC327694 WVO262158 WLS262158 WBW262158 VSA262158 VIE262158 UYI262158 UOM262158 UEQ262158 TUU262158 TKY262158 TBC262158 SRG262158 SHK262158 RXO262158 RNS262158 RDW262158 QUA262158 QKE262158 QAI262158 PQM262158 PGQ262158 OWU262158 OMY262158 ODC262158 NTG262158 NJK262158 MZO262158 MPS262158 MFW262158 LWA262158 LME262158 LCI262158 KSM262158 KIQ262158 JYU262158 JOY262158 JFC262158 IVG262158 ILK262158 IBO262158 HRS262158 HHW262158 GYA262158 GOE262158 GEI262158 FUM262158 FKQ262158 FAU262158 EQY262158 EHC262158 DXG262158 DNK262158 DDO262158 CTS262158 CJW262158 CAA262158 BQE262158 BGI262158 AWM262158 AMQ262158 ACU262158 SY262158 JC262158 WVO196622 WLS196622 WBW196622 VSA196622 VIE196622 UYI196622 UOM196622 UEQ196622 TUU196622 TKY196622 TBC196622 SRG196622 SHK196622 RXO196622 RNS196622 RDW196622 QUA196622 QKE196622 QAI196622 PQM196622 PGQ196622 OWU196622 OMY196622 ODC196622 NTG196622 NJK196622 MZO196622 MPS196622 MFW196622 LWA196622 LME196622 LCI196622 KSM196622 KIQ196622 JYU196622 JOY196622 JFC196622 IVG196622 ILK196622 IBO196622 HRS196622 HHW196622 GYA196622 GOE196622 GEI196622 FUM196622 FKQ196622 FAU196622 EQY196622 EHC196622 DXG196622 DNK196622 DDO196622 CTS196622 CJW196622 CAA196622 BQE196622 BGI196622 AWM196622 AMQ196622 ACU196622 SY196622 JC196622 WVO131086 WLS131086 WBW131086 VSA131086 VIE131086 UYI131086 UOM131086 UEQ131086 TUU131086 TKY131086 TBC131086 SRG131086 SHK131086 RXO131086 RNS131086 RDW131086 QUA131086 QKE131086 QAI131086 PQM131086 PGQ131086 OWU131086 OMY131086 ODC131086 NTG131086 NJK131086 MZO131086 MPS131086 MFW131086 LWA131086 LME131086 LCI131086 KSM131086 KIQ131086 JYU131086 JOY131086 JFC131086 IVG131086 ILK131086 IBO131086 HRS131086 HHW131086 GYA131086 GOE131086 GEI131086 FUM131086 FKQ131086 FAU131086 EQY131086 EHC131086 DXG131086 DNK131086 DDO131086 CTS131086 CJW131086 CAA131086 BQE131086 BGI131086 AWM131086 AMQ131086 ACU131086 SY131086 JC131086 WVO65550 WLS65550 WBW65550 VSA65550 VIE65550 UYI65550 UOM65550 UEQ65550 TUU65550 TKY65550 TBC65550 SRG65550 SHK65550 RXO65550 RNS65550 RDW65550 QUA65550 QKE65550 QAI65550 PQM65550 PGQ65550 OWU65550 OMY65550 ODC65550 NTG65550 NJK65550 MZO65550 MPS65550 MFW65550 LWA65550 LME65550 LCI65550 KSM65550 KIQ65550 JYU65550 JOY65550 JFC65550 IVG65550 ILK65550 IBO65550 HRS65550 HHW65550 GYA65550 GOE65550 GEI65550 FUM65550 FKQ65550 FAU65550 EQY65550 EHC65550 DXG65550 DNK65550 DDO65550 CTS65550 CJW65550 CAA65550 BQE65550 BGI65550 AWM65550 AMQ65550 ACU65550 SY65550 JC65550 WVO9:WVO10 WLS9:WLS10 WBW9:WBW10 VSA9:VSA10 VIE9:VIE10 UYI9:UYI10 UOM9:UOM10 UEQ9:UEQ10 TUU9:TUU10 TKY9:TKY10 TBC9:TBC10 SRG9:SRG10 SHK9:SHK10 RXO9:RXO10 RNS9:RNS10 RDW9:RDW10 QUA9:QUA10 QKE9:QKE10 QAI9:QAI10 PQM9:PQM10 PGQ9:PGQ10 OWU9:OWU10 OMY9:OMY10 ODC9:ODC10 NTG9:NTG10 NJK9:NJK10 MZO9:MZO10 MPS9:MPS10 MFW9:MFW10 LWA9:LWA10 LME9:LME10 LCI9:LCI10 KSM9:KSM10 KIQ9:KIQ10 JYU9:JYU10 JOY9:JOY10 JFC9:JFC10 IVG9:IVG10 ILK9:ILK10 IBO9:IBO10 HRS9:HRS10 HHW9:HHW10 GYA9:GYA10 GOE9:GOE10 GEI9:GEI10 FUM9:FUM10 FKQ9:FKQ10 FAU9:FAU10 EQY9:EQY10 EHC9:EHC10 DXG9:DXG10 DNK9:DNK10 DDO9:DDO10 CTS9:CTS10 CJW9:CJW10 CAA9:CAA10 BQE9:BQE10 BGI9:BGI10 AWM9:AWM10 AMQ9:AMQ10 ACU9:ACU10 SY9:SY10 JC9:JC10 WVL983054 WLP983054 WBT983054 VRX983054 VIB983054 UYF983054 UOJ983054 UEN983054 TUR983054 TKV983054 TAZ983054 SRD983054 SHH983054 RXL983054 RNP983054 RDT983054 QTX983054 QKB983054 QAF983054 PQJ983054 PGN983054 OWR983054 OMV983054 OCZ983054 NTD983054 NJH983054 MZL983054 MPP983054 MFT983054 LVX983054 LMB983054 LCF983054 KSJ983054 KIN983054 JYR983054 JOV983054 JEZ983054 IVD983054 ILH983054 IBL983054 HRP983054 HHT983054 GXX983054 GOB983054 GEF983054 FUJ983054 FKN983054 FAR983054 EQV983054 EGZ983054 DXD983054 DNH983054 DDL983054 CTP983054 CJT983054 BZX983054 BQB983054 BGF983054 AWJ983054 AMN983054 ACR983054 SV983054 IZ983054 WVL917518 WLP917518 WBT917518 VRX917518 VIB917518 UYF917518 UOJ917518 UEN917518 TUR917518 TKV917518 TAZ917518 SRD917518 SHH917518 RXL917518 RNP917518 RDT917518 QTX917518 QKB917518 QAF917518 PQJ917518 PGN917518 OWR917518 OMV917518 OCZ917518 NTD917518 NJH917518 MZL917518 MPP917518 MFT917518 LVX917518 LMB917518 LCF917518 KSJ917518 KIN917518 JYR917518 JOV917518 JEZ917518 IVD917518 ILH917518 IBL917518 HRP917518 HHT917518 GXX917518 GOB917518 GEF917518 FUJ917518 FKN917518 FAR917518 EQV917518 EGZ917518 DXD917518 DNH917518 DDL917518 CTP917518 CJT917518 BZX917518 BQB917518 BGF917518 AWJ917518 AMN917518 ACR917518 SV917518 IZ917518 WVL851982 WLP851982 WBT851982 VRX851982 VIB851982 UYF851982 UOJ851982 UEN851982 TUR851982 TKV851982 TAZ851982 SRD851982 SHH851982 RXL851982 RNP851982 RDT851982 QTX851982 QKB851982 QAF851982 PQJ851982 PGN851982 OWR851982 OMV851982 OCZ851982 NTD851982 NJH851982 MZL851982 MPP851982 MFT851982 LVX851982 LMB851982 LCF851982 KSJ851982 KIN851982 JYR851982 JOV851982 JEZ851982 IVD851982 ILH851982 IBL851982 HRP851982 HHT851982 GXX851982 GOB851982 GEF851982 FUJ851982 FKN851982 FAR851982 EQV851982 EGZ851982 DXD851982 DNH851982 DDL851982 CTP851982 CJT851982 BZX851982 BQB851982 BGF851982 AWJ851982 AMN851982 ACR851982 SV851982 IZ851982 WVL786446 WLP786446 WBT786446 VRX786446 VIB786446 UYF786446 UOJ786446 UEN786446 TUR786446 TKV786446 TAZ786446 SRD786446 SHH786446 RXL786446 RNP786446 RDT786446 QTX786446 QKB786446 QAF786446 PQJ786446 PGN786446 OWR786446 OMV786446 OCZ786446 NTD786446 NJH786446 MZL786446 MPP786446 MFT786446 LVX786446 LMB786446 LCF786446 KSJ786446 KIN786446 JYR786446 JOV786446 JEZ786446 IVD786446 ILH786446 IBL786446 HRP786446 HHT786446 GXX786446 GOB786446 GEF786446 FUJ786446 FKN786446 FAR786446 EQV786446 EGZ786446 DXD786446 DNH786446 DDL786446 CTP786446 CJT786446 BZX786446 BQB786446 BGF786446 AWJ786446 AMN786446 ACR786446 SV786446 IZ786446 WVL720910 WLP720910 WBT720910 VRX720910 VIB720910 UYF720910 UOJ720910 UEN720910 TUR720910 TKV720910 TAZ720910 SRD720910 SHH720910 RXL720910 RNP720910 RDT720910 QTX720910 QKB720910 QAF720910 PQJ720910 PGN720910 OWR720910 OMV720910 OCZ720910 NTD720910 NJH720910 MZL720910 MPP720910 MFT720910 LVX720910 LMB720910 LCF720910 KSJ720910 KIN720910 JYR720910 JOV720910 JEZ720910 IVD720910 ILH720910 IBL720910 HRP720910 HHT720910 GXX720910 GOB720910 GEF720910 FUJ720910 FKN720910 FAR720910 EQV720910 EGZ720910 DXD720910 DNH720910 DDL720910 CTP720910 CJT720910 BZX720910 BQB720910 BGF720910 AWJ720910 AMN720910 ACR720910 SV720910 IZ720910 WVL655374 WLP655374 WBT655374 VRX655374 VIB655374 UYF655374 UOJ655374 UEN655374 TUR655374 TKV655374 TAZ655374 SRD655374 SHH655374 RXL655374 RNP655374 RDT655374 QTX655374 QKB655374 QAF655374 PQJ655374 PGN655374 OWR655374 OMV655374 OCZ655374 NTD655374 NJH655374 MZL655374 MPP655374 MFT655374 LVX655374 LMB655374 LCF655374 KSJ655374 KIN655374 JYR655374 JOV655374 JEZ655374 IVD655374 ILH655374 IBL655374 HRP655374 HHT655374 GXX655374 GOB655374 GEF655374 FUJ655374 FKN655374 FAR655374 EQV655374 EGZ655374 DXD655374 DNH655374 DDL655374 CTP655374 CJT655374 BZX655374 BQB655374 BGF655374 AWJ655374 AMN655374 ACR655374 SV655374 IZ655374 WVL589838 WLP589838 WBT589838 VRX589838 VIB589838 UYF589838 UOJ589838 UEN589838 TUR589838 TKV589838 TAZ589838 SRD589838 SHH589838 RXL589838 RNP589838 RDT589838 QTX589838 QKB589838 QAF589838 PQJ589838 PGN589838 OWR589838 OMV589838 OCZ589838 NTD589838 NJH589838 MZL589838 MPP589838 MFT589838 LVX589838 LMB589838 LCF589838 KSJ589838 KIN589838 JYR589838 JOV589838 JEZ589838 IVD589838 ILH589838 IBL589838 HRP589838 HHT589838 GXX589838 GOB589838 GEF589838 FUJ589838 FKN589838 FAR589838 EQV589838 EGZ589838 DXD589838 DNH589838 DDL589838 CTP589838 CJT589838 BZX589838 BQB589838 BGF589838 AWJ589838 AMN589838 ACR589838 SV589838 IZ589838 WVL524302 WLP524302 WBT524302 VRX524302 VIB524302 UYF524302 UOJ524302 UEN524302 TUR524302 TKV524302 TAZ524302 SRD524302 SHH524302 RXL524302 RNP524302 RDT524302 QTX524302 QKB524302 QAF524302 PQJ524302 PGN524302 OWR524302 OMV524302 OCZ524302 NTD524302 NJH524302 MZL524302 MPP524302 MFT524302 LVX524302 LMB524302 LCF524302 KSJ524302 KIN524302 JYR524302 JOV524302 JEZ524302 IVD524302 ILH524302 IBL524302 HRP524302 HHT524302 GXX524302 GOB524302 GEF524302 FUJ524302 FKN524302 FAR524302 EQV524302 EGZ524302 DXD524302 DNH524302 DDL524302 CTP524302 CJT524302 BZX524302 BQB524302 BGF524302 AWJ524302 AMN524302 ACR524302 SV524302 IZ524302 WVL458766 WLP458766 WBT458766 VRX458766 VIB458766 UYF458766 UOJ458766 UEN458766 TUR458766 TKV458766 TAZ458766 SRD458766 SHH458766 RXL458766 RNP458766 RDT458766 QTX458766 QKB458766 QAF458766 PQJ458766 PGN458766 OWR458766 OMV458766 OCZ458766 NTD458766 NJH458766 MZL458766 MPP458766 MFT458766 LVX458766 LMB458766 LCF458766 KSJ458766 KIN458766 JYR458766 JOV458766 JEZ458766 IVD458766 ILH458766 IBL458766 HRP458766 HHT458766 GXX458766 GOB458766 GEF458766 FUJ458766 FKN458766 FAR458766 EQV458766 EGZ458766 DXD458766 DNH458766 DDL458766 CTP458766 CJT458766 BZX458766 BQB458766 BGF458766 AWJ458766 AMN458766 ACR458766 SV458766 IZ458766 WVL393230 WLP393230 WBT393230 VRX393230 VIB393230 UYF393230 UOJ393230 UEN393230 TUR393230 TKV393230 TAZ393230 SRD393230 SHH393230 RXL393230 RNP393230 RDT393230 QTX393230 QKB393230 QAF393230 PQJ393230 PGN393230 OWR393230 OMV393230 OCZ393230 NTD393230 NJH393230 MZL393230 MPP393230 MFT393230 LVX393230 LMB393230 LCF393230 KSJ393230 KIN393230 JYR393230 JOV393230 JEZ393230 IVD393230 ILH393230 IBL393230 HRP393230 HHT393230 GXX393230 GOB393230 GEF393230 FUJ393230 FKN393230 FAR393230 EQV393230 EGZ393230 DXD393230 DNH393230 DDL393230 CTP393230 CJT393230 BZX393230 BQB393230 BGF393230 AWJ393230 AMN393230 ACR393230 SV393230 IZ393230 WVL327694 WLP327694 WBT327694 VRX327694 VIB327694 UYF327694 UOJ327694 UEN327694 TUR327694 TKV327694 TAZ327694 SRD327694 SHH327694 RXL327694 RNP327694 RDT327694 QTX327694 QKB327694 QAF327694 PQJ327694 PGN327694 OWR327694 OMV327694 OCZ327694 NTD327694 NJH327694 MZL327694 MPP327694 MFT327694 LVX327694 LMB327694 LCF327694 KSJ327694 KIN327694 JYR327694 JOV327694 JEZ327694 IVD327694 ILH327694 IBL327694 HRP327694 HHT327694 GXX327694 GOB327694 GEF327694 FUJ327694 FKN327694 FAR327694 EQV327694 EGZ327694 DXD327694 DNH327694 DDL327694 CTP327694 CJT327694 BZX327694 BQB327694 BGF327694 AWJ327694 AMN327694 ACR327694 SV327694 IZ327694 WVL262158 WLP262158 WBT262158 VRX262158 VIB262158 UYF262158 UOJ262158 UEN262158 TUR262158 TKV262158 TAZ262158 SRD262158 SHH262158 RXL262158 RNP262158 RDT262158 QTX262158 QKB262158 QAF262158 PQJ262158 PGN262158 OWR262158 OMV262158 OCZ262158 NTD262158 NJH262158 MZL262158 MPP262158 MFT262158 LVX262158 LMB262158 LCF262158 KSJ262158 KIN262158 JYR262158 JOV262158 JEZ262158 IVD262158 ILH262158 IBL262158 HRP262158 HHT262158 GXX262158 GOB262158 GEF262158 FUJ262158 FKN262158 FAR262158 EQV262158 EGZ262158 DXD262158 DNH262158 DDL262158 CTP262158 CJT262158 BZX262158 BQB262158 BGF262158 AWJ262158 AMN262158 ACR262158 SV262158 IZ262158 WVL196622 WLP196622 WBT196622 VRX196622 VIB196622 UYF196622 UOJ196622 UEN196622 TUR196622 TKV196622 TAZ196622 SRD196622 SHH196622 RXL196622 RNP196622 RDT196622 QTX196622 QKB196622 QAF196622 PQJ196622 PGN196622 OWR196622 OMV196622 OCZ196622 NTD196622 NJH196622 MZL196622 MPP196622 MFT196622 LVX196622 LMB196622 LCF196622 KSJ196622 KIN196622 JYR196622 JOV196622 JEZ196622 IVD196622 ILH196622 IBL196622 HRP196622 HHT196622 GXX196622 GOB196622 GEF196622 FUJ196622 FKN196622 FAR196622 EQV196622 EGZ196622 DXD196622 DNH196622 DDL196622 CTP196622 CJT196622 BZX196622 BQB196622 BGF196622 AWJ196622 AMN196622 ACR196622 SV196622 IZ196622 WVL131086 WLP131086 WBT131086 VRX131086 VIB131086 UYF131086 UOJ131086 UEN131086 TUR131086 TKV131086 TAZ131086 SRD131086 SHH131086 RXL131086 RNP131086 RDT131086 QTX131086 QKB131086 QAF131086 PQJ131086 PGN131086 OWR131086 OMV131086 OCZ131086 NTD131086 NJH131086 MZL131086 MPP131086 MFT131086 LVX131086 LMB131086 LCF131086 KSJ131086 KIN131086 JYR131086 JOV131086 JEZ131086 IVD131086 ILH131086 IBL131086 HRP131086 HHT131086 GXX131086 GOB131086 GEF131086 FUJ131086 FKN131086 FAR131086 EQV131086 EGZ131086 DXD131086 DNH131086 DDL131086 CTP131086 CJT131086 BZX131086 BQB131086 BGF131086 AWJ131086 AMN131086 ACR131086 SV131086 IZ131086 WVL65550 WLP65550 WBT65550 VRX65550 VIB65550 UYF65550 UOJ65550 UEN65550 TUR65550 TKV65550 TAZ65550 SRD65550 SHH65550 RXL65550 RNP65550 RDT65550 QTX65550 QKB65550 QAF65550 PQJ65550 PGN65550 OWR65550 OMV65550 OCZ65550 NTD65550 NJH65550 MZL65550 MPP65550 MFT65550 LVX65550 LMB65550 LCF65550 KSJ65550 KIN65550 JYR65550 JOV65550 JEZ65550 IVD65550 ILH65550 IBL65550 HRP65550 HHT65550 GXX65550 GOB65550 GEF65550 FUJ65550 FKN65550 FAR65550 EQV65550 EGZ65550 DXD65550 DNH65550 DDL65550 CTP65550 CJT65550 BZX65550 BQB65550 BGF65550 AWJ65550 AMN65550 ACR65550 SV65550 IZ65550 WVL9:WVL10 WLP9:WLP10 WBT9:WBT10 VRX9:VRX10 VIB9:VIB10 UYF9:UYF10 UOJ9:UOJ10 UEN9:UEN10 TUR9:TUR10 TKV9:TKV10 TAZ9:TAZ10 SRD9:SRD10 SHH9:SHH10 RXL9:RXL10 RNP9:RNP10 RDT9:RDT10 QTX9:QTX10 QKB9:QKB10 QAF9:QAF10 PQJ9:PQJ10 PGN9:PGN10 OWR9:OWR10 OMV9:OMV10 OCZ9:OCZ10 NTD9:NTD10 NJH9:NJH10 MZL9:MZL10 MPP9:MPP10 MFT9:MFT10 LVX9:LVX10 LMB9:LMB10 LCF9:LCF10 KSJ9:KSJ10 KIN9:KIN10 JYR9:JYR10 JOV9:JOV10 JEZ9:JEZ10 IVD9:IVD10 ILH9:ILH10 IBL9:IBL10 HRP9:HRP10 HHT9:HHT10 GXX9:GXX10 GOB9:GOB10 GEF9:GEF10 FUJ9:FUJ10 FKN9:FKN10 FAR9:FAR10 EQV9:EQV10 EGZ9:EGZ10 DXD9:DXD10 DNH9:DNH10 DDL9:DDL10 CTP9:CTP10 CJT9:CJT10 BZX9:BZX10 BQB9:BQB10 BGF9:BGF10 AWJ9:AWJ10 AMN9:AMN10 ACR9:ACR10 SV9:SV10 IZ9:IZ10 F65547 F131083 F196619 F262155 F327691 F393227 F458763 F524299 F589835 F655371 F720907 F786443 F851979 F917515 F983051 I65547 I131083 I196619 I262155 I327691 I393227 I458763 I524299 I589835 I655371 I720907 I786443 I851979 I917515" xr:uid="{00000000-0002-0000-0200-00000A000000}">
      <formula1>Tenors</formula1>
    </dataValidation>
    <dataValidation type="list" allowBlank="1" showInputMessage="1" showErrorMessage="1" sqref="I983052 H19 E19 JB21 F9 I9 WVO983055 WLS983055 WBW983055 VSA983055 VIE983055 UYI983055 UOM983055 UEQ983055 TUU983055 TKY983055 TBC983055 SRG983055 SHK983055 RXO983055 RNS983055 RDW983055 QUA983055 QKE983055 QAI983055 PQM983055 PGQ983055 OWU983055 OMY983055 ODC983055 NTG983055 NJK983055 MZO983055 MPS983055 MFW983055 LWA983055 LME983055 LCI983055 KSM983055 KIQ983055 JYU983055 JOY983055 JFC983055 IVG983055 ILK983055 IBO983055 HRS983055 HHW983055 GYA983055 GOE983055 GEI983055 FUM983055 FKQ983055 FAU983055 EQY983055 EHC983055 DXG983055 DNK983055 DDO983055 CTS983055 CJW983055 CAA983055 BQE983055 BGI983055 AWM983055 AMQ983055 ACU983055 SY983055 JC983055 WVO917519 WLS917519 WBW917519 VSA917519 VIE917519 UYI917519 UOM917519 UEQ917519 TUU917519 TKY917519 TBC917519 SRG917519 SHK917519 RXO917519 RNS917519 RDW917519 QUA917519 QKE917519 QAI917519 PQM917519 PGQ917519 OWU917519 OMY917519 ODC917519 NTG917519 NJK917519 MZO917519 MPS917519 MFW917519 LWA917519 LME917519 LCI917519 KSM917519 KIQ917519 JYU917519 JOY917519 JFC917519 IVG917519 ILK917519 IBO917519 HRS917519 HHW917519 GYA917519 GOE917519 GEI917519 FUM917519 FKQ917519 FAU917519 EQY917519 EHC917519 DXG917519 DNK917519 DDO917519 CTS917519 CJW917519 CAA917519 BQE917519 BGI917519 AWM917519 AMQ917519 ACU917519 SY917519 JC917519 WVO851983 WLS851983 WBW851983 VSA851983 VIE851983 UYI851983 UOM851983 UEQ851983 TUU851983 TKY851983 TBC851983 SRG851983 SHK851983 RXO851983 RNS851983 RDW851983 QUA851983 QKE851983 QAI851983 PQM851983 PGQ851983 OWU851983 OMY851983 ODC851983 NTG851983 NJK851983 MZO851983 MPS851983 MFW851983 LWA851983 LME851983 LCI851983 KSM851983 KIQ851983 JYU851983 JOY851983 JFC851983 IVG851983 ILK851983 IBO851983 HRS851983 HHW851983 GYA851983 GOE851983 GEI851983 FUM851983 FKQ851983 FAU851983 EQY851983 EHC851983 DXG851983 DNK851983 DDO851983 CTS851983 CJW851983 CAA851983 BQE851983 BGI851983 AWM851983 AMQ851983 ACU851983 SY851983 JC851983 WVO786447 WLS786447 WBW786447 VSA786447 VIE786447 UYI786447 UOM786447 UEQ786447 TUU786447 TKY786447 TBC786447 SRG786447 SHK786447 RXO786447 RNS786447 RDW786447 QUA786447 QKE786447 QAI786447 PQM786447 PGQ786447 OWU786447 OMY786447 ODC786447 NTG786447 NJK786447 MZO786447 MPS786447 MFW786447 LWA786447 LME786447 LCI786447 KSM786447 KIQ786447 JYU786447 JOY786447 JFC786447 IVG786447 ILK786447 IBO786447 HRS786447 HHW786447 GYA786447 GOE786447 GEI786447 FUM786447 FKQ786447 FAU786447 EQY786447 EHC786447 DXG786447 DNK786447 DDO786447 CTS786447 CJW786447 CAA786447 BQE786447 BGI786447 AWM786447 AMQ786447 ACU786447 SY786447 JC786447 WVO720911 WLS720911 WBW720911 VSA720911 VIE720911 UYI720911 UOM720911 UEQ720911 TUU720911 TKY720911 TBC720911 SRG720911 SHK720911 RXO720911 RNS720911 RDW720911 QUA720911 QKE720911 QAI720911 PQM720911 PGQ720911 OWU720911 OMY720911 ODC720911 NTG720911 NJK720911 MZO720911 MPS720911 MFW720911 LWA720911 LME720911 LCI720911 KSM720911 KIQ720911 JYU720911 JOY720911 JFC720911 IVG720911 ILK720911 IBO720911 HRS720911 HHW720911 GYA720911 GOE720911 GEI720911 FUM720911 FKQ720911 FAU720911 EQY720911 EHC720911 DXG720911 DNK720911 DDO720911 CTS720911 CJW720911 CAA720911 BQE720911 BGI720911 AWM720911 AMQ720911 ACU720911 SY720911 JC720911 WVO655375 WLS655375 WBW655375 VSA655375 VIE655375 UYI655375 UOM655375 UEQ655375 TUU655375 TKY655375 TBC655375 SRG655375 SHK655375 RXO655375 RNS655375 RDW655375 QUA655375 QKE655375 QAI655375 PQM655375 PGQ655375 OWU655375 OMY655375 ODC655375 NTG655375 NJK655375 MZO655375 MPS655375 MFW655375 LWA655375 LME655375 LCI655375 KSM655375 KIQ655375 JYU655375 JOY655375 JFC655375 IVG655375 ILK655375 IBO655375 HRS655375 HHW655375 GYA655375 GOE655375 GEI655375 FUM655375 FKQ655375 FAU655375 EQY655375 EHC655375 DXG655375 DNK655375 DDO655375 CTS655375 CJW655375 CAA655375 BQE655375 BGI655375 AWM655375 AMQ655375 ACU655375 SY655375 JC655375 WVO589839 WLS589839 WBW589839 VSA589839 VIE589839 UYI589839 UOM589839 UEQ589839 TUU589839 TKY589839 TBC589839 SRG589839 SHK589839 RXO589839 RNS589839 RDW589839 QUA589839 QKE589839 QAI589839 PQM589839 PGQ589839 OWU589839 OMY589839 ODC589839 NTG589839 NJK589839 MZO589839 MPS589839 MFW589839 LWA589839 LME589839 LCI589839 KSM589839 KIQ589839 JYU589839 JOY589839 JFC589839 IVG589839 ILK589839 IBO589839 HRS589839 HHW589839 GYA589839 GOE589839 GEI589839 FUM589839 FKQ589839 FAU589839 EQY589839 EHC589839 DXG589839 DNK589839 DDO589839 CTS589839 CJW589839 CAA589839 BQE589839 BGI589839 AWM589839 AMQ589839 ACU589839 SY589839 JC589839 WVO524303 WLS524303 WBW524303 VSA524303 VIE524303 UYI524303 UOM524303 UEQ524303 TUU524303 TKY524303 TBC524303 SRG524303 SHK524303 RXO524303 RNS524303 RDW524303 QUA524303 QKE524303 QAI524303 PQM524303 PGQ524303 OWU524303 OMY524303 ODC524303 NTG524303 NJK524303 MZO524303 MPS524303 MFW524303 LWA524303 LME524303 LCI524303 KSM524303 KIQ524303 JYU524303 JOY524303 JFC524303 IVG524303 ILK524303 IBO524303 HRS524303 HHW524303 GYA524303 GOE524303 GEI524303 FUM524303 FKQ524303 FAU524303 EQY524303 EHC524303 DXG524303 DNK524303 DDO524303 CTS524303 CJW524303 CAA524303 BQE524303 BGI524303 AWM524303 AMQ524303 ACU524303 SY524303 JC524303 WVO458767 WLS458767 WBW458767 VSA458767 VIE458767 UYI458767 UOM458767 UEQ458767 TUU458767 TKY458767 TBC458767 SRG458767 SHK458767 RXO458767 RNS458767 RDW458767 QUA458767 QKE458767 QAI458767 PQM458767 PGQ458767 OWU458767 OMY458767 ODC458767 NTG458767 NJK458767 MZO458767 MPS458767 MFW458767 LWA458767 LME458767 LCI458767 KSM458767 KIQ458767 JYU458767 JOY458767 JFC458767 IVG458767 ILK458767 IBO458767 HRS458767 HHW458767 GYA458767 GOE458767 GEI458767 FUM458767 FKQ458767 FAU458767 EQY458767 EHC458767 DXG458767 DNK458767 DDO458767 CTS458767 CJW458767 CAA458767 BQE458767 BGI458767 AWM458767 AMQ458767 ACU458767 SY458767 JC458767 WVO393231 WLS393231 WBW393231 VSA393231 VIE393231 UYI393231 UOM393231 UEQ393231 TUU393231 TKY393231 TBC393231 SRG393231 SHK393231 RXO393231 RNS393231 RDW393231 QUA393231 QKE393231 QAI393231 PQM393231 PGQ393231 OWU393231 OMY393231 ODC393231 NTG393231 NJK393231 MZO393231 MPS393231 MFW393231 LWA393231 LME393231 LCI393231 KSM393231 KIQ393231 JYU393231 JOY393231 JFC393231 IVG393231 ILK393231 IBO393231 HRS393231 HHW393231 GYA393231 GOE393231 GEI393231 FUM393231 FKQ393231 FAU393231 EQY393231 EHC393231 DXG393231 DNK393231 DDO393231 CTS393231 CJW393231 CAA393231 BQE393231 BGI393231 AWM393231 AMQ393231 ACU393231 SY393231 JC393231 WVO327695 WLS327695 WBW327695 VSA327695 VIE327695 UYI327695 UOM327695 UEQ327695 TUU327695 TKY327695 TBC327695 SRG327695 SHK327695 RXO327695 RNS327695 RDW327695 QUA327695 QKE327695 QAI327695 PQM327695 PGQ327695 OWU327695 OMY327695 ODC327695 NTG327695 NJK327695 MZO327695 MPS327695 MFW327695 LWA327695 LME327695 LCI327695 KSM327695 KIQ327695 JYU327695 JOY327695 JFC327695 IVG327695 ILK327695 IBO327695 HRS327695 HHW327695 GYA327695 GOE327695 GEI327695 FUM327695 FKQ327695 FAU327695 EQY327695 EHC327695 DXG327695 DNK327695 DDO327695 CTS327695 CJW327695 CAA327695 BQE327695 BGI327695 AWM327695 AMQ327695 ACU327695 SY327695 JC327695 WVO262159 WLS262159 WBW262159 VSA262159 VIE262159 UYI262159 UOM262159 UEQ262159 TUU262159 TKY262159 TBC262159 SRG262159 SHK262159 RXO262159 RNS262159 RDW262159 QUA262159 QKE262159 QAI262159 PQM262159 PGQ262159 OWU262159 OMY262159 ODC262159 NTG262159 NJK262159 MZO262159 MPS262159 MFW262159 LWA262159 LME262159 LCI262159 KSM262159 KIQ262159 JYU262159 JOY262159 JFC262159 IVG262159 ILK262159 IBO262159 HRS262159 HHW262159 GYA262159 GOE262159 GEI262159 FUM262159 FKQ262159 FAU262159 EQY262159 EHC262159 DXG262159 DNK262159 DDO262159 CTS262159 CJW262159 CAA262159 BQE262159 BGI262159 AWM262159 AMQ262159 ACU262159 SY262159 JC262159 WVO196623 WLS196623 WBW196623 VSA196623 VIE196623 UYI196623 UOM196623 UEQ196623 TUU196623 TKY196623 TBC196623 SRG196623 SHK196623 RXO196623 RNS196623 RDW196623 QUA196623 QKE196623 QAI196623 PQM196623 PGQ196623 OWU196623 OMY196623 ODC196623 NTG196623 NJK196623 MZO196623 MPS196623 MFW196623 LWA196623 LME196623 LCI196623 KSM196623 KIQ196623 JYU196623 JOY196623 JFC196623 IVG196623 ILK196623 IBO196623 HRS196623 HHW196623 GYA196623 GOE196623 GEI196623 FUM196623 FKQ196623 FAU196623 EQY196623 EHC196623 DXG196623 DNK196623 DDO196623 CTS196623 CJW196623 CAA196623 BQE196623 BGI196623 AWM196623 AMQ196623 ACU196623 SY196623 JC196623 WVO131087 WLS131087 WBW131087 VSA131087 VIE131087 UYI131087 UOM131087 UEQ131087 TUU131087 TKY131087 TBC131087 SRG131087 SHK131087 RXO131087 RNS131087 RDW131087 QUA131087 QKE131087 QAI131087 PQM131087 PGQ131087 OWU131087 OMY131087 ODC131087 NTG131087 NJK131087 MZO131087 MPS131087 MFW131087 LWA131087 LME131087 LCI131087 KSM131087 KIQ131087 JYU131087 JOY131087 JFC131087 IVG131087 ILK131087 IBO131087 HRS131087 HHW131087 GYA131087 GOE131087 GEI131087 FUM131087 FKQ131087 FAU131087 EQY131087 EHC131087 DXG131087 DNK131087 DDO131087 CTS131087 CJW131087 CAA131087 BQE131087 BGI131087 AWM131087 AMQ131087 ACU131087 SY131087 JC131087 WVO65551 WLS65551 WBW65551 VSA65551 VIE65551 UYI65551 UOM65551 UEQ65551 TUU65551 TKY65551 TBC65551 SRG65551 SHK65551 RXO65551 RNS65551 RDW65551 QUA65551 QKE65551 QAI65551 PQM65551 PGQ65551 OWU65551 OMY65551 ODC65551 NTG65551 NJK65551 MZO65551 MPS65551 MFW65551 LWA65551 LME65551 LCI65551 KSM65551 KIQ65551 JYU65551 JOY65551 JFC65551 IVG65551 ILK65551 IBO65551 HRS65551 HHW65551 GYA65551 GOE65551 GEI65551 FUM65551 FKQ65551 FAU65551 EQY65551 EHC65551 DXG65551 DNK65551 DDO65551 CTS65551 CJW65551 CAA65551 BQE65551 BGI65551 AWM65551 AMQ65551 ACU65551 SY65551 JC65551 WVO11 WLS11 WBW11 VSA11 VIE11 UYI11 UOM11 UEQ11 TUU11 TKY11 TBC11 SRG11 SHK11 RXO11 RNS11 RDW11 QUA11 QKE11 QAI11 PQM11 PGQ11 OWU11 OMY11 ODC11 NTG11 NJK11 MZO11 MPS11 MFW11 LWA11 LME11 LCI11 KSM11 KIQ11 JYU11 JOY11 JFC11 IVG11 ILK11 IBO11 HRS11 HHW11 GYA11 GOE11 GEI11 FUM11 FKQ11 FAU11 EQY11 EHC11 DXG11 DNK11 DDO11 CTS11 CJW11 CAA11 BQE11 BGI11 AWM11 AMQ11 ACU11 SY11 JC11 WVL983055 WLP983055 WBT983055 VRX983055 VIB983055 UYF983055 UOJ983055 UEN983055 TUR983055 TKV983055 TAZ983055 SRD983055 SHH983055 RXL983055 RNP983055 RDT983055 QTX983055 QKB983055 QAF983055 PQJ983055 PGN983055 OWR983055 OMV983055 OCZ983055 NTD983055 NJH983055 MZL983055 MPP983055 MFT983055 LVX983055 LMB983055 LCF983055 KSJ983055 KIN983055 JYR983055 JOV983055 JEZ983055 IVD983055 ILH983055 IBL983055 HRP983055 HHT983055 GXX983055 GOB983055 GEF983055 FUJ983055 FKN983055 FAR983055 EQV983055 EGZ983055 DXD983055 DNH983055 DDL983055 CTP983055 CJT983055 BZX983055 BQB983055 BGF983055 AWJ983055 AMN983055 ACR983055 SV983055 IZ983055 WVL917519 WLP917519 WBT917519 VRX917519 VIB917519 UYF917519 UOJ917519 UEN917519 TUR917519 TKV917519 TAZ917519 SRD917519 SHH917519 RXL917519 RNP917519 RDT917519 QTX917519 QKB917519 QAF917519 PQJ917519 PGN917519 OWR917519 OMV917519 OCZ917519 NTD917519 NJH917519 MZL917519 MPP917519 MFT917519 LVX917519 LMB917519 LCF917519 KSJ917519 KIN917519 JYR917519 JOV917519 JEZ917519 IVD917519 ILH917519 IBL917519 HRP917519 HHT917519 GXX917519 GOB917519 GEF917519 FUJ917519 FKN917519 FAR917519 EQV917519 EGZ917519 DXD917519 DNH917519 DDL917519 CTP917519 CJT917519 BZX917519 BQB917519 BGF917519 AWJ917519 AMN917519 ACR917519 SV917519 IZ917519 WVL851983 WLP851983 WBT851983 VRX851983 VIB851983 UYF851983 UOJ851983 UEN851983 TUR851983 TKV851983 TAZ851983 SRD851983 SHH851983 RXL851983 RNP851983 RDT851983 QTX851983 QKB851983 QAF851983 PQJ851983 PGN851983 OWR851983 OMV851983 OCZ851983 NTD851983 NJH851983 MZL851983 MPP851983 MFT851983 LVX851983 LMB851983 LCF851983 KSJ851983 KIN851983 JYR851983 JOV851983 JEZ851983 IVD851983 ILH851983 IBL851983 HRP851983 HHT851983 GXX851983 GOB851983 GEF851983 FUJ851983 FKN851983 FAR851983 EQV851983 EGZ851983 DXD851983 DNH851983 DDL851983 CTP851983 CJT851983 BZX851983 BQB851983 BGF851983 AWJ851983 AMN851983 ACR851983 SV851983 IZ851983 WVL786447 WLP786447 WBT786447 VRX786447 VIB786447 UYF786447 UOJ786447 UEN786447 TUR786447 TKV786447 TAZ786447 SRD786447 SHH786447 RXL786447 RNP786447 RDT786447 QTX786447 QKB786447 QAF786447 PQJ786447 PGN786447 OWR786447 OMV786447 OCZ786447 NTD786447 NJH786447 MZL786447 MPP786447 MFT786447 LVX786447 LMB786447 LCF786447 KSJ786447 KIN786447 JYR786447 JOV786447 JEZ786447 IVD786447 ILH786447 IBL786447 HRP786447 HHT786447 GXX786447 GOB786447 GEF786447 FUJ786447 FKN786447 FAR786447 EQV786447 EGZ786447 DXD786447 DNH786447 DDL786447 CTP786447 CJT786447 BZX786447 BQB786447 BGF786447 AWJ786447 AMN786447 ACR786447 SV786447 IZ786447 WVL720911 WLP720911 WBT720911 VRX720911 VIB720911 UYF720911 UOJ720911 UEN720911 TUR720911 TKV720911 TAZ720911 SRD720911 SHH720911 RXL720911 RNP720911 RDT720911 QTX720911 QKB720911 QAF720911 PQJ720911 PGN720911 OWR720911 OMV720911 OCZ720911 NTD720911 NJH720911 MZL720911 MPP720911 MFT720911 LVX720911 LMB720911 LCF720911 KSJ720911 KIN720911 JYR720911 JOV720911 JEZ720911 IVD720911 ILH720911 IBL720911 HRP720911 HHT720911 GXX720911 GOB720911 GEF720911 FUJ720911 FKN720911 FAR720911 EQV720911 EGZ720911 DXD720911 DNH720911 DDL720911 CTP720911 CJT720911 BZX720911 BQB720911 BGF720911 AWJ720911 AMN720911 ACR720911 SV720911 IZ720911 WVL655375 WLP655375 WBT655375 VRX655375 VIB655375 UYF655375 UOJ655375 UEN655375 TUR655375 TKV655375 TAZ655375 SRD655375 SHH655375 RXL655375 RNP655375 RDT655375 QTX655375 QKB655375 QAF655375 PQJ655375 PGN655375 OWR655375 OMV655375 OCZ655375 NTD655375 NJH655375 MZL655375 MPP655375 MFT655375 LVX655375 LMB655375 LCF655375 KSJ655375 KIN655375 JYR655375 JOV655375 JEZ655375 IVD655375 ILH655375 IBL655375 HRP655375 HHT655375 GXX655375 GOB655375 GEF655375 FUJ655375 FKN655375 FAR655375 EQV655375 EGZ655375 DXD655375 DNH655375 DDL655375 CTP655375 CJT655375 BZX655375 BQB655375 BGF655375 AWJ655375 AMN655375 ACR655375 SV655375 IZ655375 WVL589839 WLP589839 WBT589839 VRX589839 VIB589839 UYF589839 UOJ589839 UEN589839 TUR589839 TKV589839 TAZ589839 SRD589839 SHH589839 RXL589839 RNP589839 RDT589839 QTX589839 QKB589839 QAF589839 PQJ589839 PGN589839 OWR589839 OMV589839 OCZ589839 NTD589839 NJH589839 MZL589839 MPP589839 MFT589839 LVX589839 LMB589839 LCF589839 KSJ589839 KIN589839 JYR589839 JOV589839 JEZ589839 IVD589839 ILH589839 IBL589839 HRP589839 HHT589839 GXX589839 GOB589839 GEF589839 FUJ589839 FKN589839 FAR589839 EQV589839 EGZ589839 DXD589839 DNH589839 DDL589839 CTP589839 CJT589839 BZX589839 BQB589839 BGF589839 AWJ589839 AMN589839 ACR589839 SV589839 IZ589839 WVL524303 WLP524303 WBT524303 VRX524303 VIB524303 UYF524303 UOJ524303 UEN524303 TUR524303 TKV524303 TAZ524303 SRD524303 SHH524303 RXL524303 RNP524303 RDT524303 QTX524303 QKB524303 QAF524303 PQJ524303 PGN524303 OWR524303 OMV524303 OCZ524303 NTD524303 NJH524303 MZL524303 MPP524303 MFT524303 LVX524303 LMB524303 LCF524303 KSJ524303 KIN524303 JYR524303 JOV524303 JEZ524303 IVD524303 ILH524303 IBL524303 HRP524303 HHT524303 GXX524303 GOB524303 GEF524303 FUJ524303 FKN524303 FAR524303 EQV524303 EGZ524303 DXD524303 DNH524303 DDL524303 CTP524303 CJT524303 BZX524303 BQB524303 BGF524303 AWJ524303 AMN524303 ACR524303 SV524303 IZ524303 WVL458767 WLP458767 WBT458767 VRX458767 VIB458767 UYF458767 UOJ458767 UEN458767 TUR458767 TKV458767 TAZ458767 SRD458767 SHH458767 RXL458767 RNP458767 RDT458767 QTX458767 QKB458767 QAF458767 PQJ458767 PGN458767 OWR458767 OMV458767 OCZ458767 NTD458767 NJH458767 MZL458767 MPP458767 MFT458767 LVX458767 LMB458767 LCF458767 KSJ458767 KIN458767 JYR458767 JOV458767 JEZ458767 IVD458767 ILH458767 IBL458767 HRP458767 HHT458767 GXX458767 GOB458767 GEF458767 FUJ458767 FKN458767 FAR458767 EQV458767 EGZ458767 DXD458767 DNH458767 DDL458767 CTP458767 CJT458767 BZX458767 BQB458767 BGF458767 AWJ458767 AMN458767 ACR458767 SV458767 IZ458767 WVL393231 WLP393231 WBT393231 VRX393231 VIB393231 UYF393231 UOJ393231 UEN393231 TUR393231 TKV393231 TAZ393231 SRD393231 SHH393231 RXL393231 RNP393231 RDT393231 QTX393231 QKB393231 QAF393231 PQJ393231 PGN393231 OWR393231 OMV393231 OCZ393231 NTD393231 NJH393231 MZL393231 MPP393231 MFT393231 LVX393231 LMB393231 LCF393231 KSJ393231 KIN393231 JYR393231 JOV393231 JEZ393231 IVD393231 ILH393231 IBL393231 HRP393231 HHT393231 GXX393231 GOB393231 GEF393231 FUJ393231 FKN393231 FAR393231 EQV393231 EGZ393231 DXD393231 DNH393231 DDL393231 CTP393231 CJT393231 BZX393231 BQB393231 BGF393231 AWJ393231 AMN393231 ACR393231 SV393231 IZ393231 WVL327695 WLP327695 WBT327695 VRX327695 VIB327695 UYF327695 UOJ327695 UEN327695 TUR327695 TKV327695 TAZ327695 SRD327695 SHH327695 RXL327695 RNP327695 RDT327695 QTX327695 QKB327695 QAF327695 PQJ327695 PGN327695 OWR327695 OMV327695 OCZ327695 NTD327695 NJH327695 MZL327695 MPP327695 MFT327695 LVX327695 LMB327695 LCF327695 KSJ327695 KIN327695 JYR327695 JOV327695 JEZ327695 IVD327695 ILH327695 IBL327695 HRP327695 HHT327695 GXX327695 GOB327695 GEF327695 FUJ327695 FKN327695 FAR327695 EQV327695 EGZ327695 DXD327695 DNH327695 DDL327695 CTP327695 CJT327695 BZX327695 BQB327695 BGF327695 AWJ327695 AMN327695 ACR327695 SV327695 IZ327695 WVL262159 WLP262159 WBT262159 VRX262159 VIB262159 UYF262159 UOJ262159 UEN262159 TUR262159 TKV262159 TAZ262159 SRD262159 SHH262159 RXL262159 RNP262159 RDT262159 QTX262159 QKB262159 QAF262159 PQJ262159 PGN262159 OWR262159 OMV262159 OCZ262159 NTD262159 NJH262159 MZL262159 MPP262159 MFT262159 LVX262159 LMB262159 LCF262159 KSJ262159 KIN262159 JYR262159 JOV262159 JEZ262159 IVD262159 ILH262159 IBL262159 HRP262159 HHT262159 GXX262159 GOB262159 GEF262159 FUJ262159 FKN262159 FAR262159 EQV262159 EGZ262159 DXD262159 DNH262159 DDL262159 CTP262159 CJT262159 BZX262159 BQB262159 BGF262159 AWJ262159 AMN262159 ACR262159 SV262159 IZ262159 WVL196623 WLP196623 WBT196623 VRX196623 VIB196623 UYF196623 UOJ196623 UEN196623 TUR196623 TKV196623 TAZ196623 SRD196623 SHH196623 RXL196623 RNP196623 RDT196623 QTX196623 QKB196623 QAF196623 PQJ196623 PGN196623 OWR196623 OMV196623 OCZ196623 NTD196623 NJH196623 MZL196623 MPP196623 MFT196623 LVX196623 LMB196623 LCF196623 KSJ196623 KIN196623 JYR196623 JOV196623 JEZ196623 IVD196623 ILH196623 IBL196623 HRP196623 HHT196623 GXX196623 GOB196623 GEF196623 FUJ196623 FKN196623 FAR196623 EQV196623 EGZ196623 DXD196623 DNH196623 DDL196623 CTP196623 CJT196623 BZX196623 BQB196623 BGF196623 AWJ196623 AMN196623 ACR196623 SV196623 IZ196623 WVL131087 WLP131087 WBT131087 VRX131087 VIB131087 UYF131087 UOJ131087 UEN131087 TUR131087 TKV131087 TAZ131087 SRD131087 SHH131087 RXL131087 RNP131087 RDT131087 QTX131087 QKB131087 QAF131087 PQJ131087 PGN131087 OWR131087 OMV131087 OCZ131087 NTD131087 NJH131087 MZL131087 MPP131087 MFT131087 LVX131087 LMB131087 LCF131087 KSJ131087 KIN131087 JYR131087 JOV131087 JEZ131087 IVD131087 ILH131087 IBL131087 HRP131087 HHT131087 GXX131087 GOB131087 GEF131087 FUJ131087 FKN131087 FAR131087 EQV131087 EGZ131087 DXD131087 DNH131087 DDL131087 CTP131087 CJT131087 BZX131087 BQB131087 BGF131087 AWJ131087 AMN131087 ACR131087 SV131087 IZ131087 WVL65551 WLP65551 WBT65551 VRX65551 VIB65551 UYF65551 UOJ65551 UEN65551 TUR65551 TKV65551 TAZ65551 SRD65551 SHH65551 RXL65551 RNP65551 RDT65551 QTX65551 QKB65551 QAF65551 PQJ65551 PGN65551 OWR65551 OMV65551 OCZ65551 NTD65551 NJH65551 MZL65551 MPP65551 MFT65551 LVX65551 LMB65551 LCF65551 KSJ65551 KIN65551 JYR65551 JOV65551 JEZ65551 IVD65551 ILH65551 IBL65551 HRP65551 HHT65551 GXX65551 GOB65551 GEF65551 FUJ65551 FKN65551 FAR65551 EQV65551 EGZ65551 DXD65551 DNH65551 DDL65551 CTP65551 CJT65551 BZX65551 BQB65551 BGF65551 AWJ65551 AMN65551 ACR65551 SV65551 IZ65551 WVL11 WLP11 WBT11 VRX11 VIB11 UYF11 UOJ11 UEN11 TUR11 TKV11 TAZ11 SRD11 SHH11 RXL11 RNP11 RDT11 QTX11 QKB11 QAF11 PQJ11 PGN11 OWR11 OMV11 OCZ11 NTD11 NJH11 MZL11 MPP11 MFT11 LVX11 LMB11 LCF11 KSJ11 KIN11 JYR11 JOV11 JEZ11 IVD11 ILH11 IBL11 HRP11 HHT11 GXX11 GOB11 GEF11 FUJ11 FKN11 FAR11 EQV11 EGZ11 DXD11 DNH11 DDL11 CTP11 CJT11 BZX11 BQB11 BGF11 AWJ11 AMN11 ACR11 SV11 IZ11 WVK983063 WLO983063 WBS983063 VRW983063 VIA983063 UYE983063 UOI983063 UEM983063 TUQ983063 TKU983063 TAY983063 SRC983063 SHG983063 RXK983063 RNO983063 RDS983063 QTW983063 QKA983063 QAE983063 PQI983063 PGM983063 OWQ983063 OMU983063 OCY983063 NTC983063 NJG983063 MZK983063 MPO983063 MFS983063 LVW983063 LMA983063 LCE983063 KSI983063 KIM983063 JYQ983063 JOU983063 JEY983063 IVC983063 ILG983063 IBK983063 HRO983063 HHS983063 GXW983063 GOA983063 GEE983063 FUI983063 FKM983063 FAQ983063 EQU983063 EGY983063 DXC983063 DNG983063 DDK983063 CTO983063 CJS983063 BZW983063 BQA983063 BGE983063 AWI983063 AMM983063 ACQ983063 SU983063 IY983063 WVK917527 WLO917527 WBS917527 VRW917527 VIA917527 UYE917527 UOI917527 UEM917527 TUQ917527 TKU917527 TAY917527 SRC917527 SHG917527 RXK917527 RNO917527 RDS917527 QTW917527 QKA917527 QAE917527 PQI917527 PGM917527 OWQ917527 OMU917527 OCY917527 NTC917527 NJG917527 MZK917527 MPO917527 MFS917527 LVW917527 LMA917527 LCE917527 KSI917527 KIM917527 JYQ917527 JOU917527 JEY917527 IVC917527 ILG917527 IBK917527 HRO917527 HHS917527 GXW917527 GOA917527 GEE917527 FUI917527 FKM917527 FAQ917527 EQU917527 EGY917527 DXC917527 DNG917527 DDK917527 CTO917527 CJS917527 BZW917527 BQA917527 BGE917527 AWI917527 AMM917527 ACQ917527 SU917527 IY917527 WVK851991 WLO851991 WBS851991 VRW851991 VIA851991 UYE851991 UOI851991 UEM851991 TUQ851991 TKU851991 TAY851991 SRC851991 SHG851991 RXK851991 RNO851991 RDS851991 QTW851991 QKA851991 QAE851991 PQI851991 PGM851991 OWQ851991 OMU851991 OCY851991 NTC851991 NJG851991 MZK851991 MPO851991 MFS851991 LVW851991 LMA851991 LCE851991 KSI851991 KIM851991 JYQ851991 JOU851991 JEY851991 IVC851991 ILG851991 IBK851991 HRO851991 HHS851991 GXW851991 GOA851991 GEE851991 FUI851991 FKM851991 FAQ851991 EQU851991 EGY851991 DXC851991 DNG851991 DDK851991 CTO851991 CJS851991 BZW851991 BQA851991 BGE851991 AWI851991 AMM851991 ACQ851991 SU851991 IY851991 WVK786455 WLO786455 WBS786455 VRW786455 VIA786455 UYE786455 UOI786455 UEM786455 TUQ786455 TKU786455 TAY786455 SRC786455 SHG786455 RXK786455 RNO786455 RDS786455 QTW786455 QKA786455 QAE786455 PQI786455 PGM786455 OWQ786455 OMU786455 OCY786455 NTC786455 NJG786455 MZK786455 MPO786455 MFS786455 LVW786455 LMA786455 LCE786455 KSI786455 KIM786455 JYQ786455 JOU786455 JEY786455 IVC786455 ILG786455 IBK786455 HRO786455 HHS786455 GXW786455 GOA786455 GEE786455 FUI786455 FKM786455 FAQ786455 EQU786455 EGY786455 DXC786455 DNG786455 DDK786455 CTO786455 CJS786455 BZW786455 BQA786455 BGE786455 AWI786455 AMM786455 ACQ786455 SU786455 IY786455 WVK720919 WLO720919 WBS720919 VRW720919 VIA720919 UYE720919 UOI720919 UEM720919 TUQ720919 TKU720919 TAY720919 SRC720919 SHG720919 RXK720919 RNO720919 RDS720919 QTW720919 QKA720919 QAE720919 PQI720919 PGM720919 OWQ720919 OMU720919 OCY720919 NTC720919 NJG720919 MZK720919 MPO720919 MFS720919 LVW720919 LMA720919 LCE720919 KSI720919 KIM720919 JYQ720919 JOU720919 JEY720919 IVC720919 ILG720919 IBK720919 HRO720919 HHS720919 GXW720919 GOA720919 GEE720919 FUI720919 FKM720919 FAQ720919 EQU720919 EGY720919 DXC720919 DNG720919 DDK720919 CTO720919 CJS720919 BZW720919 BQA720919 BGE720919 AWI720919 AMM720919 ACQ720919 SU720919 IY720919 WVK655383 WLO655383 WBS655383 VRW655383 VIA655383 UYE655383 UOI655383 UEM655383 TUQ655383 TKU655383 TAY655383 SRC655383 SHG655383 RXK655383 RNO655383 RDS655383 QTW655383 QKA655383 QAE655383 PQI655383 PGM655383 OWQ655383 OMU655383 OCY655383 NTC655383 NJG655383 MZK655383 MPO655383 MFS655383 LVW655383 LMA655383 LCE655383 KSI655383 KIM655383 JYQ655383 JOU655383 JEY655383 IVC655383 ILG655383 IBK655383 HRO655383 HHS655383 GXW655383 GOA655383 GEE655383 FUI655383 FKM655383 FAQ655383 EQU655383 EGY655383 DXC655383 DNG655383 DDK655383 CTO655383 CJS655383 BZW655383 BQA655383 BGE655383 AWI655383 AMM655383 ACQ655383 SU655383 IY655383 WVK589847 WLO589847 WBS589847 VRW589847 VIA589847 UYE589847 UOI589847 UEM589847 TUQ589847 TKU589847 TAY589847 SRC589847 SHG589847 RXK589847 RNO589847 RDS589847 QTW589847 QKA589847 QAE589847 PQI589847 PGM589847 OWQ589847 OMU589847 OCY589847 NTC589847 NJG589847 MZK589847 MPO589847 MFS589847 LVW589847 LMA589847 LCE589847 KSI589847 KIM589847 JYQ589847 JOU589847 JEY589847 IVC589847 ILG589847 IBK589847 HRO589847 HHS589847 GXW589847 GOA589847 GEE589847 FUI589847 FKM589847 FAQ589847 EQU589847 EGY589847 DXC589847 DNG589847 DDK589847 CTO589847 CJS589847 BZW589847 BQA589847 BGE589847 AWI589847 AMM589847 ACQ589847 SU589847 IY589847 WVK524311 WLO524311 WBS524311 VRW524311 VIA524311 UYE524311 UOI524311 UEM524311 TUQ524311 TKU524311 TAY524311 SRC524311 SHG524311 RXK524311 RNO524311 RDS524311 QTW524311 QKA524311 QAE524311 PQI524311 PGM524311 OWQ524311 OMU524311 OCY524311 NTC524311 NJG524311 MZK524311 MPO524311 MFS524311 LVW524311 LMA524311 LCE524311 KSI524311 KIM524311 JYQ524311 JOU524311 JEY524311 IVC524311 ILG524311 IBK524311 HRO524311 HHS524311 GXW524311 GOA524311 GEE524311 FUI524311 FKM524311 FAQ524311 EQU524311 EGY524311 DXC524311 DNG524311 DDK524311 CTO524311 CJS524311 BZW524311 BQA524311 BGE524311 AWI524311 AMM524311 ACQ524311 SU524311 IY524311 WVK458775 WLO458775 WBS458775 VRW458775 VIA458775 UYE458775 UOI458775 UEM458775 TUQ458775 TKU458775 TAY458775 SRC458775 SHG458775 RXK458775 RNO458775 RDS458775 QTW458775 QKA458775 QAE458775 PQI458775 PGM458775 OWQ458775 OMU458775 OCY458775 NTC458775 NJG458775 MZK458775 MPO458775 MFS458775 LVW458775 LMA458775 LCE458775 KSI458775 KIM458775 JYQ458775 JOU458775 JEY458775 IVC458775 ILG458775 IBK458775 HRO458775 HHS458775 GXW458775 GOA458775 GEE458775 FUI458775 FKM458775 FAQ458775 EQU458775 EGY458775 DXC458775 DNG458775 DDK458775 CTO458775 CJS458775 BZW458775 BQA458775 BGE458775 AWI458775 AMM458775 ACQ458775 SU458775 IY458775 WVK393239 WLO393239 WBS393239 VRW393239 VIA393239 UYE393239 UOI393239 UEM393239 TUQ393239 TKU393239 TAY393239 SRC393239 SHG393239 RXK393239 RNO393239 RDS393239 QTW393239 QKA393239 QAE393239 PQI393239 PGM393239 OWQ393239 OMU393239 OCY393239 NTC393239 NJG393239 MZK393239 MPO393239 MFS393239 LVW393239 LMA393239 LCE393239 KSI393239 KIM393239 JYQ393239 JOU393239 JEY393239 IVC393239 ILG393239 IBK393239 HRO393239 HHS393239 GXW393239 GOA393239 GEE393239 FUI393239 FKM393239 FAQ393239 EQU393239 EGY393239 DXC393239 DNG393239 DDK393239 CTO393239 CJS393239 BZW393239 BQA393239 BGE393239 AWI393239 AMM393239 ACQ393239 SU393239 IY393239 WVK327703 WLO327703 WBS327703 VRW327703 VIA327703 UYE327703 UOI327703 UEM327703 TUQ327703 TKU327703 TAY327703 SRC327703 SHG327703 RXK327703 RNO327703 RDS327703 QTW327703 QKA327703 QAE327703 PQI327703 PGM327703 OWQ327703 OMU327703 OCY327703 NTC327703 NJG327703 MZK327703 MPO327703 MFS327703 LVW327703 LMA327703 LCE327703 KSI327703 KIM327703 JYQ327703 JOU327703 JEY327703 IVC327703 ILG327703 IBK327703 HRO327703 HHS327703 GXW327703 GOA327703 GEE327703 FUI327703 FKM327703 FAQ327703 EQU327703 EGY327703 DXC327703 DNG327703 DDK327703 CTO327703 CJS327703 BZW327703 BQA327703 BGE327703 AWI327703 AMM327703 ACQ327703 SU327703 IY327703 WVK262167 WLO262167 WBS262167 VRW262167 VIA262167 UYE262167 UOI262167 UEM262167 TUQ262167 TKU262167 TAY262167 SRC262167 SHG262167 RXK262167 RNO262167 RDS262167 QTW262167 QKA262167 QAE262167 PQI262167 PGM262167 OWQ262167 OMU262167 OCY262167 NTC262167 NJG262167 MZK262167 MPO262167 MFS262167 LVW262167 LMA262167 LCE262167 KSI262167 KIM262167 JYQ262167 JOU262167 JEY262167 IVC262167 ILG262167 IBK262167 HRO262167 HHS262167 GXW262167 GOA262167 GEE262167 FUI262167 FKM262167 FAQ262167 EQU262167 EGY262167 DXC262167 DNG262167 DDK262167 CTO262167 CJS262167 BZW262167 BQA262167 BGE262167 AWI262167 AMM262167 ACQ262167 SU262167 IY262167 WVK196631 WLO196631 WBS196631 VRW196631 VIA196631 UYE196631 UOI196631 UEM196631 TUQ196631 TKU196631 TAY196631 SRC196631 SHG196631 RXK196631 RNO196631 RDS196631 QTW196631 QKA196631 QAE196631 PQI196631 PGM196631 OWQ196631 OMU196631 OCY196631 NTC196631 NJG196631 MZK196631 MPO196631 MFS196631 LVW196631 LMA196631 LCE196631 KSI196631 KIM196631 JYQ196631 JOU196631 JEY196631 IVC196631 ILG196631 IBK196631 HRO196631 HHS196631 GXW196631 GOA196631 GEE196631 FUI196631 FKM196631 FAQ196631 EQU196631 EGY196631 DXC196631 DNG196631 DDK196631 CTO196631 CJS196631 BZW196631 BQA196631 BGE196631 AWI196631 AMM196631 ACQ196631 SU196631 IY196631 WVK131095 WLO131095 WBS131095 VRW131095 VIA131095 UYE131095 UOI131095 UEM131095 TUQ131095 TKU131095 TAY131095 SRC131095 SHG131095 RXK131095 RNO131095 RDS131095 QTW131095 QKA131095 QAE131095 PQI131095 PGM131095 OWQ131095 OMU131095 OCY131095 NTC131095 NJG131095 MZK131095 MPO131095 MFS131095 LVW131095 LMA131095 LCE131095 KSI131095 KIM131095 JYQ131095 JOU131095 JEY131095 IVC131095 ILG131095 IBK131095 HRO131095 HHS131095 GXW131095 GOA131095 GEE131095 FUI131095 FKM131095 FAQ131095 EQU131095 EGY131095 DXC131095 DNG131095 DDK131095 CTO131095 CJS131095 BZW131095 BQA131095 BGE131095 AWI131095 AMM131095 ACQ131095 SU131095 IY131095 WVK65559 WLO65559 WBS65559 VRW65559 VIA65559 UYE65559 UOI65559 UEM65559 TUQ65559 TKU65559 TAY65559 SRC65559 SHG65559 RXK65559 RNO65559 RDS65559 QTW65559 QKA65559 QAE65559 PQI65559 PGM65559 OWQ65559 OMU65559 OCY65559 NTC65559 NJG65559 MZK65559 MPO65559 MFS65559 LVW65559 LMA65559 LCE65559 KSI65559 KIM65559 JYQ65559 JOU65559 JEY65559 IVC65559 ILG65559 IBK65559 HRO65559 HHS65559 GXW65559 GOA65559 GEE65559 FUI65559 FKM65559 FAQ65559 EQU65559 EGY65559 DXC65559 DNG65559 DDK65559 CTO65559 CJS65559 BZW65559 BQA65559 BGE65559 AWI65559 AMM65559 ACQ65559 SU65559 IY65559 WVK21 WLO21 WBS21 VRW21 VIA21 UYE21 UOI21 UEM21 TUQ21 TKU21 TAY21 SRC21 SHG21 RXK21 RNO21 RDS21 QTW21 QKA21 QAE21 PQI21 PGM21 OWQ21 OMU21 OCY21 NTC21 NJG21 MZK21 MPO21 MFS21 LVW21 LMA21 LCE21 KSI21 KIM21 JYQ21 JOU21 JEY21 IVC21 ILG21 IBK21 HRO21 HHS21 GXW21 GOA21 GEE21 FUI21 FKM21 FAQ21 EQU21 EGY21 DXC21 DNG21 DDK21 CTO21 CJS21 BZW21 BQA21 BGE21 AWI21 AMM21 ACQ21 SU21 IY21 WVN983063 WLR983063 WBV983063 VRZ983063 VID983063 UYH983063 UOL983063 UEP983063 TUT983063 TKX983063 TBB983063 SRF983063 SHJ983063 RXN983063 RNR983063 RDV983063 QTZ983063 QKD983063 QAH983063 PQL983063 PGP983063 OWT983063 OMX983063 ODB983063 NTF983063 NJJ983063 MZN983063 MPR983063 MFV983063 LVZ983063 LMD983063 LCH983063 KSL983063 KIP983063 JYT983063 JOX983063 JFB983063 IVF983063 ILJ983063 IBN983063 HRR983063 HHV983063 GXZ983063 GOD983063 GEH983063 FUL983063 FKP983063 FAT983063 EQX983063 EHB983063 DXF983063 DNJ983063 DDN983063 CTR983063 CJV983063 BZZ983063 BQD983063 BGH983063 AWL983063 AMP983063 ACT983063 SX983063 JB983063 WVN917527 WLR917527 WBV917527 VRZ917527 VID917527 UYH917527 UOL917527 UEP917527 TUT917527 TKX917527 TBB917527 SRF917527 SHJ917527 RXN917527 RNR917527 RDV917527 QTZ917527 QKD917527 QAH917527 PQL917527 PGP917527 OWT917527 OMX917527 ODB917527 NTF917527 NJJ917527 MZN917527 MPR917527 MFV917527 LVZ917527 LMD917527 LCH917527 KSL917527 KIP917527 JYT917527 JOX917527 JFB917527 IVF917527 ILJ917527 IBN917527 HRR917527 HHV917527 GXZ917527 GOD917527 GEH917527 FUL917527 FKP917527 FAT917527 EQX917527 EHB917527 DXF917527 DNJ917527 DDN917527 CTR917527 CJV917527 BZZ917527 BQD917527 BGH917527 AWL917527 AMP917527 ACT917527 SX917527 JB917527 WVN851991 WLR851991 WBV851991 VRZ851991 VID851991 UYH851991 UOL851991 UEP851991 TUT851991 TKX851991 TBB851991 SRF851991 SHJ851991 RXN851991 RNR851991 RDV851991 QTZ851991 QKD851991 QAH851991 PQL851991 PGP851991 OWT851991 OMX851991 ODB851991 NTF851991 NJJ851991 MZN851991 MPR851991 MFV851991 LVZ851991 LMD851991 LCH851991 KSL851991 KIP851991 JYT851991 JOX851991 JFB851991 IVF851991 ILJ851991 IBN851991 HRR851991 HHV851991 GXZ851991 GOD851991 GEH851991 FUL851991 FKP851991 FAT851991 EQX851991 EHB851991 DXF851991 DNJ851991 DDN851991 CTR851991 CJV851991 BZZ851991 BQD851991 BGH851991 AWL851991 AMP851991 ACT851991 SX851991 JB851991 WVN786455 WLR786455 WBV786455 VRZ786455 VID786455 UYH786455 UOL786455 UEP786455 TUT786455 TKX786455 TBB786455 SRF786455 SHJ786455 RXN786455 RNR786455 RDV786455 QTZ786455 QKD786455 QAH786455 PQL786455 PGP786455 OWT786455 OMX786455 ODB786455 NTF786455 NJJ786455 MZN786455 MPR786455 MFV786455 LVZ786455 LMD786455 LCH786455 KSL786455 KIP786455 JYT786455 JOX786455 JFB786455 IVF786455 ILJ786455 IBN786455 HRR786455 HHV786455 GXZ786455 GOD786455 GEH786455 FUL786455 FKP786455 FAT786455 EQX786455 EHB786455 DXF786455 DNJ786455 DDN786455 CTR786455 CJV786455 BZZ786455 BQD786455 BGH786455 AWL786455 AMP786455 ACT786455 SX786455 JB786455 WVN720919 WLR720919 WBV720919 VRZ720919 VID720919 UYH720919 UOL720919 UEP720919 TUT720919 TKX720919 TBB720919 SRF720919 SHJ720919 RXN720919 RNR720919 RDV720919 QTZ720919 QKD720919 QAH720919 PQL720919 PGP720919 OWT720919 OMX720919 ODB720919 NTF720919 NJJ720919 MZN720919 MPR720919 MFV720919 LVZ720919 LMD720919 LCH720919 KSL720919 KIP720919 JYT720919 JOX720919 JFB720919 IVF720919 ILJ720919 IBN720919 HRR720919 HHV720919 GXZ720919 GOD720919 GEH720919 FUL720919 FKP720919 FAT720919 EQX720919 EHB720919 DXF720919 DNJ720919 DDN720919 CTR720919 CJV720919 BZZ720919 BQD720919 BGH720919 AWL720919 AMP720919 ACT720919 SX720919 JB720919 WVN655383 WLR655383 WBV655383 VRZ655383 VID655383 UYH655383 UOL655383 UEP655383 TUT655383 TKX655383 TBB655383 SRF655383 SHJ655383 RXN655383 RNR655383 RDV655383 QTZ655383 QKD655383 QAH655383 PQL655383 PGP655383 OWT655383 OMX655383 ODB655383 NTF655383 NJJ655383 MZN655383 MPR655383 MFV655383 LVZ655383 LMD655383 LCH655383 KSL655383 KIP655383 JYT655383 JOX655383 JFB655383 IVF655383 ILJ655383 IBN655383 HRR655383 HHV655383 GXZ655383 GOD655383 GEH655383 FUL655383 FKP655383 FAT655383 EQX655383 EHB655383 DXF655383 DNJ655383 DDN655383 CTR655383 CJV655383 BZZ655383 BQD655383 BGH655383 AWL655383 AMP655383 ACT655383 SX655383 JB655383 WVN589847 WLR589847 WBV589847 VRZ589847 VID589847 UYH589847 UOL589847 UEP589847 TUT589847 TKX589847 TBB589847 SRF589847 SHJ589847 RXN589847 RNR589847 RDV589847 QTZ589847 QKD589847 QAH589847 PQL589847 PGP589847 OWT589847 OMX589847 ODB589847 NTF589847 NJJ589847 MZN589847 MPR589847 MFV589847 LVZ589847 LMD589847 LCH589847 KSL589847 KIP589847 JYT589847 JOX589847 JFB589847 IVF589847 ILJ589847 IBN589847 HRR589847 HHV589847 GXZ589847 GOD589847 GEH589847 FUL589847 FKP589847 FAT589847 EQX589847 EHB589847 DXF589847 DNJ589847 DDN589847 CTR589847 CJV589847 BZZ589847 BQD589847 BGH589847 AWL589847 AMP589847 ACT589847 SX589847 JB589847 WVN524311 WLR524311 WBV524311 VRZ524311 VID524311 UYH524311 UOL524311 UEP524311 TUT524311 TKX524311 TBB524311 SRF524311 SHJ524311 RXN524311 RNR524311 RDV524311 QTZ524311 QKD524311 QAH524311 PQL524311 PGP524311 OWT524311 OMX524311 ODB524311 NTF524311 NJJ524311 MZN524311 MPR524311 MFV524311 LVZ524311 LMD524311 LCH524311 KSL524311 KIP524311 JYT524311 JOX524311 JFB524311 IVF524311 ILJ524311 IBN524311 HRR524311 HHV524311 GXZ524311 GOD524311 GEH524311 FUL524311 FKP524311 FAT524311 EQX524311 EHB524311 DXF524311 DNJ524311 DDN524311 CTR524311 CJV524311 BZZ524311 BQD524311 BGH524311 AWL524311 AMP524311 ACT524311 SX524311 JB524311 WVN458775 WLR458775 WBV458775 VRZ458775 VID458775 UYH458775 UOL458775 UEP458775 TUT458775 TKX458775 TBB458775 SRF458775 SHJ458775 RXN458775 RNR458775 RDV458775 QTZ458775 QKD458775 QAH458775 PQL458775 PGP458775 OWT458775 OMX458775 ODB458775 NTF458775 NJJ458775 MZN458775 MPR458775 MFV458775 LVZ458775 LMD458775 LCH458775 KSL458775 KIP458775 JYT458775 JOX458775 JFB458775 IVF458775 ILJ458775 IBN458775 HRR458775 HHV458775 GXZ458775 GOD458775 GEH458775 FUL458775 FKP458775 FAT458775 EQX458775 EHB458775 DXF458775 DNJ458775 DDN458775 CTR458775 CJV458775 BZZ458775 BQD458775 BGH458775 AWL458775 AMP458775 ACT458775 SX458775 JB458775 WVN393239 WLR393239 WBV393239 VRZ393239 VID393239 UYH393239 UOL393239 UEP393239 TUT393239 TKX393239 TBB393239 SRF393239 SHJ393239 RXN393239 RNR393239 RDV393239 QTZ393239 QKD393239 QAH393239 PQL393239 PGP393239 OWT393239 OMX393239 ODB393239 NTF393239 NJJ393239 MZN393239 MPR393239 MFV393239 LVZ393239 LMD393239 LCH393239 KSL393239 KIP393239 JYT393239 JOX393239 JFB393239 IVF393239 ILJ393239 IBN393239 HRR393239 HHV393239 GXZ393239 GOD393239 GEH393239 FUL393239 FKP393239 FAT393239 EQX393239 EHB393239 DXF393239 DNJ393239 DDN393239 CTR393239 CJV393239 BZZ393239 BQD393239 BGH393239 AWL393239 AMP393239 ACT393239 SX393239 JB393239 WVN327703 WLR327703 WBV327703 VRZ327703 VID327703 UYH327703 UOL327703 UEP327703 TUT327703 TKX327703 TBB327703 SRF327703 SHJ327703 RXN327703 RNR327703 RDV327703 QTZ327703 QKD327703 QAH327703 PQL327703 PGP327703 OWT327703 OMX327703 ODB327703 NTF327703 NJJ327703 MZN327703 MPR327703 MFV327703 LVZ327703 LMD327703 LCH327703 KSL327703 KIP327703 JYT327703 JOX327703 JFB327703 IVF327703 ILJ327703 IBN327703 HRR327703 HHV327703 GXZ327703 GOD327703 GEH327703 FUL327703 FKP327703 FAT327703 EQX327703 EHB327703 DXF327703 DNJ327703 DDN327703 CTR327703 CJV327703 BZZ327703 BQD327703 BGH327703 AWL327703 AMP327703 ACT327703 SX327703 JB327703 WVN262167 WLR262167 WBV262167 VRZ262167 VID262167 UYH262167 UOL262167 UEP262167 TUT262167 TKX262167 TBB262167 SRF262167 SHJ262167 RXN262167 RNR262167 RDV262167 QTZ262167 QKD262167 QAH262167 PQL262167 PGP262167 OWT262167 OMX262167 ODB262167 NTF262167 NJJ262167 MZN262167 MPR262167 MFV262167 LVZ262167 LMD262167 LCH262167 KSL262167 KIP262167 JYT262167 JOX262167 JFB262167 IVF262167 ILJ262167 IBN262167 HRR262167 HHV262167 GXZ262167 GOD262167 GEH262167 FUL262167 FKP262167 FAT262167 EQX262167 EHB262167 DXF262167 DNJ262167 DDN262167 CTR262167 CJV262167 BZZ262167 BQD262167 BGH262167 AWL262167 AMP262167 ACT262167 SX262167 JB262167 WVN196631 WLR196631 WBV196631 VRZ196631 VID196631 UYH196631 UOL196631 UEP196631 TUT196631 TKX196631 TBB196631 SRF196631 SHJ196631 RXN196631 RNR196631 RDV196631 QTZ196631 QKD196631 QAH196631 PQL196631 PGP196631 OWT196631 OMX196631 ODB196631 NTF196631 NJJ196631 MZN196631 MPR196631 MFV196631 LVZ196631 LMD196631 LCH196631 KSL196631 KIP196631 JYT196631 JOX196631 JFB196631 IVF196631 ILJ196631 IBN196631 HRR196631 HHV196631 GXZ196631 GOD196631 GEH196631 FUL196631 FKP196631 FAT196631 EQX196631 EHB196631 DXF196631 DNJ196631 DDN196631 CTR196631 CJV196631 BZZ196631 BQD196631 BGH196631 AWL196631 AMP196631 ACT196631 SX196631 JB196631 WVN131095 WLR131095 WBV131095 VRZ131095 VID131095 UYH131095 UOL131095 UEP131095 TUT131095 TKX131095 TBB131095 SRF131095 SHJ131095 RXN131095 RNR131095 RDV131095 QTZ131095 QKD131095 QAH131095 PQL131095 PGP131095 OWT131095 OMX131095 ODB131095 NTF131095 NJJ131095 MZN131095 MPR131095 MFV131095 LVZ131095 LMD131095 LCH131095 KSL131095 KIP131095 JYT131095 JOX131095 JFB131095 IVF131095 ILJ131095 IBN131095 HRR131095 HHV131095 GXZ131095 GOD131095 GEH131095 FUL131095 FKP131095 FAT131095 EQX131095 EHB131095 DXF131095 DNJ131095 DDN131095 CTR131095 CJV131095 BZZ131095 BQD131095 BGH131095 AWL131095 AMP131095 ACT131095 SX131095 JB131095 WVN65559 WLR65559 WBV65559 VRZ65559 VID65559 UYH65559 UOL65559 UEP65559 TUT65559 TKX65559 TBB65559 SRF65559 SHJ65559 RXN65559 RNR65559 RDV65559 QTZ65559 QKD65559 QAH65559 PQL65559 PGP65559 OWT65559 OMX65559 ODB65559 NTF65559 NJJ65559 MZN65559 MPR65559 MFV65559 LVZ65559 LMD65559 LCH65559 KSL65559 KIP65559 JYT65559 JOX65559 JFB65559 IVF65559 ILJ65559 IBN65559 HRR65559 HHV65559 GXZ65559 GOD65559 GEH65559 FUL65559 FKP65559 FAT65559 EQX65559 EHB65559 DXF65559 DNJ65559 DDN65559 CTR65559 CJV65559 BZZ65559 BQD65559 BGH65559 AWL65559 AMP65559 ACT65559 SX65559 JB65559 WVN21 WLR21 WBV21 VRZ21 VID21 UYH21 UOL21 UEP21 TUT21 TKX21 TBB21 SRF21 SHJ21 RXN21 RNR21 RDV21 QTZ21 QKD21 QAH21 PQL21 PGP21 OWT21 OMX21 ODB21 NTF21 NJJ21 MZN21 MPR21 MFV21 LVZ21 LMD21 LCH21 KSL21 KIP21 JYT21 JOX21 JFB21 IVF21 ILJ21 IBN21 HRR21 HHV21 GXZ21 GOD21 GEH21 FUL21 FKP21 FAT21 EQX21 EHB21 DXF21 DNJ21 DDN21 CTR21 CJV21 BZZ21 BQD21 BGH21 AWL21 AMP21 ACT21 SX21 H65556 H131092 H196628 H262164 H327700 H393236 H458772 H524308 H589844 H655380 H720916 H786452 H851988 H917524 H983060 E65556 E131092 E196628 E262164 E327700 E393236 E458772 E524308 E589844 E655380 E720916 E786452 E851988 E917524 E983060 F65548 F131084 F196620 F262156 F327692 F393228 F458764 F524300 F589836 F655372 F720908 F786444 F851980 F917516 F983052 I65548 I131084 I196620 I262156 I327692 I393228 I458764 I524300 I589836 I655372 I720908 I786444 I851980 I917516" xr:uid="{00000000-0002-0000-0200-00000B000000}">
      <formula1>Frequency</formula1>
    </dataValidation>
    <dataValidation type="list" allowBlank="1" showInputMessage="1" showErrorMessage="1" sqref="E12 H12" xr:uid="{00000000-0002-0000-0200-00000C000000}">
      <formula1>FirstCouponType</formula1>
    </dataValidation>
    <dataValidation type="list" allowBlank="1" showInputMessage="1" showErrorMessage="1" sqref="E28 H28" xr:uid="{00000000-0002-0000-0200-00000D000000}">
      <formula1>DiscountingType</formula1>
    </dataValidation>
  </dataValidations>
  <pageMargins left="0.75" right="0.75" top="1" bottom="1" header="0.5" footer="0.5"/>
  <pageSetup scale="18" orientation="landscape" r:id="rId1"/>
  <headerFooter alignWithMargins="0"/>
  <drawing r:id="rId2"/>
  <legacyDrawing r:id="rId3"/>
  <picture r:id="rId4"/>
  <controls>
    <mc:AlternateContent xmlns:mc="http://schemas.openxmlformats.org/markup-compatibility/2006">
      <mc:Choice Requires="x14">
        <control shapeId="1025" r:id="rId5" name="CommandButton2">
          <controlPr defaultSize="0" autoLine="0" r:id="rId6">
            <anchor moveWithCells="1">
              <from>
                <xdr:col>10</xdr:col>
                <xdr:colOff>0</xdr:colOff>
                <xdr:row>10</xdr:row>
                <xdr:rowOff>47625</xdr:rowOff>
              </from>
              <to>
                <xdr:col>13</xdr:col>
                <xdr:colOff>38100</xdr:colOff>
                <xdr:row>12</xdr:row>
                <xdr:rowOff>95250</xdr:rowOff>
              </to>
            </anchor>
          </controlPr>
        </control>
      </mc:Choice>
      <mc:Fallback>
        <control shapeId="1025" r:id="rId5" name="CommandButton2"/>
      </mc:Fallback>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pageSetUpPr fitToPage="1"/>
  </sheetPr>
  <dimension ref="B1:Z520"/>
  <sheetViews>
    <sheetView showGridLines="0" workbookViewId="0">
      <selection activeCell="G33" sqref="G33"/>
    </sheetView>
  </sheetViews>
  <sheetFormatPr defaultRowHeight="12.75"/>
  <cols>
    <col min="1" max="2" width="1.7109375" style="8" customWidth="1"/>
    <col min="3" max="3" width="3.140625" style="8" customWidth="1"/>
    <col min="4" max="4" width="41.42578125" style="8" bestFit="1" customWidth="1"/>
    <col min="5" max="5" width="48.5703125" style="8" bestFit="1" customWidth="1"/>
    <col min="6" max="6" width="10.140625" style="8" bestFit="1" customWidth="1"/>
    <col min="7" max="7" width="31.5703125" style="8" bestFit="1" customWidth="1"/>
    <col min="8" max="8" width="48.5703125" style="8" bestFit="1" customWidth="1"/>
    <col min="9" max="9" width="14.42578125" style="8" bestFit="1" customWidth="1"/>
    <col min="10" max="10" width="1.140625" style="8" customWidth="1"/>
    <col min="11" max="11" width="28.85546875" style="8" bestFit="1" customWidth="1"/>
    <col min="12" max="12" width="25.28515625" style="201" bestFit="1" customWidth="1"/>
    <col min="13" max="13" width="9.140625" style="8"/>
    <col min="14" max="15" width="5.42578125" style="8" bestFit="1" customWidth="1"/>
    <col min="16" max="252" width="9.140625" style="8"/>
    <col min="253" max="254" width="1.7109375" style="8" customWidth="1"/>
    <col min="255" max="255" width="3.140625" style="8" customWidth="1"/>
    <col min="256" max="256" width="17.7109375" style="8" bestFit="1" customWidth="1"/>
    <col min="257" max="257" width="36.42578125" style="8" bestFit="1" customWidth="1"/>
    <col min="258" max="258" width="9.140625" style="8"/>
    <col min="259" max="259" width="17.7109375" style="8" bestFit="1" customWidth="1"/>
    <col min="260" max="260" width="36.42578125" style="8" bestFit="1" customWidth="1"/>
    <col min="261" max="261" width="9.140625" style="8"/>
    <col min="262" max="262" width="1.140625" style="8" customWidth="1"/>
    <col min="263" max="264" width="9.140625" style="8"/>
    <col min="265" max="265" width="11.85546875" style="8" bestFit="1" customWidth="1"/>
    <col min="266" max="508" width="9.140625" style="8"/>
    <col min="509" max="510" width="1.7109375" style="8" customWidth="1"/>
    <col min="511" max="511" width="3.140625" style="8" customWidth="1"/>
    <col min="512" max="512" width="17.7109375" style="8" bestFit="1" customWidth="1"/>
    <col min="513" max="513" width="36.42578125" style="8" bestFit="1" customWidth="1"/>
    <col min="514" max="514" width="9.140625" style="8"/>
    <col min="515" max="515" width="17.7109375" style="8" bestFit="1" customWidth="1"/>
    <col min="516" max="516" width="36.42578125" style="8" bestFit="1" customWidth="1"/>
    <col min="517" max="517" width="9.140625" style="8"/>
    <col min="518" max="518" width="1.140625" style="8" customWidth="1"/>
    <col min="519" max="520" width="9.140625" style="8"/>
    <col min="521" max="521" width="11.85546875" style="8" bestFit="1" customWidth="1"/>
    <col min="522" max="764" width="9.140625" style="8"/>
    <col min="765" max="766" width="1.7109375" style="8" customWidth="1"/>
    <col min="767" max="767" width="3.140625" style="8" customWidth="1"/>
    <col min="768" max="768" width="17.7109375" style="8" bestFit="1" customWidth="1"/>
    <col min="769" max="769" width="36.42578125" style="8" bestFit="1" customWidth="1"/>
    <col min="770" max="770" width="9.140625" style="8"/>
    <col min="771" max="771" width="17.7109375" style="8" bestFit="1" customWidth="1"/>
    <col min="772" max="772" width="36.42578125" style="8" bestFit="1" customWidth="1"/>
    <col min="773" max="773" width="9.140625" style="8"/>
    <col min="774" max="774" width="1.140625" style="8" customWidth="1"/>
    <col min="775" max="776" width="9.140625" style="8"/>
    <col min="777" max="777" width="11.85546875" style="8" bestFit="1" customWidth="1"/>
    <col min="778" max="1020" width="9.140625" style="8"/>
    <col min="1021" max="1022" width="1.7109375" style="8" customWidth="1"/>
    <col min="1023" max="1023" width="3.140625" style="8" customWidth="1"/>
    <col min="1024" max="1024" width="17.7109375" style="8" bestFit="1" customWidth="1"/>
    <col min="1025" max="1025" width="36.42578125" style="8" bestFit="1" customWidth="1"/>
    <col min="1026" max="1026" width="9.140625" style="8"/>
    <col min="1027" max="1027" width="17.7109375" style="8" bestFit="1" customWidth="1"/>
    <col min="1028" max="1028" width="36.42578125" style="8" bestFit="1" customWidth="1"/>
    <col min="1029" max="1029" width="9.140625" style="8"/>
    <col min="1030" max="1030" width="1.140625" style="8" customWidth="1"/>
    <col min="1031" max="1032" width="9.140625" style="8"/>
    <col min="1033" max="1033" width="11.85546875" style="8" bestFit="1" customWidth="1"/>
    <col min="1034" max="1276" width="9.140625" style="8"/>
    <col min="1277" max="1278" width="1.7109375" style="8" customWidth="1"/>
    <col min="1279" max="1279" width="3.140625" style="8" customWidth="1"/>
    <col min="1280" max="1280" width="17.7109375" style="8" bestFit="1" customWidth="1"/>
    <col min="1281" max="1281" width="36.42578125" style="8" bestFit="1" customWidth="1"/>
    <col min="1282" max="1282" width="9.140625" style="8"/>
    <col min="1283" max="1283" width="17.7109375" style="8" bestFit="1" customWidth="1"/>
    <col min="1284" max="1284" width="36.42578125" style="8" bestFit="1" customWidth="1"/>
    <col min="1285" max="1285" width="9.140625" style="8"/>
    <col min="1286" max="1286" width="1.140625" style="8" customWidth="1"/>
    <col min="1287" max="1288" width="9.140625" style="8"/>
    <col min="1289" max="1289" width="11.85546875" style="8" bestFit="1" customWidth="1"/>
    <col min="1290" max="1532" width="9.140625" style="8"/>
    <col min="1533" max="1534" width="1.7109375" style="8" customWidth="1"/>
    <col min="1535" max="1535" width="3.140625" style="8" customWidth="1"/>
    <col min="1536" max="1536" width="17.7109375" style="8" bestFit="1" customWidth="1"/>
    <col min="1537" max="1537" width="36.42578125" style="8" bestFit="1" customWidth="1"/>
    <col min="1538" max="1538" width="9.140625" style="8"/>
    <col min="1539" max="1539" width="17.7109375" style="8" bestFit="1" customWidth="1"/>
    <col min="1540" max="1540" width="36.42578125" style="8" bestFit="1" customWidth="1"/>
    <col min="1541" max="1541" width="9.140625" style="8"/>
    <col min="1542" max="1542" width="1.140625" style="8" customWidth="1"/>
    <col min="1543" max="1544" width="9.140625" style="8"/>
    <col min="1545" max="1545" width="11.85546875" style="8" bestFit="1" customWidth="1"/>
    <col min="1546" max="1788" width="9.140625" style="8"/>
    <col min="1789" max="1790" width="1.7109375" style="8" customWidth="1"/>
    <col min="1791" max="1791" width="3.140625" style="8" customWidth="1"/>
    <col min="1792" max="1792" width="17.7109375" style="8" bestFit="1" customWidth="1"/>
    <col min="1793" max="1793" width="36.42578125" style="8" bestFit="1" customWidth="1"/>
    <col min="1794" max="1794" width="9.140625" style="8"/>
    <col min="1795" max="1795" width="17.7109375" style="8" bestFit="1" customWidth="1"/>
    <col min="1796" max="1796" width="36.42578125" style="8" bestFit="1" customWidth="1"/>
    <col min="1797" max="1797" width="9.140625" style="8"/>
    <col min="1798" max="1798" width="1.140625" style="8" customWidth="1"/>
    <col min="1799" max="1800" width="9.140625" style="8"/>
    <col min="1801" max="1801" width="11.85546875" style="8" bestFit="1" customWidth="1"/>
    <col min="1802" max="2044" width="9.140625" style="8"/>
    <col min="2045" max="2046" width="1.7109375" style="8" customWidth="1"/>
    <col min="2047" max="2047" width="3.140625" style="8" customWidth="1"/>
    <col min="2048" max="2048" width="17.7109375" style="8" bestFit="1" customWidth="1"/>
    <col min="2049" max="2049" width="36.42578125" style="8" bestFit="1" customWidth="1"/>
    <col min="2050" max="2050" width="9.140625" style="8"/>
    <col min="2051" max="2051" width="17.7109375" style="8" bestFit="1" customWidth="1"/>
    <col min="2052" max="2052" width="36.42578125" style="8" bestFit="1" customWidth="1"/>
    <col min="2053" max="2053" width="9.140625" style="8"/>
    <col min="2054" max="2054" width="1.140625" style="8" customWidth="1"/>
    <col min="2055" max="2056" width="9.140625" style="8"/>
    <col min="2057" max="2057" width="11.85546875" style="8" bestFit="1" customWidth="1"/>
    <col min="2058" max="2300" width="9.140625" style="8"/>
    <col min="2301" max="2302" width="1.7109375" style="8" customWidth="1"/>
    <col min="2303" max="2303" width="3.140625" style="8" customWidth="1"/>
    <col min="2304" max="2304" width="17.7109375" style="8" bestFit="1" customWidth="1"/>
    <col min="2305" max="2305" width="36.42578125" style="8" bestFit="1" customWidth="1"/>
    <col min="2306" max="2306" width="9.140625" style="8"/>
    <col min="2307" max="2307" width="17.7109375" style="8" bestFit="1" customWidth="1"/>
    <col min="2308" max="2308" width="36.42578125" style="8" bestFit="1" customWidth="1"/>
    <col min="2309" max="2309" width="9.140625" style="8"/>
    <col min="2310" max="2310" width="1.140625" style="8" customWidth="1"/>
    <col min="2311" max="2312" width="9.140625" style="8"/>
    <col min="2313" max="2313" width="11.85546875" style="8" bestFit="1" customWidth="1"/>
    <col min="2314" max="2556" width="9.140625" style="8"/>
    <col min="2557" max="2558" width="1.7109375" style="8" customWidth="1"/>
    <col min="2559" max="2559" width="3.140625" style="8" customWidth="1"/>
    <col min="2560" max="2560" width="17.7109375" style="8" bestFit="1" customWidth="1"/>
    <col min="2561" max="2561" width="36.42578125" style="8" bestFit="1" customWidth="1"/>
    <col min="2562" max="2562" width="9.140625" style="8"/>
    <col min="2563" max="2563" width="17.7109375" style="8" bestFit="1" customWidth="1"/>
    <col min="2564" max="2564" width="36.42578125" style="8" bestFit="1" customWidth="1"/>
    <col min="2565" max="2565" width="9.140625" style="8"/>
    <col min="2566" max="2566" width="1.140625" style="8" customWidth="1"/>
    <col min="2567" max="2568" width="9.140625" style="8"/>
    <col min="2569" max="2569" width="11.85546875" style="8" bestFit="1" customWidth="1"/>
    <col min="2570" max="2812" width="9.140625" style="8"/>
    <col min="2813" max="2814" width="1.7109375" style="8" customWidth="1"/>
    <col min="2815" max="2815" width="3.140625" style="8" customWidth="1"/>
    <col min="2816" max="2816" width="17.7109375" style="8" bestFit="1" customWidth="1"/>
    <col min="2817" max="2817" width="36.42578125" style="8" bestFit="1" customWidth="1"/>
    <col min="2818" max="2818" width="9.140625" style="8"/>
    <col min="2819" max="2819" width="17.7109375" style="8" bestFit="1" customWidth="1"/>
    <col min="2820" max="2820" width="36.42578125" style="8" bestFit="1" customWidth="1"/>
    <col min="2821" max="2821" width="9.140625" style="8"/>
    <col min="2822" max="2822" width="1.140625" style="8" customWidth="1"/>
    <col min="2823" max="2824" width="9.140625" style="8"/>
    <col min="2825" max="2825" width="11.85546875" style="8" bestFit="1" customWidth="1"/>
    <col min="2826" max="3068" width="9.140625" style="8"/>
    <col min="3069" max="3070" width="1.7109375" style="8" customWidth="1"/>
    <col min="3071" max="3071" width="3.140625" style="8" customWidth="1"/>
    <col min="3072" max="3072" width="17.7109375" style="8" bestFit="1" customWidth="1"/>
    <col min="3073" max="3073" width="36.42578125" style="8" bestFit="1" customWidth="1"/>
    <col min="3074" max="3074" width="9.140625" style="8"/>
    <col min="3075" max="3075" width="17.7109375" style="8" bestFit="1" customWidth="1"/>
    <col min="3076" max="3076" width="36.42578125" style="8" bestFit="1" customWidth="1"/>
    <col min="3077" max="3077" width="9.140625" style="8"/>
    <col min="3078" max="3078" width="1.140625" style="8" customWidth="1"/>
    <col min="3079" max="3080" width="9.140625" style="8"/>
    <col min="3081" max="3081" width="11.85546875" style="8" bestFit="1" customWidth="1"/>
    <col min="3082" max="3324" width="9.140625" style="8"/>
    <col min="3325" max="3326" width="1.7109375" style="8" customWidth="1"/>
    <col min="3327" max="3327" width="3.140625" style="8" customWidth="1"/>
    <col min="3328" max="3328" width="17.7109375" style="8" bestFit="1" customWidth="1"/>
    <col min="3329" max="3329" width="36.42578125" style="8" bestFit="1" customWidth="1"/>
    <col min="3330" max="3330" width="9.140625" style="8"/>
    <col min="3331" max="3331" width="17.7109375" style="8" bestFit="1" customWidth="1"/>
    <col min="3332" max="3332" width="36.42578125" style="8" bestFit="1" customWidth="1"/>
    <col min="3333" max="3333" width="9.140625" style="8"/>
    <col min="3334" max="3334" width="1.140625" style="8" customWidth="1"/>
    <col min="3335" max="3336" width="9.140625" style="8"/>
    <col min="3337" max="3337" width="11.85546875" style="8" bestFit="1" customWidth="1"/>
    <col min="3338" max="3580" width="9.140625" style="8"/>
    <col min="3581" max="3582" width="1.7109375" style="8" customWidth="1"/>
    <col min="3583" max="3583" width="3.140625" style="8" customWidth="1"/>
    <col min="3584" max="3584" width="17.7109375" style="8" bestFit="1" customWidth="1"/>
    <col min="3585" max="3585" width="36.42578125" style="8" bestFit="1" customWidth="1"/>
    <col min="3586" max="3586" width="9.140625" style="8"/>
    <col min="3587" max="3587" width="17.7109375" style="8" bestFit="1" customWidth="1"/>
    <col min="3588" max="3588" width="36.42578125" style="8" bestFit="1" customWidth="1"/>
    <col min="3589" max="3589" width="9.140625" style="8"/>
    <col min="3590" max="3590" width="1.140625" style="8" customWidth="1"/>
    <col min="3591" max="3592" width="9.140625" style="8"/>
    <col min="3593" max="3593" width="11.85546875" style="8" bestFit="1" customWidth="1"/>
    <col min="3594" max="3836" width="9.140625" style="8"/>
    <col min="3837" max="3838" width="1.7109375" style="8" customWidth="1"/>
    <col min="3839" max="3839" width="3.140625" style="8" customWidth="1"/>
    <col min="3840" max="3840" width="17.7109375" style="8" bestFit="1" customWidth="1"/>
    <col min="3841" max="3841" width="36.42578125" style="8" bestFit="1" customWidth="1"/>
    <col min="3842" max="3842" width="9.140625" style="8"/>
    <col min="3843" max="3843" width="17.7109375" style="8" bestFit="1" customWidth="1"/>
    <col min="3844" max="3844" width="36.42578125" style="8" bestFit="1" customWidth="1"/>
    <col min="3845" max="3845" width="9.140625" style="8"/>
    <col min="3846" max="3846" width="1.140625" style="8" customWidth="1"/>
    <col min="3847" max="3848" width="9.140625" style="8"/>
    <col min="3849" max="3849" width="11.85546875" style="8" bestFit="1" customWidth="1"/>
    <col min="3850" max="4092" width="9.140625" style="8"/>
    <col min="4093" max="4094" width="1.7109375" style="8" customWidth="1"/>
    <col min="4095" max="4095" width="3.140625" style="8" customWidth="1"/>
    <col min="4096" max="4096" width="17.7109375" style="8" bestFit="1" customWidth="1"/>
    <col min="4097" max="4097" width="36.42578125" style="8" bestFit="1" customWidth="1"/>
    <col min="4098" max="4098" width="9.140625" style="8"/>
    <col min="4099" max="4099" width="17.7109375" style="8" bestFit="1" customWidth="1"/>
    <col min="4100" max="4100" width="36.42578125" style="8" bestFit="1" customWidth="1"/>
    <col min="4101" max="4101" width="9.140625" style="8"/>
    <col min="4102" max="4102" width="1.140625" style="8" customWidth="1"/>
    <col min="4103" max="4104" width="9.140625" style="8"/>
    <col min="4105" max="4105" width="11.85546875" style="8" bestFit="1" customWidth="1"/>
    <col min="4106" max="4348" width="9.140625" style="8"/>
    <col min="4349" max="4350" width="1.7109375" style="8" customWidth="1"/>
    <col min="4351" max="4351" width="3.140625" style="8" customWidth="1"/>
    <col min="4352" max="4352" width="17.7109375" style="8" bestFit="1" customWidth="1"/>
    <col min="4353" max="4353" width="36.42578125" style="8" bestFit="1" customWidth="1"/>
    <col min="4354" max="4354" width="9.140625" style="8"/>
    <col min="4355" max="4355" width="17.7109375" style="8" bestFit="1" customWidth="1"/>
    <col min="4356" max="4356" width="36.42578125" style="8" bestFit="1" customWidth="1"/>
    <col min="4357" max="4357" width="9.140625" style="8"/>
    <col min="4358" max="4358" width="1.140625" style="8" customWidth="1"/>
    <col min="4359" max="4360" width="9.140625" style="8"/>
    <col min="4361" max="4361" width="11.85546875" style="8" bestFit="1" customWidth="1"/>
    <col min="4362" max="4604" width="9.140625" style="8"/>
    <col min="4605" max="4606" width="1.7109375" style="8" customWidth="1"/>
    <col min="4607" max="4607" width="3.140625" style="8" customWidth="1"/>
    <col min="4608" max="4608" width="17.7109375" style="8" bestFit="1" customWidth="1"/>
    <col min="4609" max="4609" width="36.42578125" style="8" bestFit="1" customWidth="1"/>
    <col min="4610" max="4610" width="9.140625" style="8"/>
    <col min="4611" max="4611" width="17.7109375" style="8" bestFit="1" customWidth="1"/>
    <col min="4612" max="4612" width="36.42578125" style="8" bestFit="1" customWidth="1"/>
    <col min="4613" max="4613" width="9.140625" style="8"/>
    <col min="4614" max="4614" width="1.140625" style="8" customWidth="1"/>
    <col min="4615" max="4616" width="9.140625" style="8"/>
    <col min="4617" max="4617" width="11.85546875" style="8" bestFit="1" customWidth="1"/>
    <col min="4618" max="4860" width="9.140625" style="8"/>
    <col min="4861" max="4862" width="1.7109375" style="8" customWidth="1"/>
    <col min="4863" max="4863" width="3.140625" style="8" customWidth="1"/>
    <col min="4864" max="4864" width="17.7109375" style="8" bestFit="1" customWidth="1"/>
    <col min="4865" max="4865" width="36.42578125" style="8" bestFit="1" customWidth="1"/>
    <col min="4866" max="4866" width="9.140625" style="8"/>
    <col min="4867" max="4867" width="17.7109375" style="8" bestFit="1" customWidth="1"/>
    <col min="4868" max="4868" width="36.42578125" style="8" bestFit="1" customWidth="1"/>
    <col min="4869" max="4869" width="9.140625" style="8"/>
    <col min="4870" max="4870" width="1.140625" style="8" customWidth="1"/>
    <col min="4871" max="4872" width="9.140625" style="8"/>
    <col min="4873" max="4873" width="11.85546875" style="8" bestFit="1" customWidth="1"/>
    <col min="4874" max="5116" width="9.140625" style="8"/>
    <col min="5117" max="5118" width="1.7109375" style="8" customWidth="1"/>
    <col min="5119" max="5119" width="3.140625" style="8" customWidth="1"/>
    <col min="5120" max="5120" width="17.7109375" style="8" bestFit="1" customWidth="1"/>
    <col min="5121" max="5121" width="36.42578125" style="8" bestFit="1" customWidth="1"/>
    <col min="5122" max="5122" width="9.140625" style="8"/>
    <col min="5123" max="5123" width="17.7109375" style="8" bestFit="1" customWidth="1"/>
    <col min="5124" max="5124" width="36.42578125" style="8" bestFit="1" customWidth="1"/>
    <col min="5125" max="5125" width="9.140625" style="8"/>
    <col min="5126" max="5126" width="1.140625" style="8" customWidth="1"/>
    <col min="5127" max="5128" width="9.140625" style="8"/>
    <col min="5129" max="5129" width="11.85546875" style="8" bestFit="1" customWidth="1"/>
    <col min="5130" max="5372" width="9.140625" style="8"/>
    <col min="5373" max="5374" width="1.7109375" style="8" customWidth="1"/>
    <col min="5375" max="5375" width="3.140625" style="8" customWidth="1"/>
    <col min="5376" max="5376" width="17.7109375" style="8" bestFit="1" customWidth="1"/>
    <col min="5377" max="5377" width="36.42578125" style="8" bestFit="1" customWidth="1"/>
    <col min="5378" max="5378" width="9.140625" style="8"/>
    <col min="5379" max="5379" width="17.7109375" style="8" bestFit="1" customWidth="1"/>
    <col min="5380" max="5380" width="36.42578125" style="8" bestFit="1" customWidth="1"/>
    <col min="5381" max="5381" width="9.140625" style="8"/>
    <col min="5382" max="5382" width="1.140625" style="8" customWidth="1"/>
    <col min="5383" max="5384" width="9.140625" style="8"/>
    <col min="5385" max="5385" width="11.85546875" style="8" bestFit="1" customWidth="1"/>
    <col min="5386" max="5628" width="9.140625" style="8"/>
    <col min="5629" max="5630" width="1.7109375" style="8" customWidth="1"/>
    <col min="5631" max="5631" width="3.140625" style="8" customWidth="1"/>
    <col min="5632" max="5632" width="17.7109375" style="8" bestFit="1" customWidth="1"/>
    <col min="5633" max="5633" width="36.42578125" style="8" bestFit="1" customWidth="1"/>
    <col min="5634" max="5634" width="9.140625" style="8"/>
    <col min="5635" max="5635" width="17.7109375" style="8" bestFit="1" customWidth="1"/>
    <col min="5636" max="5636" width="36.42578125" style="8" bestFit="1" customWidth="1"/>
    <col min="5637" max="5637" width="9.140625" style="8"/>
    <col min="5638" max="5638" width="1.140625" style="8" customWidth="1"/>
    <col min="5639" max="5640" width="9.140625" style="8"/>
    <col min="5641" max="5641" width="11.85546875" style="8" bestFit="1" customWidth="1"/>
    <col min="5642" max="5884" width="9.140625" style="8"/>
    <col min="5885" max="5886" width="1.7109375" style="8" customWidth="1"/>
    <col min="5887" max="5887" width="3.140625" style="8" customWidth="1"/>
    <col min="5888" max="5888" width="17.7109375" style="8" bestFit="1" customWidth="1"/>
    <col min="5889" max="5889" width="36.42578125" style="8" bestFit="1" customWidth="1"/>
    <col min="5890" max="5890" width="9.140625" style="8"/>
    <col min="5891" max="5891" width="17.7109375" style="8" bestFit="1" customWidth="1"/>
    <col min="5892" max="5892" width="36.42578125" style="8" bestFit="1" customWidth="1"/>
    <col min="5893" max="5893" width="9.140625" style="8"/>
    <col min="5894" max="5894" width="1.140625" style="8" customWidth="1"/>
    <col min="5895" max="5896" width="9.140625" style="8"/>
    <col min="5897" max="5897" width="11.85546875" style="8" bestFit="1" customWidth="1"/>
    <col min="5898" max="6140" width="9.140625" style="8"/>
    <col min="6141" max="6142" width="1.7109375" style="8" customWidth="1"/>
    <col min="6143" max="6143" width="3.140625" style="8" customWidth="1"/>
    <col min="6144" max="6144" width="17.7109375" style="8" bestFit="1" customWidth="1"/>
    <col min="6145" max="6145" width="36.42578125" style="8" bestFit="1" customWidth="1"/>
    <col min="6146" max="6146" width="9.140625" style="8"/>
    <col min="6147" max="6147" width="17.7109375" style="8" bestFit="1" customWidth="1"/>
    <col min="6148" max="6148" width="36.42578125" style="8" bestFit="1" customWidth="1"/>
    <col min="6149" max="6149" width="9.140625" style="8"/>
    <col min="6150" max="6150" width="1.140625" style="8" customWidth="1"/>
    <col min="6151" max="6152" width="9.140625" style="8"/>
    <col min="6153" max="6153" width="11.85546875" style="8" bestFit="1" customWidth="1"/>
    <col min="6154" max="6396" width="9.140625" style="8"/>
    <col min="6397" max="6398" width="1.7109375" style="8" customWidth="1"/>
    <col min="6399" max="6399" width="3.140625" style="8" customWidth="1"/>
    <col min="6400" max="6400" width="17.7109375" style="8" bestFit="1" customWidth="1"/>
    <col min="6401" max="6401" width="36.42578125" style="8" bestFit="1" customWidth="1"/>
    <col min="6402" max="6402" width="9.140625" style="8"/>
    <col min="6403" max="6403" width="17.7109375" style="8" bestFit="1" customWidth="1"/>
    <col min="6404" max="6404" width="36.42578125" style="8" bestFit="1" customWidth="1"/>
    <col min="6405" max="6405" width="9.140625" style="8"/>
    <col min="6406" max="6406" width="1.140625" style="8" customWidth="1"/>
    <col min="6407" max="6408" width="9.140625" style="8"/>
    <col min="6409" max="6409" width="11.85546875" style="8" bestFit="1" customWidth="1"/>
    <col min="6410" max="6652" width="9.140625" style="8"/>
    <col min="6653" max="6654" width="1.7109375" style="8" customWidth="1"/>
    <col min="6655" max="6655" width="3.140625" style="8" customWidth="1"/>
    <col min="6656" max="6656" width="17.7109375" style="8" bestFit="1" customWidth="1"/>
    <col min="6657" max="6657" width="36.42578125" style="8" bestFit="1" customWidth="1"/>
    <col min="6658" max="6658" width="9.140625" style="8"/>
    <col min="6659" max="6659" width="17.7109375" style="8" bestFit="1" customWidth="1"/>
    <col min="6660" max="6660" width="36.42578125" style="8" bestFit="1" customWidth="1"/>
    <col min="6661" max="6661" width="9.140625" style="8"/>
    <col min="6662" max="6662" width="1.140625" style="8" customWidth="1"/>
    <col min="6663" max="6664" width="9.140625" style="8"/>
    <col min="6665" max="6665" width="11.85546875" style="8" bestFit="1" customWidth="1"/>
    <col min="6666" max="6908" width="9.140625" style="8"/>
    <col min="6909" max="6910" width="1.7109375" style="8" customWidth="1"/>
    <col min="6911" max="6911" width="3.140625" style="8" customWidth="1"/>
    <col min="6912" max="6912" width="17.7109375" style="8" bestFit="1" customWidth="1"/>
    <col min="6913" max="6913" width="36.42578125" style="8" bestFit="1" customWidth="1"/>
    <col min="6914" max="6914" width="9.140625" style="8"/>
    <col min="6915" max="6915" width="17.7109375" style="8" bestFit="1" customWidth="1"/>
    <col min="6916" max="6916" width="36.42578125" style="8" bestFit="1" customWidth="1"/>
    <col min="6917" max="6917" width="9.140625" style="8"/>
    <col min="6918" max="6918" width="1.140625" style="8" customWidth="1"/>
    <col min="6919" max="6920" width="9.140625" style="8"/>
    <col min="6921" max="6921" width="11.85546875" style="8" bestFit="1" customWidth="1"/>
    <col min="6922" max="7164" width="9.140625" style="8"/>
    <col min="7165" max="7166" width="1.7109375" style="8" customWidth="1"/>
    <col min="7167" max="7167" width="3.140625" style="8" customWidth="1"/>
    <col min="7168" max="7168" width="17.7109375" style="8" bestFit="1" customWidth="1"/>
    <col min="7169" max="7169" width="36.42578125" style="8" bestFit="1" customWidth="1"/>
    <col min="7170" max="7170" width="9.140625" style="8"/>
    <col min="7171" max="7171" width="17.7109375" style="8" bestFit="1" customWidth="1"/>
    <col min="7172" max="7172" width="36.42578125" style="8" bestFit="1" customWidth="1"/>
    <col min="7173" max="7173" width="9.140625" style="8"/>
    <col min="7174" max="7174" width="1.140625" style="8" customWidth="1"/>
    <col min="7175" max="7176" width="9.140625" style="8"/>
    <col min="7177" max="7177" width="11.85546875" style="8" bestFit="1" customWidth="1"/>
    <col min="7178" max="7420" width="9.140625" style="8"/>
    <col min="7421" max="7422" width="1.7109375" style="8" customWidth="1"/>
    <col min="7423" max="7423" width="3.140625" style="8" customWidth="1"/>
    <col min="7424" max="7424" width="17.7109375" style="8" bestFit="1" customWidth="1"/>
    <col min="7425" max="7425" width="36.42578125" style="8" bestFit="1" customWidth="1"/>
    <col min="7426" max="7426" width="9.140625" style="8"/>
    <col min="7427" max="7427" width="17.7109375" style="8" bestFit="1" customWidth="1"/>
    <col min="7428" max="7428" width="36.42578125" style="8" bestFit="1" customWidth="1"/>
    <col min="7429" max="7429" width="9.140625" style="8"/>
    <col min="7430" max="7430" width="1.140625" style="8" customWidth="1"/>
    <col min="7431" max="7432" width="9.140625" style="8"/>
    <col min="7433" max="7433" width="11.85546875" style="8" bestFit="1" customWidth="1"/>
    <col min="7434" max="7676" width="9.140625" style="8"/>
    <col min="7677" max="7678" width="1.7109375" style="8" customWidth="1"/>
    <col min="7679" max="7679" width="3.140625" style="8" customWidth="1"/>
    <col min="7680" max="7680" width="17.7109375" style="8" bestFit="1" customWidth="1"/>
    <col min="7681" max="7681" width="36.42578125" style="8" bestFit="1" customWidth="1"/>
    <col min="7682" max="7682" width="9.140625" style="8"/>
    <col min="7683" max="7683" width="17.7109375" style="8" bestFit="1" customWidth="1"/>
    <col min="7684" max="7684" width="36.42578125" style="8" bestFit="1" customWidth="1"/>
    <col min="7685" max="7685" width="9.140625" style="8"/>
    <col min="7686" max="7686" width="1.140625" style="8" customWidth="1"/>
    <col min="7687" max="7688" width="9.140625" style="8"/>
    <col min="7689" max="7689" width="11.85546875" style="8" bestFit="1" customWidth="1"/>
    <col min="7690" max="7932" width="9.140625" style="8"/>
    <col min="7933" max="7934" width="1.7109375" style="8" customWidth="1"/>
    <col min="7935" max="7935" width="3.140625" style="8" customWidth="1"/>
    <col min="7936" max="7936" width="17.7109375" style="8" bestFit="1" customWidth="1"/>
    <col min="7937" max="7937" width="36.42578125" style="8" bestFit="1" customWidth="1"/>
    <col min="7938" max="7938" width="9.140625" style="8"/>
    <col min="7939" max="7939" width="17.7109375" style="8" bestFit="1" customWidth="1"/>
    <col min="7940" max="7940" width="36.42578125" style="8" bestFit="1" customWidth="1"/>
    <col min="7941" max="7941" width="9.140625" style="8"/>
    <col min="7942" max="7942" width="1.140625" style="8" customWidth="1"/>
    <col min="7943" max="7944" width="9.140625" style="8"/>
    <col min="7945" max="7945" width="11.85546875" style="8" bestFit="1" customWidth="1"/>
    <col min="7946" max="8188" width="9.140625" style="8"/>
    <col min="8189" max="8190" width="1.7109375" style="8" customWidth="1"/>
    <col min="8191" max="8191" width="3.140625" style="8" customWidth="1"/>
    <col min="8192" max="8192" width="17.7109375" style="8" bestFit="1" customWidth="1"/>
    <col min="8193" max="8193" width="36.42578125" style="8" bestFit="1" customWidth="1"/>
    <col min="8194" max="8194" width="9.140625" style="8"/>
    <col min="8195" max="8195" width="17.7109375" style="8" bestFit="1" customWidth="1"/>
    <col min="8196" max="8196" width="36.42578125" style="8" bestFit="1" customWidth="1"/>
    <col min="8197" max="8197" width="9.140625" style="8"/>
    <col min="8198" max="8198" width="1.140625" style="8" customWidth="1"/>
    <col min="8199" max="8200" width="9.140625" style="8"/>
    <col min="8201" max="8201" width="11.85546875" style="8" bestFit="1" customWidth="1"/>
    <col min="8202" max="8444" width="9.140625" style="8"/>
    <col min="8445" max="8446" width="1.7109375" style="8" customWidth="1"/>
    <col min="8447" max="8447" width="3.140625" style="8" customWidth="1"/>
    <col min="8448" max="8448" width="17.7109375" style="8" bestFit="1" customWidth="1"/>
    <col min="8449" max="8449" width="36.42578125" style="8" bestFit="1" customWidth="1"/>
    <col min="8450" max="8450" width="9.140625" style="8"/>
    <col min="8451" max="8451" width="17.7109375" style="8" bestFit="1" customWidth="1"/>
    <col min="8452" max="8452" width="36.42578125" style="8" bestFit="1" customWidth="1"/>
    <col min="8453" max="8453" width="9.140625" style="8"/>
    <col min="8454" max="8454" width="1.140625" style="8" customWidth="1"/>
    <col min="8455" max="8456" width="9.140625" style="8"/>
    <col min="8457" max="8457" width="11.85546875" style="8" bestFit="1" customWidth="1"/>
    <col min="8458" max="8700" width="9.140625" style="8"/>
    <col min="8701" max="8702" width="1.7109375" style="8" customWidth="1"/>
    <col min="8703" max="8703" width="3.140625" style="8" customWidth="1"/>
    <col min="8704" max="8704" width="17.7109375" style="8" bestFit="1" customWidth="1"/>
    <col min="8705" max="8705" width="36.42578125" style="8" bestFit="1" customWidth="1"/>
    <col min="8706" max="8706" width="9.140625" style="8"/>
    <col min="8707" max="8707" width="17.7109375" style="8" bestFit="1" customWidth="1"/>
    <col min="8708" max="8708" width="36.42578125" style="8" bestFit="1" customWidth="1"/>
    <col min="8709" max="8709" width="9.140625" style="8"/>
    <col min="8710" max="8710" width="1.140625" style="8" customWidth="1"/>
    <col min="8711" max="8712" width="9.140625" style="8"/>
    <col min="8713" max="8713" width="11.85546875" style="8" bestFit="1" customWidth="1"/>
    <col min="8714" max="8956" width="9.140625" style="8"/>
    <col min="8957" max="8958" width="1.7109375" style="8" customWidth="1"/>
    <col min="8959" max="8959" width="3.140625" style="8" customWidth="1"/>
    <col min="8960" max="8960" width="17.7109375" style="8" bestFit="1" customWidth="1"/>
    <col min="8961" max="8961" width="36.42578125" style="8" bestFit="1" customWidth="1"/>
    <col min="8962" max="8962" width="9.140625" style="8"/>
    <col min="8963" max="8963" width="17.7109375" style="8" bestFit="1" customWidth="1"/>
    <col min="8964" max="8964" width="36.42578125" style="8" bestFit="1" customWidth="1"/>
    <col min="8965" max="8965" width="9.140625" style="8"/>
    <col min="8966" max="8966" width="1.140625" style="8" customWidth="1"/>
    <col min="8967" max="8968" width="9.140625" style="8"/>
    <col min="8969" max="8969" width="11.85546875" style="8" bestFit="1" customWidth="1"/>
    <col min="8970" max="9212" width="9.140625" style="8"/>
    <col min="9213" max="9214" width="1.7109375" style="8" customWidth="1"/>
    <col min="9215" max="9215" width="3.140625" style="8" customWidth="1"/>
    <col min="9216" max="9216" width="17.7109375" style="8" bestFit="1" customWidth="1"/>
    <col min="9217" max="9217" width="36.42578125" style="8" bestFit="1" customWidth="1"/>
    <col min="9218" max="9218" width="9.140625" style="8"/>
    <col min="9219" max="9219" width="17.7109375" style="8" bestFit="1" customWidth="1"/>
    <col min="9220" max="9220" width="36.42578125" style="8" bestFit="1" customWidth="1"/>
    <col min="9221" max="9221" width="9.140625" style="8"/>
    <col min="9222" max="9222" width="1.140625" style="8" customWidth="1"/>
    <col min="9223" max="9224" width="9.140625" style="8"/>
    <col min="9225" max="9225" width="11.85546875" style="8" bestFit="1" customWidth="1"/>
    <col min="9226" max="9468" width="9.140625" style="8"/>
    <col min="9469" max="9470" width="1.7109375" style="8" customWidth="1"/>
    <col min="9471" max="9471" width="3.140625" style="8" customWidth="1"/>
    <col min="9472" max="9472" width="17.7109375" style="8" bestFit="1" customWidth="1"/>
    <col min="9473" max="9473" width="36.42578125" style="8" bestFit="1" customWidth="1"/>
    <col min="9474" max="9474" width="9.140625" style="8"/>
    <col min="9475" max="9475" width="17.7109375" style="8" bestFit="1" customWidth="1"/>
    <col min="9476" max="9476" width="36.42578125" style="8" bestFit="1" customWidth="1"/>
    <col min="9477" max="9477" width="9.140625" style="8"/>
    <col min="9478" max="9478" width="1.140625" style="8" customWidth="1"/>
    <col min="9479" max="9480" width="9.140625" style="8"/>
    <col min="9481" max="9481" width="11.85546875" style="8" bestFit="1" customWidth="1"/>
    <col min="9482" max="9724" width="9.140625" style="8"/>
    <col min="9725" max="9726" width="1.7109375" style="8" customWidth="1"/>
    <col min="9727" max="9727" width="3.140625" style="8" customWidth="1"/>
    <col min="9728" max="9728" width="17.7109375" style="8" bestFit="1" customWidth="1"/>
    <col min="9729" max="9729" width="36.42578125" style="8" bestFit="1" customWidth="1"/>
    <col min="9730" max="9730" width="9.140625" style="8"/>
    <col min="9731" max="9731" width="17.7109375" style="8" bestFit="1" customWidth="1"/>
    <col min="9732" max="9732" width="36.42578125" style="8" bestFit="1" customWidth="1"/>
    <col min="9733" max="9733" width="9.140625" style="8"/>
    <col min="9734" max="9734" width="1.140625" style="8" customWidth="1"/>
    <col min="9735" max="9736" width="9.140625" style="8"/>
    <col min="9737" max="9737" width="11.85546875" style="8" bestFit="1" customWidth="1"/>
    <col min="9738" max="9980" width="9.140625" style="8"/>
    <col min="9981" max="9982" width="1.7109375" style="8" customWidth="1"/>
    <col min="9983" max="9983" width="3.140625" style="8" customWidth="1"/>
    <col min="9984" max="9984" width="17.7109375" style="8" bestFit="1" customWidth="1"/>
    <col min="9985" max="9985" width="36.42578125" style="8" bestFit="1" customWidth="1"/>
    <col min="9986" max="9986" width="9.140625" style="8"/>
    <col min="9987" max="9987" width="17.7109375" style="8" bestFit="1" customWidth="1"/>
    <col min="9988" max="9988" width="36.42578125" style="8" bestFit="1" customWidth="1"/>
    <col min="9989" max="9989" width="9.140625" style="8"/>
    <col min="9990" max="9990" width="1.140625" style="8" customWidth="1"/>
    <col min="9991" max="9992" width="9.140625" style="8"/>
    <col min="9993" max="9993" width="11.85546875" style="8" bestFit="1" customWidth="1"/>
    <col min="9994" max="10236" width="9.140625" style="8"/>
    <col min="10237" max="10238" width="1.7109375" style="8" customWidth="1"/>
    <col min="10239" max="10239" width="3.140625" style="8" customWidth="1"/>
    <col min="10240" max="10240" width="17.7109375" style="8" bestFit="1" customWidth="1"/>
    <col min="10241" max="10241" width="36.42578125" style="8" bestFit="1" customWidth="1"/>
    <col min="10242" max="10242" width="9.140625" style="8"/>
    <col min="10243" max="10243" width="17.7109375" style="8" bestFit="1" customWidth="1"/>
    <col min="10244" max="10244" width="36.42578125" style="8" bestFit="1" customWidth="1"/>
    <col min="10245" max="10245" width="9.140625" style="8"/>
    <col min="10246" max="10246" width="1.140625" style="8" customWidth="1"/>
    <col min="10247" max="10248" width="9.140625" style="8"/>
    <col min="10249" max="10249" width="11.85546875" style="8" bestFit="1" customWidth="1"/>
    <col min="10250" max="10492" width="9.140625" style="8"/>
    <col min="10493" max="10494" width="1.7109375" style="8" customWidth="1"/>
    <col min="10495" max="10495" width="3.140625" style="8" customWidth="1"/>
    <col min="10496" max="10496" width="17.7109375" style="8" bestFit="1" customWidth="1"/>
    <col min="10497" max="10497" width="36.42578125" style="8" bestFit="1" customWidth="1"/>
    <col min="10498" max="10498" width="9.140625" style="8"/>
    <col min="10499" max="10499" width="17.7109375" style="8" bestFit="1" customWidth="1"/>
    <col min="10500" max="10500" width="36.42578125" style="8" bestFit="1" customWidth="1"/>
    <col min="10501" max="10501" width="9.140625" style="8"/>
    <col min="10502" max="10502" width="1.140625" style="8" customWidth="1"/>
    <col min="10503" max="10504" width="9.140625" style="8"/>
    <col min="10505" max="10505" width="11.85546875" style="8" bestFit="1" customWidth="1"/>
    <col min="10506" max="10748" width="9.140625" style="8"/>
    <col min="10749" max="10750" width="1.7109375" style="8" customWidth="1"/>
    <col min="10751" max="10751" width="3.140625" style="8" customWidth="1"/>
    <col min="10752" max="10752" width="17.7109375" style="8" bestFit="1" customWidth="1"/>
    <col min="10753" max="10753" width="36.42578125" style="8" bestFit="1" customWidth="1"/>
    <col min="10754" max="10754" width="9.140625" style="8"/>
    <col min="10755" max="10755" width="17.7109375" style="8" bestFit="1" customWidth="1"/>
    <col min="10756" max="10756" width="36.42578125" style="8" bestFit="1" customWidth="1"/>
    <col min="10757" max="10757" width="9.140625" style="8"/>
    <col min="10758" max="10758" width="1.140625" style="8" customWidth="1"/>
    <col min="10759" max="10760" width="9.140625" style="8"/>
    <col min="10761" max="10761" width="11.85546875" style="8" bestFit="1" customWidth="1"/>
    <col min="10762" max="11004" width="9.140625" style="8"/>
    <col min="11005" max="11006" width="1.7109375" style="8" customWidth="1"/>
    <col min="11007" max="11007" width="3.140625" style="8" customWidth="1"/>
    <col min="11008" max="11008" width="17.7109375" style="8" bestFit="1" customWidth="1"/>
    <col min="11009" max="11009" width="36.42578125" style="8" bestFit="1" customWidth="1"/>
    <col min="11010" max="11010" width="9.140625" style="8"/>
    <col min="11011" max="11011" width="17.7109375" style="8" bestFit="1" customWidth="1"/>
    <col min="11012" max="11012" width="36.42578125" style="8" bestFit="1" customWidth="1"/>
    <col min="11013" max="11013" width="9.140625" style="8"/>
    <col min="11014" max="11014" width="1.140625" style="8" customWidth="1"/>
    <col min="11015" max="11016" width="9.140625" style="8"/>
    <col min="11017" max="11017" width="11.85546875" style="8" bestFit="1" customWidth="1"/>
    <col min="11018" max="11260" width="9.140625" style="8"/>
    <col min="11261" max="11262" width="1.7109375" style="8" customWidth="1"/>
    <col min="11263" max="11263" width="3.140625" style="8" customWidth="1"/>
    <col min="11264" max="11264" width="17.7109375" style="8" bestFit="1" customWidth="1"/>
    <col min="11265" max="11265" width="36.42578125" style="8" bestFit="1" customWidth="1"/>
    <col min="11266" max="11266" width="9.140625" style="8"/>
    <col min="11267" max="11267" width="17.7109375" style="8" bestFit="1" customWidth="1"/>
    <col min="11268" max="11268" width="36.42578125" style="8" bestFit="1" customWidth="1"/>
    <col min="11269" max="11269" width="9.140625" style="8"/>
    <col min="11270" max="11270" width="1.140625" style="8" customWidth="1"/>
    <col min="11271" max="11272" width="9.140625" style="8"/>
    <col min="11273" max="11273" width="11.85546875" style="8" bestFit="1" customWidth="1"/>
    <col min="11274" max="11516" width="9.140625" style="8"/>
    <col min="11517" max="11518" width="1.7109375" style="8" customWidth="1"/>
    <col min="11519" max="11519" width="3.140625" style="8" customWidth="1"/>
    <col min="11520" max="11520" width="17.7109375" style="8" bestFit="1" customWidth="1"/>
    <col min="11521" max="11521" width="36.42578125" style="8" bestFit="1" customWidth="1"/>
    <col min="11522" max="11522" width="9.140625" style="8"/>
    <col min="11523" max="11523" width="17.7109375" style="8" bestFit="1" customWidth="1"/>
    <col min="11524" max="11524" width="36.42578125" style="8" bestFit="1" customWidth="1"/>
    <col min="11525" max="11525" width="9.140625" style="8"/>
    <col min="11526" max="11526" width="1.140625" style="8" customWidth="1"/>
    <col min="11527" max="11528" width="9.140625" style="8"/>
    <col min="11529" max="11529" width="11.85546875" style="8" bestFit="1" customWidth="1"/>
    <col min="11530" max="11772" width="9.140625" style="8"/>
    <col min="11773" max="11774" width="1.7109375" style="8" customWidth="1"/>
    <col min="11775" max="11775" width="3.140625" style="8" customWidth="1"/>
    <col min="11776" max="11776" width="17.7109375" style="8" bestFit="1" customWidth="1"/>
    <col min="11777" max="11777" width="36.42578125" style="8" bestFit="1" customWidth="1"/>
    <col min="11778" max="11778" width="9.140625" style="8"/>
    <col min="11779" max="11779" width="17.7109375" style="8" bestFit="1" customWidth="1"/>
    <col min="11780" max="11780" width="36.42578125" style="8" bestFit="1" customWidth="1"/>
    <col min="11781" max="11781" width="9.140625" style="8"/>
    <col min="11782" max="11782" width="1.140625" style="8" customWidth="1"/>
    <col min="11783" max="11784" width="9.140625" style="8"/>
    <col min="11785" max="11785" width="11.85546875" style="8" bestFit="1" customWidth="1"/>
    <col min="11786" max="12028" width="9.140625" style="8"/>
    <col min="12029" max="12030" width="1.7109375" style="8" customWidth="1"/>
    <col min="12031" max="12031" width="3.140625" style="8" customWidth="1"/>
    <col min="12032" max="12032" width="17.7109375" style="8" bestFit="1" customWidth="1"/>
    <col min="12033" max="12033" width="36.42578125" style="8" bestFit="1" customWidth="1"/>
    <col min="12034" max="12034" width="9.140625" style="8"/>
    <col min="12035" max="12035" width="17.7109375" style="8" bestFit="1" customWidth="1"/>
    <col min="12036" max="12036" width="36.42578125" style="8" bestFit="1" customWidth="1"/>
    <col min="12037" max="12037" width="9.140625" style="8"/>
    <col min="12038" max="12038" width="1.140625" style="8" customWidth="1"/>
    <col min="12039" max="12040" width="9.140625" style="8"/>
    <col min="12041" max="12041" width="11.85546875" style="8" bestFit="1" customWidth="1"/>
    <col min="12042" max="12284" width="9.140625" style="8"/>
    <col min="12285" max="12286" width="1.7109375" style="8" customWidth="1"/>
    <col min="12287" max="12287" width="3.140625" style="8" customWidth="1"/>
    <col min="12288" max="12288" width="17.7109375" style="8" bestFit="1" customWidth="1"/>
    <col min="12289" max="12289" width="36.42578125" style="8" bestFit="1" customWidth="1"/>
    <col min="12290" max="12290" width="9.140625" style="8"/>
    <col min="12291" max="12291" width="17.7109375" style="8" bestFit="1" customWidth="1"/>
    <col min="12292" max="12292" width="36.42578125" style="8" bestFit="1" customWidth="1"/>
    <col min="12293" max="12293" width="9.140625" style="8"/>
    <col min="12294" max="12294" width="1.140625" style="8" customWidth="1"/>
    <col min="12295" max="12296" width="9.140625" style="8"/>
    <col min="12297" max="12297" width="11.85546875" style="8" bestFit="1" customWidth="1"/>
    <col min="12298" max="12540" width="9.140625" style="8"/>
    <col min="12541" max="12542" width="1.7109375" style="8" customWidth="1"/>
    <col min="12543" max="12543" width="3.140625" style="8" customWidth="1"/>
    <col min="12544" max="12544" width="17.7109375" style="8" bestFit="1" customWidth="1"/>
    <col min="12545" max="12545" width="36.42578125" style="8" bestFit="1" customWidth="1"/>
    <col min="12546" max="12546" width="9.140625" style="8"/>
    <col min="12547" max="12547" width="17.7109375" style="8" bestFit="1" customWidth="1"/>
    <col min="12548" max="12548" width="36.42578125" style="8" bestFit="1" customWidth="1"/>
    <col min="12549" max="12549" width="9.140625" style="8"/>
    <col min="12550" max="12550" width="1.140625" style="8" customWidth="1"/>
    <col min="12551" max="12552" width="9.140625" style="8"/>
    <col min="12553" max="12553" width="11.85546875" style="8" bestFit="1" customWidth="1"/>
    <col min="12554" max="12796" width="9.140625" style="8"/>
    <col min="12797" max="12798" width="1.7109375" style="8" customWidth="1"/>
    <col min="12799" max="12799" width="3.140625" style="8" customWidth="1"/>
    <col min="12800" max="12800" width="17.7109375" style="8" bestFit="1" customWidth="1"/>
    <col min="12801" max="12801" width="36.42578125" style="8" bestFit="1" customWidth="1"/>
    <col min="12802" max="12802" width="9.140625" style="8"/>
    <col min="12803" max="12803" width="17.7109375" style="8" bestFit="1" customWidth="1"/>
    <col min="12804" max="12804" width="36.42578125" style="8" bestFit="1" customWidth="1"/>
    <col min="12805" max="12805" width="9.140625" style="8"/>
    <col min="12806" max="12806" width="1.140625" style="8" customWidth="1"/>
    <col min="12807" max="12808" width="9.140625" style="8"/>
    <col min="12809" max="12809" width="11.85546875" style="8" bestFit="1" customWidth="1"/>
    <col min="12810" max="13052" width="9.140625" style="8"/>
    <col min="13053" max="13054" width="1.7109375" style="8" customWidth="1"/>
    <col min="13055" max="13055" width="3.140625" style="8" customWidth="1"/>
    <col min="13056" max="13056" width="17.7109375" style="8" bestFit="1" customWidth="1"/>
    <col min="13057" max="13057" width="36.42578125" style="8" bestFit="1" customWidth="1"/>
    <col min="13058" max="13058" width="9.140625" style="8"/>
    <col min="13059" max="13059" width="17.7109375" style="8" bestFit="1" customWidth="1"/>
    <col min="13060" max="13060" width="36.42578125" style="8" bestFit="1" customWidth="1"/>
    <col min="13061" max="13061" width="9.140625" style="8"/>
    <col min="13062" max="13062" width="1.140625" style="8" customWidth="1"/>
    <col min="13063" max="13064" width="9.140625" style="8"/>
    <col min="13065" max="13065" width="11.85546875" style="8" bestFit="1" customWidth="1"/>
    <col min="13066" max="13308" width="9.140625" style="8"/>
    <col min="13309" max="13310" width="1.7109375" style="8" customWidth="1"/>
    <col min="13311" max="13311" width="3.140625" style="8" customWidth="1"/>
    <col min="13312" max="13312" width="17.7109375" style="8" bestFit="1" customWidth="1"/>
    <col min="13313" max="13313" width="36.42578125" style="8" bestFit="1" customWidth="1"/>
    <col min="13314" max="13314" width="9.140625" style="8"/>
    <col min="13315" max="13315" width="17.7109375" style="8" bestFit="1" customWidth="1"/>
    <col min="13316" max="13316" width="36.42578125" style="8" bestFit="1" customWidth="1"/>
    <col min="13317" max="13317" width="9.140625" style="8"/>
    <col min="13318" max="13318" width="1.140625" style="8" customWidth="1"/>
    <col min="13319" max="13320" width="9.140625" style="8"/>
    <col min="13321" max="13321" width="11.85546875" style="8" bestFit="1" customWidth="1"/>
    <col min="13322" max="13564" width="9.140625" style="8"/>
    <col min="13565" max="13566" width="1.7109375" style="8" customWidth="1"/>
    <col min="13567" max="13567" width="3.140625" style="8" customWidth="1"/>
    <col min="13568" max="13568" width="17.7109375" style="8" bestFit="1" customWidth="1"/>
    <col min="13569" max="13569" width="36.42578125" style="8" bestFit="1" customWidth="1"/>
    <col min="13570" max="13570" width="9.140625" style="8"/>
    <col min="13571" max="13571" width="17.7109375" style="8" bestFit="1" customWidth="1"/>
    <col min="13572" max="13572" width="36.42578125" style="8" bestFit="1" customWidth="1"/>
    <col min="13573" max="13573" width="9.140625" style="8"/>
    <col min="13574" max="13574" width="1.140625" style="8" customWidth="1"/>
    <col min="13575" max="13576" width="9.140625" style="8"/>
    <col min="13577" max="13577" width="11.85546875" style="8" bestFit="1" customWidth="1"/>
    <col min="13578" max="13820" width="9.140625" style="8"/>
    <col min="13821" max="13822" width="1.7109375" style="8" customWidth="1"/>
    <col min="13823" max="13823" width="3.140625" style="8" customWidth="1"/>
    <col min="13824" max="13824" width="17.7109375" style="8" bestFit="1" customWidth="1"/>
    <col min="13825" max="13825" width="36.42578125" style="8" bestFit="1" customWidth="1"/>
    <col min="13826" max="13826" width="9.140625" style="8"/>
    <col min="13827" max="13827" width="17.7109375" style="8" bestFit="1" customWidth="1"/>
    <col min="13828" max="13828" width="36.42578125" style="8" bestFit="1" customWidth="1"/>
    <col min="13829" max="13829" width="9.140625" style="8"/>
    <col min="13830" max="13830" width="1.140625" style="8" customWidth="1"/>
    <col min="13831" max="13832" width="9.140625" style="8"/>
    <col min="13833" max="13833" width="11.85546875" style="8" bestFit="1" customWidth="1"/>
    <col min="13834" max="14076" width="9.140625" style="8"/>
    <col min="14077" max="14078" width="1.7109375" style="8" customWidth="1"/>
    <col min="14079" max="14079" width="3.140625" style="8" customWidth="1"/>
    <col min="14080" max="14080" width="17.7109375" style="8" bestFit="1" customWidth="1"/>
    <col min="14081" max="14081" width="36.42578125" style="8" bestFit="1" customWidth="1"/>
    <col min="14082" max="14082" width="9.140625" style="8"/>
    <col min="14083" max="14083" width="17.7109375" style="8" bestFit="1" customWidth="1"/>
    <col min="14084" max="14084" width="36.42578125" style="8" bestFit="1" customWidth="1"/>
    <col min="14085" max="14085" width="9.140625" style="8"/>
    <col min="14086" max="14086" width="1.140625" style="8" customWidth="1"/>
    <col min="14087" max="14088" width="9.140625" style="8"/>
    <col min="14089" max="14089" width="11.85546875" style="8" bestFit="1" customWidth="1"/>
    <col min="14090" max="14332" width="9.140625" style="8"/>
    <col min="14333" max="14334" width="1.7109375" style="8" customWidth="1"/>
    <col min="14335" max="14335" width="3.140625" style="8" customWidth="1"/>
    <col min="14336" max="14336" width="17.7109375" style="8" bestFit="1" customWidth="1"/>
    <col min="14337" max="14337" width="36.42578125" style="8" bestFit="1" customWidth="1"/>
    <col min="14338" max="14338" width="9.140625" style="8"/>
    <col min="14339" max="14339" width="17.7109375" style="8" bestFit="1" customWidth="1"/>
    <col min="14340" max="14340" width="36.42578125" style="8" bestFit="1" customWidth="1"/>
    <col min="14341" max="14341" width="9.140625" style="8"/>
    <col min="14342" max="14342" width="1.140625" style="8" customWidth="1"/>
    <col min="14343" max="14344" width="9.140625" style="8"/>
    <col min="14345" max="14345" width="11.85546875" style="8" bestFit="1" customWidth="1"/>
    <col min="14346" max="14588" width="9.140625" style="8"/>
    <col min="14589" max="14590" width="1.7109375" style="8" customWidth="1"/>
    <col min="14591" max="14591" width="3.140625" style="8" customWidth="1"/>
    <col min="14592" max="14592" width="17.7109375" style="8" bestFit="1" customWidth="1"/>
    <col min="14593" max="14593" width="36.42578125" style="8" bestFit="1" customWidth="1"/>
    <col min="14594" max="14594" width="9.140625" style="8"/>
    <col min="14595" max="14595" width="17.7109375" style="8" bestFit="1" customWidth="1"/>
    <col min="14596" max="14596" width="36.42578125" style="8" bestFit="1" customWidth="1"/>
    <col min="14597" max="14597" width="9.140625" style="8"/>
    <col min="14598" max="14598" width="1.140625" style="8" customWidth="1"/>
    <col min="14599" max="14600" width="9.140625" style="8"/>
    <col min="14601" max="14601" width="11.85546875" style="8" bestFit="1" customWidth="1"/>
    <col min="14602" max="14844" width="9.140625" style="8"/>
    <col min="14845" max="14846" width="1.7109375" style="8" customWidth="1"/>
    <col min="14847" max="14847" width="3.140625" style="8" customWidth="1"/>
    <col min="14848" max="14848" width="17.7109375" style="8" bestFit="1" customWidth="1"/>
    <col min="14849" max="14849" width="36.42578125" style="8" bestFit="1" customWidth="1"/>
    <col min="14850" max="14850" width="9.140625" style="8"/>
    <col min="14851" max="14851" width="17.7109375" style="8" bestFit="1" customWidth="1"/>
    <col min="14852" max="14852" width="36.42578125" style="8" bestFit="1" customWidth="1"/>
    <col min="14853" max="14853" width="9.140625" style="8"/>
    <col min="14854" max="14854" width="1.140625" style="8" customWidth="1"/>
    <col min="14855" max="14856" width="9.140625" style="8"/>
    <col min="14857" max="14857" width="11.85546875" style="8" bestFit="1" customWidth="1"/>
    <col min="14858" max="15100" width="9.140625" style="8"/>
    <col min="15101" max="15102" width="1.7109375" style="8" customWidth="1"/>
    <col min="15103" max="15103" width="3.140625" style="8" customWidth="1"/>
    <col min="15104" max="15104" width="17.7109375" style="8" bestFit="1" customWidth="1"/>
    <col min="15105" max="15105" width="36.42578125" style="8" bestFit="1" customWidth="1"/>
    <col min="15106" max="15106" width="9.140625" style="8"/>
    <col min="15107" max="15107" width="17.7109375" style="8" bestFit="1" customWidth="1"/>
    <col min="15108" max="15108" width="36.42578125" style="8" bestFit="1" customWidth="1"/>
    <col min="15109" max="15109" width="9.140625" style="8"/>
    <col min="15110" max="15110" width="1.140625" style="8" customWidth="1"/>
    <col min="15111" max="15112" width="9.140625" style="8"/>
    <col min="15113" max="15113" width="11.85546875" style="8" bestFit="1" customWidth="1"/>
    <col min="15114" max="15356" width="9.140625" style="8"/>
    <col min="15357" max="15358" width="1.7109375" style="8" customWidth="1"/>
    <col min="15359" max="15359" width="3.140625" style="8" customWidth="1"/>
    <col min="15360" max="15360" width="17.7109375" style="8" bestFit="1" customWidth="1"/>
    <col min="15361" max="15361" width="36.42578125" style="8" bestFit="1" customWidth="1"/>
    <col min="15362" max="15362" width="9.140625" style="8"/>
    <col min="15363" max="15363" width="17.7109375" style="8" bestFit="1" customWidth="1"/>
    <col min="15364" max="15364" width="36.42578125" style="8" bestFit="1" customWidth="1"/>
    <col min="15365" max="15365" width="9.140625" style="8"/>
    <col min="15366" max="15366" width="1.140625" style="8" customWidth="1"/>
    <col min="15367" max="15368" width="9.140625" style="8"/>
    <col min="15369" max="15369" width="11.85546875" style="8" bestFit="1" customWidth="1"/>
    <col min="15370" max="15612" width="9.140625" style="8"/>
    <col min="15613" max="15614" width="1.7109375" style="8" customWidth="1"/>
    <col min="15615" max="15615" width="3.140625" style="8" customWidth="1"/>
    <col min="15616" max="15616" width="17.7109375" style="8" bestFit="1" customWidth="1"/>
    <col min="15617" max="15617" width="36.42578125" style="8" bestFit="1" customWidth="1"/>
    <col min="15618" max="15618" width="9.140625" style="8"/>
    <col min="15619" max="15619" width="17.7109375" style="8" bestFit="1" customWidth="1"/>
    <col min="15620" max="15620" width="36.42578125" style="8" bestFit="1" customWidth="1"/>
    <col min="15621" max="15621" width="9.140625" style="8"/>
    <col min="15622" max="15622" width="1.140625" style="8" customWidth="1"/>
    <col min="15623" max="15624" width="9.140625" style="8"/>
    <col min="15625" max="15625" width="11.85546875" style="8" bestFit="1" customWidth="1"/>
    <col min="15626" max="15868" width="9.140625" style="8"/>
    <col min="15869" max="15870" width="1.7109375" style="8" customWidth="1"/>
    <col min="15871" max="15871" width="3.140625" style="8" customWidth="1"/>
    <col min="15872" max="15872" width="17.7109375" style="8" bestFit="1" customWidth="1"/>
    <col min="15873" max="15873" width="36.42578125" style="8" bestFit="1" customWidth="1"/>
    <col min="15874" max="15874" width="9.140625" style="8"/>
    <col min="15875" max="15875" width="17.7109375" style="8" bestFit="1" customWidth="1"/>
    <col min="15876" max="15876" width="36.42578125" style="8" bestFit="1" customWidth="1"/>
    <col min="15877" max="15877" width="9.140625" style="8"/>
    <col min="15878" max="15878" width="1.140625" style="8" customWidth="1"/>
    <col min="15879" max="15880" width="9.140625" style="8"/>
    <col min="15881" max="15881" width="11.85546875" style="8" bestFit="1" customWidth="1"/>
    <col min="15882" max="16124" width="9.140625" style="8"/>
    <col min="16125" max="16126" width="1.7109375" style="8" customWidth="1"/>
    <col min="16127" max="16127" width="3.140625" style="8" customWidth="1"/>
    <col min="16128" max="16128" width="17.7109375" style="8" bestFit="1" customWidth="1"/>
    <col min="16129" max="16129" width="36.42578125" style="8" bestFit="1" customWidth="1"/>
    <col min="16130" max="16130" width="9.140625" style="8"/>
    <col min="16131" max="16131" width="17.7109375" style="8" bestFit="1" customWidth="1"/>
    <col min="16132" max="16132" width="36.42578125" style="8" bestFit="1" customWidth="1"/>
    <col min="16133" max="16133" width="9.140625" style="8"/>
    <col min="16134" max="16134" width="1.140625" style="8" customWidth="1"/>
    <col min="16135" max="16136" width="9.140625" style="8"/>
    <col min="16137" max="16137" width="11.85546875" style="8" bestFit="1" customWidth="1"/>
    <col min="16138" max="16384" width="9.140625" style="8"/>
  </cols>
  <sheetData>
    <row r="1" spans="2:26" ht="6" customHeight="1" thickBot="1"/>
    <row r="2" spans="2:26" ht="23.25" thickBot="1">
      <c r="B2" s="9"/>
      <c r="C2" s="9"/>
      <c r="D2" s="10">
        <f ca="1">TODAY() + 52</f>
        <v>43696</v>
      </c>
      <c r="E2" s="9" t="s">
        <v>8</v>
      </c>
      <c r="F2" s="9"/>
      <c r="G2" s="9"/>
      <c r="H2" s="9"/>
      <c r="I2" s="9"/>
      <c r="J2" s="11"/>
      <c r="K2" s="12" t="s">
        <v>39</v>
      </c>
      <c r="L2" s="202"/>
      <c r="N2" s="8" t="str">
        <f t="array" aca="1" ref="N2:Z42" ca="1">_xll.HLV5r3.Financial.Cache.ViewTrade(E32)</f>
        <v>Party1</v>
      </c>
      <c r="O2" s="8" t="str">
        <f ca="1"/>
        <v>Party2</v>
      </c>
      <c r="P2" s="8" t="str">
        <f ca="1"/>
        <v>Leg1_Coupon_0</v>
      </c>
      <c r="Q2" s="56">
        <f ca="1"/>
        <v>43832</v>
      </c>
      <c r="R2" s="56">
        <f ca="1"/>
        <v>43647</v>
      </c>
      <c r="S2" s="56">
        <f ca="1"/>
        <v>43832</v>
      </c>
      <c r="T2" s="8">
        <f ca="1"/>
        <v>0.50684931506849296</v>
      </c>
      <c r="U2" s="8" t="str">
        <f ca="1"/>
        <v>185</v>
      </c>
      <c r="V2" s="8">
        <f ca="1"/>
        <v>100000000</v>
      </c>
      <c r="W2" s="8">
        <f ca="1"/>
        <v>0.05</v>
      </c>
      <c r="X2" s="8" t="e">
        <f ca="1"/>
        <v>#N/A</v>
      </c>
      <c r="Y2" s="8" t="e">
        <f ca="1"/>
        <v>#N/A</v>
      </c>
      <c r="Z2" s="8" t="e">
        <f ca="1"/>
        <v>#N/A</v>
      </c>
    </row>
    <row r="3" spans="2:26" ht="13.5" thickTop="1">
      <c r="B3" s="14"/>
      <c r="C3" s="14"/>
      <c r="D3" s="14" t="s">
        <v>9</v>
      </c>
      <c r="E3" s="15"/>
      <c r="F3" s="15"/>
      <c r="G3" s="16" t="s">
        <v>10</v>
      </c>
      <c r="H3" s="15"/>
      <c r="I3" s="15"/>
      <c r="J3" s="11"/>
      <c r="K3" s="17" t="s">
        <v>18</v>
      </c>
      <c r="L3" s="203" t="s">
        <v>72</v>
      </c>
      <c r="N3" s="8" t="str">
        <f ca="1"/>
        <v>Party1</v>
      </c>
      <c r="O3" s="8" t="str">
        <f ca="1"/>
        <v>Party2</v>
      </c>
      <c r="P3" s="8" t="str">
        <f ca="1"/>
        <v>Leg1_Coupon_1</v>
      </c>
      <c r="Q3" s="56">
        <f ca="1"/>
        <v>44014</v>
      </c>
      <c r="R3" s="56">
        <f ca="1"/>
        <v>43832</v>
      </c>
      <c r="S3" s="56">
        <f ca="1"/>
        <v>44014</v>
      </c>
      <c r="T3" s="8">
        <f ca="1"/>
        <v>0.49863013698630099</v>
      </c>
      <c r="U3" s="8" t="str">
        <f ca="1"/>
        <v>182</v>
      </c>
      <c r="V3" s="8">
        <f ca="1"/>
        <v>100000000</v>
      </c>
      <c r="W3" s="8">
        <f ca="1"/>
        <v>0.05</v>
      </c>
      <c r="X3" s="8" t="e">
        <f ca="1"/>
        <v>#N/A</v>
      </c>
      <c r="Y3" s="8" t="e">
        <f ca="1"/>
        <v>#N/A</v>
      </c>
      <c r="Z3" s="8" t="e">
        <f ca="1"/>
        <v>#N/A</v>
      </c>
    </row>
    <row r="4" spans="2:26">
      <c r="B4" s="15"/>
      <c r="C4" s="18"/>
      <c r="D4" s="19" t="s">
        <v>12</v>
      </c>
      <c r="E4" s="20" t="s">
        <v>13</v>
      </c>
      <c r="F4" s="15" t="s">
        <v>14</v>
      </c>
      <c r="G4" s="19" t="s">
        <v>12</v>
      </c>
      <c r="H4" s="20" t="s">
        <v>15</v>
      </c>
      <c r="I4" s="15" t="str">
        <f>F4</f>
        <v>AUSY</v>
      </c>
      <c r="J4" s="11"/>
      <c r="K4" s="21" t="s">
        <v>16</v>
      </c>
      <c r="L4" s="204">
        <f ca="1">TODAY()</f>
        <v>43644</v>
      </c>
      <c r="N4" s="8" t="str">
        <f ca="1"/>
        <v>Party1</v>
      </c>
      <c r="O4" s="8" t="str">
        <f ca="1"/>
        <v>Party2</v>
      </c>
      <c r="P4" s="8" t="str">
        <f ca="1"/>
        <v>Leg1_Coupon_2</v>
      </c>
      <c r="Q4" s="56">
        <f ca="1"/>
        <v>44200</v>
      </c>
      <c r="R4" s="56">
        <f ca="1"/>
        <v>44014</v>
      </c>
      <c r="S4" s="56">
        <f ca="1"/>
        <v>44200</v>
      </c>
      <c r="T4" s="8">
        <f ca="1"/>
        <v>0.50958904109588998</v>
      </c>
      <c r="U4" s="8" t="str">
        <f ca="1"/>
        <v>186</v>
      </c>
      <c r="V4" s="8">
        <f ca="1"/>
        <v>100000000</v>
      </c>
      <c r="W4" s="8">
        <f ca="1"/>
        <v>0.05</v>
      </c>
      <c r="X4" s="8" t="e">
        <f ca="1"/>
        <v>#N/A</v>
      </c>
      <c r="Y4" s="8" t="e">
        <f ca="1"/>
        <v>#N/A</v>
      </c>
      <c r="Z4" s="8" t="e">
        <f ca="1"/>
        <v>#N/A</v>
      </c>
    </row>
    <row r="5" spans="2:26">
      <c r="B5" s="15"/>
      <c r="C5" s="18"/>
      <c r="D5" s="19" t="s">
        <v>17</v>
      </c>
      <c r="E5" s="20" t="s">
        <v>15</v>
      </c>
      <c r="F5" s="15"/>
      <c r="G5" s="19" t="s">
        <v>17</v>
      </c>
      <c r="H5" s="20" t="s">
        <v>13</v>
      </c>
      <c r="I5" s="15"/>
      <c r="J5" s="11"/>
      <c r="K5" s="21" t="s">
        <v>21</v>
      </c>
      <c r="L5" s="204">
        <f ca="1">E8</f>
        <v>47301</v>
      </c>
      <c r="N5" s="8" t="str">
        <f ca="1"/>
        <v>Party1</v>
      </c>
      <c r="O5" s="8" t="str">
        <f ca="1"/>
        <v>Party2</v>
      </c>
      <c r="P5" s="8" t="str">
        <f ca="1"/>
        <v>Leg1_Coupon_3</v>
      </c>
      <c r="Q5" s="56">
        <f ca="1"/>
        <v>44379</v>
      </c>
      <c r="R5" s="56">
        <f ca="1"/>
        <v>44200</v>
      </c>
      <c r="S5" s="56">
        <f ca="1"/>
        <v>44379</v>
      </c>
      <c r="T5" s="8">
        <f ca="1"/>
        <v>0.49041095890411002</v>
      </c>
      <c r="U5" s="8" t="str">
        <f ca="1"/>
        <v>179</v>
      </c>
      <c r="V5" s="8">
        <f ca="1"/>
        <v>100000000</v>
      </c>
      <c r="W5" s="8">
        <f ca="1"/>
        <v>0.05</v>
      </c>
      <c r="X5" s="8" t="e">
        <f ca="1"/>
        <v>#N/A</v>
      </c>
      <c r="Y5" s="8" t="e">
        <f ca="1"/>
        <v>#N/A</v>
      </c>
      <c r="Z5" s="8" t="e">
        <f ca="1"/>
        <v>#N/A</v>
      </c>
    </row>
    <row r="6" spans="2:26">
      <c r="B6" s="15"/>
      <c r="C6" s="15"/>
      <c r="D6" s="23" t="s">
        <v>20</v>
      </c>
      <c r="E6" s="24">
        <v>100000000</v>
      </c>
      <c r="F6" s="24"/>
      <c r="G6" s="23" t="s">
        <v>20</v>
      </c>
      <c r="H6" s="24">
        <f>E6</f>
        <v>100000000</v>
      </c>
      <c r="I6" s="24"/>
      <c r="J6" s="11"/>
      <c r="K6" s="21" t="s">
        <v>11</v>
      </c>
      <c r="L6" s="204">
        <f ca="1">TODAY()</f>
        <v>43644</v>
      </c>
      <c r="N6" s="8" t="str">
        <f ca="1"/>
        <v>Party1</v>
      </c>
      <c r="O6" s="8" t="str">
        <f ca="1"/>
        <v>Party2</v>
      </c>
      <c r="P6" s="8" t="str">
        <f ca="1"/>
        <v>Leg1_Coupon_4</v>
      </c>
      <c r="Q6" s="56">
        <f ca="1"/>
        <v>44565</v>
      </c>
      <c r="R6" s="56">
        <f ca="1"/>
        <v>44379</v>
      </c>
      <c r="S6" s="56">
        <f ca="1"/>
        <v>44565</v>
      </c>
      <c r="T6" s="8">
        <f ca="1"/>
        <v>0.50958904109588998</v>
      </c>
      <c r="U6" s="8" t="str">
        <f ca="1"/>
        <v>186</v>
      </c>
      <c r="V6" s="8">
        <f ca="1"/>
        <v>100000000</v>
      </c>
      <c r="W6" s="8">
        <f ca="1"/>
        <v>0.05</v>
      </c>
      <c r="X6" s="8" t="e">
        <f ca="1"/>
        <v>#N/A</v>
      </c>
      <c r="Y6" s="8" t="e">
        <f ca="1"/>
        <v>#N/A</v>
      </c>
      <c r="Z6" s="8" t="e">
        <f ca="1"/>
        <v>#N/A</v>
      </c>
    </row>
    <row r="7" spans="2:26">
      <c r="B7" s="15"/>
      <c r="C7" s="15"/>
      <c r="D7" s="19" t="s">
        <v>22</v>
      </c>
      <c r="E7" s="27">
        <f ca="1">_xll.HLV5r3.Financial.Cache.AddPeriod($L$4,$F$7,$F$4,"FOLLOWING","Business")</f>
        <v>43647</v>
      </c>
      <c r="F7" s="28" t="s">
        <v>23</v>
      </c>
      <c r="G7" s="19" t="s">
        <v>22</v>
      </c>
      <c r="H7" s="27">
        <f ca="1">_xll.HLV5r3.Financial.Cache.AddPeriod($L$4,$I$7,$I$4,"FOLLOWING","Business")</f>
        <v>43647</v>
      </c>
      <c r="I7" s="28" t="s">
        <v>23</v>
      </c>
      <c r="J7" s="11"/>
      <c r="K7" s="21" t="s">
        <v>191</v>
      </c>
      <c r="L7" s="204" t="s">
        <v>190</v>
      </c>
      <c r="N7" s="8" t="str">
        <f ca="1"/>
        <v>Party1</v>
      </c>
      <c r="O7" s="8" t="str">
        <f ca="1"/>
        <v>Party2</v>
      </c>
      <c r="P7" s="8" t="str">
        <f ca="1"/>
        <v>Leg1_Coupon_5</v>
      </c>
      <c r="Q7" s="56">
        <f ca="1"/>
        <v>44746</v>
      </c>
      <c r="R7" s="56">
        <f ca="1"/>
        <v>44565</v>
      </c>
      <c r="S7" s="56">
        <f ca="1"/>
        <v>44746</v>
      </c>
      <c r="T7" s="8">
        <f ca="1"/>
        <v>0.49589041095890402</v>
      </c>
      <c r="U7" s="8" t="str">
        <f ca="1"/>
        <v>181</v>
      </c>
      <c r="V7" s="8">
        <f ca="1"/>
        <v>100000000</v>
      </c>
      <c r="W7" s="8">
        <f ca="1"/>
        <v>0.05</v>
      </c>
      <c r="X7" s="8" t="e">
        <f ca="1"/>
        <v>#N/A</v>
      </c>
      <c r="Y7" s="8" t="e">
        <f ca="1"/>
        <v>#N/A</v>
      </c>
      <c r="Z7" s="8" t="e">
        <f ca="1"/>
        <v>#N/A</v>
      </c>
    </row>
    <row r="8" spans="2:26">
      <c r="B8" s="15"/>
      <c r="C8" s="15"/>
      <c r="D8" s="29" t="s">
        <v>21</v>
      </c>
      <c r="E8" s="27">
        <f ca="1">_xll.HLV5r3.Financial.Cache.AddPeriod(E7,$F$8,$F$4,"MODFOLLOWING","Calendar")</f>
        <v>47301</v>
      </c>
      <c r="F8" s="28" t="s">
        <v>24</v>
      </c>
      <c r="G8" s="29" t="s">
        <v>21</v>
      </c>
      <c r="H8" s="27">
        <f ca="1">_xll.HLV5r3.Financial.Cache.AddPeriod(H7,$I$8,$I$4,"MODFOLLOWING","Calendar")</f>
        <v>47301</v>
      </c>
      <c r="I8" s="28" t="s">
        <v>24</v>
      </c>
      <c r="J8" s="11"/>
      <c r="K8" s="21" t="s">
        <v>13</v>
      </c>
      <c r="L8" s="204" t="s">
        <v>47</v>
      </c>
      <c r="N8" s="8" t="str">
        <f ca="1"/>
        <v>Party1</v>
      </c>
      <c r="O8" s="8" t="str">
        <f ca="1"/>
        <v>Party2</v>
      </c>
      <c r="P8" s="8" t="str">
        <f ca="1"/>
        <v>Leg1_Coupon_6</v>
      </c>
      <c r="Q8" s="56">
        <f ca="1"/>
        <v>44929</v>
      </c>
      <c r="R8" s="56">
        <f ca="1"/>
        <v>44746</v>
      </c>
      <c r="S8" s="56">
        <f ca="1"/>
        <v>44929</v>
      </c>
      <c r="T8" s="8">
        <f ca="1"/>
        <v>0.50136986301369901</v>
      </c>
      <c r="U8" s="8" t="str">
        <f ca="1"/>
        <v>183</v>
      </c>
      <c r="V8" s="8">
        <f ca="1"/>
        <v>100000000</v>
      </c>
      <c r="W8" s="8">
        <f ca="1"/>
        <v>0.05</v>
      </c>
      <c r="X8" s="8" t="e">
        <f ca="1"/>
        <v>#N/A</v>
      </c>
      <c r="Y8" s="8" t="e">
        <f ca="1"/>
        <v>#N/A</v>
      </c>
      <c r="Z8" s="8" t="e">
        <f ca="1"/>
        <v>#N/A</v>
      </c>
    </row>
    <row r="9" spans="2:26" ht="13.5" thickBot="1">
      <c r="B9" s="15"/>
      <c r="C9" s="15"/>
      <c r="D9" s="29" t="s">
        <v>25</v>
      </c>
      <c r="E9" s="27"/>
      <c r="F9" s="28" t="s">
        <v>26</v>
      </c>
      <c r="G9" s="29" t="s">
        <v>25</v>
      </c>
      <c r="H9" s="27"/>
      <c r="I9" s="28" t="s">
        <v>26</v>
      </c>
      <c r="J9" s="11"/>
      <c r="K9" s="25" t="s">
        <v>15</v>
      </c>
      <c r="L9" s="205" t="s">
        <v>50</v>
      </c>
      <c r="N9" s="8" t="str">
        <f ca="1"/>
        <v>Party1</v>
      </c>
      <c r="O9" s="8" t="str">
        <f ca="1"/>
        <v>Party2</v>
      </c>
      <c r="P9" s="8" t="str">
        <f ca="1"/>
        <v>Leg1_Coupon_7</v>
      </c>
      <c r="Q9" s="56">
        <f ca="1"/>
        <v>45110</v>
      </c>
      <c r="R9" s="56">
        <f ca="1"/>
        <v>44929</v>
      </c>
      <c r="S9" s="56">
        <f ca="1"/>
        <v>45110</v>
      </c>
      <c r="T9" s="8">
        <f ca="1"/>
        <v>0.49589041095890402</v>
      </c>
      <c r="U9" s="8" t="str">
        <f ca="1"/>
        <v>181</v>
      </c>
      <c r="V9" s="8">
        <f ca="1"/>
        <v>100000000</v>
      </c>
      <c r="W9" s="8">
        <f ca="1"/>
        <v>0.05</v>
      </c>
      <c r="X9" s="8" t="e">
        <f ca="1"/>
        <v>#N/A</v>
      </c>
      <c r="Y9" s="8" t="e">
        <f ca="1"/>
        <v>#N/A</v>
      </c>
      <c r="Z9" s="8" t="e">
        <f ca="1"/>
        <v>#N/A</v>
      </c>
    </row>
    <row r="10" spans="2:26">
      <c r="B10" s="15"/>
      <c r="C10" s="15"/>
      <c r="D10" s="29" t="s">
        <v>27</v>
      </c>
      <c r="E10" s="27"/>
      <c r="F10" s="30"/>
      <c r="G10" s="29" t="s">
        <v>27</v>
      </c>
      <c r="H10" s="27"/>
      <c r="I10" s="30"/>
      <c r="J10" s="11"/>
      <c r="N10" s="8" t="str">
        <f ca="1"/>
        <v>Party1</v>
      </c>
      <c r="O10" s="8" t="str">
        <f ca="1"/>
        <v>Party2</v>
      </c>
      <c r="P10" s="8" t="str">
        <f ca="1"/>
        <v>Leg1_Coupon_8</v>
      </c>
      <c r="Q10" s="56">
        <f ca="1"/>
        <v>45293</v>
      </c>
      <c r="R10" s="56">
        <f ca="1"/>
        <v>45110</v>
      </c>
      <c r="S10" s="56">
        <f ca="1"/>
        <v>45293</v>
      </c>
      <c r="T10" s="8">
        <f ca="1"/>
        <v>0.50136986301369901</v>
      </c>
      <c r="U10" s="8" t="str">
        <f ca="1"/>
        <v>183</v>
      </c>
      <c r="V10" s="8">
        <f ca="1"/>
        <v>100000000</v>
      </c>
      <c r="W10" s="8">
        <f ca="1"/>
        <v>0.05</v>
      </c>
      <c r="X10" s="8" t="e">
        <f ca="1"/>
        <v>#N/A</v>
      </c>
      <c r="Y10" s="8" t="e">
        <f ca="1"/>
        <v>#N/A</v>
      </c>
      <c r="Z10" s="8" t="e">
        <f ca="1"/>
        <v>#N/A</v>
      </c>
    </row>
    <row r="11" spans="2:26" ht="13.5" thickBot="1">
      <c r="B11" s="15"/>
      <c r="C11" s="31"/>
      <c r="D11" s="29" t="s">
        <v>28</v>
      </c>
      <c r="E11" s="32" t="s">
        <v>29</v>
      </c>
      <c r="F11" s="30"/>
      <c r="G11" s="29" t="s">
        <v>28</v>
      </c>
      <c r="H11" s="32" t="s">
        <v>29</v>
      </c>
      <c r="I11" s="30"/>
      <c r="J11" s="11"/>
      <c r="N11" s="8" t="str">
        <f ca="1"/>
        <v>Party1</v>
      </c>
      <c r="O11" s="8" t="str">
        <f ca="1"/>
        <v>Party2</v>
      </c>
      <c r="P11" s="8" t="str">
        <f ca="1"/>
        <v>Leg1_Coupon_9</v>
      </c>
      <c r="Q11" s="56">
        <f ca="1"/>
        <v>45475</v>
      </c>
      <c r="R11" s="56">
        <f ca="1"/>
        <v>45293</v>
      </c>
      <c r="S11" s="56">
        <f ca="1"/>
        <v>45475</v>
      </c>
      <c r="T11" s="8">
        <f ca="1"/>
        <v>0.49863013698630099</v>
      </c>
      <c r="U11" s="8" t="str">
        <f ca="1"/>
        <v>182</v>
      </c>
      <c r="V11" s="8">
        <f ca="1"/>
        <v>100000000</v>
      </c>
      <c r="W11" s="8">
        <f ca="1"/>
        <v>0.05</v>
      </c>
      <c r="X11" s="8" t="e">
        <f ca="1"/>
        <v>#N/A</v>
      </c>
      <c r="Y11" s="8" t="e">
        <f ca="1"/>
        <v>#N/A</v>
      </c>
      <c r="Z11" s="8" t="e">
        <f ca="1"/>
        <v>#N/A</v>
      </c>
    </row>
    <row r="12" spans="2:26" ht="13.5" thickBot="1">
      <c r="B12" s="15"/>
      <c r="C12" s="31"/>
      <c r="D12" s="29" t="s">
        <v>31</v>
      </c>
      <c r="E12" s="32" t="s">
        <v>138</v>
      </c>
      <c r="F12" s="30"/>
      <c r="G12" s="29" t="s">
        <v>31</v>
      </c>
      <c r="H12" s="32" t="s">
        <v>151</v>
      </c>
      <c r="I12" s="30"/>
      <c r="J12" s="11"/>
      <c r="K12" s="12" t="s">
        <v>56</v>
      </c>
      <c r="L12" s="202"/>
      <c r="N12" s="8" t="str">
        <f ca="1"/>
        <v>Party1</v>
      </c>
      <c r="O12" s="8" t="str">
        <f ca="1"/>
        <v>Party2</v>
      </c>
      <c r="P12" s="8" t="str">
        <f ca="1"/>
        <v>Leg1_Coupon_10</v>
      </c>
      <c r="Q12" s="56">
        <f ca="1"/>
        <v>45659</v>
      </c>
      <c r="R12" s="56">
        <f ca="1"/>
        <v>45475</v>
      </c>
      <c r="S12" s="56">
        <f ca="1"/>
        <v>45659</v>
      </c>
      <c r="T12" s="8">
        <f ca="1"/>
        <v>0.50410958904109604</v>
      </c>
      <c r="U12" s="8" t="str">
        <f ca="1"/>
        <v>184</v>
      </c>
      <c r="V12" s="8">
        <f ca="1"/>
        <v>100000000</v>
      </c>
      <c r="W12" s="8">
        <f ca="1"/>
        <v>0.05</v>
      </c>
      <c r="X12" s="8" t="e">
        <f ca="1"/>
        <v>#N/A</v>
      </c>
      <c r="Y12" s="8" t="e">
        <f ca="1"/>
        <v>#N/A</v>
      </c>
      <c r="Z12" s="8" t="e">
        <f ca="1"/>
        <v>#N/A</v>
      </c>
    </row>
    <row r="13" spans="2:26">
      <c r="B13" s="15"/>
      <c r="C13" s="31"/>
      <c r="D13" s="29" t="s">
        <v>32</v>
      </c>
      <c r="E13" s="32"/>
      <c r="F13" s="30"/>
      <c r="G13" s="29" t="s">
        <v>32</v>
      </c>
      <c r="H13" s="32"/>
      <c r="I13" s="30"/>
      <c r="J13" s="11"/>
      <c r="K13" s="17" t="s">
        <v>59</v>
      </c>
      <c r="L13" s="203" t="s">
        <v>41</v>
      </c>
      <c r="N13" s="8" t="str">
        <f ca="1"/>
        <v>Party1</v>
      </c>
      <c r="O13" s="8" t="str">
        <f ca="1"/>
        <v>Party2</v>
      </c>
      <c r="P13" s="8" t="str">
        <f ca="1"/>
        <v>Leg1_Coupon_11</v>
      </c>
      <c r="Q13" s="56">
        <f ca="1"/>
        <v>45840</v>
      </c>
      <c r="R13" s="56">
        <f ca="1"/>
        <v>45659</v>
      </c>
      <c r="S13" s="56">
        <f ca="1"/>
        <v>45840</v>
      </c>
      <c r="T13" s="8">
        <f ca="1"/>
        <v>0.49589041095890402</v>
      </c>
      <c r="U13" s="8" t="str">
        <f ca="1"/>
        <v>181</v>
      </c>
      <c r="V13" s="8">
        <f ca="1"/>
        <v>100000000</v>
      </c>
      <c r="W13" s="8">
        <f ca="1"/>
        <v>0.05</v>
      </c>
      <c r="X13" s="8" t="e">
        <f ca="1"/>
        <v>#N/A</v>
      </c>
      <c r="Y13" s="8" t="e">
        <f ca="1"/>
        <v>#N/A</v>
      </c>
      <c r="Z13" s="8" t="e">
        <f ca="1"/>
        <v>#N/A</v>
      </c>
    </row>
    <row r="14" spans="2:26">
      <c r="B14" s="15"/>
      <c r="C14" s="31"/>
      <c r="D14" s="33" t="s">
        <v>34</v>
      </c>
      <c r="E14" s="34">
        <f ca="1">DAY(E8)</f>
        <v>2</v>
      </c>
      <c r="F14" s="34"/>
      <c r="G14" s="33" t="s">
        <v>34</v>
      </c>
      <c r="H14" s="34">
        <f ca="1">DAY(H8)</f>
        <v>2</v>
      </c>
      <c r="I14" s="34"/>
      <c r="J14" s="11"/>
      <c r="K14" s="21" t="s">
        <v>60</v>
      </c>
      <c r="L14" s="204" t="s">
        <v>47</v>
      </c>
      <c r="N14" s="8" t="str">
        <f ca="1"/>
        <v>Party1</v>
      </c>
      <c r="O14" s="8" t="str">
        <f ca="1"/>
        <v>Party2</v>
      </c>
      <c r="P14" s="8" t="str">
        <f ca="1"/>
        <v>Leg1_Coupon_12</v>
      </c>
      <c r="Q14" s="56">
        <f ca="1"/>
        <v>46024</v>
      </c>
      <c r="R14" s="56">
        <f ca="1"/>
        <v>45840</v>
      </c>
      <c r="S14" s="56">
        <f ca="1"/>
        <v>46024</v>
      </c>
      <c r="T14" s="8">
        <f ca="1"/>
        <v>0.50410958904109604</v>
      </c>
      <c r="U14" s="8" t="str">
        <f ca="1"/>
        <v>184</v>
      </c>
      <c r="V14" s="8">
        <f ca="1"/>
        <v>100000000</v>
      </c>
      <c r="W14" s="8">
        <f ca="1"/>
        <v>0.05</v>
      </c>
      <c r="X14" s="8" t="e">
        <f ca="1"/>
        <v>#N/A</v>
      </c>
      <c r="Y14" s="8" t="e">
        <f ca="1"/>
        <v>#N/A</v>
      </c>
      <c r="Z14" s="8" t="e">
        <f ca="1"/>
        <v>#N/A</v>
      </c>
    </row>
    <row r="15" spans="2:26">
      <c r="B15" s="15"/>
      <c r="C15" s="31"/>
      <c r="D15" s="23" t="s">
        <v>36</v>
      </c>
      <c r="E15" s="35" t="s">
        <v>37</v>
      </c>
      <c r="F15" s="15"/>
      <c r="G15" s="23" t="s">
        <v>36</v>
      </c>
      <c r="H15" s="35" t="s">
        <v>38</v>
      </c>
      <c r="I15" s="15"/>
      <c r="J15" s="11"/>
      <c r="K15" s="21" t="s">
        <v>62</v>
      </c>
      <c r="L15" s="204">
        <f ca="1">L6</f>
        <v>43644</v>
      </c>
      <c r="N15" s="8" t="str">
        <f ca="1"/>
        <v>Party1</v>
      </c>
      <c r="O15" s="8" t="str">
        <f ca="1"/>
        <v>Party2</v>
      </c>
      <c r="P15" s="8" t="str">
        <f ca="1"/>
        <v>Leg1_Coupon_13</v>
      </c>
      <c r="Q15" s="56">
        <f ca="1"/>
        <v>46205</v>
      </c>
      <c r="R15" s="56">
        <f ca="1"/>
        <v>46024</v>
      </c>
      <c r="S15" s="56">
        <f ca="1"/>
        <v>46205</v>
      </c>
      <c r="T15" s="8">
        <f ca="1"/>
        <v>0.49589041095890402</v>
      </c>
      <c r="U15" s="8" t="str">
        <f ca="1"/>
        <v>181</v>
      </c>
      <c r="V15" s="8">
        <f ca="1"/>
        <v>100000000</v>
      </c>
      <c r="W15" s="8">
        <f ca="1"/>
        <v>0.05</v>
      </c>
      <c r="X15" s="8" t="e">
        <f ca="1"/>
        <v>#N/A</v>
      </c>
      <c r="Y15" s="8" t="e">
        <f ca="1"/>
        <v>#N/A</v>
      </c>
      <c r="Z15" s="8" t="e">
        <f ca="1"/>
        <v>#N/A</v>
      </c>
    </row>
    <row r="16" spans="2:26" ht="13.5" thickBot="1">
      <c r="B16" s="15"/>
      <c r="C16" s="31"/>
      <c r="D16" s="19" t="s">
        <v>40</v>
      </c>
      <c r="E16" s="36" t="s">
        <v>41</v>
      </c>
      <c r="F16" s="15"/>
      <c r="G16" s="19" t="s">
        <v>40</v>
      </c>
      <c r="H16" s="32" t="s">
        <v>41</v>
      </c>
      <c r="I16" s="15"/>
      <c r="J16" s="11"/>
      <c r="K16" s="21" t="s">
        <v>64</v>
      </c>
      <c r="L16" s="204" t="s">
        <v>7</v>
      </c>
      <c r="N16" s="8" t="str">
        <f ca="1"/>
        <v>Party1</v>
      </c>
      <c r="O16" s="8" t="str">
        <f ca="1"/>
        <v>Party2</v>
      </c>
      <c r="P16" s="8" t="str">
        <f ca="1"/>
        <v>Leg1_Coupon_14</v>
      </c>
      <c r="Q16" s="56">
        <f ca="1"/>
        <v>46391</v>
      </c>
      <c r="R16" s="56">
        <f ca="1"/>
        <v>46205</v>
      </c>
      <c r="S16" s="56">
        <f ca="1"/>
        <v>46391</v>
      </c>
      <c r="T16" s="8">
        <f ca="1"/>
        <v>0.50958904109588998</v>
      </c>
      <c r="U16" s="8" t="str">
        <f ca="1"/>
        <v>186</v>
      </c>
      <c r="V16" s="8">
        <f ca="1"/>
        <v>100000000</v>
      </c>
      <c r="W16" s="8">
        <f ca="1"/>
        <v>0.05</v>
      </c>
      <c r="X16" s="8" t="e">
        <f ca="1"/>
        <v>#N/A</v>
      </c>
      <c r="Y16" s="8" t="e">
        <f ca="1"/>
        <v>#N/A</v>
      </c>
      <c r="Z16" s="8" t="e">
        <f ca="1"/>
        <v>#N/A</v>
      </c>
    </row>
    <row r="17" spans="2:26">
      <c r="B17" s="15"/>
      <c r="C17" s="31"/>
      <c r="D17" s="29" t="s">
        <v>42</v>
      </c>
      <c r="E17" s="36">
        <v>0.05</v>
      </c>
      <c r="F17" s="15"/>
      <c r="G17" s="29" t="s">
        <v>42</v>
      </c>
      <c r="H17" s="36">
        <v>0</v>
      </c>
      <c r="I17" s="15"/>
      <c r="J17" s="11"/>
      <c r="K17" s="12" t="s">
        <v>66</v>
      </c>
      <c r="L17" s="202"/>
      <c r="N17" s="8" t="str">
        <f ca="1"/>
        <v>Party1</v>
      </c>
      <c r="O17" s="8" t="str">
        <f ca="1"/>
        <v>Party2</v>
      </c>
      <c r="P17" s="8" t="str">
        <f ca="1"/>
        <v>Leg1_Coupon_15</v>
      </c>
      <c r="Q17" s="56">
        <f ca="1"/>
        <v>46570</v>
      </c>
      <c r="R17" s="56">
        <f ca="1"/>
        <v>46391</v>
      </c>
      <c r="S17" s="56">
        <f ca="1"/>
        <v>46570</v>
      </c>
      <c r="T17" s="8">
        <f ca="1"/>
        <v>0.49041095890411002</v>
      </c>
      <c r="U17" s="8" t="str">
        <f ca="1"/>
        <v>179</v>
      </c>
      <c r="V17" s="8">
        <f ca="1"/>
        <v>100000000</v>
      </c>
      <c r="W17" s="8">
        <f ca="1"/>
        <v>0.05</v>
      </c>
      <c r="X17" s="8" t="e">
        <f ca="1"/>
        <v>#N/A</v>
      </c>
      <c r="Y17" s="8" t="e">
        <f ca="1"/>
        <v>#N/A</v>
      </c>
      <c r="Z17" s="8" t="e">
        <f ca="1"/>
        <v>#N/A</v>
      </c>
    </row>
    <row r="18" spans="2:26">
      <c r="B18" s="15"/>
      <c r="C18" s="31"/>
      <c r="D18" s="29" t="s">
        <v>43</v>
      </c>
      <c r="E18" s="36">
        <v>0</v>
      </c>
      <c r="F18" s="15"/>
      <c r="G18" s="29" t="s">
        <v>43</v>
      </c>
      <c r="H18" s="38">
        <v>0</v>
      </c>
      <c r="I18" s="15"/>
      <c r="J18" s="11"/>
      <c r="K18" s="21" t="s">
        <v>68</v>
      </c>
      <c r="L18" s="204"/>
      <c r="N18" s="8" t="str">
        <f ca="1"/>
        <v>Party1</v>
      </c>
      <c r="O18" s="8" t="str">
        <f ca="1"/>
        <v>Party2</v>
      </c>
      <c r="P18" s="8" t="str">
        <f ca="1"/>
        <v>Leg1_Coupon_16</v>
      </c>
      <c r="Q18" s="56">
        <f ca="1"/>
        <v>46756</v>
      </c>
      <c r="R18" s="56">
        <f ca="1"/>
        <v>46570</v>
      </c>
      <c r="S18" s="56">
        <f ca="1"/>
        <v>46756</v>
      </c>
      <c r="T18" s="8">
        <f ca="1"/>
        <v>0.50958904109588998</v>
      </c>
      <c r="U18" s="8" t="str">
        <f ca="1"/>
        <v>186</v>
      </c>
      <c r="V18" s="8">
        <f ca="1"/>
        <v>100000000</v>
      </c>
      <c r="W18" s="8">
        <f ca="1"/>
        <v>0.05</v>
      </c>
      <c r="X18" s="8" t="e">
        <f ca="1"/>
        <v>#N/A</v>
      </c>
      <c r="Y18" s="8" t="e">
        <f ca="1"/>
        <v>#N/A</v>
      </c>
      <c r="Z18" s="8" t="e">
        <f ca="1"/>
        <v>#N/A</v>
      </c>
    </row>
    <row r="19" spans="2:26">
      <c r="B19" s="15"/>
      <c r="C19" s="31"/>
      <c r="D19" s="29" t="s">
        <v>44</v>
      </c>
      <c r="E19" s="36" t="s">
        <v>26</v>
      </c>
      <c r="F19" s="15"/>
      <c r="G19" s="29" t="s">
        <v>44</v>
      </c>
      <c r="H19" s="39" t="s">
        <v>26</v>
      </c>
      <c r="I19" s="15"/>
      <c r="J19" s="11"/>
      <c r="K19" s="21" t="s">
        <v>158</v>
      </c>
      <c r="L19" s="204"/>
      <c r="N19" s="8" t="str">
        <f ca="1"/>
        <v>Party1</v>
      </c>
      <c r="O19" s="8" t="str">
        <f ca="1"/>
        <v>Party2</v>
      </c>
      <c r="P19" s="8" t="str">
        <f ca="1"/>
        <v>Leg1_Coupon_17</v>
      </c>
      <c r="Q19" s="56">
        <f ca="1"/>
        <v>46937</v>
      </c>
      <c r="R19" s="56">
        <f ca="1"/>
        <v>46756</v>
      </c>
      <c r="S19" s="56">
        <f ca="1"/>
        <v>46937</v>
      </c>
      <c r="T19" s="8">
        <f ca="1"/>
        <v>0.49589041095890402</v>
      </c>
      <c r="U19" s="8" t="str">
        <f ca="1"/>
        <v>181</v>
      </c>
      <c r="V19" s="8">
        <f ca="1"/>
        <v>100000000</v>
      </c>
      <c r="W19" s="8">
        <f ca="1"/>
        <v>0.05</v>
      </c>
      <c r="X19" s="8" t="e">
        <f ca="1"/>
        <v>#N/A</v>
      </c>
      <c r="Y19" s="8" t="e">
        <f ca="1"/>
        <v>#N/A</v>
      </c>
      <c r="Z19" s="8" t="e">
        <f ca="1"/>
        <v>#N/A</v>
      </c>
    </row>
    <row r="20" spans="2:26">
      <c r="B20" s="15"/>
      <c r="C20" s="31"/>
      <c r="D20" s="29" t="s">
        <v>45</v>
      </c>
      <c r="E20" s="36" t="s">
        <v>46</v>
      </c>
      <c r="F20" s="15"/>
      <c r="G20" s="29" t="s">
        <v>45</v>
      </c>
      <c r="H20" s="40" t="s">
        <v>46</v>
      </c>
      <c r="I20" s="15"/>
      <c r="J20" s="11"/>
      <c r="K20" s="21" t="s">
        <v>69</v>
      </c>
      <c r="L20" s="204"/>
      <c r="N20" s="8" t="str">
        <f ca="1"/>
        <v>Party1</v>
      </c>
      <c r="O20" s="8" t="str">
        <f ca="1"/>
        <v>Party2</v>
      </c>
      <c r="P20" s="8" t="str">
        <f ca="1"/>
        <v>Leg1_Coupon_18</v>
      </c>
      <c r="Q20" s="56">
        <f ca="1"/>
        <v>47120</v>
      </c>
      <c r="R20" s="56">
        <f ca="1"/>
        <v>46937</v>
      </c>
      <c r="S20" s="56">
        <f ca="1"/>
        <v>47120</v>
      </c>
      <c r="T20" s="8">
        <f ca="1"/>
        <v>0.50136986301369901</v>
      </c>
      <c r="U20" s="8" t="str">
        <f ca="1"/>
        <v>183</v>
      </c>
      <c r="V20" s="8">
        <f ca="1"/>
        <v>100000000</v>
      </c>
      <c r="W20" s="8">
        <f ca="1"/>
        <v>0.05</v>
      </c>
      <c r="X20" s="8" t="e">
        <f ca="1"/>
        <v>#N/A</v>
      </c>
      <c r="Y20" s="8" t="e">
        <f ca="1"/>
        <v>#N/A</v>
      </c>
      <c r="Z20" s="8" t="e">
        <f ca="1"/>
        <v>#N/A</v>
      </c>
    </row>
    <row r="21" spans="2:26">
      <c r="B21" s="15"/>
      <c r="C21" s="31"/>
      <c r="D21" s="29" t="s">
        <v>48</v>
      </c>
      <c r="E21" s="36" t="s">
        <v>49</v>
      </c>
      <c r="F21" s="15"/>
      <c r="G21" s="29" t="s">
        <v>48</v>
      </c>
      <c r="H21" s="41" t="s">
        <v>49</v>
      </c>
      <c r="I21" s="15"/>
      <c r="J21" s="11"/>
      <c r="K21" s="21" t="s">
        <v>165</v>
      </c>
      <c r="L21" s="204"/>
      <c r="N21" s="8" t="str">
        <f ca="1"/>
        <v>Party1</v>
      </c>
      <c r="O21" s="8" t="str">
        <f ca="1"/>
        <v>Party2</v>
      </c>
      <c r="P21" s="8" t="str">
        <f ca="1"/>
        <v>Leg1_Coupon_19</v>
      </c>
      <c r="Q21" s="56">
        <f ca="1"/>
        <v>47301</v>
      </c>
      <c r="R21" s="56">
        <f ca="1"/>
        <v>47120</v>
      </c>
      <c r="S21" s="56">
        <f ca="1"/>
        <v>47301</v>
      </c>
      <c r="T21" s="8">
        <f ca="1"/>
        <v>0.49589041095890402</v>
      </c>
      <c r="U21" s="8" t="str">
        <f ca="1"/>
        <v>181</v>
      </c>
      <c r="V21" s="8">
        <f ca="1"/>
        <v>100000000</v>
      </c>
      <c r="W21" s="8">
        <f ca="1"/>
        <v>0.05</v>
      </c>
      <c r="X21" s="8" t="e">
        <f ca="1"/>
        <v>#N/A</v>
      </c>
      <c r="Y21" s="8" t="e">
        <f ca="1"/>
        <v>#N/A</v>
      </c>
      <c r="Z21" s="8" t="e">
        <f ca="1"/>
        <v>#N/A</v>
      </c>
    </row>
    <row r="22" spans="2:26">
      <c r="B22" s="15"/>
      <c r="C22" s="31"/>
      <c r="D22" s="29" t="s">
        <v>51</v>
      </c>
      <c r="E22" s="36" t="s">
        <v>52</v>
      </c>
      <c r="F22" s="15"/>
      <c r="G22" s="29" t="s">
        <v>51</v>
      </c>
      <c r="H22" s="42" t="s">
        <v>52</v>
      </c>
      <c r="I22" s="15"/>
      <c r="J22" s="11"/>
      <c r="K22" s="21" t="s">
        <v>166</v>
      </c>
      <c r="L22" s="204"/>
      <c r="N22" s="8" t="str">
        <f ca="1"/>
        <v>Party2</v>
      </c>
      <c r="O22" s="8" t="str">
        <f ca="1"/>
        <v>Party1</v>
      </c>
      <c r="P22" s="8" t="str">
        <f ca="1"/>
        <v>Leg2_Coupon_0</v>
      </c>
      <c r="Q22" s="56">
        <f ca="1"/>
        <v>43832</v>
      </c>
      <c r="R22" s="56">
        <f ca="1"/>
        <v>43647</v>
      </c>
      <c r="S22" s="56">
        <f ca="1"/>
        <v>43832</v>
      </c>
      <c r="T22" s="8">
        <f ca="1"/>
        <v>0.50684931506849296</v>
      </c>
      <c r="U22" s="8" t="str">
        <f ca="1"/>
        <v>185</v>
      </c>
      <c r="V22" s="8">
        <f ca="1"/>
        <v>100000000</v>
      </c>
      <c r="W22" s="8">
        <f ca="1"/>
        <v>0</v>
      </c>
      <c r="X22" s="8" t="e">
        <f ca="1"/>
        <v>#N/A</v>
      </c>
      <c r="Y22" s="8" t="e">
        <f ca="1"/>
        <v>#N/A</v>
      </c>
      <c r="Z22" s="8" t="e">
        <f ca="1"/>
        <v>#N/A</v>
      </c>
    </row>
    <row r="23" spans="2:26">
      <c r="B23" s="15"/>
      <c r="C23" s="31"/>
      <c r="D23" s="29" t="s">
        <v>53</v>
      </c>
      <c r="E23" s="36" t="s">
        <v>49</v>
      </c>
      <c r="F23" s="15"/>
      <c r="G23" s="29" t="s">
        <v>53</v>
      </c>
      <c r="H23" s="41" t="s">
        <v>49</v>
      </c>
      <c r="I23" s="15"/>
      <c r="J23" s="11"/>
      <c r="K23" s="21" t="s">
        <v>167</v>
      </c>
      <c r="L23" s="204"/>
      <c r="N23" s="8" t="str">
        <f ca="1"/>
        <v>Party2</v>
      </c>
      <c r="O23" s="8" t="str">
        <f ca="1"/>
        <v>Party1</v>
      </c>
      <c r="P23" s="8" t="str">
        <f ca="1"/>
        <v>Leg2_Coupon_1</v>
      </c>
      <c r="Q23" s="56">
        <f ca="1"/>
        <v>44014</v>
      </c>
      <c r="R23" s="56">
        <f ca="1"/>
        <v>43832</v>
      </c>
      <c r="S23" s="56">
        <f ca="1"/>
        <v>44014</v>
      </c>
      <c r="T23" s="8">
        <f ca="1"/>
        <v>0.49863013698630099</v>
      </c>
      <c r="U23" s="8" t="str">
        <f ca="1"/>
        <v>182</v>
      </c>
      <c r="V23" s="8">
        <f ca="1"/>
        <v>100000000</v>
      </c>
      <c r="W23" s="8">
        <f ca="1"/>
        <v>0</v>
      </c>
      <c r="X23" s="8" t="e">
        <f ca="1"/>
        <v>#N/A</v>
      </c>
      <c r="Y23" s="8" t="e">
        <f ca="1"/>
        <v>#N/A</v>
      </c>
      <c r="Z23" s="8" t="e">
        <f ca="1"/>
        <v>#N/A</v>
      </c>
    </row>
    <row r="24" spans="2:26">
      <c r="B24" s="15"/>
      <c r="C24" s="31"/>
      <c r="D24" s="29" t="s">
        <v>54</v>
      </c>
      <c r="E24" s="36" t="s">
        <v>55</v>
      </c>
      <c r="F24" s="15"/>
      <c r="G24" s="29" t="s">
        <v>54</v>
      </c>
      <c r="H24" s="42" t="s">
        <v>55</v>
      </c>
      <c r="I24" s="15"/>
      <c r="J24" s="11"/>
      <c r="K24" s="21" t="s">
        <v>168</v>
      </c>
      <c r="L24" s="204"/>
      <c r="N24" s="8" t="str">
        <f ca="1"/>
        <v>Party2</v>
      </c>
      <c r="O24" s="8" t="str">
        <f ca="1"/>
        <v>Party1</v>
      </c>
      <c r="P24" s="8" t="str">
        <f ca="1"/>
        <v>Leg2_Coupon_2</v>
      </c>
      <c r="Q24" s="56">
        <f ca="1"/>
        <v>44200</v>
      </c>
      <c r="R24" s="56">
        <f ca="1"/>
        <v>44014</v>
      </c>
      <c r="S24" s="56">
        <f ca="1"/>
        <v>44200</v>
      </c>
      <c r="T24" s="8">
        <f ca="1"/>
        <v>0.50958904109588998</v>
      </c>
      <c r="U24" s="8" t="str">
        <f ca="1"/>
        <v>186</v>
      </c>
      <c r="V24" s="8">
        <f ca="1"/>
        <v>100000000</v>
      </c>
      <c r="W24" s="8">
        <f ca="1"/>
        <v>0</v>
      </c>
      <c r="X24" s="8" t="e">
        <f ca="1"/>
        <v>#N/A</v>
      </c>
      <c r="Y24" s="8" t="e">
        <f ca="1"/>
        <v>#N/A</v>
      </c>
      <c r="Z24" s="8" t="e">
        <f ca="1"/>
        <v>#N/A</v>
      </c>
    </row>
    <row r="25" spans="2:26">
      <c r="B25" s="15"/>
      <c r="C25" s="31"/>
      <c r="D25" s="29" t="s">
        <v>57</v>
      </c>
      <c r="E25" s="36"/>
      <c r="F25" s="15"/>
      <c r="G25" s="29" t="s">
        <v>57</v>
      </c>
      <c r="H25" s="36" t="s">
        <v>58</v>
      </c>
      <c r="I25" s="15"/>
      <c r="J25" s="11"/>
      <c r="K25" s="21" t="s">
        <v>169</v>
      </c>
      <c r="L25" s="204"/>
      <c r="N25" s="8" t="str">
        <f ca="1"/>
        <v>Party2</v>
      </c>
      <c r="O25" s="8" t="str">
        <f ca="1"/>
        <v>Party1</v>
      </c>
      <c r="P25" s="8" t="str">
        <f ca="1"/>
        <v>Leg2_Coupon_3</v>
      </c>
      <c r="Q25" s="56">
        <f ca="1"/>
        <v>44379</v>
      </c>
      <c r="R25" s="56">
        <f ca="1"/>
        <v>44200</v>
      </c>
      <c r="S25" s="56">
        <f ca="1"/>
        <v>44379</v>
      </c>
      <c r="T25" s="8">
        <f ca="1"/>
        <v>0.49041095890411002</v>
      </c>
      <c r="U25" s="8" t="str">
        <f ca="1"/>
        <v>179</v>
      </c>
      <c r="V25" s="8">
        <f ca="1"/>
        <v>100000000</v>
      </c>
      <c r="W25" s="8">
        <f ca="1"/>
        <v>0</v>
      </c>
      <c r="X25" s="8" t="e">
        <f ca="1"/>
        <v>#N/A</v>
      </c>
      <c r="Y25" s="8" t="e">
        <f ca="1"/>
        <v>#N/A</v>
      </c>
      <c r="Z25" s="8" t="e">
        <f ca="1"/>
        <v>#N/A</v>
      </c>
    </row>
    <row r="26" spans="2:26">
      <c r="B26" s="15"/>
      <c r="C26" s="31"/>
      <c r="D26" s="29" t="s">
        <v>61</v>
      </c>
      <c r="E26" s="7" t="s">
        <v>172</v>
      </c>
      <c r="F26" s="15"/>
      <c r="G26" s="29" t="s">
        <v>61</v>
      </c>
      <c r="H26" s="7" t="s">
        <v>172</v>
      </c>
      <c r="I26" s="15"/>
      <c r="J26" s="11"/>
      <c r="K26" s="21" t="s">
        <v>157</v>
      </c>
      <c r="L26" s="204"/>
      <c r="N26" s="8" t="str">
        <f ca="1"/>
        <v>Party2</v>
      </c>
      <c r="O26" s="8" t="str">
        <f ca="1"/>
        <v>Party1</v>
      </c>
      <c r="P26" s="8" t="str">
        <f ca="1"/>
        <v>Leg2_Coupon_4</v>
      </c>
      <c r="Q26" s="56">
        <f ca="1"/>
        <v>44565</v>
      </c>
      <c r="R26" s="56">
        <f ca="1"/>
        <v>44379</v>
      </c>
      <c r="S26" s="56">
        <f ca="1"/>
        <v>44565</v>
      </c>
      <c r="T26" s="8">
        <f ca="1"/>
        <v>0.50958904109588998</v>
      </c>
      <c r="U26" s="8" t="str">
        <f ca="1"/>
        <v>186</v>
      </c>
      <c r="V26" s="8">
        <f ca="1"/>
        <v>100000000</v>
      </c>
      <c r="W26" s="8">
        <f ca="1"/>
        <v>0</v>
      </c>
      <c r="X26" s="8" t="e">
        <f ca="1"/>
        <v>#N/A</v>
      </c>
      <c r="Y26" s="8" t="e">
        <f ca="1"/>
        <v>#N/A</v>
      </c>
      <c r="Z26" s="8" t="e">
        <f ca="1"/>
        <v>#N/A</v>
      </c>
    </row>
    <row r="27" spans="2:26" ht="13.5" thickBot="1">
      <c r="B27" s="15"/>
      <c r="C27" s="31"/>
      <c r="D27" s="29" t="s">
        <v>63</v>
      </c>
      <c r="E27" s="36"/>
      <c r="F27" s="15" t="str">
        <f>IF(ISNA(VLOOKUP(E26,LiveCurveRange,1,FALSE)),"&lt;-Error","")</f>
        <v/>
      </c>
      <c r="G27" s="29" t="s">
        <v>63</v>
      </c>
      <c r="H27" s="7" t="s">
        <v>173</v>
      </c>
      <c r="I27" s="15" t="str">
        <f>IF(ISNA(VLOOKUP(H26,LiveCurveRange,1,FALSE)),"&lt;-Error","")</f>
        <v/>
      </c>
      <c r="J27" s="11"/>
      <c r="K27" s="25"/>
      <c r="L27" s="205"/>
      <c r="N27" s="8" t="str">
        <f ca="1"/>
        <v>Party2</v>
      </c>
      <c r="O27" s="8" t="str">
        <f ca="1"/>
        <v>Party1</v>
      </c>
      <c r="P27" s="8" t="str">
        <f ca="1"/>
        <v>Leg2_Coupon_5</v>
      </c>
      <c r="Q27" s="56">
        <f ca="1"/>
        <v>44746</v>
      </c>
      <c r="R27" s="56">
        <f ca="1"/>
        <v>44565</v>
      </c>
      <c r="S27" s="56">
        <f ca="1"/>
        <v>44746</v>
      </c>
      <c r="T27" s="8">
        <f ca="1"/>
        <v>0.49589041095890402</v>
      </c>
      <c r="U27" s="8" t="str">
        <f ca="1"/>
        <v>181</v>
      </c>
      <c r="V27" s="8">
        <f ca="1"/>
        <v>100000000</v>
      </c>
      <c r="W27" s="8">
        <f ca="1"/>
        <v>0</v>
      </c>
      <c r="X27" s="8" t="e">
        <f ca="1"/>
        <v>#N/A</v>
      </c>
      <c r="Y27" s="8" t="e">
        <f ca="1"/>
        <v>#N/A</v>
      </c>
      <c r="Z27" s="8" t="e">
        <f ca="1"/>
        <v>#N/A</v>
      </c>
    </row>
    <row r="28" spans="2:26">
      <c r="B28" s="15"/>
      <c r="C28" s="31"/>
      <c r="D28" s="29" t="s">
        <v>65</v>
      </c>
      <c r="E28" s="36"/>
      <c r="F28" s="15"/>
      <c r="G28" s="29" t="s">
        <v>65</v>
      </c>
      <c r="H28" s="36"/>
      <c r="I28" s="15" t="str">
        <f>IF(ISNA(VLOOKUP(H27,LiveCurveRange,1,FALSE)),"&lt;-Error","")</f>
        <v/>
      </c>
      <c r="J28" s="11"/>
      <c r="N28" s="8" t="str">
        <f ca="1"/>
        <v>Party2</v>
      </c>
      <c r="O28" s="8" t="str">
        <f ca="1"/>
        <v>Party1</v>
      </c>
      <c r="P28" s="8" t="str">
        <f ca="1"/>
        <v>Leg2_Coupon_6</v>
      </c>
      <c r="Q28" s="56">
        <f ca="1"/>
        <v>44929</v>
      </c>
      <c r="R28" s="56">
        <f ca="1"/>
        <v>44746</v>
      </c>
      <c r="S28" s="56">
        <f ca="1"/>
        <v>44929</v>
      </c>
      <c r="T28" s="8">
        <f ca="1"/>
        <v>0.50136986301369901</v>
      </c>
      <c r="U28" s="8" t="str">
        <f ca="1"/>
        <v>183</v>
      </c>
      <c r="V28" s="8">
        <f ca="1"/>
        <v>100000000</v>
      </c>
      <c r="W28" s="8">
        <f ca="1"/>
        <v>0</v>
      </c>
      <c r="X28" s="8" t="e">
        <f ca="1"/>
        <v>#N/A</v>
      </c>
      <c r="Y28" s="8" t="e">
        <f ca="1"/>
        <v>#N/A</v>
      </c>
      <c r="Z28" s="8" t="e">
        <f ca="1"/>
        <v>#N/A</v>
      </c>
    </row>
    <row r="29" spans="2:26">
      <c r="B29" s="15"/>
      <c r="C29" s="31"/>
      <c r="D29" s="8" t="s">
        <v>67</v>
      </c>
      <c r="E29" s="8" t="b">
        <v>1</v>
      </c>
      <c r="F29" s="15"/>
      <c r="G29" s="8" t="s">
        <v>67</v>
      </c>
      <c r="H29" s="8" t="b">
        <v>1</v>
      </c>
      <c r="I29" s="15"/>
      <c r="J29" s="11"/>
      <c r="N29" s="8" t="str">
        <f ca="1"/>
        <v>Party2</v>
      </c>
      <c r="O29" s="8" t="str">
        <f ca="1"/>
        <v>Party1</v>
      </c>
      <c r="P29" s="8" t="str">
        <f ca="1"/>
        <v>Leg2_Coupon_7</v>
      </c>
      <c r="Q29" s="56">
        <f ca="1"/>
        <v>45110</v>
      </c>
      <c r="R29" s="56">
        <f ca="1"/>
        <v>44929</v>
      </c>
      <c r="S29" s="56">
        <f ca="1"/>
        <v>45110</v>
      </c>
      <c r="T29" s="8">
        <f ca="1"/>
        <v>0.49589041095890402</v>
      </c>
      <c r="U29" s="8" t="str">
        <f ca="1"/>
        <v>181</v>
      </c>
      <c r="V29" s="8">
        <f ca="1"/>
        <v>100000000</v>
      </c>
      <c r="W29" s="8">
        <f ca="1"/>
        <v>0</v>
      </c>
      <c r="X29" s="8" t="e">
        <f ca="1"/>
        <v>#N/A</v>
      </c>
      <c r="Y29" s="8" t="e">
        <f ca="1"/>
        <v>#N/A</v>
      </c>
      <c r="Z29" s="8" t="e">
        <f ca="1"/>
        <v>#N/A</v>
      </c>
    </row>
    <row r="30" spans="2:26" ht="13.5" thickBot="1">
      <c r="B30" s="15"/>
      <c r="C30" s="31"/>
      <c r="D30" s="43"/>
      <c r="E30" s="43"/>
      <c r="F30" s="43"/>
      <c r="G30" s="43"/>
      <c r="H30" s="43"/>
      <c r="I30" s="15"/>
      <c r="J30" s="11"/>
      <c r="N30" s="8" t="str">
        <f ca="1"/>
        <v>Party2</v>
      </c>
      <c r="O30" s="8" t="str">
        <f ca="1"/>
        <v>Party1</v>
      </c>
      <c r="P30" s="8" t="str">
        <f ca="1"/>
        <v>Leg2_Coupon_8</v>
      </c>
      <c r="Q30" s="56">
        <f ca="1"/>
        <v>45293</v>
      </c>
      <c r="R30" s="56">
        <f ca="1"/>
        <v>45110</v>
      </c>
      <c r="S30" s="56">
        <f ca="1"/>
        <v>45293</v>
      </c>
      <c r="T30" s="8">
        <f ca="1"/>
        <v>0.50136986301369901</v>
      </c>
      <c r="U30" s="8" t="str">
        <f ca="1"/>
        <v>183</v>
      </c>
      <c r="V30" s="8">
        <f ca="1"/>
        <v>100000000</v>
      </c>
      <c r="W30" s="8">
        <f ca="1"/>
        <v>0</v>
      </c>
      <c r="X30" s="8" t="e">
        <f ca="1"/>
        <v>#N/A</v>
      </c>
      <c r="Y30" s="8" t="e">
        <f ca="1"/>
        <v>#N/A</v>
      </c>
      <c r="Z30" s="8" t="e">
        <f ca="1"/>
        <v>#N/A</v>
      </c>
    </row>
    <row r="31" spans="2:26">
      <c r="B31" s="15"/>
      <c r="C31" s="31"/>
      <c r="D31" s="15"/>
      <c r="E31" s="15"/>
      <c r="F31" s="15"/>
      <c r="G31" s="15"/>
      <c r="H31" s="15"/>
      <c r="I31" s="15"/>
      <c r="J31" s="11"/>
      <c r="N31" s="8" t="str">
        <f ca="1"/>
        <v>Party2</v>
      </c>
      <c r="O31" s="8" t="str">
        <f ca="1"/>
        <v>Party1</v>
      </c>
      <c r="P31" s="8" t="str">
        <f ca="1"/>
        <v>Leg2_Coupon_9</v>
      </c>
      <c r="Q31" s="56">
        <f ca="1"/>
        <v>45475</v>
      </c>
      <c r="R31" s="56">
        <f ca="1"/>
        <v>45293</v>
      </c>
      <c r="S31" s="56">
        <f ca="1"/>
        <v>45475</v>
      </c>
      <c r="T31" s="8">
        <f ca="1"/>
        <v>0.49863013698630099</v>
      </c>
      <c r="U31" s="8" t="str">
        <f ca="1"/>
        <v>182</v>
      </c>
      <c r="V31" s="8">
        <f ca="1"/>
        <v>100000000</v>
      </c>
      <c r="W31" s="8">
        <f ca="1"/>
        <v>0</v>
      </c>
      <c r="X31" s="8" t="e">
        <f ca="1"/>
        <v>#N/A</v>
      </c>
      <c r="Y31" s="8" t="e">
        <f ca="1"/>
        <v>#N/A</v>
      </c>
      <c r="Z31" s="8" t="e">
        <f ca="1"/>
        <v>#N/A</v>
      </c>
    </row>
    <row r="32" spans="2:26">
      <c r="B32" s="15"/>
      <c r="C32" s="31"/>
      <c r="D32" s="23" t="s">
        <v>70</v>
      </c>
      <c r="E32" s="44" t="str">
        <f ca="1">_xll.HLV5r3.Financial.Cache.CreateInterestRateSwapWithProperties(D4:E29,G4:H29, K3:L9)</f>
        <v>Trade.SpreadSheet.swap.nb002</v>
      </c>
      <c r="F32" s="15"/>
      <c r="G32" t="e">
        <f ca="1">_xll.HLV5r3.Financial.Cache.SaveTradeToFile(E32,E34)</f>
        <v>#VALUE!</v>
      </c>
      <c r="H32"/>
      <c r="I32" s="15"/>
      <c r="J32" s="11"/>
      <c r="N32" s="8" t="str">
        <f ca="1"/>
        <v>Party2</v>
      </c>
      <c r="O32" s="8" t="str">
        <f ca="1"/>
        <v>Party1</v>
      </c>
      <c r="P32" s="8" t="str">
        <f ca="1"/>
        <v>Leg2_Coupon_10</v>
      </c>
      <c r="Q32" s="56">
        <f ca="1"/>
        <v>45659</v>
      </c>
      <c r="R32" s="56">
        <f ca="1"/>
        <v>45475</v>
      </c>
      <c r="S32" s="56">
        <f ca="1"/>
        <v>45659</v>
      </c>
      <c r="T32" s="8">
        <f ca="1"/>
        <v>0.50410958904109604</v>
      </c>
      <c r="U32" s="8" t="str">
        <f ca="1"/>
        <v>184</v>
      </c>
      <c r="V32" s="8">
        <f ca="1"/>
        <v>100000000</v>
      </c>
      <c r="W32" s="8">
        <f ca="1"/>
        <v>0</v>
      </c>
      <c r="X32" s="8" t="e">
        <f ca="1"/>
        <v>#N/A</v>
      </c>
      <c r="Y32" s="8" t="e">
        <f ca="1"/>
        <v>#N/A</v>
      </c>
      <c r="Z32" s="8" t="e">
        <f ca="1"/>
        <v>#N/A</v>
      </c>
    </row>
    <row r="33" spans="2:26">
      <c r="B33" s="15"/>
      <c r="C33" s="31"/>
      <c r="D33" s="29" t="s">
        <v>71</v>
      </c>
      <c r="E33" s="139" t="str">
        <f ca="1">_xll.HLV5r3.Financial.Cache.ValueTradeFromMarket(E32,L14,K18:K26,L13,L16,L15)</f>
        <v>ValuationReport.LOCAL_USER.SpreadSheet.swap.nb002.QR_LIVE</v>
      </c>
      <c r="F33" s="15"/>
      <c r="G33" s="200"/>
      <c r="H33"/>
      <c r="I33" s="15"/>
      <c r="J33" s="11"/>
      <c r="N33" s="8" t="str">
        <f ca="1"/>
        <v>Party2</v>
      </c>
      <c r="O33" s="8" t="str">
        <f ca="1"/>
        <v>Party1</v>
      </c>
      <c r="P33" s="8" t="str">
        <f ca="1"/>
        <v>Leg2_Coupon_11</v>
      </c>
      <c r="Q33" s="56">
        <f ca="1"/>
        <v>45840</v>
      </c>
      <c r="R33" s="56">
        <f ca="1"/>
        <v>45659</v>
      </c>
      <c r="S33" s="56">
        <f ca="1"/>
        <v>45840</v>
      </c>
      <c r="T33" s="8">
        <f ca="1"/>
        <v>0.49589041095890402</v>
      </c>
      <c r="U33" s="8" t="str">
        <f ca="1"/>
        <v>181</v>
      </c>
      <c r="V33" s="8">
        <f ca="1"/>
        <v>100000000</v>
      </c>
      <c r="W33" s="8">
        <f ca="1"/>
        <v>0</v>
      </c>
      <c r="X33" s="8" t="e">
        <f ca="1"/>
        <v>#N/A</v>
      </c>
      <c r="Y33" s="8" t="e">
        <f ca="1"/>
        <v>#N/A</v>
      </c>
      <c r="Z33" s="8" t="e">
        <f ca="1"/>
        <v>#N/A</v>
      </c>
    </row>
    <row r="34" spans="2:26">
      <c r="B34" s="15"/>
      <c r="C34" s="31"/>
      <c r="D34" s="29" t="s">
        <v>184</v>
      </c>
      <c r="E34" s="46" t="str">
        <f ca="1">"C:\"&amp;E32</f>
        <v>C:\Trade.SpreadSheet.swap.nb002</v>
      </c>
      <c r="F34" s="15"/>
      <c r="G34"/>
      <c r="H34"/>
      <c r="I34" s="15"/>
      <c r="J34" s="11"/>
      <c r="N34" s="8" t="str">
        <f ca="1"/>
        <v>Party2</v>
      </c>
      <c r="O34" s="8" t="str">
        <f ca="1"/>
        <v>Party1</v>
      </c>
      <c r="P34" s="8" t="str">
        <f ca="1"/>
        <v>Leg2_Coupon_12</v>
      </c>
      <c r="Q34" s="56">
        <f ca="1"/>
        <v>46024</v>
      </c>
      <c r="R34" s="56">
        <f ca="1"/>
        <v>45840</v>
      </c>
      <c r="S34" s="56">
        <f ca="1"/>
        <v>46024</v>
      </c>
      <c r="T34" s="8">
        <f ca="1"/>
        <v>0.50410958904109604</v>
      </c>
      <c r="U34" s="8" t="str">
        <f ca="1"/>
        <v>184</v>
      </c>
      <c r="V34" s="8">
        <f ca="1"/>
        <v>100000000</v>
      </c>
      <c r="W34" s="8">
        <f ca="1"/>
        <v>0</v>
      </c>
      <c r="X34" s="8" t="e">
        <f ca="1"/>
        <v>#N/A</v>
      </c>
      <c r="Y34" s="8" t="e">
        <f ca="1"/>
        <v>#N/A</v>
      </c>
      <c r="Z34" s="8" t="e">
        <f ca="1"/>
        <v>#N/A</v>
      </c>
    </row>
    <row r="35" spans="2:26">
      <c r="B35" s="15"/>
      <c r="C35" s="31"/>
      <c r="D35" s="47" t="s">
        <v>85</v>
      </c>
      <c r="E35" s="199"/>
      <c r="F35" s="15"/>
      <c r="G35"/>
      <c r="H35" s="49"/>
      <c r="I35" s="15"/>
      <c r="J35" s="11"/>
      <c r="N35" s="8" t="str">
        <f ca="1"/>
        <v>Party2</v>
      </c>
      <c r="O35" s="8" t="str">
        <f ca="1"/>
        <v>Party1</v>
      </c>
      <c r="P35" s="8" t="str">
        <f ca="1"/>
        <v>Leg2_Coupon_13</v>
      </c>
      <c r="Q35" s="56">
        <f ca="1"/>
        <v>46205</v>
      </c>
      <c r="R35" s="56">
        <f ca="1"/>
        <v>46024</v>
      </c>
      <c r="S35" s="56">
        <f ca="1"/>
        <v>46205</v>
      </c>
      <c r="T35" s="8">
        <f ca="1"/>
        <v>0.49589041095890402</v>
      </c>
      <c r="U35" s="8" t="str">
        <f ca="1"/>
        <v>181</v>
      </c>
      <c r="V35" s="8">
        <f ca="1"/>
        <v>100000000</v>
      </c>
      <c r="W35" s="8">
        <f ca="1"/>
        <v>0</v>
      </c>
      <c r="X35" s="8" t="e">
        <f ca="1"/>
        <v>#N/A</v>
      </c>
      <c r="Y35" s="8" t="e">
        <f ca="1"/>
        <v>#N/A</v>
      </c>
      <c r="Z35" s="8" t="e">
        <f ca="1"/>
        <v>#N/A</v>
      </c>
    </row>
    <row r="36" spans="2:26">
      <c r="B36" s="15"/>
      <c r="C36" s="31"/>
      <c r="D36" s="15" t="str">
        <f t="array" aca="1" ref="D36:E286" ca="1">_xll.HLV5r3.Financial.Cache.ViewValuationReport(E33)</f>
        <v>ImpliedQuote</v>
      </c>
      <c r="E36" s="138">
        <f ca="1"/>
        <v>5.311195998744029E-2</v>
      </c>
      <c r="F36" s="15"/>
      <c r="G36" t="s">
        <v>68</v>
      </c>
      <c r="H36" s="45">
        <f ca="1">_xll.HLV5r3.Financial.Cache.GetNPV(E32,L14,L13,L15,L16)</f>
        <v>2423071.2380573894</v>
      </c>
      <c r="I36" s="15"/>
      <c r="J36" s="11"/>
      <c r="N36" s="8" t="str">
        <f ca="1"/>
        <v>Party2</v>
      </c>
      <c r="O36" s="8" t="str">
        <f ca="1"/>
        <v>Party1</v>
      </c>
      <c r="P36" s="8" t="str">
        <f ca="1"/>
        <v>Leg2_Coupon_14</v>
      </c>
      <c r="Q36" s="56">
        <f ca="1"/>
        <v>46391</v>
      </c>
      <c r="R36" s="56">
        <f ca="1"/>
        <v>46205</v>
      </c>
      <c r="S36" s="56">
        <f ca="1"/>
        <v>46391</v>
      </c>
      <c r="T36" s="8">
        <f ca="1"/>
        <v>0.50958904109588998</v>
      </c>
      <c r="U36" s="8" t="str">
        <f ca="1"/>
        <v>186</v>
      </c>
      <c r="V36" s="8">
        <f ca="1"/>
        <v>100000000</v>
      </c>
      <c r="W36" s="8">
        <f ca="1"/>
        <v>0</v>
      </c>
      <c r="X36" s="8" t="e">
        <f ca="1"/>
        <v>#N/A</v>
      </c>
      <c r="Y36" s="8" t="e">
        <f ca="1"/>
        <v>#N/A</v>
      </c>
      <c r="Z36" s="8" t="e">
        <f ca="1"/>
        <v>#N/A</v>
      </c>
    </row>
    <row r="37" spans="2:26">
      <c r="B37" s="15"/>
      <c r="C37" s="31"/>
      <c r="D37" s="15" t="str">
        <f ca="1"/>
        <v>NPV</v>
      </c>
      <c r="E37" s="45">
        <f ca="1"/>
        <v>2423071.2380573894</v>
      </c>
      <c r="F37" s="15"/>
      <c r="G37" t="s">
        <v>69</v>
      </c>
      <c r="H37" s="138">
        <f ca="1">_xll.HLV5r3.Financial.Cache.GetParRate(E32,L14,L13,L15,L16)</f>
        <v>5.311195998744029E-2</v>
      </c>
      <c r="I37" s="15"/>
      <c r="N37" s="8" t="str">
        <f ca="1"/>
        <v>Party2</v>
      </c>
      <c r="O37" s="8" t="str">
        <f ca="1"/>
        <v>Party1</v>
      </c>
      <c r="P37" s="8" t="str">
        <f ca="1"/>
        <v>Leg2_Coupon_15</v>
      </c>
      <c r="Q37" s="56">
        <f ca="1"/>
        <v>46570</v>
      </c>
      <c r="R37" s="56">
        <f ca="1"/>
        <v>46391</v>
      </c>
      <c r="S37" s="56">
        <f ca="1"/>
        <v>46570</v>
      </c>
      <c r="T37" s="8">
        <f ca="1"/>
        <v>0.49041095890411002</v>
      </c>
      <c r="U37" s="8" t="str">
        <f ca="1"/>
        <v>179</v>
      </c>
      <c r="V37" s="8">
        <f ca="1"/>
        <v>100000000</v>
      </c>
      <c r="W37" s="8">
        <f ca="1"/>
        <v>0</v>
      </c>
      <c r="X37" s="8" t="e">
        <f ca="1"/>
        <v>#N/A</v>
      </c>
      <c r="Y37" s="8" t="e">
        <f ca="1"/>
        <v>#N/A</v>
      </c>
      <c r="Z37" s="8" t="e">
        <f ca="1"/>
        <v>#N/A</v>
      </c>
    </row>
    <row r="38" spans="2:26">
      <c r="B38" s="15"/>
      <c r="C38" s="31"/>
      <c r="D38" s="15" t="str">
        <f ca="1"/>
        <v>Delta0</v>
      </c>
      <c r="E38" s="45">
        <f ca="1"/>
        <v>-77863.187439323839</v>
      </c>
      <c r="F38" s="15"/>
      <c r="G38" s="31"/>
      <c r="H38" s="15"/>
      <c r="I38" s="15"/>
      <c r="N38" s="8" t="str">
        <f ca="1"/>
        <v>Party2</v>
      </c>
      <c r="O38" s="8" t="str">
        <f ca="1"/>
        <v>Party1</v>
      </c>
      <c r="P38" s="8" t="str">
        <f ca="1"/>
        <v>Leg2_Coupon_16</v>
      </c>
      <c r="Q38" s="56">
        <f ca="1"/>
        <v>46756</v>
      </c>
      <c r="R38" s="56">
        <f ca="1"/>
        <v>46570</v>
      </c>
      <c r="S38" s="56">
        <f ca="1"/>
        <v>46756</v>
      </c>
      <c r="T38" s="8">
        <f ca="1"/>
        <v>0.50958904109588998</v>
      </c>
      <c r="U38" s="8" t="str">
        <f ca="1"/>
        <v>186</v>
      </c>
      <c r="V38" s="8">
        <f ca="1"/>
        <v>100000000</v>
      </c>
      <c r="W38" s="8">
        <f ca="1"/>
        <v>0</v>
      </c>
      <c r="X38" s="8" t="e">
        <f ca="1"/>
        <v>#N/A</v>
      </c>
      <c r="Y38" s="8" t="e">
        <f ca="1"/>
        <v>#N/A</v>
      </c>
      <c r="Z38" s="8" t="e">
        <f ca="1"/>
        <v>#N/A</v>
      </c>
    </row>
    <row r="39" spans="2:26">
      <c r="B39" s="15"/>
      <c r="C39" s="31"/>
      <c r="D39" s="15" t="str">
        <f ca="1"/>
        <v>LocalCurrencyDelta0.AUD</v>
      </c>
      <c r="E39" s="45">
        <f ca="1"/>
        <v>-77863.187439323839</v>
      </c>
      <c r="F39" s="15"/>
      <c r="G39" s="31"/>
      <c r="H39" s="15"/>
      <c r="I39" s="15"/>
      <c r="N39" s="8" t="str">
        <f ca="1"/>
        <v>Party2</v>
      </c>
      <c r="O39" s="8" t="str">
        <f ca="1"/>
        <v>Party1</v>
      </c>
      <c r="P39" s="8" t="str">
        <f ca="1"/>
        <v>Leg2_Coupon_17</v>
      </c>
      <c r="Q39" s="56">
        <f ca="1"/>
        <v>46937</v>
      </c>
      <c r="R39" s="56">
        <f ca="1"/>
        <v>46756</v>
      </c>
      <c r="S39" s="56">
        <f ca="1"/>
        <v>46937</v>
      </c>
      <c r="T39" s="8">
        <f ca="1"/>
        <v>0.49589041095890402</v>
      </c>
      <c r="U39" s="8" t="str">
        <f ca="1"/>
        <v>181</v>
      </c>
      <c r="V39" s="8">
        <f ca="1"/>
        <v>100000000</v>
      </c>
      <c r="W39" s="8">
        <f ca="1"/>
        <v>0</v>
      </c>
      <c r="X39" s="8" t="e">
        <f ca="1"/>
        <v>#N/A</v>
      </c>
      <c r="Y39" s="8" t="e">
        <f ca="1"/>
        <v>#N/A</v>
      </c>
      <c r="Z39" s="8" t="e">
        <f ca="1"/>
        <v>#N/A</v>
      </c>
    </row>
    <row r="40" spans="2:26">
      <c r="B40" s="15"/>
      <c r="C40" s="31"/>
      <c r="D40" s="15" t="str">
        <f ca="1"/>
        <v>LocalCurrencyBucketedDeltaVector.AUD</v>
      </c>
      <c r="E40" s="45">
        <f ca="1"/>
        <v>-1864.8721465928622</v>
      </c>
      <c r="F40" s="15"/>
      <c r="G40" t="str">
        <f t="array" aca="1" ref="G40:G43" ca="1">_xll.HLV5r3.Financial.Cache.GetRequiredCurves(E32)</f>
        <v>DiscountCurve.AUD-LIBOR-SENIOR</v>
      </c>
      <c r="H40" t="str">
        <f>H26</f>
        <v>Market.QR_LIVE.DiscountCurve.AUD-LIBOR-SENIOR</v>
      </c>
      <c r="I40" s="15"/>
      <c r="N40" s="8" t="str">
        <f ca="1"/>
        <v>Party2</v>
      </c>
      <c r="O40" s="8" t="str">
        <f ca="1"/>
        <v>Party1</v>
      </c>
      <c r="P40" s="8" t="str">
        <f ca="1"/>
        <v>Leg2_Coupon_18</v>
      </c>
      <c r="Q40" s="56">
        <f ca="1"/>
        <v>47120</v>
      </c>
      <c r="R40" s="56">
        <f ca="1"/>
        <v>46937</v>
      </c>
      <c r="S40" s="56">
        <f ca="1"/>
        <v>47120</v>
      </c>
      <c r="T40" s="8">
        <f ca="1"/>
        <v>0.50136986301369901</v>
      </c>
      <c r="U40" s="8" t="str">
        <f ca="1"/>
        <v>183</v>
      </c>
      <c r="V40" s="8">
        <f ca="1"/>
        <v>100000000</v>
      </c>
      <c r="W40" s="8">
        <f ca="1"/>
        <v>0</v>
      </c>
      <c r="X40" s="8" t="e">
        <f ca="1"/>
        <v>#N/A</v>
      </c>
      <c r="Y40" s="8" t="e">
        <f ca="1"/>
        <v>#N/A</v>
      </c>
      <c r="Z40" s="8" t="e">
        <f ca="1"/>
        <v>#N/A</v>
      </c>
    </row>
    <row r="41" spans="2:26">
      <c r="B41" s="15"/>
      <c r="C41" s="31"/>
      <c r="D41" s="15" t="str">
        <f ca="1"/>
        <v>LocalCurrencyBucketedDeltaVector.AUD.40</v>
      </c>
      <c r="E41" s="45">
        <f ca="1"/>
        <v>0</v>
      </c>
      <c r="F41" s="15"/>
      <c r="G41" t="str">
        <f ca="1"/>
        <v>RateCurve.AUD-BBR-BBSW-6M</v>
      </c>
      <c r="H41" t="str">
        <f>H27</f>
        <v>Market.QR_LIVE.RateCurve.AUD-BBR-BBSW-6M</v>
      </c>
      <c r="I41" s="15"/>
      <c r="N41" s="8" t="str">
        <f ca="1"/>
        <v>Party2</v>
      </c>
      <c r="O41" s="8" t="str">
        <f ca="1"/>
        <v>Party1</v>
      </c>
      <c r="P41" s="8" t="str">
        <f ca="1"/>
        <v>Leg2_Coupon_19</v>
      </c>
      <c r="Q41" s="56">
        <f ca="1"/>
        <v>47301</v>
      </c>
      <c r="R41" s="56">
        <f ca="1"/>
        <v>47120</v>
      </c>
      <c r="S41" s="56">
        <f ca="1"/>
        <v>47301</v>
      </c>
      <c r="T41" s="8">
        <f ca="1"/>
        <v>0.49589041095890402</v>
      </c>
      <c r="U41" s="8" t="str">
        <f ca="1"/>
        <v>181</v>
      </c>
      <c r="V41" s="8">
        <f ca="1"/>
        <v>100000000</v>
      </c>
      <c r="W41" s="8">
        <f ca="1"/>
        <v>0</v>
      </c>
      <c r="X41" s="8" t="e">
        <f ca="1"/>
        <v>#N/A</v>
      </c>
      <c r="Y41" s="8" t="e">
        <f ca="1"/>
        <v>#N/A</v>
      </c>
      <c r="Z41" s="8" t="e">
        <f ca="1"/>
        <v>#N/A</v>
      </c>
    </row>
    <row r="42" spans="2:26">
      <c r="B42" s="15"/>
      <c r="C42" s="31"/>
      <c r="D42" s="15" t="str">
        <f ca="1"/>
        <v>LocalCurrencyBucketedDeltaVector.AUD.38</v>
      </c>
      <c r="E42" s="45">
        <f ca="1"/>
        <v>-4.6889611121284984</v>
      </c>
      <c r="F42" s="15"/>
      <c r="G42" t="e">
        <f ca="1"/>
        <v>#N/A</v>
      </c>
      <c r="H42"/>
      <c r="I42" s="15"/>
      <c r="N42" s="8" t="e">
        <f ca="1"/>
        <v>#N/A</v>
      </c>
      <c r="O42" s="8" t="e">
        <f ca="1"/>
        <v>#N/A</v>
      </c>
      <c r="P42" s="8" t="e">
        <f ca="1"/>
        <v>#N/A</v>
      </c>
      <c r="Q42" s="56" t="e">
        <f ca="1"/>
        <v>#N/A</v>
      </c>
      <c r="R42" s="56" t="e">
        <f ca="1"/>
        <v>#N/A</v>
      </c>
      <c r="S42" s="56" t="e">
        <f ca="1"/>
        <v>#N/A</v>
      </c>
      <c r="T42" s="8" t="e">
        <f ca="1"/>
        <v>#N/A</v>
      </c>
      <c r="U42" s="8" t="e">
        <f ca="1"/>
        <v>#N/A</v>
      </c>
      <c r="V42" s="8" t="e">
        <f ca="1"/>
        <v>#N/A</v>
      </c>
      <c r="W42" s="8" t="e">
        <f ca="1"/>
        <v>#N/A</v>
      </c>
      <c r="X42" s="8" t="e">
        <f ca="1"/>
        <v>#N/A</v>
      </c>
      <c r="Y42" s="8" t="e">
        <f ca="1"/>
        <v>#N/A</v>
      </c>
      <c r="Z42" s="8" t="e">
        <f ca="1"/>
        <v>#N/A</v>
      </c>
    </row>
    <row r="43" spans="2:26">
      <c r="B43" s="15"/>
      <c r="C43" s="31"/>
      <c r="D43" s="15" t="str">
        <f ca="1"/>
        <v>LocalCurrencyBucketedDeltaVector.AUD.39</v>
      </c>
      <c r="E43" s="45">
        <f ca="1"/>
        <v>-3.5167209166919871</v>
      </c>
      <c r="F43" s="53"/>
      <c r="G43" t="e">
        <f ca="1"/>
        <v>#N/A</v>
      </c>
      <c r="H43"/>
      <c r="I43" s="15"/>
    </row>
    <row r="44" spans="2:26">
      <c r="B44" s="54"/>
      <c r="C44" s="31"/>
      <c r="D44" s="15" t="str">
        <f ca="1"/>
        <v>LocalCurrencyBucketedDeltaVector.AUD.36</v>
      </c>
      <c r="E44" s="45">
        <f ca="1"/>
        <v>-9.3439361510527252</v>
      </c>
      <c r="F44" s="53"/>
      <c r="G44" s="15"/>
      <c r="H44" s="15"/>
      <c r="I44" s="15"/>
    </row>
    <row r="45" spans="2:26">
      <c r="B45" s="31"/>
      <c r="C45" s="31"/>
      <c r="D45" s="15" t="str">
        <f ca="1"/>
        <v>LocalCurrencyBucketedDeltaVector.AUD.37</v>
      </c>
      <c r="E45" s="45">
        <f ca="1"/>
        <v>-8.3319851300358891</v>
      </c>
      <c r="F45" s="15"/>
      <c r="G45" s="15"/>
      <c r="H45" s="15"/>
      <c r="I45" s="15"/>
    </row>
    <row r="46" spans="2:26">
      <c r="B46" s="31"/>
      <c r="C46" s="31"/>
      <c r="D46" s="15" t="str">
        <f ca="1"/>
        <v>LocalCurrencyBucketedDeltaVector.AUD.34</v>
      </c>
      <c r="E46" s="45">
        <f ca="1"/>
        <v>-13.988192751928322</v>
      </c>
      <c r="F46" s="15"/>
      <c r="G46" s="15"/>
      <c r="H46" s="15"/>
      <c r="I46" s="15"/>
      <c r="K46" s="52"/>
    </row>
    <row r="47" spans="2:26">
      <c r="B47" s="31"/>
      <c r="C47" s="31"/>
      <c r="D47" s="15" t="str">
        <f ca="1"/>
        <v>LocalCurrencyBucketedDeltaVector.AUD.35</v>
      </c>
      <c r="E47" s="45">
        <f ca="1"/>
        <v>-13.02905287324551</v>
      </c>
      <c r="F47" s="15"/>
      <c r="G47" s="15"/>
      <c r="H47" s="15"/>
      <c r="I47" s="15"/>
      <c r="K47" s="52"/>
    </row>
    <row r="48" spans="2:26">
      <c r="B48" s="31"/>
      <c r="C48" s="31"/>
      <c r="D48" s="15" t="str">
        <f ca="1"/>
        <v>LocalCurrencyBucketedDeltaVector.AUD.32</v>
      </c>
      <c r="E48" s="45">
        <f ca="1"/>
        <v>-18.647834087544588</v>
      </c>
      <c r="F48" s="15"/>
      <c r="G48" s="15"/>
      <c r="H48" s="15"/>
      <c r="I48" s="15"/>
      <c r="K48" s="52"/>
    </row>
    <row r="49" spans="2:11">
      <c r="B49" s="31"/>
      <c r="C49" s="31"/>
      <c r="D49" s="15" t="str">
        <f ca="1"/>
        <v>LocalCurrencyBucketedDeltaVector.AUD.33</v>
      </c>
      <c r="E49" s="45">
        <f ca="1"/>
        <v>-17.837461744241214</v>
      </c>
      <c r="F49" s="15"/>
      <c r="G49" s="15"/>
      <c r="H49" s="15"/>
      <c r="I49" s="15"/>
      <c r="K49" s="52"/>
    </row>
    <row r="50" spans="2:11">
      <c r="B50" s="31"/>
      <c r="C50" s="31"/>
      <c r="D50" s="15" t="str">
        <f ca="1"/>
        <v>LocalCurrencyBucketedDeltaVector.AUD.30</v>
      </c>
      <c r="E50" s="45">
        <f ca="1"/>
        <v>-23.836107063839982</v>
      </c>
      <c r="F50" s="15"/>
      <c r="G50" s="15"/>
      <c r="H50" s="15"/>
      <c r="I50" s="15"/>
      <c r="K50" s="52"/>
    </row>
    <row r="51" spans="2:11">
      <c r="B51" s="31"/>
      <c r="C51" s="31"/>
      <c r="D51" s="15" t="str">
        <f ca="1"/>
        <v>LocalCurrencyBucketedDeltaVector.AUD.31</v>
      </c>
      <c r="E51" s="45">
        <f ca="1"/>
        <v>-22.821010253879283</v>
      </c>
      <c r="F51" s="15"/>
      <c r="G51" s="15"/>
      <c r="H51" s="15"/>
      <c r="I51" s="15"/>
      <c r="K51" s="52"/>
    </row>
    <row r="52" spans="2:11">
      <c r="B52" s="31"/>
      <c r="C52" s="31"/>
      <c r="D52" s="15" t="str">
        <f ca="1"/>
        <v>LocalCurrencyBucketedDeltaVector.AUD.28</v>
      </c>
      <c r="E52" s="45">
        <f ca="1"/>
        <v>-29.011951703082563</v>
      </c>
      <c r="F52" s="15"/>
      <c r="G52" s="15"/>
      <c r="H52" s="15"/>
      <c r="I52" s="15"/>
      <c r="K52" s="52"/>
    </row>
    <row r="53" spans="2:11">
      <c r="B53" s="31"/>
      <c r="C53" s="31"/>
      <c r="D53" s="15" t="str">
        <f ca="1"/>
        <v>LocalCurrencyBucketedDeltaVector.AUD.29</v>
      </c>
      <c r="E53" s="45">
        <f ca="1"/>
        <v>-28.280582410885209</v>
      </c>
      <c r="F53" s="15"/>
      <c r="G53" s="15"/>
      <c r="H53" s="15"/>
      <c r="I53" s="15"/>
      <c r="K53" s="52"/>
    </row>
    <row r="54" spans="2:11">
      <c r="B54" s="31"/>
      <c r="C54" s="31"/>
      <c r="D54" s="15" t="str">
        <f ca="1"/>
        <v>LocalCurrencyBucketedDeltaVector.AUD.26</v>
      </c>
      <c r="E54" s="45">
        <f ca="1"/>
        <v>-35.124094412038474</v>
      </c>
      <c r="F54" s="15"/>
      <c r="G54" s="15"/>
      <c r="H54" s="15"/>
      <c r="I54" s="15"/>
      <c r="K54" s="52"/>
    </row>
    <row r="55" spans="2:11">
      <c r="B55" s="31"/>
      <c r="C55" s="31"/>
      <c r="D55" s="15" t="str">
        <f ca="1"/>
        <v>LocalCurrencyBucketedDeltaVector.AUD.27</v>
      </c>
      <c r="E55" s="45">
        <f ca="1"/>
        <v>-34.127549483499976</v>
      </c>
      <c r="F55" s="15"/>
      <c r="G55" s="15"/>
      <c r="H55" s="15"/>
      <c r="I55" s="15"/>
      <c r="K55" s="52"/>
    </row>
    <row r="56" spans="2:11">
      <c r="B56" s="31"/>
      <c r="C56" s="31"/>
      <c r="D56" s="15" t="str">
        <f ca="1"/>
        <v>LocalCurrencyBucketedDeltaVector.AUD.24</v>
      </c>
      <c r="E56" s="45">
        <f ca="1"/>
        <v>-40.902492809692212</v>
      </c>
      <c r="F56" s="15"/>
      <c r="G56" s="15"/>
      <c r="H56" s="15"/>
      <c r="I56" s="15"/>
      <c r="K56" s="52"/>
    </row>
    <row r="57" spans="2:11">
      <c r="B57" s="31"/>
      <c r="C57" s="31"/>
      <c r="D57" s="15" t="str">
        <f ca="1"/>
        <v>LocalCurrencyBucketedDeltaVector.AUD.25</v>
      </c>
      <c r="E57" s="45">
        <f ca="1"/>
        <v>-40.148788732439016</v>
      </c>
      <c r="F57" s="15"/>
      <c r="G57" s="15"/>
      <c r="H57" s="15"/>
      <c r="I57" s="15"/>
      <c r="K57" s="52"/>
    </row>
    <row r="58" spans="2:11">
      <c r="B58" s="31"/>
      <c r="C58" s="31"/>
      <c r="D58" s="15" t="str">
        <f ca="1"/>
        <v>LocalCurrencyBucketedDeltaVector.AUD.22</v>
      </c>
      <c r="E58" s="45">
        <f ca="1"/>
        <v>-46.716800391836763</v>
      </c>
      <c r="F58" s="15"/>
      <c r="G58" s="15"/>
      <c r="H58" s="15"/>
      <c r="I58" s="15"/>
      <c r="K58" s="52"/>
    </row>
    <row r="59" spans="2:11">
      <c r="B59" s="31"/>
      <c r="C59" s="31"/>
      <c r="D59" s="15" t="str">
        <f ca="1"/>
        <v>LocalCurrencyBucketedDeltaVector.AUD.23</v>
      </c>
      <c r="E59" s="45">
        <f ca="1"/>
        <v>-45.958412508293229</v>
      </c>
      <c r="F59" s="15"/>
      <c r="G59" s="15"/>
      <c r="H59" s="15"/>
      <c r="I59" s="15"/>
      <c r="K59" s="52"/>
    </row>
    <row r="60" spans="2:11">
      <c r="B60" s="31"/>
      <c r="C60" s="31"/>
      <c r="D60" s="15" t="str">
        <f ca="1"/>
        <v>LocalCurrencyBucketedDeltaVector.AUD.20</v>
      </c>
      <c r="E60" s="45">
        <f ca="1"/>
        <v>-52.018687452068185</v>
      </c>
      <c r="F60" s="15"/>
      <c r="G60" s="15"/>
      <c r="H60" s="15"/>
      <c r="I60" s="15"/>
      <c r="K60" s="52"/>
    </row>
    <row r="61" spans="2:11">
      <c r="B61" s="31"/>
      <c r="C61" s="31"/>
      <c r="D61" s="15" t="str">
        <f ca="1"/>
        <v>LocalCurrencyBucketedDeltaVector.AUD.21</v>
      </c>
      <c r="E61" s="45">
        <f ca="1"/>
        <v>-51.50002463143953</v>
      </c>
      <c r="F61" s="15"/>
      <c r="G61" s="15"/>
      <c r="H61" s="15"/>
      <c r="I61" s="15"/>
      <c r="K61" s="52"/>
    </row>
    <row r="62" spans="2:11">
      <c r="B62" s="31"/>
      <c r="C62" s="31"/>
      <c r="D62" s="15" t="str">
        <f ca="1"/>
        <v>LocalCurrencyBucketedDeltaVector.AUD.18</v>
      </c>
      <c r="E62" s="45">
        <f ca="1"/>
        <v>-57.407034246612078</v>
      </c>
      <c r="F62" s="15"/>
      <c r="G62" s="15"/>
      <c r="H62" s="15"/>
      <c r="I62" s="15"/>
      <c r="K62" s="52"/>
    </row>
    <row r="63" spans="2:11">
      <c r="B63" s="31"/>
      <c r="C63" s="31"/>
      <c r="D63" s="15" t="str">
        <f ca="1"/>
        <v>LocalCurrencyBucketedDeltaVector.AUD.19</v>
      </c>
      <c r="E63" s="45">
        <f ca="1"/>
        <v>-56.879913409213195</v>
      </c>
      <c r="F63" s="15"/>
      <c r="G63" s="15"/>
      <c r="H63" s="15"/>
      <c r="I63" s="15"/>
      <c r="K63" s="52"/>
    </row>
    <row r="64" spans="2:11">
      <c r="B64" s="31"/>
      <c r="C64" s="31"/>
      <c r="D64" s="15" t="str">
        <f ca="1"/>
        <v>LocalCurrencyBucketedDeltaVector.AUD.16</v>
      </c>
      <c r="E64" s="45">
        <f ca="1"/>
        <v>-61.980588865477856</v>
      </c>
      <c r="F64" s="15"/>
      <c r="G64" s="15"/>
      <c r="H64" s="15"/>
      <c r="I64" s="15"/>
      <c r="K64" s="52"/>
    </row>
    <row r="65" spans="2:11">
      <c r="B65" s="31"/>
      <c r="C65" s="31"/>
      <c r="D65" s="15" t="str">
        <f ca="1"/>
        <v>LocalCurrencyBucketedDeltaVector.AUD.17</v>
      </c>
      <c r="E65" s="45">
        <f ca="1"/>
        <v>-61.632601044246798</v>
      </c>
      <c r="F65" s="15"/>
      <c r="G65" s="15"/>
      <c r="H65" s="15"/>
      <c r="I65" s="15"/>
      <c r="K65" s="52"/>
    </row>
    <row r="66" spans="2:11">
      <c r="B66" s="31"/>
      <c r="C66" s="31"/>
      <c r="D66" s="15" t="str">
        <f ca="1"/>
        <v>LocalCurrencyBucketedDeltaVector.AUD.14</v>
      </c>
      <c r="E66" s="45">
        <f ca="1"/>
        <v>-67.718544901019357</v>
      </c>
      <c r="F66" s="15"/>
      <c r="G66" s="15"/>
      <c r="H66" s="15"/>
      <c r="I66" s="15"/>
      <c r="K66" s="52"/>
    </row>
    <row r="67" spans="2:11">
      <c r="B67" s="31"/>
      <c r="C67" s="31"/>
      <c r="D67" s="15" t="str">
        <f ca="1"/>
        <v>LocalCurrencyBucketedDeltaVector.AUD.15</v>
      </c>
      <c r="E67" s="45">
        <f ca="1"/>
        <v>-67.344330409825176</v>
      </c>
      <c r="F67" s="15"/>
      <c r="G67" s="15"/>
      <c r="H67" s="15"/>
      <c r="I67" s="15"/>
      <c r="K67" s="52"/>
    </row>
    <row r="68" spans="2:11">
      <c r="B68" s="31"/>
      <c r="C68" s="31"/>
      <c r="D68" s="15" t="str">
        <f ca="1"/>
        <v>LocalCurrencyBucketedDeltaVector.AUD.12</v>
      </c>
      <c r="E68" s="45">
        <f ca="1"/>
        <v>-72.061030961758547</v>
      </c>
      <c r="F68" s="15"/>
      <c r="G68" s="15"/>
      <c r="H68" s="15"/>
      <c r="I68" s="15"/>
      <c r="K68" s="52"/>
    </row>
    <row r="69" spans="2:11">
      <c r="B69" s="31"/>
      <c r="C69" s="31"/>
      <c r="D69" s="15" t="str">
        <f ca="1"/>
        <v>LocalCurrencyBucketedDeltaVector.AUD.13</v>
      </c>
      <c r="E69" s="45">
        <f ca="1"/>
        <v>-71.919428168299206</v>
      </c>
      <c r="F69" s="15"/>
      <c r="G69" s="15"/>
      <c r="H69" s="15"/>
      <c r="I69" s="15"/>
      <c r="K69" s="52"/>
    </row>
    <row r="70" spans="2:11">
      <c r="B70" s="31"/>
      <c r="C70" s="31"/>
      <c r="D70" s="15" t="str">
        <f ca="1"/>
        <v>LocalCurrencyBucketedDeltaVector.AUD.11</v>
      </c>
      <c r="E70" s="45">
        <f ca="1"/>
        <v>-72.033415034895469</v>
      </c>
      <c r="F70" s="15"/>
      <c r="G70" s="15"/>
      <c r="H70" s="15"/>
      <c r="I70" s="15"/>
      <c r="K70" s="52"/>
    </row>
    <row r="71" spans="2:11">
      <c r="B71" s="31"/>
      <c r="C71" s="31"/>
      <c r="D71" s="15" t="str">
        <f ca="1"/>
        <v>LocalCurrencyBucketedDeltaVector.AUD.8</v>
      </c>
      <c r="E71" s="45">
        <f ca="1"/>
        <v>-71.252283518839675</v>
      </c>
      <c r="F71" s="15"/>
      <c r="G71" s="15"/>
      <c r="H71" s="15"/>
      <c r="I71" s="15"/>
      <c r="K71" s="52"/>
    </row>
    <row r="72" spans="2:11">
      <c r="B72" s="31"/>
      <c r="C72" s="31"/>
      <c r="D72" s="15" t="str">
        <f ca="1"/>
        <v>LocalCurrencyBucketedDeltaVector.AUD.9</v>
      </c>
      <c r="E72" s="45">
        <f ca="1"/>
        <v>-71.252283518839675</v>
      </c>
      <c r="F72" s="15"/>
      <c r="G72" s="15"/>
      <c r="H72" s="15"/>
      <c r="I72" s="15"/>
      <c r="K72" s="52"/>
    </row>
    <row r="73" spans="2:11">
      <c r="B73" s="31"/>
      <c r="C73" s="31"/>
      <c r="D73" s="15" t="str">
        <f ca="1"/>
        <v>LocalCurrencyBucketedDeltaVector.AUD.10</v>
      </c>
      <c r="E73" s="45">
        <f ca="1"/>
        <v>-72.024317457457116</v>
      </c>
      <c r="F73" s="15"/>
      <c r="G73" s="15"/>
      <c r="H73" s="15"/>
      <c r="I73" s="15"/>
      <c r="K73" s="52"/>
    </row>
    <row r="74" spans="2:11">
      <c r="B74" s="31"/>
      <c r="C74" s="31"/>
      <c r="D74" s="15" t="str">
        <f ca="1"/>
        <v>LocalCurrencyBucketedDeltaVector.AUD.7</v>
      </c>
      <c r="E74" s="45">
        <f ca="1"/>
        <v>-69.944750308078881</v>
      </c>
      <c r="F74" s="15"/>
      <c r="G74" s="15"/>
      <c r="H74" s="15"/>
      <c r="I74" s="15"/>
      <c r="K74" s="52"/>
    </row>
    <row r="75" spans="2:11">
      <c r="B75" s="31"/>
      <c r="C75" s="31"/>
      <c r="D75" s="15" t="str">
        <f ca="1"/>
        <v>LocalCurrencyBucketedDeltaVector.AUD.5</v>
      </c>
      <c r="E75" s="45">
        <f ca="1"/>
        <v>-67.545522738377642</v>
      </c>
      <c r="F75" s="15"/>
      <c r="G75" s="15"/>
      <c r="H75" s="15"/>
      <c r="I75" s="15"/>
      <c r="K75" s="52"/>
    </row>
    <row r="76" spans="2:11">
      <c r="B76" s="31"/>
      <c r="C76" s="31"/>
      <c r="D76" s="15" t="str">
        <f ca="1"/>
        <v>LocalCurrencyBucketedDeltaVector.AUD.6</v>
      </c>
      <c r="E76" s="45">
        <f ca="1"/>
        <v>-69.826692278323335</v>
      </c>
      <c r="F76" s="15"/>
      <c r="G76" s="15"/>
      <c r="H76" s="15"/>
      <c r="I76" s="15"/>
      <c r="K76" s="52"/>
    </row>
    <row r="77" spans="2:11">
      <c r="B77" s="31"/>
      <c r="C77" s="31"/>
      <c r="D77" s="15" t="str">
        <f ca="1"/>
        <v>LocalCurrencyBucketedDeltaVector.AUD.3</v>
      </c>
      <c r="E77" s="45">
        <f ca="1"/>
        <v>-62.346109050084173</v>
      </c>
      <c r="F77" s="15"/>
      <c r="G77" s="15"/>
      <c r="H77" s="15"/>
      <c r="I77" s="15"/>
      <c r="K77" s="52"/>
    </row>
    <row r="78" spans="2:11">
      <c r="B78" s="31"/>
      <c r="C78" s="31"/>
      <c r="D78" s="15" t="str">
        <f ca="1"/>
        <v>LocalCurrencyBucketedDeltaVector.AUD.4</v>
      </c>
      <c r="E78" s="45">
        <f ca="1"/>
        <v>-67.432491995636042</v>
      </c>
      <c r="F78" s="15"/>
      <c r="G78" s="15"/>
      <c r="H78" s="15"/>
      <c r="I78" s="15"/>
      <c r="K78" s="52"/>
    </row>
    <row r="79" spans="2:11">
      <c r="B79" s="31"/>
      <c r="C79" s="31"/>
      <c r="D79" s="15" t="str">
        <f ca="1"/>
        <v>LocalCurrencyBucketedDeltaVector.AUD.0</v>
      </c>
      <c r="E79" s="45">
        <f ca="1"/>
        <v>-61.074666564493938</v>
      </c>
      <c r="F79" s="15"/>
      <c r="G79" s="15"/>
      <c r="H79" s="15"/>
      <c r="I79" s="15"/>
      <c r="K79" s="52"/>
    </row>
    <row r="80" spans="2:11">
      <c r="B80" s="31"/>
      <c r="C80" s="31"/>
      <c r="D80" s="15" t="str">
        <f ca="1"/>
        <v>LocalCurrencyBucketedDeltaVector.AUD.1</v>
      </c>
      <c r="E80" s="45">
        <f ca="1"/>
        <v>-61.074666564493938</v>
      </c>
      <c r="F80" s="15"/>
      <c r="G80" s="15"/>
      <c r="H80" s="15"/>
      <c r="I80" s="15"/>
      <c r="K80" s="52"/>
    </row>
    <row r="81" spans="2:11">
      <c r="B81" s="31"/>
      <c r="C81" s="31"/>
      <c r="D81" s="15" t="str">
        <f ca="1"/>
        <v>LocalCurrencyBucketedDeltaVector.AUD.2</v>
      </c>
      <c r="E81" s="45">
        <f ca="1"/>
        <v>-62.290828937026788</v>
      </c>
      <c r="F81" s="15"/>
      <c r="G81" s="15"/>
      <c r="H81" s="15"/>
      <c r="I81" s="15"/>
      <c r="K81" s="52"/>
    </row>
    <row r="82" spans="2:11">
      <c r="B82" s="31"/>
      <c r="C82" s="31"/>
      <c r="D82" s="15" t="str">
        <f ca="1"/>
        <v>LocalCurrencyDelta1.AUD</v>
      </c>
      <c r="E82" s="45">
        <f ca="1"/>
        <v>1864.8721458261898</v>
      </c>
      <c r="F82" s="15"/>
      <c r="G82" s="15"/>
      <c r="H82" s="15"/>
      <c r="I82" s="15"/>
      <c r="K82" s="52"/>
    </row>
    <row r="83" spans="2:11">
      <c r="B83" s="31"/>
      <c r="C83" s="31"/>
      <c r="D83" s="15" t="str">
        <f ca="1"/>
        <v>LocalCurrencyDelta1PDH.AUD</v>
      </c>
      <c r="E83" s="45">
        <f ca="1"/>
        <v>1842.7064589340659</v>
      </c>
      <c r="F83" s="15"/>
      <c r="G83" s="15"/>
      <c r="H83" s="15"/>
      <c r="I83" s="15"/>
      <c r="K83" s="52"/>
    </row>
    <row r="84" spans="2:11">
      <c r="B84" s="31"/>
      <c r="C84" s="31"/>
      <c r="D84" s="15" t="str">
        <f ca="1"/>
        <v>LocalCurrencyDelta1PDH.AUD-XccyDepo-1D</v>
      </c>
      <c r="E84" s="45">
        <f ca="1"/>
        <v>0.65833273522733149</v>
      </c>
      <c r="F84" s="15"/>
      <c r="G84" s="15"/>
      <c r="H84" s="15"/>
      <c r="I84" s="15"/>
      <c r="K84" s="52"/>
    </row>
    <row r="85" spans="2:11">
      <c r="B85" s="31"/>
      <c r="C85" s="31"/>
      <c r="D85" s="15" t="str">
        <f ca="1"/>
        <v>LocalCurrencyDelta1PDH.AUD-XccyDepo-TN</v>
      </c>
      <c r="E85" s="45">
        <f ca="1"/>
        <v>0.65833273522733149</v>
      </c>
      <c r="F85" s="15"/>
      <c r="G85" s="15"/>
      <c r="H85" s="15"/>
      <c r="I85" s="15"/>
      <c r="K85" s="52"/>
    </row>
    <row r="86" spans="2:11">
      <c r="B86" s="31"/>
      <c r="C86" s="31"/>
      <c r="D86" s="15" t="str">
        <f ca="1"/>
        <v>LocalCurrencyDelta1PDH.AUD-XccyDepo-1W</v>
      </c>
      <c r="E86" s="45">
        <f ca="1"/>
        <v>0</v>
      </c>
      <c r="F86" s="15"/>
      <c r="G86" s="15"/>
      <c r="H86" s="15"/>
      <c r="I86" s="15"/>
      <c r="K86" s="52"/>
    </row>
    <row r="87" spans="2:11">
      <c r="B87" s="31"/>
      <c r="C87" s="31"/>
      <c r="D87" s="15" t="str">
        <f ca="1"/>
        <v>LocalCurrencyDelta1PDH.AUD-XccyDepo-2W</v>
      </c>
      <c r="E87" s="45">
        <f ca="1"/>
        <v>0</v>
      </c>
      <c r="F87" s="15"/>
      <c r="G87" s="15"/>
      <c r="H87" s="15"/>
      <c r="I87" s="15"/>
      <c r="K87" s="52"/>
    </row>
    <row r="88" spans="2:11">
      <c r="B88" s="31"/>
      <c r="C88" s="31"/>
      <c r="D88" s="15" t="str">
        <f ca="1"/>
        <v>LocalCurrencyDelta1PDH.AUD-XccyDepo-1M</v>
      </c>
      <c r="E88" s="45">
        <f ca="1"/>
        <v>4.0797131997894372E-3</v>
      </c>
      <c r="F88" s="15"/>
      <c r="G88" s="15"/>
      <c r="H88" s="15"/>
      <c r="I88" s="15"/>
      <c r="K88" s="52"/>
    </row>
    <row r="89" spans="2:11">
      <c r="B89" s="31"/>
      <c r="C89" s="31"/>
      <c r="D89" s="15" t="str">
        <f ca="1"/>
        <v>LocalCurrencyDelta1PDH.AUD-XccyDepo-2M</v>
      </c>
      <c r="E89" s="45">
        <f ca="1"/>
        <v>7.7050402110316919E-3</v>
      </c>
      <c r="F89" s="15"/>
      <c r="G89" s="15"/>
      <c r="H89" s="15"/>
      <c r="I89" s="15"/>
      <c r="K89" s="52"/>
    </row>
    <row r="90" spans="2:11">
      <c r="B90" s="31"/>
      <c r="C90" s="31"/>
      <c r="D90" s="15" t="str">
        <f ca="1"/>
        <v>LocalCurrencyDelta1PDH.AUD-XccyDepo-3M</v>
      </c>
      <c r="E90" s="45">
        <f ca="1"/>
        <v>-0.79366679904161119</v>
      </c>
      <c r="F90" s="15"/>
      <c r="G90" s="15"/>
      <c r="H90" s="15"/>
      <c r="I90" s="15"/>
      <c r="K90" s="52"/>
    </row>
    <row r="91" spans="2:11">
      <c r="B91" s="31"/>
      <c r="C91" s="31"/>
      <c r="D91" s="15" t="str">
        <f ca="1"/>
        <v>LocalCurrencyDelta1PDH.AUD-XccySwap-6M</v>
      </c>
      <c r="E91" s="45">
        <f ca="1"/>
        <v>-4.1042499774377408</v>
      </c>
      <c r="F91" s="15"/>
      <c r="G91" s="15"/>
      <c r="H91" s="15"/>
      <c r="I91" s="15"/>
      <c r="K91" s="52"/>
    </row>
    <row r="92" spans="2:11">
      <c r="B92" s="31"/>
      <c r="C92" s="31"/>
      <c r="D92" s="15" t="str">
        <f ca="1"/>
        <v>LocalCurrencyDelta1PDH.AUD-XccySwap-9M</v>
      </c>
      <c r="E92" s="45">
        <f ca="1"/>
        <v>-2.3619767066228867</v>
      </c>
      <c r="F92" s="15"/>
      <c r="G92" s="15"/>
      <c r="H92" s="15"/>
      <c r="I92" s="15"/>
      <c r="K92" s="52"/>
    </row>
    <row r="93" spans="2:11">
      <c r="B93" s="31"/>
      <c r="C93" s="31"/>
      <c r="D93" s="15" t="str">
        <f ca="1"/>
        <v>LocalCurrencyDelta1PDH.AUD-XccySwap-1Y</v>
      </c>
      <c r="E93" s="45">
        <f ca="1"/>
        <v>-38.735466705607415</v>
      </c>
      <c r="F93" s="15"/>
      <c r="G93" s="15"/>
      <c r="H93" s="15"/>
      <c r="I93" s="15"/>
      <c r="K93" s="52"/>
    </row>
    <row r="94" spans="2:11">
      <c r="B94" s="31"/>
      <c r="C94" s="31"/>
      <c r="D94" s="15" t="str">
        <f ca="1"/>
        <v>LocalCurrencyDelta1PDH.AUD-XccySwap-2Y</v>
      </c>
      <c r="E94" s="45">
        <f ca="1"/>
        <v>-51.557935218618475</v>
      </c>
      <c r="F94" s="15"/>
      <c r="G94" s="15"/>
      <c r="H94" s="15"/>
      <c r="I94" s="15"/>
      <c r="K94" s="52"/>
    </row>
    <row r="95" spans="2:11">
      <c r="B95" s="31"/>
      <c r="C95" s="31"/>
      <c r="D95" s="15" t="str">
        <f ca="1"/>
        <v>LocalCurrencyDelta1PDH.AUD-XccySwap-3Y</v>
      </c>
      <c r="E95" s="45">
        <f ca="1"/>
        <v>-17.934118090069369</v>
      </c>
      <c r="F95" s="15"/>
      <c r="G95" s="15"/>
      <c r="H95" s="15"/>
      <c r="I95" s="15"/>
      <c r="K95" s="52"/>
    </row>
    <row r="96" spans="2:11">
      <c r="B96" s="31"/>
      <c r="C96" s="31"/>
      <c r="D96" s="15" t="str">
        <f ca="1"/>
        <v>LocalCurrencyDelta1PDH.AUD-XccySwap-4Y</v>
      </c>
      <c r="E96" s="45">
        <f ca="1"/>
        <v>121.23809059592723</v>
      </c>
      <c r="F96" s="15"/>
      <c r="G96" s="15"/>
      <c r="H96" s="15"/>
      <c r="I96" s="15"/>
      <c r="K96" s="52"/>
    </row>
    <row r="97" spans="2:11">
      <c r="B97" s="31"/>
      <c r="C97" s="31"/>
      <c r="D97" s="15" t="str">
        <f ca="1"/>
        <v>LocalCurrencyDelta1PDH.AUD-XccySwap-5Y</v>
      </c>
      <c r="E97" s="45">
        <f ca="1"/>
        <v>170.95261220851282</v>
      </c>
      <c r="F97" s="15"/>
      <c r="G97" s="15"/>
      <c r="H97" s="15"/>
      <c r="I97" s="15"/>
      <c r="K97" s="52"/>
    </row>
    <row r="98" spans="2:11">
      <c r="B98" s="31"/>
      <c r="C98" s="31"/>
      <c r="D98" s="15" t="str">
        <f ca="1"/>
        <v>LocalCurrencyDelta1PDH.AUD-XccySwap-6Y</v>
      </c>
      <c r="E98" s="45">
        <f ca="1"/>
        <v>253.80957827072484</v>
      </c>
      <c r="F98" s="15"/>
      <c r="G98" s="15"/>
      <c r="H98" s="15"/>
      <c r="I98" s="15"/>
      <c r="K98" s="52"/>
    </row>
    <row r="99" spans="2:11">
      <c r="B99" s="31"/>
      <c r="C99" s="31"/>
      <c r="D99" s="15" t="str">
        <f ca="1"/>
        <v>LocalCurrencyDelta1PDH.AUD-XccySwap-7Y</v>
      </c>
      <c r="E99" s="45">
        <f ca="1"/>
        <v>326.48768805627191</v>
      </c>
      <c r="F99" s="15"/>
      <c r="G99" s="15"/>
      <c r="H99" s="15"/>
      <c r="I99" s="15"/>
      <c r="K99" s="52"/>
    </row>
    <row r="100" spans="2:11">
      <c r="B100" s="31"/>
      <c r="C100" s="31"/>
      <c r="D100" s="15" t="str">
        <f ca="1"/>
        <v>LocalCurrencyDelta1PDH.AUD-XccySwap-8Y</v>
      </c>
      <c r="E100" s="45">
        <f ca="1"/>
        <v>348.47217083654937</v>
      </c>
      <c r="F100" s="15"/>
      <c r="G100" s="15"/>
      <c r="H100" s="15"/>
      <c r="I100" s="15"/>
      <c r="K100" s="52"/>
    </row>
    <row r="101" spans="2:11">
      <c r="B101" s="31"/>
      <c r="C101" s="31"/>
      <c r="D101" s="15" t="str">
        <f ca="1"/>
        <v>LocalCurrencyDelta1PDH.AUD-XccySwap-9Y</v>
      </c>
      <c r="E101" s="45">
        <f ca="1"/>
        <v>389.51204696952493</v>
      </c>
      <c r="F101" s="15"/>
      <c r="G101" s="15"/>
      <c r="H101" s="15"/>
      <c r="I101" s="15"/>
      <c r="K101" s="52"/>
    </row>
    <row r="102" spans="2:11">
      <c r="B102" s="31"/>
      <c r="C102" s="31"/>
      <c r="D102" s="15" t="str">
        <f ca="1"/>
        <v>LocalCurrencyDelta1PDH.AUD-XccySwap-10Y</v>
      </c>
      <c r="E102" s="45">
        <f ca="1"/>
        <v>345.73302892269504</v>
      </c>
      <c r="F102" s="15"/>
      <c r="G102" s="15"/>
      <c r="H102" s="15"/>
      <c r="I102" s="15"/>
      <c r="K102" s="52"/>
    </row>
    <row r="103" spans="2:11">
      <c r="B103" s="31"/>
      <c r="C103" s="31"/>
      <c r="D103" s="15" t="str">
        <f ca="1"/>
        <v>LocalCurrencyDelta1PDH.AUD-XccySwap-12Y</v>
      </c>
      <c r="E103" s="45">
        <f ca="1"/>
        <v>0.66020634739175421</v>
      </c>
      <c r="F103" s="15"/>
      <c r="G103" s="15"/>
      <c r="H103" s="15"/>
      <c r="I103" s="15"/>
      <c r="K103" s="52"/>
    </row>
    <row r="104" spans="2:11">
      <c r="B104" s="31"/>
      <c r="C104" s="31"/>
      <c r="D104" s="15" t="str">
        <f ca="1"/>
        <v>LocalCurrencyDelta1PDH.AUD-XccySwap-15Y</v>
      </c>
      <c r="E104" s="45">
        <f ca="1"/>
        <v>0</v>
      </c>
      <c r="F104" s="15"/>
      <c r="G104" s="15"/>
      <c r="H104" s="15"/>
      <c r="I104" s="15"/>
      <c r="K104" s="52"/>
    </row>
    <row r="105" spans="2:11">
      <c r="B105" s="31"/>
      <c r="C105" s="31"/>
      <c r="D105" s="15" t="str">
        <f ca="1"/>
        <v>LocalCurrencyDelta1PDH.AUD-XccySwap-20Y</v>
      </c>
      <c r="E105" s="45">
        <f ca="1"/>
        <v>0</v>
      </c>
      <c r="F105" s="15"/>
      <c r="G105" s="15"/>
      <c r="H105" s="15"/>
      <c r="I105" s="15"/>
      <c r="K105" s="52"/>
    </row>
    <row r="106" spans="2:11">
      <c r="B106" s="31"/>
      <c r="C106" s="31"/>
      <c r="D106" s="15" t="str">
        <f ca="1"/>
        <v>LocalCurrencyDelta1PDH.AUD-XccySwap-25Y</v>
      </c>
      <c r="E106" s="45">
        <f ca="1"/>
        <v>0</v>
      </c>
      <c r="F106" s="15"/>
      <c r="G106" s="15"/>
      <c r="H106" s="15"/>
      <c r="I106" s="15"/>
      <c r="K106" s="52"/>
    </row>
    <row r="107" spans="2:11">
      <c r="B107" s="31"/>
      <c r="C107" s="31"/>
      <c r="D107" s="15" t="str">
        <f ca="1"/>
        <v>LocalCurrencyDelta1PDH.AUD-XccySwap-30Y</v>
      </c>
      <c r="E107" s="45">
        <f ca="1"/>
        <v>0</v>
      </c>
      <c r="F107" s="15"/>
      <c r="G107" s="15"/>
      <c r="H107" s="15"/>
      <c r="I107" s="15"/>
      <c r="K107" s="52"/>
    </row>
    <row r="108" spans="2:11">
      <c r="B108" s="31"/>
      <c r="C108" s="31"/>
      <c r="D108" s="15" t="str">
        <f ca="1"/>
        <v>LocalCurrencyDelta0PDH.AUD</v>
      </c>
      <c r="E108" s="45">
        <f ca="1"/>
        <v>-80747.03507150618</v>
      </c>
      <c r="F108" s="15"/>
      <c r="G108" s="15"/>
      <c r="H108" s="15"/>
      <c r="I108" s="15"/>
      <c r="K108" s="52"/>
    </row>
    <row r="109" spans="2:11">
      <c r="B109" s="31"/>
      <c r="C109" s="31"/>
      <c r="D109" s="15" t="str">
        <f ca="1"/>
        <v>LocalCurrencyDelta0PDH.AUD-Deposit-1D</v>
      </c>
      <c r="E109" s="45">
        <f ca="1"/>
        <v>-18.842207739235803</v>
      </c>
      <c r="F109" s="15"/>
      <c r="G109" s="15"/>
      <c r="H109" s="15"/>
      <c r="I109" s="15"/>
      <c r="K109" s="52"/>
    </row>
    <row r="110" spans="2:11">
      <c r="B110" s="31"/>
      <c r="C110" s="31"/>
      <c r="D110" s="15" t="str">
        <f ca="1"/>
        <v>LocalCurrencyDelta0PDH.AUD-Deposit-1M</v>
      </c>
      <c r="E110" s="45">
        <f ca="1"/>
        <v>6.3002575541448316</v>
      </c>
      <c r="F110" s="15"/>
      <c r="G110" s="15"/>
      <c r="H110" s="15"/>
      <c r="I110" s="15"/>
      <c r="K110" s="52"/>
    </row>
    <row r="111" spans="2:11">
      <c r="B111" s="31"/>
      <c r="C111" s="31"/>
      <c r="D111" s="15" t="str">
        <f ca="1"/>
        <v>LocalCurrencyDelta0PDH.AUD-Deposit-2M</v>
      </c>
      <c r="E111" s="45">
        <f ca="1"/>
        <v>0.15862065009555051</v>
      </c>
      <c r="F111" s="15"/>
      <c r="G111" s="15"/>
      <c r="H111" s="15"/>
      <c r="I111" s="15"/>
      <c r="K111" s="52"/>
    </row>
    <row r="112" spans="2:11">
      <c r="B112" s="31"/>
      <c r="C112" s="31"/>
      <c r="D112" s="15" t="str">
        <f ca="1"/>
        <v>LocalCurrencyDelta0PDH.AUD-Deposit-3M</v>
      </c>
      <c r="E112" s="45">
        <f ca="1"/>
        <v>-2.6496927406828359E-2</v>
      </c>
      <c r="F112" s="15"/>
      <c r="G112" s="15"/>
      <c r="H112" s="15"/>
      <c r="I112" s="15"/>
      <c r="K112" s="52"/>
    </row>
    <row r="113" spans="2:11">
      <c r="B113" s="31"/>
      <c r="C113" s="31"/>
      <c r="D113" s="15" t="str">
        <f ca="1"/>
        <v>LocalCurrencyDelta0PDH.AUD-IRFuture-IR-1</v>
      </c>
      <c r="E113" s="45">
        <f ca="1"/>
        <v>21.429871001646191</v>
      </c>
      <c r="F113" s="15"/>
      <c r="G113" s="15"/>
      <c r="H113" s="15"/>
      <c r="I113" s="15"/>
      <c r="K113" s="52"/>
    </row>
    <row r="114" spans="2:11">
      <c r="B114" s="31"/>
      <c r="C114" s="31"/>
      <c r="D114" s="15" t="str">
        <f ca="1"/>
        <v>LocalCurrencyDelta0PDH.AUD-IRFuture-IR-2</v>
      </c>
      <c r="E114" s="45">
        <f ca="1"/>
        <v>14.09822970746875</v>
      </c>
      <c r="F114" s="15"/>
      <c r="G114" s="15"/>
      <c r="H114" s="15"/>
      <c r="I114" s="15"/>
      <c r="K114" s="52"/>
    </row>
    <row r="115" spans="2:11">
      <c r="B115" s="31"/>
      <c r="C115" s="31"/>
      <c r="D115" s="15" t="str">
        <f ca="1"/>
        <v>LocalCurrencyDelta0PDH.AUD-IRFuture-IR-3</v>
      </c>
      <c r="E115" s="45">
        <f ca="1"/>
        <v>20.164473792888636</v>
      </c>
      <c r="F115" s="15"/>
      <c r="G115" s="15"/>
      <c r="H115" s="15"/>
      <c r="I115" s="15"/>
      <c r="K115" s="52"/>
    </row>
    <row r="116" spans="2:11">
      <c r="B116" s="31"/>
      <c r="C116" s="31"/>
      <c r="D116" s="15" t="str">
        <f ca="1"/>
        <v>LocalCurrencyDelta0PDH.AUD-IRFuture-IR-4</v>
      </c>
      <c r="E116" s="45">
        <f ca="1"/>
        <v>16.372958672523851</v>
      </c>
      <c r="F116" s="15"/>
      <c r="G116" s="15"/>
      <c r="H116" s="15"/>
      <c r="I116" s="15"/>
      <c r="K116" s="52"/>
    </row>
    <row r="117" spans="2:11">
      <c r="B117" s="31"/>
      <c r="C117" s="31"/>
      <c r="D117" s="15" t="str">
        <f ca="1"/>
        <v>LocalCurrencyDelta0PDH.AUD-IRFuture-IR-5</v>
      </c>
      <c r="E117" s="45">
        <f ca="1"/>
        <v>12.638771566058457</v>
      </c>
      <c r="F117" s="15"/>
      <c r="G117" s="15"/>
      <c r="H117" s="15"/>
      <c r="I117" s="15"/>
      <c r="K117" s="52"/>
    </row>
    <row r="118" spans="2:11">
      <c r="B118" s="31"/>
      <c r="C118" s="31"/>
      <c r="D118" s="15" t="str">
        <f ca="1"/>
        <v>LocalCurrencyDelta0PDH.AUD-IRFuture-IR-6</v>
      </c>
      <c r="E118" s="45">
        <f ca="1"/>
        <v>6.4485048161125391</v>
      </c>
      <c r="F118" s="15"/>
      <c r="G118" s="15"/>
      <c r="H118" s="15"/>
      <c r="I118" s="15"/>
      <c r="K118" s="52"/>
    </row>
    <row r="119" spans="2:11">
      <c r="B119" s="31"/>
      <c r="C119" s="31"/>
      <c r="D119" s="15" t="str">
        <f ca="1"/>
        <v>LocalCurrencyDelta0PDH.AUD-IRFuture-IR-7</v>
      </c>
      <c r="E119" s="45">
        <f ca="1"/>
        <v>8.745290847082984</v>
      </c>
      <c r="F119" s="15"/>
      <c r="G119" s="15"/>
      <c r="H119" s="15"/>
      <c r="I119" s="15"/>
      <c r="K119" s="52"/>
    </row>
    <row r="120" spans="2:11">
      <c r="B120" s="31"/>
      <c r="C120" s="31"/>
      <c r="D120" s="15" t="str">
        <f ca="1"/>
        <v>LocalCurrencyDelta0PDH.AUD-IRFuture-IR-8</v>
      </c>
      <c r="E120" s="45">
        <f ca="1"/>
        <v>6.4559745135526008</v>
      </c>
      <c r="F120" s="15"/>
      <c r="G120" s="15"/>
      <c r="H120" s="15"/>
      <c r="I120" s="15"/>
      <c r="K120" s="52"/>
    </row>
    <row r="121" spans="2:11">
      <c r="B121" s="31"/>
      <c r="C121" s="31"/>
      <c r="D121" s="15" t="str">
        <f ca="1"/>
        <v>LocalCurrencyDelta0PDH.AUD-IRSwap-3Y</v>
      </c>
      <c r="E121" s="45">
        <f ca="1"/>
        <v>125.04753168611961</v>
      </c>
      <c r="F121" s="15"/>
      <c r="G121" s="15"/>
      <c r="H121" s="15"/>
      <c r="I121" s="15"/>
      <c r="K121" s="52"/>
    </row>
    <row r="122" spans="2:11">
      <c r="B122" s="31"/>
      <c r="C122" s="31"/>
      <c r="D122" s="15" t="str">
        <f ca="1"/>
        <v>LocalCurrencyDelta0PDH.AUD-IRSwap-4Y</v>
      </c>
      <c r="E122" s="45">
        <f ca="1"/>
        <v>49.990596520659828</v>
      </c>
      <c r="F122" s="15"/>
      <c r="G122" s="15"/>
      <c r="H122" s="15"/>
      <c r="I122" s="15"/>
      <c r="K122" s="52"/>
    </row>
    <row r="123" spans="2:11">
      <c r="B123" s="31"/>
      <c r="C123" s="31"/>
      <c r="D123" s="15" t="str">
        <f ca="1"/>
        <v>LocalCurrencyDelta0PDH.AUD-IRSwap-5Y</v>
      </c>
      <c r="E123" s="45">
        <f ca="1"/>
        <v>44.508328224499373</v>
      </c>
      <c r="F123" s="15"/>
      <c r="G123" s="15"/>
      <c r="H123" s="15"/>
      <c r="I123" s="15"/>
      <c r="K123" s="52"/>
    </row>
    <row r="124" spans="2:11">
      <c r="B124" s="31"/>
      <c r="C124" s="31"/>
      <c r="D124" s="15" t="str">
        <f ca="1"/>
        <v>LocalCurrencyDelta0PDH.AUD-IRSwap-6Y</v>
      </c>
      <c r="E124" s="45">
        <f ca="1"/>
        <v>5.6763982435946208</v>
      </c>
      <c r="F124" s="15"/>
      <c r="G124" s="15"/>
      <c r="H124" s="15"/>
      <c r="I124" s="15"/>
      <c r="K124" s="52"/>
    </row>
    <row r="125" spans="2:11">
      <c r="B125" s="31"/>
      <c r="C125" s="31"/>
      <c r="D125" s="15" t="str">
        <f ca="1"/>
        <v>LocalCurrencyDelta0PDH.AUD-IRSwap-7Y</v>
      </c>
      <c r="E125" s="45">
        <f ca="1"/>
        <v>-83.177360861415778</v>
      </c>
      <c r="F125" s="15"/>
      <c r="G125" s="15"/>
      <c r="H125" s="15"/>
      <c r="I125" s="15"/>
      <c r="K125" s="52"/>
    </row>
    <row r="126" spans="2:11">
      <c r="B126" s="31"/>
      <c r="C126" s="31"/>
      <c r="D126" s="15" t="str">
        <f ca="1"/>
        <v>LocalCurrencyDelta0PDH.AUD-IRSwap-8Y</v>
      </c>
      <c r="E126" s="45">
        <f ca="1"/>
        <v>-145.72225659180151</v>
      </c>
      <c r="F126" s="15"/>
      <c r="G126" s="15"/>
      <c r="H126" s="15"/>
      <c r="I126" s="15"/>
      <c r="K126" s="52"/>
    </row>
    <row r="127" spans="2:11">
      <c r="B127" s="31"/>
      <c r="C127" s="31"/>
      <c r="D127" s="15" t="str">
        <f ca="1"/>
        <v>LocalCurrencyDelta0PDH.AUD-IRSwap-9Y</v>
      </c>
      <c r="E127" s="45">
        <f ca="1"/>
        <v>-199.97248600724777</v>
      </c>
      <c r="F127" s="15"/>
      <c r="G127" s="15"/>
      <c r="H127" s="15"/>
      <c r="I127" s="15"/>
      <c r="K127" s="52"/>
    </row>
    <row r="128" spans="2:11">
      <c r="B128" s="31"/>
      <c r="C128" s="31"/>
      <c r="D128" s="15" t="str">
        <f ca="1"/>
        <v>LocalCurrencyDelta0PDH.AUD-IRSwap-10Y</v>
      </c>
      <c r="E128" s="45">
        <f ca="1"/>
        <v>-80498.463533215414</v>
      </c>
      <c r="F128" s="15"/>
      <c r="G128" s="15"/>
      <c r="H128" s="15"/>
      <c r="I128" s="15"/>
      <c r="K128" s="52"/>
    </row>
    <row r="129" spans="2:11">
      <c r="B129" s="31"/>
      <c r="C129" s="31"/>
      <c r="D129" s="15" t="str">
        <f ca="1"/>
        <v>LocalCurrencyDelta0PDH.AUD-IRSwap-15Y</v>
      </c>
      <c r="E129" s="45">
        <f ca="1"/>
        <v>-139.02515861019103</v>
      </c>
      <c r="F129" s="15"/>
      <c r="G129" s="15"/>
      <c r="H129" s="15"/>
      <c r="I129" s="15"/>
      <c r="K129" s="52"/>
    </row>
    <row r="130" spans="2:11">
      <c r="B130" s="31"/>
      <c r="C130" s="31"/>
      <c r="D130" s="15" t="str">
        <f ca="1"/>
        <v>LocalCurrencyDelta0PDH.AUD-IRSwap-20Y</v>
      </c>
      <c r="E130" s="45">
        <f ca="1"/>
        <v>0.15862065009555051</v>
      </c>
      <c r="F130" s="15"/>
      <c r="G130" s="15"/>
      <c r="H130" s="15"/>
      <c r="I130" s="15"/>
      <c r="K130" s="52"/>
    </row>
    <row r="131" spans="2:11">
      <c r="B131" s="31"/>
      <c r="C131" s="31"/>
      <c r="D131" s="15" t="str">
        <f ca="1"/>
        <v>BucketedDeltaVector</v>
      </c>
      <c r="E131" s="45">
        <f ca="1"/>
        <v>-1864.8721465928622</v>
      </c>
      <c r="F131" s="15"/>
      <c r="G131" s="15"/>
      <c r="H131" s="15"/>
      <c r="I131" s="15"/>
      <c r="K131" s="52"/>
    </row>
    <row r="132" spans="2:11">
      <c r="B132" s="31"/>
      <c r="C132" s="31"/>
      <c r="D132" s="15" t="str">
        <f ca="1"/>
        <v>BucketedDeltaVector.AUD.40</v>
      </c>
      <c r="E132" s="45">
        <f ca="1"/>
        <v>0</v>
      </c>
      <c r="F132" s="15"/>
      <c r="G132" s="15"/>
      <c r="H132" s="15"/>
      <c r="I132" s="15"/>
      <c r="K132" s="52"/>
    </row>
    <row r="133" spans="2:11">
      <c r="B133" s="31"/>
      <c r="C133" s="31"/>
      <c r="D133" s="15" t="str">
        <f ca="1"/>
        <v>BucketedDeltaVector.AUD.38</v>
      </c>
      <c r="E133" s="45">
        <f ca="1"/>
        <v>-4.6889611121284984</v>
      </c>
      <c r="F133" s="15"/>
      <c r="G133" s="15"/>
      <c r="H133" s="15"/>
      <c r="I133" s="15"/>
      <c r="K133" s="52"/>
    </row>
    <row r="134" spans="2:11">
      <c r="B134" s="31"/>
      <c r="C134" s="31"/>
      <c r="D134" s="15" t="str">
        <f ca="1"/>
        <v>BucketedDeltaVector.AUD.39</v>
      </c>
      <c r="E134" s="45">
        <f ca="1"/>
        <v>-3.5167209166919871</v>
      </c>
      <c r="F134" s="15"/>
      <c r="G134" s="15"/>
      <c r="H134" s="15"/>
      <c r="I134" s="15"/>
      <c r="K134" s="52"/>
    </row>
    <row r="135" spans="2:11">
      <c r="B135" s="31"/>
      <c r="C135" s="31"/>
      <c r="D135" s="15" t="str">
        <f ca="1"/>
        <v>BucketedDeltaVector.AUD.36</v>
      </c>
      <c r="E135" s="45">
        <f ca="1"/>
        <v>-9.3439361510527252</v>
      </c>
      <c r="F135" s="15"/>
      <c r="G135" s="15"/>
      <c r="H135" s="15"/>
      <c r="I135" s="15"/>
      <c r="K135" s="52"/>
    </row>
    <row r="136" spans="2:11">
      <c r="B136" s="31"/>
      <c r="C136" s="31"/>
      <c r="D136" s="15" t="str">
        <f ca="1"/>
        <v>BucketedDeltaVector.AUD.37</v>
      </c>
      <c r="E136" s="45">
        <f ca="1"/>
        <v>-8.3319851300358891</v>
      </c>
      <c r="F136" s="15"/>
      <c r="G136" s="15"/>
      <c r="H136" s="15"/>
      <c r="I136" s="15"/>
      <c r="K136" s="52"/>
    </row>
    <row r="137" spans="2:11">
      <c r="B137" s="31"/>
      <c r="C137" s="31"/>
      <c r="D137" s="15" t="str">
        <f ca="1"/>
        <v>BucketedDeltaVector.AUD.34</v>
      </c>
      <c r="E137" s="45">
        <f ca="1"/>
        <v>-13.988192751928322</v>
      </c>
      <c r="F137" s="15"/>
      <c r="G137" s="15"/>
      <c r="H137" s="15"/>
      <c r="I137" s="15"/>
      <c r="K137" s="52"/>
    </row>
    <row r="138" spans="2:11">
      <c r="B138" s="31"/>
      <c r="C138" s="31"/>
      <c r="D138" s="15" t="str">
        <f ca="1"/>
        <v>BucketedDeltaVector.AUD.35</v>
      </c>
      <c r="E138" s="45">
        <f ca="1"/>
        <v>-13.02905287324551</v>
      </c>
      <c r="F138" s="15"/>
      <c r="G138" s="15"/>
      <c r="H138" s="15"/>
      <c r="I138" s="15"/>
      <c r="K138" s="52"/>
    </row>
    <row r="139" spans="2:11">
      <c r="B139" s="31"/>
      <c r="C139" s="31"/>
      <c r="D139" s="15" t="str">
        <f ca="1"/>
        <v>BucketedDeltaVector.AUD.32</v>
      </c>
      <c r="E139" s="45">
        <f ca="1"/>
        <v>-18.647834087544588</v>
      </c>
      <c r="F139" s="15"/>
      <c r="G139" s="15"/>
      <c r="H139" s="15"/>
      <c r="I139" s="15"/>
      <c r="K139" s="52"/>
    </row>
    <row r="140" spans="2:11">
      <c r="B140" s="31"/>
      <c r="C140" s="31"/>
      <c r="D140" s="15" t="str">
        <f ca="1"/>
        <v>BucketedDeltaVector.AUD.33</v>
      </c>
      <c r="E140" s="45">
        <f ca="1"/>
        <v>-17.837461744241214</v>
      </c>
      <c r="F140" s="15"/>
      <c r="G140" s="15"/>
      <c r="H140" s="15"/>
      <c r="I140" s="15"/>
      <c r="K140" s="52"/>
    </row>
    <row r="141" spans="2:11">
      <c r="B141" s="31"/>
      <c r="C141" s="31"/>
      <c r="D141" s="15" t="str">
        <f ca="1"/>
        <v>BucketedDeltaVector.AUD.30</v>
      </c>
      <c r="E141" s="45">
        <f ca="1"/>
        <v>-23.836107063839982</v>
      </c>
      <c r="F141" s="15"/>
      <c r="G141" s="15"/>
      <c r="H141" s="15"/>
      <c r="I141" s="15"/>
      <c r="K141" s="52"/>
    </row>
    <row r="142" spans="2:11">
      <c r="B142" s="31"/>
      <c r="C142" s="31"/>
      <c r="D142" s="15" t="str">
        <f ca="1"/>
        <v>BucketedDeltaVector.AUD.31</v>
      </c>
      <c r="E142" s="45">
        <f ca="1"/>
        <v>-22.821010253879283</v>
      </c>
      <c r="F142" s="15"/>
      <c r="G142" s="15"/>
      <c r="H142" s="15"/>
      <c r="I142" s="15"/>
      <c r="K142" s="52"/>
    </row>
    <row r="143" spans="2:11">
      <c r="B143" s="31"/>
      <c r="C143" s="31"/>
      <c r="D143" s="15" t="str">
        <f ca="1"/>
        <v>BucketedDeltaVector.AUD.28</v>
      </c>
      <c r="E143" s="45">
        <f ca="1"/>
        <v>-29.011951703082563</v>
      </c>
      <c r="F143" s="15"/>
      <c r="G143" s="15"/>
      <c r="H143" s="15"/>
      <c r="I143" s="15"/>
      <c r="K143" s="52"/>
    </row>
    <row r="144" spans="2:11">
      <c r="B144" s="31"/>
      <c r="C144" s="31"/>
      <c r="D144" s="15" t="str">
        <f ca="1"/>
        <v>BucketedDeltaVector.AUD.29</v>
      </c>
      <c r="E144" s="45">
        <f ca="1"/>
        <v>-28.280582410885209</v>
      </c>
      <c r="F144" s="15"/>
      <c r="G144" s="15"/>
      <c r="H144" s="15"/>
      <c r="I144" s="15"/>
      <c r="K144" s="52"/>
    </row>
    <row r="145" spans="2:11">
      <c r="B145" s="31"/>
      <c r="C145" s="31"/>
      <c r="D145" s="15" t="str">
        <f ca="1"/>
        <v>BucketedDeltaVector.AUD.26</v>
      </c>
      <c r="E145" s="45">
        <f ca="1"/>
        <v>-35.124094412038474</v>
      </c>
      <c r="F145" s="15"/>
      <c r="G145" s="15"/>
      <c r="H145" s="15"/>
      <c r="I145" s="15"/>
      <c r="K145" s="52"/>
    </row>
    <row r="146" spans="2:11">
      <c r="B146" s="31"/>
      <c r="C146" s="31"/>
      <c r="D146" s="15" t="str">
        <f ca="1"/>
        <v>BucketedDeltaVector.AUD.27</v>
      </c>
      <c r="E146" s="45">
        <f ca="1"/>
        <v>-34.127549483499976</v>
      </c>
      <c r="F146" s="15"/>
      <c r="G146" s="15"/>
      <c r="H146" s="15"/>
      <c r="I146" s="15"/>
      <c r="K146" s="52"/>
    </row>
    <row r="147" spans="2:11">
      <c r="B147" s="31"/>
      <c r="C147" s="31"/>
      <c r="D147" s="15" t="str">
        <f ca="1"/>
        <v>BucketedDeltaVector.AUD.24</v>
      </c>
      <c r="E147" s="45">
        <f ca="1"/>
        <v>-40.902492809692212</v>
      </c>
      <c r="F147" s="15"/>
      <c r="G147" s="15"/>
      <c r="H147" s="15"/>
      <c r="I147" s="15"/>
      <c r="K147" s="52"/>
    </row>
    <row r="148" spans="2:11">
      <c r="B148" s="31"/>
      <c r="C148" s="31"/>
      <c r="D148" s="15" t="str">
        <f ca="1"/>
        <v>BucketedDeltaVector.AUD.25</v>
      </c>
      <c r="E148" s="45">
        <f ca="1"/>
        <v>-40.148788732439016</v>
      </c>
      <c r="F148" s="15"/>
      <c r="G148" s="15"/>
      <c r="H148" s="15"/>
      <c r="I148" s="15"/>
      <c r="K148" s="52"/>
    </row>
    <row r="149" spans="2:11">
      <c r="B149" s="31"/>
      <c r="C149" s="31"/>
      <c r="D149" s="15" t="str">
        <f ca="1"/>
        <v>BucketedDeltaVector.AUD.22</v>
      </c>
      <c r="E149" s="45">
        <f ca="1"/>
        <v>-46.716800391836763</v>
      </c>
      <c r="F149" s="15"/>
      <c r="G149" s="15"/>
      <c r="H149" s="15"/>
      <c r="I149" s="15"/>
      <c r="K149" s="52"/>
    </row>
    <row r="150" spans="2:11">
      <c r="B150" s="31"/>
      <c r="C150" s="31"/>
      <c r="D150" s="15" t="str">
        <f ca="1"/>
        <v>BucketedDeltaVector.AUD.23</v>
      </c>
      <c r="E150" s="45">
        <f ca="1"/>
        <v>-45.958412508293229</v>
      </c>
      <c r="F150" s="15"/>
      <c r="G150" s="15"/>
      <c r="H150" s="15"/>
      <c r="I150" s="15"/>
      <c r="K150" s="52"/>
    </row>
    <row r="151" spans="2:11">
      <c r="B151" s="31"/>
      <c r="C151" s="31"/>
      <c r="D151" s="15" t="str">
        <f ca="1"/>
        <v>BucketedDeltaVector.AUD.20</v>
      </c>
      <c r="E151" s="45">
        <f ca="1"/>
        <v>-52.018687452068185</v>
      </c>
      <c r="F151" s="15"/>
      <c r="G151" s="15"/>
      <c r="H151" s="15"/>
      <c r="I151" s="15"/>
      <c r="K151" s="52"/>
    </row>
    <row r="152" spans="2:11">
      <c r="B152" s="31"/>
      <c r="C152" s="31"/>
      <c r="D152" s="15" t="str">
        <f ca="1"/>
        <v>BucketedDeltaVector.AUD.21</v>
      </c>
      <c r="E152" s="45">
        <f ca="1"/>
        <v>-51.50002463143953</v>
      </c>
      <c r="F152" s="15"/>
      <c r="G152" s="15"/>
      <c r="H152" s="15"/>
      <c r="I152" s="15"/>
      <c r="K152" s="52"/>
    </row>
    <row r="153" spans="2:11">
      <c r="B153" s="31"/>
      <c r="C153" s="31"/>
      <c r="D153" s="15" t="str">
        <f ca="1"/>
        <v>BucketedDeltaVector.AUD.18</v>
      </c>
      <c r="E153" s="45">
        <f ca="1"/>
        <v>-57.407034246612078</v>
      </c>
      <c r="F153" s="15"/>
      <c r="G153" s="15"/>
      <c r="H153" s="15"/>
      <c r="I153" s="15"/>
      <c r="K153" s="52"/>
    </row>
    <row r="154" spans="2:11">
      <c r="B154" s="31"/>
      <c r="C154" s="31"/>
      <c r="D154" s="15" t="str">
        <f ca="1"/>
        <v>BucketedDeltaVector.AUD.19</v>
      </c>
      <c r="E154" s="45">
        <f ca="1"/>
        <v>-56.879913409213195</v>
      </c>
      <c r="F154" s="15"/>
      <c r="G154" s="15"/>
      <c r="H154" s="15"/>
      <c r="I154" s="15"/>
      <c r="K154" s="52"/>
    </row>
    <row r="155" spans="2:11">
      <c r="B155" s="31"/>
      <c r="C155" s="31"/>
      <c r="D155" s="15" t="str">
        <f ca="1"/>
        <v>BucketedDeltaVector.AUD.16</v>
      </c>
      <c r="E155" s="45">
        <f ca="1"/>
        <v>-61.980588865477856</v>
      </c>
      <c r="F155" s="15"/>
      <c r="G155" s="15"/>
      <c r="H155" s="15"/>
      <c r="I155" s="15"/>
      <c r="K155" s="52"/>
    </row>
    <row r="156" spans="2:11">
      <c r="B156" s="31"/>
      <c r="C156" s="31"/>
      <c r="D156" s="15" t="str">
        <f ca="1"/>
        <v>BucketedDeltaVector.AUD.17</v>
      </c>
      <c r="E156" s="45">
        <f ca="1"/>
        <v>-61.632601044246798</v>
      </c>
      <c r="F156" s="15"/>
      <c r="G156" s="15"/>
      <c r="H156" s="15"/>
      <c r="I156" s="15"/>
      <c r="K156" s="52"/>
    </row>
    <row r="157" spans="2:11">
      <c r="B157" s="31"/>
      <c r="C157" s="31"/>
      <c r="D157" s="15" t="str">
        <f ca="1"/>
        <v>BucketedDeltaVector.AUD.14</v>
      </c>
      <c r="E157" s="45">
        <f ca="1"/>
        <v>-67.718544901019357</v>
      </c>
      <c r="F157" s="15"/>
      <c r="G157" s="15"/>
      <c r="H157" s="15"/>
      <c r="I157" s="15"/>
      <c r="K157" s="52"/>
    </row>
    <row r="158" spans="2:11">
      <c r="B158" s="31"/>
      <c r="C158" s="31"/>
      <c r="D158" s="15" t="str">
        <f ca="1"/>
        <v>BucketedDeltaVector.AUD.15</v>
      </c>
      <c r="E158" s="45">
        <f ca="1"/>
        <v>-67.344330409825176</v>
      </c>
      <c r="F158" s="15"/>
      <c r="G158" s="15"/>
      <c r="H158" s="15"/>
      <c r="I158" s="15"/>
      <c r="K158" s="52"/>
    </row>
    <row r="159" spans="2:11">
      <c r="B159" s="31"/>
      <c r="C159" s="31"/>
      <c r="D159" s="15" t="str">
        <f ca="1"/>
        <v>BucketedDeltaVector.AUD.12</v>
      </c>
      <c r="E159" s="45">
        <f ca="1"/>
        <v>-72.061030961758547</v>
      </c>
      <c r="F159" s="15"/>
      <c r="G159" s="15"/>
      <c r="H159" s="15"/>
      <c r="I159" s="15"/>
      <c r="K159" s="52"/>
    </row>
    <row r="160" spans="2:11">
      <c r="B160" s="31"/>
      <c r="C160" s="31"/>
      <c r="D160" s="15" t="str">
        <f ca="1"/>
        <v>BucketedDeltaVector.AUD.13</v>
      </c>
      <c r="E160" s="45">
        <f ca="1"/>
        <v>-71.919428168299206</v>
      </c>
      <c r="F160" s="15"/>
      <c r="G160" s="15"/>
      <c r="H160" s="15"/>
      <c r="I160" s="15"/>
      <c r="K160" s="52"/>
    </row>
    <row r="161" spans="2:11">
      <c r="B161" s="31"/>
      <c r="C161" s="31"/>
      <c r="D161" s="15" t="str">
        <f ca="1"/>
        <v>BucketedDeltaVector.AUD.11</v>
      </c>
      <c r="E161" s="45">
        <f ca="1"/>
        <v>-72.033415034895469</v>
      </c>
      <c r="F161" s="15"/>
      <c r="G161" s="15"/>
      <c r="H161" s="15"/>
      <c r="I161" s="15"/>
      <c r="K161" s="52"/>
    </row>
    <row r="162" spans="2:11">
      <c r="B162" s="31"/>
      <c r="C162" s="31"/>
      <c r="D162" s="15" t="str">
        <f ca="1"/>
        <v>BucketedDeltaVector.AUD.8</v>
      </c>
      <c r="E162" s="45">
        <f ca="1"/>
        <v>-71.252283518839675</v>
      </c>
      <c r="F162" s="15"/>
      <c r="G162" s="15"/>
      <c r="H162" s="15"/>
      <c r="I162" s="15"/>
      <c r="K162" s="52"/>
    </row>
    <row r="163" spans="2:11">
      <c r="B163" s="31"/>
      <c r="C163" s="31"/>
      <c r="D163" s="15" t="str">
        <f ca="1"/>
        <v>BucketedDeltaVector.AUD.9</v>
      </c>
      <c r="E163" s="45">
        <f ca="1"/>
        <v>-71.252283518839675</v>
      </c>
      <c r="F163" s="15"/>
      <c r="G163" s="15"/>
      <c r="H163" s="15"/>
      <c r="I163" s="15"/>
      <c r="K163" s="52"/>
    </row>
    <row r="164" spans="2:11">
      <c r="B164" s="31"/>
      <c r="C164" s="31"/>
      <c r="D164" s="15" t="str">
        <f ca="1"/>
        <v>BucketedDeltaVector.AUD.10</v>
      </c>
      <c r="E164" s="45">
        <f ca="1"/>
        <v>-72.024317457457116</v>
      </c>
      <c r="F164" s="15"/>
      <c r="G164" s="15"/>
      <c r="H164" s="15"/>
      <c r="I164" s="15"/>
      <c r="K164" s="52"/>
    </row>
    <row r="165" spans="2:11">
      <c r="B165" s="31"/>
      <c r="C165" s="31"/>
      <c r="D165" s="15" t="str">
        <f ca="1"/>
        <v>BucketedDeltaVector.AUD.7</v>
      </c>
      <c r="E165" s="45">
        <f ca="1"/>
        <v>-69.944750308078881</v>
      </c>
      <c r="F165" s="15"/>
      <c r="G165" s="15"/>
      <c r="H165" s="15"/>
      <c r="I165" s="15"/>
      <c r="K165" s="52"/>
    </row>
    <row r="166" spans="2:11">
      <c r="B166" s="31"/>
      <c r="C166" s="31"/>
      <c r="D166" s="15" t="str">
        <f ca="1"/>
        <v>BucketedDeltaVector.AUD.5</v>
      </c>
      <c r="E166" s="45">
        <f ca="1"/>
        <v>-67.545522738377642</v>
      </c>
      <c r="F166" s="15"/>
      <c r="G166" s="15"/>
      <c r="H166" s="15"/>
      <c r="I166" s="15"/>
      <c r="K166" s="52"/>
    </row>
    <row r="167" spans="2:11">
      <c r="B167" s="31"/>
      <c r="C167" s="31"/>
      <c r="D167" s="15" t="str">
        <f ca="1"/>
        <v>BucketedDeltaVector.AUD.6</v>
      </c>
      <c r="E167" s="45">
        <f ca="1"/>
        <v>-69.826692278323335</v>
      </c>
      <c r="F167" s="15"/>
      <c r="G167" s="15"/>
      <c r="H167" s="15"/>
      <c r="I167" s="15"/>
      <c r="K167" s="52"/>
    </row>
    <row r="168" spans="2:11">
      <c r="B168" s="31"/>
      <c r="C168" s="31"/>
      <c r="D168" s="15" t="str">
        <f ca="1"/>
        <v>BucketedDeltaVector.AUD.3</v>
      </c>
      <c r="E168" s="45">
        <f ca="1"/>
        <v>-62.346109050084173</v>
      </c>
      <c r="F168" s="15"/>
      <c r="G168" s="15"/>
      <c r="H168" s="15"/>
      <c r="I168" s="15"/>
      <c r="K168" s="52"/>
    </row>
    <row r="169" spans="2:11">
      <c r="B169" s="31"/>
      <c r="C169" s="31"/>
      <c r="D169" s="15" t="str">
        <f ca="1"/>
        <v>BucketedDeltaVector.AUD.4</v>
      </c>
      <c r="E169" s="45">
        <f ca="1"/>
        <v>-67.432491995636042</v>
      </c>
      <c r="F169" s="15"/>
      <c r="G169" s="15"/>
      <c r="H169" s="15"/>
      <c r="I169" s="15"/>
      <c r="K169" s="52"/>
    </row>
    <row r="170" spans="2:11">
      <c r="B170" s="31"/>
      <c r="C170" s="31"/>
      <c r="D170" s="15" t="str">
        <f ca="1"/>
        <v>BucketedDeltaVector.AUD.0</v>
      </c>
      <c r="E170" s="45">
        <f ca="1"/>
        <v>-61.074666564493938</v>
      </c>
      <c r="F170" s="15"/>
      <c r="G170" s="15"/>
      <c r="H170" s="15"/>
      <c r="I170" s="15"/>
      <c r="K170" s="52"/>
    </row>
    <row r="171" spans="2:11">
      <c r="B171" s="31"/>
      <c r="C171" s="31"/>
      <c r="D171" s="15" t="str">
        <f ca="1"/>
        <v>BucketedDeltaVector.AUD.1</v>
      </c>
      <c r="E171" s="45">
        <f ca="1"/>
        <v>-61.074666564493938</v>
      </c>
      <c r="F171" s="15"/>
      <c r="G171" s="15"/>
      <c r="H171" s="15"/>
      <c r="I171" s="15"/>
      <c r="K171" s="52"/>
    </row>
    <row r="172" spans="2:11">
      <c r="B172" s="31"/>
      <c r="C172" s="31"/>
      <c r="D172" s="15" t="str">
        <f ca="1"/>
        <v>BucketedDeltaVector.AUD.2</v>
      </c>
      <c r="E172" s="45">
        <f ca="1"/>
        <v>-62.290828937026788</v>
      </c>
      <c r="F172" s="15"/>
      <c r="G172" s="15"/>
      <c r="H172" s="15"/>
      <c r="I172" s="15"/>
      <c r="K172" s="52"/>
    </row>
    <row r="173" spans="2:11">
      <c r="B173" s="31"/>
      <c r="C173" s="31"/>
      <c r="D173" s="15" t="str">
        <f ca="1"/>
        <v>AccrualFactor</v>
      </c>
      <c r="E173" s="45">
        <f ca="1"/>
        <v>0</v>
      </c>
      <c r="F173" s="15"/>
      <c r="G173" s="15"/>
      <c r="H173" s="15"/>
      <c r="I173" s="15"/>
      <c r="K173" s="52"/>
    </row>
    <row r="174" spans="2:11">
      <c r="B174" s="31"/>
      <c r="C174" s="31"/>
      <c r="D174" s="15" t="str">
        <f ca="1"/>
        <v>FloatingNPV</v>
      </c>
      <c r="E174" s="45">
        <f ca="1"/>
        <v>2179416.7603836101</v>
      </c>
      <c r="F174" s="15"/>
      <c r="G174" s="15"/>
      <c r="H174" s="15"/>
      <c r="I174" s="15"/>
      <c r="K174" s="52"/>
    </row>
    <row r="175" spans="2:11">
      <c r="B175" s="31"/>
      <c r="C175" s="31"/>
      <c r="D175" s="15" t="e">
        <f ca="1"/>
        <v>#N/A</v>
      </c>
      <c r="E175" s="45" t="e">
        <f ca="1"/>
        <v>#N/A</v>
      </c>
      <c r="F175" s="15"/>
      <c r="G175" s="15"/>
      <c r="H175" s="15"/>
      <c r="I175" s="15"/>
      <c r="K175" s="52"/>
    </row>
    <row r="176" spans="2:11">
      <c r="B176" s="31"/>
      <c r="C176" s="31"/>
      <c r="D176" s="15" t="e">
        <f ca="1"/>
        <v>#N/A</v>
      </c>
      <c r="E176" s="45" t="e">
        <f ca="1"/>
        <v>#N/A</v>
      </c>
      <c r="F176" s="15"/>
      <c r="G176" s="15"/>
      <c r="H176" s="15"/>
      <c r="I176" s="15"/>
      <c r="K176" s="52"/>
    </row>
    <row r="177" spans="2:11">
      <c r="B177" s="31"/>
      <c r="C177" s="31"/>
      <c r="D177" s="15" t="e">
        <f ca="1"/>
        <v>#N/A</v>
      </c>
      <c r="E177" s="45" t="e">
        <f ca="1"/>
        <v>#N/A</v>
      </c>
      <c r="F177" s="15"/>
      <c r="G177" s="15"/>
      <c r="H177" s="15"/>
      <c r="I177" s="15"/>
      <c r="K177" s="52"/>
    </row>
    <row r="178" spans="2:11">
      <c r="B178" s="31"/>
      <c r="C178" s="31"/>
      <c r="D178" s="15" t="e">
        <f ca="1"/>
        <v>#N/A</v>
      </c>
      <c r="E178" s="45" t="e">
        <f ca="1"/>
        <v>#N/A</v>
      </c>
      <c r="F178" s="15"/>
      <c r="G178" s="15"/>
      <c r="H178" s="15"/>
      <c r="I178" s="15"/>
      <c r="K178" s="52"/>
    </row>
    <row r="179" spans="2:11">
      <c r="B179" s="31"/>
      <c r="C179" s="31"/>
      <c r="D179" s="15" t="e">
        <f ca="1"/>
        <v>#N/A</v>
      </c>
      <c r="E179" s="45" t="e">
        <f ca="1"/>
        <v>#N/A</v>
      </c>
      <c r="F179" s="15"/>
      <c r="G179" s="15"/>
      <c r="H179" s="15"/>
      <c r="I179" s="15"/>
      <c r="K179" s="52"/>
    </row>
    <row r="180" spans="2:11">
      <c r="B180" s="31"/>
      <c r="C180" s="31"/>
      <c r="D180" s="15" t="e">
        <f ca="1"/>
        <v>#N/A</v>
      </c>
      <c r="E180" s="45" t="e">
        <f ca="1"/>
        <v>#N/A</v>
      </c>
      <c r="F180" s="15"/>
      <c r="G180" s="15"/>
      <c r="H180" s="15"/>
      <c r="I180" s="15"/>
      <c r="K180" s="52"/>
    </row>
    <row r="181" spans="2:11">
      <c r="B181" s="31"/>
      <c r="C181" s="31"/>
      <c r="D181" s="15" t="e">
        <f ca="1"/>
        <v>#N/A</v>
      </c>
      <c r="E181" s="45" t="e">
        <f ca="1"/>
        <v>#N/A</v>
      </c>
      <c r="F181" s="15"/>
      <c r="G181" s="15"/>
      <c r="H181" s="15"/>
      <c r="I181" s="15"/>
      <c r="K181" s="52"/>
    </row>
    <row r="182" spans="2:11">
      <c r="B182" s="31"/>
      <c r="C182" s="31"/>
      <c r="D182" s="15" t="e">
        <f ca="1"/>
        <v>#N/A</v>
      </c>
      <c r="E182" s="45" t="e">
        <f ca="1"/>
        <v>#N/A</v>
      </c>
      <c r="F182" s="15"/>
      <c r="G182" s="15"/>
      <c r="H182" s="15"/>
      <c r="I182" s="15"/>
      <c r="K182" s="52"/>
    </row>
    <row r="183" spans="2:11">
      <c r="B183" s="31"/>
      <c r="C183" s="31"/>
      <c r="D183" s="15" t="e">
        <f ca="1"/>
        <v>#N/A</v>
      </c>
      <c r="E183" s="45" t="e">
        <f ca="1"/>
        <v>#N/A</v>
      </c>
      <c r="F183" s="15"/>
      <c r="G183" s="15"/>
      <c r="H183" s="15"/>
      <c r="I183" s="15"/>
      <c r="K183" s="52"/>
    </row>
    <row r="184" spans="2:11">
      <c r="B184" s="31"/>
      <c r="C184" s="31"/>
      <c r="D184" s="15" t="e">
        <f ca="1"/>
        <v>#N/A</v>
      </c>
      <c r="E184" s="45" t="e">
        <f ca="1"/>
        <v>#N/A</v>
      </c>
      <c r="F184" s="15"/>
      <c r="G184" s="15"/>
      <c r="H184" s="15"/>
      <c r="I184" s="15"/>
      <c r="K184" s="52"/>
    </row>
    <row r="185" spans="2:11">
      <c r="B185" s="31"/>
      <c r="C185" s="31"/>
      <c r="D185" s="15" t="e">
        <f ca="1"/>
        <v>#N/A</v>
      </c>
      <c r="E185" s="45" t="e">
        <f ca="1"/>
        <v>#N/A</v>
      </c>
      <c r="F185" s="15"/>
      <c r="G185" s="15"/>
      <c r="H185" s="15"/>
      <c r="I185" s="15"/>
      <c r="K185" s="52"/>
    </row>
    <row r="186" spans="2:11">
      <c r="B186" s="31"/>
      <c r="C186" s="31"/>
      <c r="D186" s="15" t="e">
        <f ca="1"/>
        <v>#N/A</v>
      </c>
      <c r="E186" s="45" t="e">
        <f ca="1"/>
        <v>#N/A</v>
      </c>
      <c r="F186" s="15"/>
      <c r="G186" s="15"/>
      <c r="H186" s="15"/>
      <c r="I186" s="15"/>
      <c r="K186" s="52"/>
    </row>
    <row r="187" spans="2:11">
      <c r="B187" s="31"/>
      <c r="C187" s="31"/>
      <c r="D187" s="15" t="e">
        <f ca="1"/>
        <v>#N/A</v>
      </c>
      <c r="E187" s="45" t="e">
        <f ca="1"/>
        <v>#N/A</v>
      </c>
      <c r="F187" s="15"/>
      <c r="G187" s="15"/>
      <c r="H187" s="15"/>
      <c r="I187" s="15"/>
      <c r="K187" s="52"/>
    </row>
    <row r="188" spans="2:11">
      <c r="B188" s="31"/>
      <c r="C188" s="31"/>
      <c r="D188" s="15" t="e">
        <f ca="1"/>
        <v>#N/A</v>
      </c>
      <c r="E188" s="45" t="e">
        <f ca="1"/>
        <v>#N/A</v>
      </c>
      <c r="F188" s="15"/>
      <c r="G188" s="15"/>
      <c r="H188" s="15"/>
      <c r="I188" s="15"/>
      <c r="K188" s="59"/>
    </row>
    <row r="189" spans="2:11">
      <c r="B189" s="31"/>
      <c r="C189" s="31"/>
      <c r="D189" s="15" t="e">
        <f ca="1"/>
        <v>#N/A</v>
      </c>
      <c r="E189" s="45" t="e">
        <f ca="1"/>
        <v>#N/A</v>
      </c>
      <c r="F189" s="15"/>
      <c r="G189" s="15"/>
      <c r="H189" s="15"/>
      <c r="I189" s="15"/>
      <c r="K189" s="59"/>
    </row>
    <row r="190" spans="2:11">
      <c r="B190" s="31"/>
      <c r="C190" s="31"/>
      <c r="D190" s="15" t="e">
        <f ca="1"/>
        <v>#N/A</v>
      </c>
      <c r="E190" s="45" t="e">
        <f ca="1"/>
        <v>#N/A</v>
      </c>
      <c r="F190" s="15"/>
      <c r="G190" s="15"/>
      <c r="H190" s="15"/>
      <c r="I190" s="15"/>
      <c r="K190" s="59"/>
    </row>
    <row r="191" spans="2:11">
      <c r="B191" s="31"/>
      <c r="C191" s="31"/>
      <c r="D191" s="15" t="e">
        <f ca="1"/>
        <v>#N/A</v>
      </c>
      <c r="E191" s="45" t="e">
        <f ca="1"/>
        <v>#N/A</v>
      </c>
      <c r="F191" s="15"/>
      <c r="G191" s="15"/>
      <c r="H191" s="15"/>
      <c r="I191" s="15"/>
      <c r="K191" s="59"/>
    </row>
    <row r="192" spans="2:11">
      <c r="B192" s="31"/>
      <c r="C192" s="31"/>
      <c r="D192" s="15" t="e">
        <f ca="1"/>
        <v>#N/A</v>
      </c>
      <c r="E192" s="45" t="e">
        <f ca="1"/>
        <v>#N/A</v>
      </c>
      <c r="F192" s="15"/>
      <c r="G192" s="15"/>
      <c r="H192" s="15"/>
      <c r="I192" s="15"/>
      <c r="K192" s="59"/>
    </row>
    <row r="193" spans="2:11">
      <c r="B193" s="31"/>
      <c r="C193" s="31"/>
      <c r="D193" s="15" t="e">
        <f ca="1"/>
        <v>#N/A</v>
      </c>
      <c r="E193" s="45" t="e">
        <f ca="1"/>
        <v>#N/A</v>
      </c>
      <c r="F193" s="15"/>
      <c r="G193" s="15"/>
      <c r="H193" s="15"/>
      <c r="I193" s="15"/>
      <c r="K193" s="59"/>
    </row>
    <row r="194" spans="2:11">
      <c r="B194" s="31"/>
      <c r="C194" s="31"/>
      <c r="D194" s="15" t="e">
        <f ca="1"/>
        <v>#N/A</v>
      </c>
      <c r="E194" s="45" t="e">
        <f ca="1"/>
        <v>#N/A</v>
      </c>
      <c r="F194" s="15"/>
      <c r="G194" s="15"/>
      <c r="H194" s="15"/>
      <c r="I194" s="15"/>
      <c r="K194" s="59"/>
    </row>
    <row r="195" spans="2:11">
      <c r="B195" s="31"/>
      <c r="C195" s="31"/>
      <c r="D195" s="15" t="e">
        <f ca="1"/>
        <v>#N/A</v>
      </c>
      <c r="E195" s="45" t="e">
        <f ca="1"/>
        <v>#N/A</v>
      </c>
      <c r="F195" s="15"/>
      <c r="G195" s="15"/>
      <c r="H195" s="15"/>
      <c r="I195" s="15"/>
      <c r="K195" s="59"/>
    </row>
    <row r="196" spans="2:11">
      <c r="B196" s="31"/>
      <c r="C196" s="31"/>
      <c r="D196" s="15" t="e">
        <f ca="1"/>
        <v>#N/A</v>
      </c>
      <c r="E196" s="45" t="e">
        <f ca="1"/>
        <v>#N/A</v>
      </c>
      <c r="F196" s="15"/>
      <c r="G196" s="15"/>
      <c r="H196" s="15"/>
      <c r="I196" s="15"/>
      <c r="K196" s="59"/>
    </row>
    <row r="197" spans="2:11">
      <c r="B197" s="31"/>
      <c r="C197" s="31"/>
      <c r="D197" s="15" t="e">
        <f ca="1"/>
        <v>#N/A</v>
      </c>
      <c r="E197" s="45" t="e">
        <f ca="1"/>
        <v>#N/A</v>
      </c>
      <c r="F197" s="15"/>
      <c r="G197" s="15"/>
      <c r="H197" s="15"/>
      <c r="I197" s="15"/>
      <c r="K197" s="59"/>
    </row>
    <row r="198" spans="2:11">
      <c r="B198" s="31"/>
      <c r="C198" s="31"/>
      <c r="D198" s="15" t="e">
        <f ca="1"/>
        <v>#N/A</v>
      </c>
      <c r="E198" s="45" t="e">
        <f ca="1"/>
        <v>#N/A</v>
      </c>
      <c r="F198" s="15"/>
      <c r="G198" s="15"/>
      <c r="H198" s="15"/>
      <c r="I198" s="15"/>
      <c r="K198" s="59"/>
    </row>
    <row r="199" spans="2:11">
      <c r="B199" s="31"/>
      <c r="C199" s="31"/>
      <c r="D199" s="15" t="e">
        <f ca="1"/>
        <v>#N/A</v>
      </c>
      <c r="E199" s="45" t="e">
        <f ca="1"/>
        <v>#N/A</v>
      </c>
      <c r="F199" s="15"/>
      <c r="G199" s="15"/>
      <c r="H199" s="15"/>
      <c r="I199" s="15"/>
      <c r="K199" s="59"/>
    </row>
    <row r="200" spans="2:11">
      <c r="B200" s="31"/>
      <c r="C200" s="31"/>
      <c r="D200" s="15" t="e">
        <f ca="1"/>
        <v>#N/A</v>
      </c>
      <c r="E200" s="45" t="e">
        <f ca="1"/>
        <v>#N/A</v>
      </c>
      <c r="F200" s="15"/>
      <c r="G200" s="15"/>
      <c r="H200" s="15"/>
      <c r="I200" s="15"/>
      <c r="K200" s="59"/>
    </row>
    <row r="201" spans="2:11">
      <c r="B201" s="31"/>
      <c r="C201" s="31"/>
      <c r="D201" s="15" t="e">
        <f ca="1"/>
        <v>#N/A</v>
      </c>
      <c r="E201" s="45" t="e">
        <f ca="1"/>
        <v>#N/A</v>
      </c>
      <c r="F201" s="15"/>
      <c r="G201" s="15"/>
      <c r="H201" s="15"/>
      <c r="I201" s="15"/>
      <c r="K201" s="59"/>
    </row>
    <row r="202" spans="2:11">
      <c r="B202" s="31"/>
      <c r="C202" s="31"/>
      <c r="D202" s="15" t="e">
        <f ca="1"/>
        <v>#N/A</v>
      </c>
      <c r="E202" s="45" t="e">
        <f ca="1"/>
        <v>#N/A</v>
      </c>
      <c r="F202" s="15"/>
      <c r="G202" s="15"/>
      <c r="H202" s="15"/>
      <c r="I202" s="15"/>
      <c r="K202" s="59"/>
    </row>
    <row r="203" spans="2:11">
      <c r="B203" s="31"/>
      <c r="C203" s="31"/>
      <c r="D203" s="15" t="e">
        <f ca="1"/>
        <v>#N/A</v>
      </c>
      <c r="E203" s="45" t="e">
        <f ca="1"/>
        <v>#N/A</v>
      </c>
      <c r="F203" s="15"/>
      <c r="G203" s="15"/>
      <c r="H203" s="15"/>
      <c r="I203" s="15"/>
      <c r="K203" s="59"/>
    </row>
    <row r="204" spans="2:11">
      <c r="B204" s="31"/>
      <c r="C204" s="31"/>
      <c r="D204" s="15" t="e">
        <f ca="1"/>
        <v>#N/A</v>
      </c>
      <c r="E204" s="45" t="e">
        <f ca="1"/>
        <v>#N/A</v>
      </c>
      <c r="F204" s="15"/>
      <c r="G204" s="15"/>
      <c r="H204" s="15"/>
      <c r="I204" s="15"/>
      <c r="K204" s="59"/>
    </row>
    <row r="205" spans="2:11">
      <c r="B205" s="31"/>
      <c r="C205" s="31"/>
      <c r="D205" s="15" t="e">
        <f ca="1"/>
        <v>#N/A</v>
      </c>
      <c r="E205" s="45" t="e">
        <f ca="1"/>
        <v>#N/A</v>
      </c>
      <c r="F205" s="15"/>
      <c r="G205" s="15"/>
      <c r="H205" s="15"/>
      <c r="I205" s="15"/>
      <c r="K205" s="59"/>
    </row>
    <row r="206" spans="2:11">
      <c r="B206" s="31"/>
      <c r="C206" s="31"/>
      <c r="D206" s="15" t="e">
        <f ca="1"/>
        <v>#N/A</v>
      </c>
      <c r="E206" s="45" t="e">
        <f ca="1"/>
        <v>#N/A</v>
      </c>
      <c r="F206" s="15"/>
      <c r="G206" s="15"/>
      <c r="H206" s="15"/>
      <c r="I206" s="15"/>
      <c r="K206" s="59"/>
    </row>
    <row r="207" spans="2:11">
      <c r="B207" s="31"/>
      <c r="C207" s="31"/>
      <c r="D207" s="15" t="e">
        <f ca="1"/>
        <v>#N/A</v>
      </c>
      <c r="E207" s="45" t="e">
        <f ca="1"/>
        <v>#N/A</v>
      </c>
      <c r="F207" s="15"/>
      <c r="G207" s="15"/>
      <c r="H207" s="15"/>
      <c r="I207" s="15"/>
      <c r="K207" s="59"/>
    </row>
    <row r="208" spans="2:11">
      <c r="B208" s="31"/>
      <c r="C208" s="31"/>
      <c r="D208" s="15" t="e">
        <f ca="1"/>
        <v>#N/A</v>
      </c>
      <c r="E208" s="45" t="e">
        <f ca="1"/>
        <v>#N/A</v>
      </c>
      <c r="F208" s="15"/>
      <c r="G208" s="15"/>
      <c r="H208" s="15"/>
      <c r="I208" s="15"/>
      <c r="K208" s="59"/>
    </row>
    <row r="209" spans="2:11">
      <c r="B209" s="31"/>
      <c r="C209" s="31"/>
      <c r="D209" s="15" t="e">
        <f ca="1"/>
        <v>#N/A</v>
      </c>
      <c r="E209" s="45" t="e">
        <f ca="1"/>
        <v>#N/A</v>
      </c>
      <c r="F209" s="15"/>
      <c r="G209" s="15"/>
      <c r="H209" s="15"/>
      <c r="I209" s="15"/>
      <c r="K209" s="59"/>
    </row>
    <row r="210" spans="2:11">
      <c r="B210" s="31"/>
      <c r="C210" s="31"/>
      <c r="D210" s="15" t="e">
        <f ca="1"/>
        <v>#N/A</v>
      </c>
      <c r="E210" s="45" t="e">
        <f ca="1"/>
        <v>#N/A</v>
      </c>
      <c r="F210" s="15"/>
      <c r="G210" s="15"/>
      <c r="H210" s="15"/>
      <c r="I210" s="15"/>
      <c r="K210" s="59"/>
    </row>
    <row r="211" spans="2:11">
      <c r="B211" s="31"/>
      <c r="C211" s="31"/>
      <c r="D211" s="15" t="e">
        <f ca="1"/>
        <v>#N/A</v>
      </c>
      <c r="E211" s="45" t="e">
        <f ca="1"/>
        <v>#N/A</v>
      </c>
      <c r="F211" s="15"/>
      <c r="G211" s="15"/>
      <c r="H211" s="15"/>
      <c r="I211" s="15"/>
    </row>
    <row r="212" spans="2:11">
      <c r="B212" s="31"/>
      <c r="C212" s="31"/>
      <c r="D212" s="15" t="e">
        <f ca="1"/>
        <v>#N/A</v>
      </c>
      <c r="E212" s="45" t="e">
        <f ca="1"/>
        <v>#N/A</v>
      </c>
      <c r="F212" s="15"/>
      <c r="G212" s="15"/>
      <c r="H212" s="15"/>
      <c r="I212" s="15"/>
    </row>
    <row r="213" spans="2:11">
      <c r="B213" s="31"/>
      <c r="C213" s="31"/>
      <c r="D213" s="15" t="e">
        <f ca="1"/>
        <v>#N/A</v>
      </c>
      <c r="E213" s="45" t="e">
        <f ca="1"/>
        <v>#N/A</v>
      </c>
      <c r="F213" s="15"/>
      <c r="G213" s="15"/>
      <c r="H213" s="15"/>
      <c r="I213" s="15"/>
    </row>
    <row r="214" spans="2:11">
      <c r="B214" s="31"/>
      <c r="C214" s="31"/>
      <c r="D214" s="15" t="e">
        <f ca="1"/>
        <v>#N/A</v>
      </c>
      <c r="E214" s="45" t="e">
        <f ca="1"/>
        <v>#N/A</v>
      </c>
      <c r="F214" s="15"/>
      <c r="G214" s="15"/>
      <c r="H214" s="15"/>
      <c r="I214" s="15"/>
    </row>
    <row r="215" spans="2:11">
      <c r="B215" s="31"/>
      <c r="C215" s="31"/>
      <c r="D215" s="15" t="e">
        <f ca="1"/>
        <v>#N/A</v>
      </c>
      <c r="E215" s="45" t="e">
        <f ca="1"/>
        <v>#N/A</v>
      </c>
      <c r="F215" s="15"/>
      <c r="G215" s="15"/>
      <c r="H215" s="15"/>
      <c r="I215" s="15"/>
    </row>
    <row r="216" spans="2:11">
      <c r="B216" s="31"/>
      <c r="C216" s="31"/>
      <c r="D216" s="15" t="e">
        <f ca="1"/>
        <v>#N/A</v>
      </c>
      <c r="E216" s="45" t="e">
        <f ca="1"/>
        <v>#N/A</v>
      </c>
      <c r="F216" s="15"/>
      <c r="G216" s="15"/>
      <c r="H216" s="15"/>
      <c r="I216" s="15"/>
    </row>
    <row r="217" spans="2:11">
      <c r="B217" s="31"/>
      <c r="C217" s="31"/>
      <c r="D217" s="15" t="e">
        <f ca="1"/>
        <v>#N/A</v>
      </c>
      <c r="E217" s="45" t="e">
        <f ca="1"/>
        <v>#N/A</v>
      </c>
      <c r="F217" s="15"/>
      <c r="G217" s="15"/>
      <c r="H217" s="15"/>
      <c r="I217" s="15"/>
    </row>
    <row r="218" spans="2:11">
      <c r="B218" s="31"/>
      <c r="C218" s="31"/>
      <c r="D218" s="15" t="e">
        <f ca="1"/>
        <v>#N/A</v>
      </c>
      <c r="E218" s="45" t="e">
        <f ca="1"/>
        <v>#N/A</v>
      </c>
      <c r="F218" s="15"/>
      <c r="G218" s="15"/>
      <c r="H218" s="15"/>
      <c r="I218" s="15"/>
    </row>
    <row r="219" spans="2:11">
      <c r="B219" s="31"/>
      <c r="C219" s="31"/>
      <c r="D219" s="15" t="e">
        <f ca="1"/>
        <v>#N/A</v>
      </c>
      <c r="E219" s="45" t="e">
        <f ca="1"/>
        <v>#N/A</v>
      </c>
      <c r="F219" s="15"/>
      <c r="G219" s="15"/>
      <c r="H219" s="15"/>
      <c r="I219" s="15"/>
    </row>
    <row r="220" spans="2:11">
      <c r="B220" s="31"/>
      <c r="C220" s="31"/>
      <c r="D220" s="15" t="e">
        <f ca="1"/>
        <v>#N/A</v>
      </c>
      <c r="E220" s="45" t="e">
        <f ca="1"/>
        <v>#N/A</v>
      </c>
      <c r="F220" s="15"/>
      <c r="G220" s="15"/>
      <c r="H220" s="15"/>
      <c r="I220" s="15"/>
    </row>
    <row r="221" spans="2:11">
      <c r="B221" s="31"/>
      <c r="C221" s="31"/>
      <c r="D221" s="15" t="e">
        <f ca="1"/>
        <v>#N/A</v>
      </c>
      <c r="E221" s="45" t="e">
        <f ca="1"/>
        <v>#N/A</v>
      </c>
      <c r="F221" s="15"/>
      <c r="G221" s="15"/>
      <c r="H221" s="15"/>
      <c r="I221" s="15"/>
    </row>
    <row r="222" spans="2:11">
      <c r="B222" s="31"/>
      <c r="C222" s="31"/>
      <c r="D222" s="15" t="e">
        <f ca="1"/>
        <v>#N/A</v>
      </c>
      <c r="E222" s="45" t="e">
        <f ca="1"/>
        <v>#N/A</v>
      </c>
      <c r="F222" s="15"/>
      <c r="G222" s="15"/>
      <c r="H222" s="15"/>
      <c r="I222" s="15"/>
    </row>
    <row r="223" spans="2:11">
      <c r="B223" s="31"/>
      <c r="C223" s="31"/>
      <c r="D223" s="15" t="e">
        <f ca="1"/>
        <v>#N/A</v>
      </c>
      <c r="E223" s="45" t="e">
        <f ca="1"/>
        <v>#N/A</v>
      </c>
      <c r="F223" s="15"/>
      <c r="G223" s="15"/>
      <c r="H223" s="15"/>
      <c r="I223" s="15"/>
    </row>
    <row r="224" spans="2:11">
      <c r="B224" s="31"/>
      <c r="C224" s="31"/>
      <c r="D224" s="15" t="e">
        <f ca="1"/>
        <v>#N/A</v>
      </c>
      <c r="E224" s="45" t="e">
        <f ca="1"/>
        <v>#N/A</v>
      </c>
      <c r="F224" s="15"/>
      <c r="G224" s="15"/>
      <c r="H224" s="15"/>
      <c r="I224" s="15"/>
    </row>
    <row r="225" spans="2:9">
      <c r="B225" s="31"/>
      <c r="C225" s="31"/>
      <c r="D225" s="15" t="e">
        <f ca="1"/>
        <v>#N/A</v>
      </c>
      <c r="E225" s="45" t="e">
        <f ca="1"/>
        <v>#N/A</v>
      </c>
      <c r="F225" s="15"/>
      <c r="G225" s="15"/>
      <c r="H225" s="15"/>
      <c r="I225" s="15"/>
    </row>
    <row r="226" spans="2:9">
      <c r="B226" s="31"/>
      <c r="C226" s="31"/>
      <c r="D226" s="15" t="e">
        <f ca="1"/>
        <v>#N/A</v>
      </c>
      <c r="E226" s="45" t="e">
        <f ca="1"/>
        <v>#N/A</v>
      </c>
      <c r="F226" s="15"/>
      <c r="G226" s="15"/>
      <c r="H226" s="15"/>
      <c r="I226" s="15"/>
    </row>
    <row r="227" spans="2:9">
      <c r="B227" s="31"/>
      <c r="C227" s="31"/>
      <c r="D227" s="15" t="e">
        <f ca="1"/>
        <v>#N/A</v>
      </c>
      <c r="E227" s="45" t="e">
        <f ca="1"/>
        <v>#N/A</v>
      </c>
      <c r="F227" s="15"/>
      <c r="G227" s="15"/>
      <c r="H227" s="15"/>
      <c r="I227" s="15"/>
    </row>
    <row r="228" spans="2:9">
      <c r="B228" s="31"/>
      <c r="C228" s="31"/>
      <c r="D228" s="15" t="e">
        <f ca="1"/>
        <v>#N/A</v>
      </c>
      <c r="E228" s="45" t="e">
        <f ca="1"/>
        <v>#N/A</v>
      </c>
      <c r="F228" s="15"/>
      <c r="G228" s="15"/>
      <c r="H228" s="15"/>
      <c r="I228" s="15"/>
    </row>
    <row r="229" spans="2:9">
      <c r="B229" s="31"/>
      <c r="C229" s="31"/>
      <c r="D229" s="15" t="e">
        <f ca="1"/>
        <v>#N/A</v>
      </c>
      <c r="E229" s="45" t="e">
        <f ca="1"/>
        <v>#N/A</v>
      </c>
      <c r="F229" s="15"/>
      <c r="G229" s="15"/>
      <c r="H229" s="15"/>
      <c r="I229" s="15"/>
    </row>
    <row r="230" spans="2:9">
      <c r="B230" s="31"/>
      <c r="C230" s="31"/>
      <c r="D230" s="15" t="e">
        <f ca="1"/>
        <v>#N/A</v>
      </c>
      <c r="E230" s="45" t="e">
        <f ca="1"/>
        <v>#N/A</v>
      </c>
      <c r="F230" s="15"/>
      <c r="G230" s="15"/>
      <c r="H230" s="15"/>
      <c r="I230" s="15"/>
    </row>
    <row r="231" spans="2:9">
      <c r="B231" s="31"/>
      <c r="C231" s="31"/>
      <c r="D231" s="15" t="e">
        <f ca="1"/>
        <v>#N/A</v>
      </c>
      <c r="E231" s="45" t="e">
        <f ca="1"/>
        <v>#N/A</v>
      </c>
      <c r="F231" s="15"/>
      <c r="G231" s="15"/>
      <c r="H231" s="15"/>
      <c r="I231" s="15"/>
    </row>
    <row r="232" spans="2:9">
      <c r="B232" s="31"/>
      <c r="C232" s="31"/>
      <c r="D232" s="15" t="e">
        <f ca="1"/>
        <v>#N/A</v>
      </c>
      <c r="E232" s="45" t="e">
        <f ca="1"/>
        <v>#N/A</v>
      </c>
      <c r="F232" s="15"/>
      <c r="G232" s="15"/>
      <c r="H232" s="15"/>
      <c r="I232" s="15"/>
    </row>
    <row r="233" spans="2:9">
      <c r="B233" s="31"/>
      <c r="C233" s="31"/>
      <c r="D233" s="15" t="e">
        <f ca="1"/>
        <v>#N/A</v>
      </c>
      <c r="E233" s="45" t="e">
        <f ca="1"/>
        <v>#N/A</v>
      </c>
      <c r="F233" s="15"/>
      <c r="G233" s="15"/>
      <c r="H233" s="15"/>
      <c r="I233" s="15"/>
    </row>
    <row r="234" spans="2:9">
      <c r="B234" s="31"/>
      <c r="C234" s="31"/>
      <c r="D234" s="15" t="e">
        <f ca="1"/>
        <v>#N/A</v>
      </c>
      <c r="E234" s="45" t="e">
        <f ca="1"/>
        <v>#N/A</v>
      </c>
      <c r="F234" s="15"/>
      <c r="G234" s="15"/>
      <c r="H234" s="15"/>
      <c r="I234" s="15"/>
    </row>
    <row r="235" spans="2:9">
      <c r="B235" s="31"/>
      <c r="C235" s="31"/>
      <c r="D235" s="15" t="e">
        <f ca="1"/>
        <v>#N/A</v>
      </c>
      <c r="E235" s="45" t="e">
        <f ca="1"/>
        <v>#N/A</v>
      </c>
      <c r="F235" s="15"/>
      <c r="G235" s="15"/>
      <c r="H235" s="15"/>
      <c r="I235" s="15"/>
    </row>
    <row r="236" spans="2:9">
      <c r="B236" s="31"/>
      <c r="C236" s="31"/>
      <c r="D236" s="15" t="e">
        <f ca="1"/>
        <v>#N/A</v>
      </c>
      <c r="E236" s="45" t="e">
        <f ca="1"/>
        <v>#N/A</v>
      </c>
      <c r="F236" s="15"/>
      <c r="G236" s="15"/>
      <c r="H236" s="15"/>
      <c r="I236" s="15"/>
    </row>
    <row r="237" spans="2:9">
      <c r="B237" s="31"/>
      <c r="C237" s="31"/>
      <c r="D237" s="15" t="e">
        <f ca="1"/>
        <v>#N/A</v>
      </c>
      <c r="E237" s="45" t="e">
        <f ca="1"/>
        <v>#N/A</v>
      </c>
      <c r="F237" s="15"/>
      <c r="G237" s="15"/>
      <c r="H237" s="15"/>
      <c r="I237" s="15"/>
    </row>
    <row r="238" spans="2:9">
      <c r="B238" s="31"/>
      <c r="C238" s="31"/>
      <c r="D238" s="15" t="e">
        <f ca="1"/>
        <v>#N/A</v>
      </c>
      <c r="E238" s="45" t="e">
        <f ca="1"/>
        <v>#N/A</v>
      </c>
      <c r="F238" s="15"/>
      <c r="G238" s="15"/>
      <c r="H238" s="15"/>
      <c r="I238" s="15"/>
    </row>
    <row r="239" spans="2:9">
      <c r="B239" s="31"/>
      <c r="C239" s="31"/>
      <c r="D239" s="15" t="e">
        <f ca="1"/>
        <v>#N/A</v>
      </c>
      <c r="E239" s="45" t="e">
        <f ca="1"/>
        <v>#N/A</v>
      </c>
      <c r="F239" s="15"/>
      <c r="G239" s="15"/>
      <c r="H239" s="15"/>
      <c r="I239" s="15"/>
    </row>
    <row r="240" spans="2:9">
      <c r="B240" s="31"/>
      <c r="C240" s="31"/>
      <c r="D240" s="15" t="e">
        <f ca="1"/>
        <v>#N/A</v>
      </c>
      <c r="E240" s="45" t="e">
        <f ca="1"/>
        <v>#N/A</v>
      </c>
      <c r="F240" s="15"/>
      <c r="G240" s="15"/>
      <c r="H240" s="15"/>
      <c r="I240" s="15"/>
    </row>
    <row r="241" spans="2:9">
      <c r="B241" s="31"/>
      <c r="C241" s="31"/>
      <c r="D241" s="15" t="e">
        <f ca="1"/>
        <v>#N/A</v>
      </c>
      <c r="E241" s="45" t="e">
        <f ca="1"/>
        <v>#N/A</v>
      </c>
      <c r="F241" s="15"/>
      <c r="G241" s="15"/>
      <c r="H241" s="15"/>
      <c r="I241" s="15"/>
    </row>
    <row r="242" spans="2:9">
      <c r="B242" s="31"/>
      <c r="C242" s="31"/>
      <c r="D242" s="15" t="e">
        <f ca="1"/>
        <v>#N/A</v>
      </c>
      <c r="E242" s="45" t="e">
        <f ca="1"/>
        <v>#N/A</v>
      </c>
      <c r="F242" s="15"/>
      <c r="G242" s="15"/>
      <c r="H242" s="15"/>
      <c r="I242" s="15"/>
    </row>
    <row r="243" spans="2:9">
      <c r="B243" s="31"/>
      <c r="C243" s="31"/>
      <c r="D243" s="15" t="e">
        <f ca="1"/>
        <v>#N/A</v>
      </c>
      <c r="E243" s="45" t="e">
        <f ca="1"/>
        <v>#N/A</v>
      </c>
      <c r="F243" s="15"/>
      <c r="G243" s="15"/>
      <c r="H243" s="15"/>
      <c r="I243" s="15"/>
    </row>
    <row r="244" spans="2:9">
      <c r="B244" s="31"/>
      <c r="C244" s="31"/>
      <c r="D244" s="15" t="e">
        <f ca="1"/>
        <v>#N/A</v>
      </c>
      <c r="E244" s="45" t="e">
        <f ca="1"/>
        <v>#N/A</v>
      </c>
      <c r="F244" s="15"/>
      <c r="G244" s="15"/>
      <c r="H244" s="15"/>
      <c r="I244" s="15"/>
    </row>
    <row r="245" spans="2:9">
      <c r="B245" s="31"/>
      <c r="C245" s="31"/>
      <c r="D245" s="15" t="e">
        <f ca="1"/>
        <v>#N/A</v>
      </c>
      <c r="E245" s="45" t="e">
        <f ca="1"/>
        <v>#N/A</v>
      </c>
      <c r="F245" s="15"/>
      <c r="G245" s="15"/>
      <c r="H245" s="15"/>
      <c r="I245" s="15"/>
    </row>
    <row r="246" spans="2:9">
      <c r="B246" s="31"/>
      <c r="C246" s="31"/>
      <c r="D246" s="15" t="e">
        <f ca="1"/>
        <v>#N/A</v>
      </c>
      <c r="E246" s="45" t="e">
        <f ca="1"/>
        <v>#N/A</v>
      </c>
      <c r="F246" s="15"/>
      <c r="G246" s="15"/>
      <c r="H246" s="15"/>
      <c r="I246" s="15"/>
    </row>
    <row r="247" spans="2:9">
      <c r="B247" s="31"/>
      <c r="C247" s="31"/>
      <c r="D247" s="15" t="e">
        <f ca="1"/>
        <v>#N/A</v>
      </c>
      <c r="E247" s="45" t="e">
        <f ca="1"/>
        <v>#N/A</v>
      </c>
      <c r="F247" s="15"/>
      <c r="G247" s="15"/>
      <c r="H247" s="15"/>
      <c r="I247" s="15"/>
    </row>
    <row r="248" spans="2:9">
      <c r="B248" s="31"/>
      <c r="C248" s="31"/>
      <c r="D248" s="15" t="e">
        <f ca="1"/>
        <v>#N/A</v>
      </c>
      <c r="E248" s="45" t="e">
        <f ca="1"/>
        <v>#N/A</v>
      </c>
      <c r="F248" s="15"/>
      <c r="G248" s="15"/>
      <c r="H248" s="15"/>
      <c r="I248" s="15"/>
    </row>
    <row r="249" spans="2:9">
      <c r="B249" s="31"/>
      <c r="C249" s="31"/>
      <c r="D249" s="15" t="e">
        <f ca="1"/>
        <v>#N/A</v>
      </c>
      <c r="E249" s="45" t="e">
        <f ca="1"/>
        <v>#N/A</v>
      </c>
      <c r="F249" s="15"/>
      <c r="G249" s="15"/>
      <c r="H249" s="15"/>
      <c r="I249" s="15"/>
    </row>
    <row r="250" spans="2:9">
      <c r="B250" s="31"/>
      <c r="C250" s="31"/>
      <c r="D250" s="15" t="e">
        <f ca="1"/>
        <v>#N/A</v>
      </c>
      <c r="E250" s="45" t="e">
        <f ca="1"/>
        <v>#N/A</v>
      </c>
      <c r="F250" s="15"/>
      <c r="G250" s="15"/>
      <c r="H250" s="15"/>
      <c r="I250" s="15"/>
    </row>
    <row r="251" spans="2:9">
      <c r="B251" s="31"/>
      <c r="C251" s="31"/>
      <c r="D251" s="15" t="e">
        <f ca="1"/>
        <v>#N/A</v>
      </c>
      <c r="E251" s="45" t="e">
        <f ca="1"/>
        <v>#N/A</v>
      </c>
      <c r="F251" s="15"/>
      <c r="G251" s="15"/>
      <c r="H251" s="15"/>
      <c r="I251" s="15"/>
    </row>
    <row r="252" spans="2:9">
      <c r="B252" s="31"/>
      <c r="C252" s="31"/>
      <c r="D252" s="15" t="e">
        <f ca="1"/>
        <v>#N/A</v>
      </c>
      <c r="E252" s="45" t="e">
        <f ca="1"/>
        <v>#N/A</v>
      </c>
      <c r="F252" s="15"/>
      <c r="G252" s="15"/>
      <c r="H252" s="15"/>
      <c r="I252" s="15"/>
    </row>
    <row r="253" spans="2:9">
      <c r="B253" s="31"/>
      <c r="C253" s="31"/>
      <c r="D253" s="15" t="e">
        <f ca="1"/>
        <v>#N/A</v>
      </c>
      <c r="E253" s="45" t="e">
        <f ca="1"/>
        <v>#N/A</v>
      </c>
      <c r="F253" s="15"/>
      <c r="G253" s="15"/>
      <c r="H253" s="15"/>
      <c r="I253" s="15"/>
    </row>
    <row r="254" spans="2:9">
      <c r="B254" s="31"/>
      <c r="C254" s="31"/>
      <c r="D254" s="15" t="e">
        <f ca="1"/>
        <v>#N/A</v>
      </c>
      <c r="E254" s="45" t="e">
        <f ca="1"/>
        <v>#N/A</v>
      </c>
      <c r="F254" s="15"/>
      <c r="G254" s="15"/>
      <c r="H254" s="15"/>
      <c r="I254" s="15"/>
    </row>
    <row r="255" spans="2:9">
      <c r="B255" s="31"/>
      <c r="C255" s="31"/>
      <c r="D255" s="15" t="e">
        <f ca="1"/>
        <v>#N/A</v>
      </c>
      <c r="E255" s="45" t="e">
        <f ca="1"/>
        <v>#N/A</v>
      </c>
      <c r="F255" s="15"/>
      <c r="G255" s="15"/>
      <c r="H255" s="15"/>
      <c r="I255" s="15"/>
    </row>
    <row r="256" spans="2:9">
      <c r="B256" s="31"/>
      <c r="C256" s="31"/>
      <c r="D256" s="15" t="e">
        <f ca="1"/>
        <v>#N/A</v>
      </c>
      <c r="E256" s="45" t="e">
        <f ca="1"/>
        <v>#N/A</v>
      </c>
      <c r="F256" s="15"/>
      <c r="G256" s="15"/>
      <c r="H256" s="15"/>
      <c r="I256" s="15"/>
    </row>
    <row r="257" spans="2:9">
      <c r="B257" s="31"/>
      <c r="C257" s="31"/>
      <c r="D257" s="15" t="e">
        <f ca="1"/>
        <v>#N/A</v>
      </c>
      <c r="E257" s="45" t="e">
        <f ca="1"/>
        <v>#N/A</v>
      </c>
      <c r="F257" s="15"/>
      <c r="G257" s="15"/>
      <c r="H257" s="15"/>
      <c r="I257" s="15"/>
    </row>
    <row r="258" spans="2:9">
      <c r="B258" s="31"/>
      <c r="C258" s="31"/>
      <c r="D258" s="15" t="e">
        <f ca="1"/>
        <v>#N/A</v>
      </c>
      <c r="E258" s="45" t="e">
        <f ca="1"/>
        <v>#N/A</v>
      </c>
      <c r="F258" s="15"/>
      <c r="G258" s="15"/>
      <c r="H258" s="15"/>
      <c r="I258" s="15"/>
    </row>
    <row r="259" spans="2:9">
      <c r="B259" s="31"/>
      <c r="C259" s="31"/>
      <c r="D259" s="15" t="e">
        <f ca="1"/>
        <v>#N/A</v>
      </c>
      <c r="E259" s="45" t="e">
        <f ca="1"/>
        <v>#N/A</v>
      </c>
      <c r="F259" s="15"/>
      <c r="G259" s="15"/>
      <c r="H259" s="15"/>
      <c r="I259" s="15"/>
    </row>
    <row r="260" spans="2:9">
      <c r="B260" s="31"/>
      <c r="C260" s="31"/>
      <c r="D260" s="15" t="e">
        <f ca="1"/>
        <v>#N/A</v>
      </c>
      <c r="E260" s="45" t="e">
        <f ca="1"/>
        <v>#N/A</v>
      </c>
      <c r="F260" s="15"/>
      <c r="G260" s="15"/>
      <c r="H260" s="15"/>
      <c r="I260" s="15"/>
    </row>
    <row r="261" spans="2:9">
      <c r="B261" s="31"/>
      <c r="C261" s="31"/>
      <c r="D261" s="15" t="e">
        <f ca="1"/>
        <v>#N/A</v>
      </c>
      <c r="E261" s="45" t="e">
        <f ca="1"/>
        <v>#N/A</v>
      </c>
      <c r="F261" s="15"/>
      <c r="G261" s="15"/>
      <c r="H261" s="15"/>
      <c r="I261" s="15"/>
    </row>
    <row r="262" spans="2:9">
      <c r="B262" s="31"/>
      <c r="C262" s="31"/>
      <c r="D262" s="15" t="e">
        <f ca="1"/>
        <v>#N/A</v>
      </c>
      <c r="E262" s="45" t="e">
        <f ca="1"/>
        <v>#N/A</v>
      </c>
      <c r="F262" s="15"/>
      <c r="G262" s="15"/>
      <c r="H262" s="15"/>
      <c r="I262" s="15"/>
    </row>
    <row r="263" spans="2:9">
      <c r="B263" s="31"/>
      <c r="C263" s="31"/>
      <c r="D263" s="15" t="e">
        <f ca="1"/>
        <v>#N/A</v>
      </c>
      <c r="E263" s="45" t="e">
        <f ca="1"/>
        <v>#N/A</v>
      </c>
      <c r="F263" s="15"/>
      <c r="G263" s="15"/>
      <c r="H263" s="15"/>
      <c r="I263" s="15"/>
    </row>
    <row r="264" spans="2:9">
      <c r="B264" s="31"/>
      <c r="C264" s="31"/>
      <c r="D264" s="15" t="e">
        <f ca="1"/>
        <v>#N/A</v>
      </c>
      <c r="E264" s="45" t="e">
        <f ca="1"/>
        <v>#N/A</v>
      </c>
      <c r="F264" s="15"/>
      <c r="G264" s="15"/>
      <c r="H264" s="15"/>
      <c r="I264" s="15"/>
    </row>
    <row r="265" spans="2:9">
      <c r="B265" s="31"/>
      <c r="C265" s="31"/>
      <c r="D265" s="15" t="e">
        <f ca="1"/>
        <v>#N/A</v>
      </c>
      <c r="E265" s="45" t="e">
        <f ca="1"/>
        <v>#N/A</v>
      </c>
      <c r="F265" s="15"/>
      <c r="G265" s="15"/>
      <c r="H265" s="15"/>
      <c r="I265" s="15"/>
    </row>
    <row r="266" spans="2:9">
      <c r="B266" s="31"/>
      <c r="C266" s="31"/>
      <c r="D266" s="15" t="e">
        <f ca="1"/>
        <v>#N/A</v>
      </c>
      <c r="E266" s="45" t="e">
        <f ca="1"/>
        <v>#N/A</v>
      </c>
      <c r="F266" s="15"/>
      <c r="G266" s="15"/>
      <c r="H266" s="15"/>
      <c r="I266" s="15"/>
    </row>
    <row r="267" spans="2:9">
      <c r="B267" s="31"/>
      <c r="C267" s="31"/>
      <c r="D267" s="15" t="e">
        <f ca="1"/>
        <v>#N/A</v>
      </c>
      <c r="E267" s="45" t="e">
        <f ca="1"/>
        <v>#N/A</v>
      </c>
      <c r="F267" s="15"/>
      <c r="G267" s="15"/>
      <c r="H267" s="15"/>
      <c r="I267" s="15"/>
    </row>
    <row r="268" spans="2:9">
      <c r="B268" s="31"/>
      <c r="C268" s="31"/>
      <c r="D268" s="15" t="e">
        <f ca="1"/>
        <v>#N/A</v>
      </c>
      <c r="E268" s="45" t="e">
        <f ca="1"/>
        <v>#N/A</v>
      </c>
      <c r="F268" s="15"/>
      <c r="G268" s="15"/>
      <c r="H268" s="15"/>
      <c r="I268" s="15"/>
    </row>
    <row r="269" spans="2:9">
      <c r="B269" s="31"/>
      <c r="C269" s="31"/>
      <c r="D269" s="15" t="e">
        <f ca="1"/>
        <v>#N/A</v>
      </c>
      <c r="E269" s="45" t="e">
        <f ca="1"/>
        <v>#N/A</v>
      </c>
      <c r="F269" s="15"/>
      <c r="G269" s="15"/>
      <c r="H269" s="15"/>
      <c r="I269" s="15"/>
    </row>
    <row r="270" spans="2:9">
      <c r="B270" s="31"/>
      <c r="C270" s="31"/>
      <c r="D270" s="15" t="e">
        <f ca="1"/>
        <v>#N/A</v>
      </c>
      <c r="E270" s="45" t="e">
        <f ca="1"/>
        <v>#N/A</v>
      </c>
      <c r="F270" s="15"/>
      <c r="G270" s="15"/>
      <c r="H270" s="15"/>
      <c r="I270" s="15"/>
    </row>
    <row r="271" spans="2:9">
      <c r="B271" s="31"/>
      <c r="C271" s="31"/>
      <c r="D271" s="15" t="e">
        <f ca="1"/>
        <v>#N/A</v>
      </c>
      <c r="E271" s="45" t="e">
        <f ca="1"/>
        <v>#N/A</v>
      </c>
      <c r="F271" s="15"/>
      <c r="G271" s="15"/>
      <c r="H271" s="15"/>
      <c r="I271" s="15"/>
    </row>
    <row r="272" spans="2:9">
      <c r="B272" s="31"/>
      <c r="C272" s="31"/>
      <c r="D272" s="15" t="e">
        <f ca="1"/>
        <v>#N/A</v>
      </c>
      <c r="E272" s="45" t="e">
        <f ca="1"/>
        <v>#N/A</v>
      </c>
      <c r="F272" s="15"/>
      <c r="G272" s="15"/>
      <c r="H272" s="15"/>
      <c r="I272" s="15"/>
    </row>
    <row r="273" spans="2:9">
      <c r="B273" s="31"/>
      <c r="C273" s="31"/>
      <c r="D273" s="15" t="e">
        <f ca="1"/>
        <v>#N/A</v>
      </c>
      <c r="E273" s="45" t="e">
        <f ca="1"/>
        <v>#N/A</v>
      </c>
      <c r="F273" s="15"/>
      <c r="G273" s="15"/>
      <c r="H273" s="15"/>
      <c r="I273" s="15"/>
    </row>
    <row r="274" spans="2:9">
      <c r="B274" s="31"/>
      <c r="C274" s="31"/>
      <c r="D274" s="15" t="e">
        <f ca="1"/>
        <v>#N/A</v>
      </c>
      <c r="E274" s="45" t="e">
        <f ca="1"/>
        <v>#N/A</v>
      </c>
      <c r="F274" s="15"/>
      <c r="G274" s="15"/>
      <c r="H274" s="15"/>
      <c r="I274" s="15"/>
    </row>
    <row r="275" spans="2:9">
      <c r="B275" s="31"/>
      <c r="C275" s="31"/>
      <c r="D275" s="15" t="e">
        <f ca="1"/>
        <v>#N/A</v>
      </c>
      <c r="E275" s="45" t="e">
        <f ca="1"/>
        <v>#N/A</v>
      </c>
      <c r="F275" s="15"/>
      <c r="G275" s="15"/>
      <c r="H275" s="15"/>
      <c r="I275" s="15"/>
    </row>
    <row r="276" spans="2:9">
      <c r="B276" s="31"/>
      <c r="C276" s="31"/>
      <c r="D276" s="15" t="e">
        <f ca="1"/>
        <v>#N/A</v>
      </c>
      <c r="E276" s="45" t="e">
        <f ca="1"/>
        <v>#N/A</v>
      </c>
      <c r="F276" s="15"/>
      <c r="G276" s="15"/>
      <c r="H276" s="15"/>
      <c r="I276" s="15"/>
    </row>
    <row r="277" spans="2:9">
      <c r="B277" s="31"/>
      <c r="C277" s="31"/>
      <c r="D277" s="15" t="e">
        <f ca="1"/>
        <v>#N/A</v>
      </c>
      <c r="E277" s="45" t="e">
        <f ca="1"/>
        <v>#N/A</v>
      </c>
      <c r="F277" s="15"/>
      <c r="G277" s="15"/>
      <c r="H277" s="15"/>
      <c r="I277" s="15"/>
    </row>
    <row r="278" spans="2:9">
      <c r="B278" s="31"/>
      <c r="C278" s="31"/>
      <c r="D278" s="15" t="e">
        <f ca="1"/>
        <v>#N/A</v>
      </c>
      <c r="E278" s="45" t="e">
        <f ca="1"/>
        <v>#N/A</v>
      </c>
      <c r="F278" s="15"/>
      <c r="G278" s="15"/>
      <c r="H278" s="15"/>
      <c r="I278" s="15"/>
    </row>
    <row r="279" spans="2:9">
      <c r="B279" s="31"/>
      <c r="C279" s="31"/>
      <c r="D279" s="15" t="e">
        <f ca="1"/>
        <v>#N/A</v>
      </c>
      <c r="E279" s="45" t="e">
        <f ca="1"/>
        <v>#N/A</v>
      </c>
      <c r="F279" s="15"/>
      <c r="G279" s="15"/>
      <c r="H279" s="15"/>
      <c r="I279" s="15"/>
    </row>
    <row r="280" spans="2:9">
      <c r="B280" s="31"/>
      <c r="C280" s="31"/>
      <c r="D280" s="15" t="e">
        <f ca="1"/>
        <v>#N/A</v>
      </c>
      <c r="E280" s="45" t="e">
        <f ca="1"/>
        <v>#N/A</v>
      </c>
      <c r="F280" s="15"/>
      <c r="G280" s="15"/>
      <c r="H280" s="15"/>
      <c r="I280" s="15"/>
    </row>
    <row r="281" spans="2:9">
      <c r="B281" s="31"/>
      <c r="C281" s="31"/>
      <c r="D281" s="15" t="e">
        <f ca="1"/>
        <v>#N/A</v>
      </c>
      <c r="E281" s="45" t="e">
        <f ca="1"/>
        <v>#N/A</v>
      </c>
      <c r="F281" s="15"/>
      <c r="G281" s="15"/>
      <c r="H281" s="15"/>
      <c r="I281" s="15"/>
    </row>
    <row r="282" spans="2:9">
      <c r="B282" s="31"/>
      <c r="C282" s="31"/>
      <c r="D282" s="15" t="e">
        <f ca="1"/>
        <v>#N/A</v>
      </c>
      <c r="E282" s="45" t="e">
        <f ca="1"/>
        <v>#N/A</v>
      </c>
      <c r="F282" s="15"/>
      <c r="G282" s="15"/>
      <c r="H282" s="15"/>
      <c r="I282" s="15"/>
    </row>
    <row r="283" spans="2:9">
      <c r="B283" s="31"/>
      <c r="C283" s="31"/>
      <c r="D283" s="15" t="e">
        <f ca="1"/>
        <v>#N/A</v>
      </c>
      <c r="E283" s="45" t="e">
        <f ca="1"/>
        <v>#N/A</v>
      </c>
      <c r="F283" s="15"/>
      <c r="G283" s="15"/>
      <c r="H283" s="15"/>
      <c r="I283" s="15"/>
    </row>
    <row r="284" spans="2:9">
      <c r="B284" s="31"/>
      <c r="C284" s="31"/>
      <c r="D284" s="15" t="e">
        <f ca="1"/>
        <v>#N/A</v>
      </c>
      <c r="E284" s="45" t="e">
        <f ca="1"/>
        <v>#N/A</v>
      </c>
      <c r="F284" s="15"/>
      <c r="G284" s="15"/>
      <c r="H284" s="15"/>
      <c r="I284" s="15"/>
    </row>
    <row r="285" spans="2:9">
      <c r="B285" s="31"/>
      <c r="C285" s="31"/>
      <c r="D285" s="15" t="e">
        <f ca="1"/>
        <v>#N/A</v>
      </c>
      <c r="E285" s="45" t="e">
        <f ca="1"/>
        <v>#N/A</v>
      </c>
      <c r="F285" s="15"/>
      <c r="G285" s="15"/>
      <c r="H285" s="15"/>
      <c r="I285" s="15"/>
    </row>
    <row r="286" spans="2:9">
      <c r="B286" s="31"/>
      <c r="C286" s="31"/>
      <c r="D286" s="15" t="e">
        <f ca="1"/>
        <v>#N/A</v>
      </c>
      <c r="E286" s="45" t="e">
        <f ca="1"/>
        <v>#N/A</v>
      </c>
      <c r="F286" s="15"/>
      <c r="G286" s="15"/>
      <c r="H286" s="15"/>
      <c r="I286" s="15"/>
    </row>
    <row r="287" spans="2:9">
      <c r="B287" s="31"/>
      <c r="C287" s="31"/>
      <c r="D287" s="15"/>
      <c r="E287" s="45"/>
      <c r="F287" s="15"/>
      <c r="G287" s="15"/>
      <c r="H287" s="15"/>
      <c r="I287" s="15"/>
    </row>
    <row r="288" spans="2:9">
      <c r="B288" s="31"/>
      <c r="C288" s="31"/>
      <c r="D288" s="15"/>
      <c r="E288" s="45"/>
      <c r="F288" s="15"/>
      <c r="G288" s="15"/>
      <c r="H288" s="15"/>
      <c r="I288" s="15"/>
    </row>
    <row r="289" spans="2:9">
      <c r="B289" s="31"/>
      <c r="C289" s="31"/>
      <c r="D289" s="15"/>
      <c r="E289" s="45"/>
      <c r="F289" s="15"/>
      <c r="G289" s="15"/>
      <c r="H289" s="15"/>
      <c r="I289" s="15"/>
    </row>
    <row r="290" spans="2:9">
      <c r="B290" s="31"/>
      <c r="C290" s="31"/>
      <c r="D290" s="15"/>
      <c r="E290" s="45"/>
      <c r="F290" s="15"/>
      <c r="G290" s="15"/>
      <c r="H290" s="15"/>
      <c r="I290" s="15"/>
    </row>
    <row r="291" spans="2:9">
      <c r="B291" s="31"/>
      <c r="C291" s="31"/>
      <c r="D291" s="15"/>
      <c r="E291" s="45"/>
      <c r="F291" s="15"/>
      <c r="G291" s="15"/>
      <c r="H291" s="15"/>
      <c r="I291" s="15"/>
    </row>
    <row r="292" spans="2:9">
      <c r="B292" s="31"/>
      <c r="C292" s="31"/>
      <c r="D292" s="15"/>
      <c r="E292" s="45"/>
      <c r="F292" s="15"/>
      <c r="G292" s="15"/>
      <c r="H292" s="15"/>
      <c r="I292" s="15"/>
    </row>
    <row r="293" spans="2:9">
      <c r="B293" s="31"/>
      <c r="C293" s="31"/>
      <c r="D293" s="15"/>
      <c r="E293" s="45"/>
      <c r="F293" s="15"/>
      <c r="G293" s="15"/>
      <c r="H293" s="15"/>
      <c r="I293" s="15"/>
    </row>
    <row r="294" spans="2:9">
      <c r="B294" s="31"/>
      <c r="C294" s="31"/>
      <c r="D294" s="15"/>
      <c r="E294" s="45"/>
      <c r="F294" s="15"/>
      <c r="G294" s="15"/>
      <c r="H294" s="15"/>
      <c r="I294" s="15"/>
    </row>
    <row r="295" spans="2:9">
      <c r="B295" s="31"/>
      <c r="C295" s="31"/>
      <c r="D295" s="15"/>
      <c r="E295" s="45"/>
      <c r="F295" s="15"/>
      <c r="G295" s="15"/>
      <c r="H295" s="15"/>
      <c r="I295" s="15"/>
    </row>
    <row r="296" spans="2:9">
      <c r="B296" s="31"/>
      <c r="C296" s="31"/>
      <c r="D296" s="15"/>
      <c r="E296" s="45"/>
      <c r="F296" s="15"/>
      <c r="G296" s="15"/>
      <c r="H296" s="15"/>
      <c r="I296" s="15"/>
    </row>
    <row r="297" spans="2:9">
      <c r="B297" s="31"/>
      <c r="C297" s="31"/>
      <c r="D297" s="15"/>
      <c r="E297" s="45"/>
      <c r="F297" s="15"/>
      <c r="G297" s="15"/>
      <c r="H297" s="15"/>
      <c r="I297" s="15"/>
    </row>
    <row r="298" spans="2:9">
      <c r="B298" s="31"/>
      <c r="C298" s="31"/>
      <c r="D298" s="15"/>
      <c r="E298" s="45"/>
      <c r="F298" s="15"/>
      <c r="G298" s="15"/>
      <c r="H298" s="15"/>
      <c r="I298" s="15"/>
    </row>
    <row r="299" spans="2:9">
      <c r="B299" s="31"/>
      <c r="C299" s="31"/>
      <c r="D299" s="15"/>
      <c r="E299" s="45"/>
      <c r="F299" s="15"/>
      <c r="G299" s="15"/>
      <c r="H299" s="15"/>
      <c r="I299" s="15"/>
    </row>
    <row r="300" spans="2:9">
      <c r="B300" s="31"/>
      <c r="C300" s="31"/>
      <c r="D300" s="15"/>
      <c r="E300" s="45"/>
      <c r="F300" s="15"/>
      <c r="G300" s="15"/>
      <c r="H300" s="15"/>
      <c r="I300" s="15"/>
    </row>
    <row r="301" spans="2:9">
      <c r="B301" s="31"/>
      <c r="C301" s="31"/>
      <c r="D301" s="15"/>
      <c r="E301" s="45"/>
      <c r="F301" s="15"/>
      <c r="G301" s="15"/>
      <c r="H301" s="15"/>
      <c r="I301" s="15"/>
    </row>
    <row r="302" spans="2:9">
      <c r="B302" s="31"/>
      <c r="C302" s="31"/>
      <c r="D302" s="15"/>
      <c r="E302" s="45"/>
      <c r="F302" s="15"/>
      <c r="G302" s="15"/>
      <c r="H302" s="15"/>
      <c r="I302" s="15"/>
    </row>
    <row r="303" spans="2:9">
      <c r="B303" s="31"/>
      <c r="C303" s="31"/>
      <c r="D303" s="15"/>
      <c r="E303" s="45"/>
      <c r="F303" s="15"/>
      <c r="G303" s="15"/>
      <c r="H303" s="15"/>
      <c r="I303" s="15"/>
    </row>
    <row r="304" spans="2:9">
      <c r="B304" s="31"/>
      <c r="C304" s="31"/>
      <c r="D304" s="15"/>
      <c r="E304" s="45"/>
      <c r="F304" s="15"/>
      <c r="G304" s="15"/>
      <c r="H304" s="15"/>
      <c r="I304" s="15"/>
    </row>
    <row r="305" spans="2:9">
      <c r="B305" s="31"/>
      <c r="C305" s="31"/>
      <c r="D305" s="15"/>
      <c r="E305" s="45"/>
      <c r="F305" s="15"/>
      <c r="G305" s="15"/>
      <c r="H305" s="15"/>
      <c r="I305" s="15"/>
    </row>
    <row r="306" spans="2:9">
      <c r="B306" s="31"/>
      <c r="C306" s="31"/>
      <c r="D306" s="15"/>
      <c r="E306" s="45"/>
      <c r="F306" s="15"/>
      <c r="G306" s="15"/>
      <c r="H306" s="15"/>
      <c r="I306" s="15"/>
    </row>
    <row r="307" spans="2:9">
      <c r="B307" s="31"/>
      <c r="C307" s="31"/>
      <c r="D307" s="15"/>
      <c r="E307" s="45"/>
      <c r="F307" s="15"/>
      <c r="G307" s="15"/>
      <c r="H307" s="15"/>
      <c r="I307" s="15"/>
    </row>
    <row r="308" spans="2:9">
      <c r="B308" s="31"/>
      <c r="C308" s="31"/>
      <c r="D308" s="15"/>
      <c r="E308" s="45"/>
      <c r="F308" s="15"/>
      <c r="G308" s="15"/>
      <c r="H308" s="15"/>
      <c r="I308" s="15"/>
    </row>
    <row r="309" spans="2:9">
      <c r="B309" s="31"/>
      <c r="C309" s="31"/>
      <c r="D309" s="15"/>
      <c r="E309" s="45"/>
      <c r="F309" s="15"/>
      <c r="G309" s="15"/>
      <c r="H309" s="15"/>
      <c r="I309" s="15"/>
    </row>
    <row r="310" spans="2:9">
      <c r="B310" s="31"/>
      <c r="C310" s="31"/>
      <c r="D310" s="15"/>
      <c r="E310" s="45"/>
      <c r="F310" s="15"/>
      <c r="G310" s="15"/>
      <c r="H310" s="15"/>
      <c r="I310" s="15"/>
    </row>
    <row r="311" spans="2:9">
      <c r="B311" s="31"/>
      <c r="C311" s="31"/>
      <c r="D311" s="15"/>
      <c r="E311" s="45"/>
      <c r="F311" s="15"/>
      <c r="G311" s="15"/>
      <c r="H311" s="15"/>
      <c r="I311" s="15"/>
    </row>
    <row r="312" spans="2:9">
      <c r="B312" s="31"/>
      <c r="C312" s="31"/>
      <c r="D312" s="15"/>
      <c r="E312" s="45"/>
      <c r="F312" s="15"/>
      <c r="G312" s="15"/>
      <c r="H312" s="15"/>
      <c r="I312" s="15"/>
    </row>
    <row r="313" spans="2:9">
      <c r="B313" s="31"/>
      <c r="C313" s="31"/>
      <c r="D313" s="15"/>
      <c r="E313" s="45"/>
      <c r="F313" s="15"/>
      <c r="G313" s="15"/>
      <c r="H313" s="15"/>
      <c r="I313" s="15"/>
    </row>
    <row r="314" spans="2:9">
      <c r="B314" s="31"/>
      <c r="C314" s="31"/>
      <c r="D314" s="15"/>
      <c r="E314" s="45"/>
      <c r="F314" s="15"/>
      <c r="G314" s="15"/>
      <c r="H314" s="15"/>
      <c r="I314" s="15"/>
    </row>
    <row r="315" spans="2:9">
      <c r="B315" s="31"/>
      <c r="C315" s="31"/>
      <c r="D315" s="15"/>
      <c r="E315" s="45"/>
      <c r="F315" s="15"/>
      <c r="G315" s="15"/>
      <c r="H315" s="15"/>
      <c r="I315" s="15"/>
    </row>
    <row r="316" spans="2:9">
      <c r="B316" s="31"/>
      <c r="C316" s="31"/>
      <c r="D316" s="15"/>
      <c r="E316" s="45"/>
      <c r="F316" s="15"/>
      <c r="G316" s="15"/>
      <c r="H316" s="15"/>
      <c r="I316" s="15"/>
    </row>
    <row r="317" spans="2:9">
      <c r="B317" s="31"/>
      <c r="C317" s="31"/>
      <c r="D317" s="15"/>
      <c r="E317" s="45"/>
      <c r="F317" s="15"/>
      <c r="G317" s="15"/>
      <c r="H317" s="15"/>
      <c r="I317" s="15"/>
    </row>
    <row r="318" spans="2:9">
      <c r="B318" s="31"/>
      <c r="C318" s="31"/>
      <c r="D318" s="15"/>
      <c r="E318" s="45"/>
      <c r="F318" s="15"/>
      <c r="G318" s="15"/>
      <c r="H318" s="15"/>
      <c r="I318" s="15"/>
    </row>
    <row r="319" spans="2:9">
      <c r="B319" s="31"/>
      <c r="C319" s="31"/>
      <c r="D319" s="15"/>
      <c r="E319" s="45"/>
      <c r="F319" s="15"/>
      <c r="G319" s="15"/>
      <c r="H319" s="15"/>
      <c r="I319" s="15"/>
    </row>
    <row r="320" spans="2:9">
      <c r="B320" s="31"/>
      <c r="C320" s="31"/>
      <c r="D320" s="15"/>
      <c r="E320" s="45"/>
      <c r="F320" s="15"/>
      <c r="G320" s="15"/>
      <c r="H320" s="15"/>
      <c r="I320" s="15"/>
    </row>
    <row r="321" spans="2:9">
      <c r="B321" s="31"/>
      <c r="C321" s="31"/>
      <c r="D321" s="15"/>
      <c r="E321" s="45"/>
      <c r="F321" s="15"/>
      <c r="G321" s="15"/>
      <c r="H321" s="15"/>
      <c r="I321" s="15"/>
    </row>
    <row r="322" spans="2:9">
      <c r="B322" s="31"/>
      <c r="C322" s="31"/>
      <c r="D322" s="15"/>
      <c r="E322" s="45"/>
      <c r="F322" s="15"/>
      <c r="G322" s="15"/>
      <c r="H322" s="15"/>
      <c r="I322" s="15"/>
    </row>
    <row r="323" spans="2:9">
      <c r="B323" s="31"/>
      <c r="C323" s="31"/>
      <c r="D323" s="15"/>
      <c r="E323" s="45"/>
      <c r="F323" s="15"/>
      <c r="G323" s="15"/>
      <c r="H323" s="15"/>
      <c r="I323" s="15"/>
    </row>
    <row r="324" spans="2:9">
      <c r="B324" s="31"/>
      <c r="C324" s="31"/>
      <c r="D324" s="15"/>
      <c r="E324" s="45"/>
      <c r="F324" s="15"/>
      <c r="G324" s="15"/>
      <c r="H324" s="15"/>
      <c r="I324" s="15"/>
    </row>
    <row r="325" spans="2:9">
      <c r="B325" s="31"/>
      <c r="C325" s="31"/>
      <c r="D325" s="15"/>
      <c r="E325" s="45"/>
      <c r="F325" s="15"/>
      <c r="G325" s="15"/>
      <c r="H325" s="15"/>
      <c r="I325" s="15"/>
    </row>
    <row r="326" spans="2:9">
      <c r="B326" s="31"/>
      <c r="C326" s="31"/>
      <c r="D326" s="15"/>
      <c r="E326" s="45"/>
      <c r="F326" s="15"/>
      <c r="G326" s="15"/>
      <c r="H326" s="15"/>
      <c r="I326" s="15"/>
    </row>
    <row r="327" spans="2:9">
      <c r="B327" s="31"/>
      <c r="C327" s="31"/>
      <c r="D327" s="15"/>
      <c r="E327" s="45"/>
      <c r="F327" s="15"/>
      <c r="G327" s="15"/>
      <c r="H327" s="15"/>
      <c r="I327" s="15"/>
    </row>
    <row r="328" spans="2:9">
      <c r="B328" s="31"/>
      <c r="C328" s="31"/>
      <c r="D328" s="15"/>
      <c r="E328" s="45"/>
      <c r="F328" s="15"/>
      <c r="G328" s="15"/>
      <c r="H328" s="15"/>
      <c r="I328" s="15"/>
    </row>
    <row r="329" spans="2:9">
      <c r="B329" s="31"/>
      <c r="C329" s="31"/>
      <c r="D329" s="15"/>
      <c r="E329" s="45"/>
      <c r="F329" s="15"/>
      <c r="G329" s="15"/>
      <c r="H329" s="15"/>
      <c r="I329" s="15"/>
    </row>
    <row r="330" spans="2:9">
      <c r="B330" s="31"/>
      <c r="C330" s="31"/>
      <c r="D330" s="15"/>
      <c r="E330" s="45"/>
      <c r="F330" s="15"/>
      <c r="G330" s="15"/>
      <c r="H330" s="15"/>
      <c r="I330" s="15"/>
    </row>
    <row r="331" spans="2:9">
      <c r="B331" s="31"/>
      <c r="C331" s="31"/>
      <c r="D331" s="15"/>
      <c r="E331" s="45"/>
      <c r="F331" s="15"/>
      <c r="G331" s="15"/>
      <c r="H331" s="15"/>
      <c r="I331" s="15"/>
    </row>
    <row r="332" spans="2:9">
      <c r="B332" s="31"/>
      <c r="C332" s="31"/>
      <c r="D332" s="15"/>
      <c r="E332" s="45"/>
      <c r="F332" s="15"/>
      <c r="G332" s="15"/>
      <c r="H332" s="15"/>
      <c r="I332" s="15"/>
    </row>
    <row r="333" spans="2:9">
      <c r="B333" s="31"/>
      <c r="C333" s="31"/>
      <c r="D333" s="15"/>
      <c r="E333" s="45"/>
      <c r="F333" s="15"/>
      <c r="G333" s="15"/>
      <c r="H333" s="15"/>
      <c r="I333" s="15"/>
    </row>
    <row r="334" spans="2:9">
      <c r="B334" s="31"/>
      <c r="C334" s="31"/>
      <c r="D334" s="15"/>
      <c r="E334" s="45"/>
      <c r="F334" s="15"/>
      <c r="G334" s="15"/>
      <c r="H334" s="15"/>
      <c r="I334" s="15"/>
    </row>
    <row r="335" spans="2:9">
      <c r="B335" s="31"/>
      <c r="C335" s="31"/>
      <c r="D335" s="15"/>
      <c r="E335" s="45"/>
      <c r="F335" s="15"/>
      <c r="G335" s="15"/>
      <c r="H335" s="15"/>
      <c r="I335" s="15"/>
    </row>
    <row r="336" spans="2:9">
      <c r="B336" s="31"/>
      <c r="C336" s="31"/>
      <c r="D336" s="15"/>
      <c r="E336" s="45"/>
      <c r="F336" s="15"/>
      <c r="G336" s="15"/>
      <c r="H336" s="15"/>
      <c r="I336" s="15"/>
    </row>
    <row r="337" spans="2:9">
      <c r="B337" s="31"/>
      <c r="C337" s="31"/>
      <c r="D337" s="15"/>
      <c r="E337" s="45"/>
      <c r="F337" s="15"/>
      <c r="G337" s="15"/>
      <c r="H337" s="15"/>
      <c r="I337" s="15"/>
    </row>
    <row r="338" spans="2:9">
      <c r="B338" s="31"/>
      <c r="C338" s="31"/>
      <c r="D338" s="15"/>
      <c r="E338" s="45"/>
      <c r="F338" s="15"/>
      <c r="G338" s="15"/>
      <c r="H338" s="15"/>
      <c r="I338" s="15"/>
    </row>
    <row r="339" spans="2:9">
      <c r="B339" s="31"/>
      <c r="C339" s="31"/>
      <c r="D339" s="15"/>
      <c r="E339" s="45"/>
      <c r="F339" s="15"/>
      <c r="G339" s="15"/>
      <c r="H339" s="15"/>
      <c r="I339" s="15"/>
    </row>
    <row r="340" spans="2:9">
      <c r="B340" s="31"/>
      <c r="C340" s="31"/>
      <c r="D340" s="15"/>
      <c r="E340" s="45"/>
      <c r="F340" s="15"/>
      <c r="G340" s="15"/>
      <c r="H340" s="15"/>
      <c r="I340" s="15"/>
    </row>
    <row r="341" spans="2:9">
      <c r="B341" s="31"/>
      <c r="C341" s="31"/>
      <c r="D341" s="15"/>
      <c r="E341" s="45"/>
      <c r="F341" s="15"/>
      <c r="G341" s="15"/>
      <c r="H341" s="15"/>
      <c r="I341" s="15"/>
    </row>
    <row r="342" spans="2:9">
      <c r="B342" s="31"/>
      <c r="C342" s="31"/>
      <c r="D342" s="15"/>
      <c r="E342" s="45"/>
      <c r="F342" s="15"/>
      <c r="G342" s="15"/>
      <c r="H342" s="15"/>
      <c r="I342" s="15"/>
    </row>
    <row r="343" spans="2:9">
      <c r="B343" s="31"/>
      <c r="C343" s="31"/>
      <c r="D343" s="15"/>
      <c r="E343" s="45"/>
      <c r="F343" s="15"/>
      <c r="G343" s="15"/>
      <c r="H343" s="15"/>
      <c r="I343" s="15"/>
    </row>
    <row r="344" spans="2:9">
      <c r="B344" s="31"/>
      <c r="C344" s="31"/>
      <c r="D344" s="15"/>
      <c r="E344" s="45"/>
      <c r="F344" s="15"/>
      <c r="G344" s="15"/>
      <c r="H344" s="15"/>
      <c r="I344" s="15"/>
    </row>
    <row r="345" spans="2:9">
      <c r="B345" s="31"/>
      <c r="C345" s="31"/>
      <c r="D345" s="15"/>
      <c r="E345" s="45"/>
      <c r="F345" s="15"/>
      <c r="G345" s="15"/>
      <c r="H345" s="15"/>
      <c r="I345" s="15"/>
    </row>
    <row r="346" spans="2:9">
      <c r="B346" s="31"/>
      <c r="C346" s="31"/>
      <c r="D346" s="15"/>
      <c r="E346" s="45"/>
      <c r="F346" s="15"/>
      <c r="G346" s="15"/>
      <c r="H346" s="15"/>
      <c r="I346" s="15"/>
    </row>
    <row r="347" spans="2:9">
      <c r="B347" s="31"/>
      <c r="C347" s="31"/>
      <c r="D347" s="15"/>
      <c r="E347" s="45"/>
      <c r="F347" s="15"/>
      <c r="G347" s="15"/>
      <c r="H347" s="15"/>
      <c r="I347" s="15"/>
    </row>
    <row r="348" spans="2:9">
      <c r="B348" s="31"/>
      <c r="C348" s="31"/>
      <c r="D348" s="15"/>
      <c r="E348" s="45"/>
      <c r="F348" s="15"/>
      <c r="G348" s="15"/>
      <c r="H348" s="15"/>
      <c r="I348" s="15"/>
    </row>
    <row r="349" spans="2:9">
      <c r="B349" s="31"/>
      <c r="C349" s="31"/>
      <c r="D349" s="15"/>
      <c r="E349" s="45"/>
      <c r="F349" s="15"/>
      <c r="G349" s="15"/>
      <c r="H349" s="15"/>
      <c r="I349" s="15"/>
    </row>
    <row r="350" spans="2:9">
      <c r="B350" s="31"/>
      <c r="C350" s="31"/>
      <c r="D350" s="15"/>
      <c r="E350" s="45"/>
      <c r="F350" s="15"/>
      <c r="G350" s="15"/>
      <c r="H350" s="15"/>
      <c r="I350" s="15"/>
    </row>
    <row r="351" spans="2:9">
      <c r="B351" s="31"/>
      <c r="C351" s="31"/>
      <c r="D351" s="15"/>
      <c r="E351" s="45"/>
      <c r="F351" s="15"/>
      <c r="G351" s="15"/>
      <c r="H351" s="15"/>
      <c r="I351" s="15"/>
    </row>
    <row r="352" spans="2:9">
      <c r="B352" s="31"/>
      <c r="C352" s="31"/>
      <c r="D352" s="15"/>
      <c r="E352" s="45"/>
      <c r="F352" s="15"/>
      <c r="G352" s="15"/>
      <c r="H352" s="15"/>
      <c r="I352" s="15"/>
    </row>
    <row r="353" spans="2:9">
      <c r="B353" s="31"/>
      <c r="C353" s="31"/>
      <c r="D353" s="15"/>
      <c r="E353" s="45"/>
      <c r="F353" s="15"/>
      <c r="G353" s="15"/>
      <c r="H353" s="15"/>
      <c r="I353" s="15"/>
    </row>
    <row r="354" spans="2:9">
      <c r="B354" s="31"/>
      <c r="C354" s="31"/>
      <c r="D354" s="15"/>
      <c r="E354" s="45"/>
      <c r="F354" s="15"/>
      <c r="G354" s="15"/>
      <c r="H354" s="15"/>
      <c r="I354" s="15"/>
    </row>
    <row r="355" spans="2:9">
      <c r="B355" s="31"/>
      <c r="C355" s="31"/>
      <c r="D355" s="15"/>
      <c r="E355" s="45"/>
      <c r="F355" s="15"/>
      <c r="G355" s="15"/>
      <c r="H355" s="15"/>
      <c r="I355" s="15"/>
    </row>
    <row r="356" spans="2:9">
      <c r="B356" s="31"/>
      <c r="C356" s="31"/>
      <c r="D356" s="15"/>
      <c r="E356" s="45"/>
      <c r="F356" s="15"/>
      <c r="G356" s="15"/>
      <c r="H356" s="15"/>
      <c r="I356" s="15"/>
    </row>
    <row r="357" spans="2:9">
      <c r="B357" s="31"/>
      <c r="C357" s="31"/>
      <c r="D357" s="15"/>
      <c r="E357" s="45"/>
      <c r="F357" s="15"/>
      <c r="G357" s="15"/>
      <c r="H357" s="15"/>
      <c r="I357" s="15"/>
    </row>
    <row r="358" spans="2:9">
      <c r="B358" s="31"/>
      <c r="C358" s="31"/>
      <c r="D358" s="15"/>
      <c r="E358" s="45"/>
      <c r="F358" s="15"/>
      <c r="G358" s="15"/>
      <c r="H358" s="15"/>
      <c r="I358" s="15"/>
    </row>
    <row r="359" spans="2:9">
      <c r="B359" s="31"/>
      <c r="C359" s="31"/>
      <c r="D359" s="15"/>
      <c r="E359" s="45"/>
      <c r="F359" s="15"/>
      <c r="G359" s="15"/>
      <c r="H359" s="15"/>
      <c r="I359" s="15"/>
    </row>
    <row r="360" spans="2:9">
      <c r="B360" s="31"/>
      <c r="C360" s="31"/>
      <c r="D360" s="15"/>
      <c r="E360" s="45"/>
      <c r="F360" s="15"/>
      <c r="G360" s="15"/>
      <c r="H360" s="15"/>
      <c r="I360" s="15"/>
    </row>
    <row r="361" spans="2:9">
      <c r="B361" s="31"/>
      <c r="C361" s="31"/>
      <c r="D361" s="15"/>
      <c r="E361" s="45"/>
      <c r="F361" s="15"/>
      <c r="G361" s="15"/>
      <c r="H361" s="15"/>
      <c r="I361" s="15"/>
    </row>
    <row r="362" spans="2:9">
      <c r="B362" s="31"/>
      <c r="C362" s="31"/>
      <c r="D362" s="15"/>
      <c r="E362" s="45"/>
      <c r="F362" s="15"/>
      <c r="G362" s="15"/>
      <c r="H362" s="15"/>
      <c r="I362" s="15"/>
    </row>
    <row r="363" spans="2:9">
      <c r="B363" s="31"/>
      <c r="C363" s="31"/>
      <c r="D363" s="15"/>
      <c r="E363" s="45"/>
      <c r="F363" s="15"/>
      <c r="G363" s="15"/>
      <c r="H363" s="15"/>
      <c r="I363" s="15"/>
    </row>
    <row r="364" spans="2:9">
      <c r="B364" s="31"/>
      <c r="C364" s="31"/>
      <c r="D364" s="15"/>
      <c r="E364" s="45"/>
      <c r="F364" s="15"/>
      <c r="G364" s="15"/>
      <c r="H364" s="15"/>
      <c r="I364" s="15"/>
    </row>
    <row r="365" spans="2:9">
      <c r="B365" s="31"/>
      <c r="C365" s="31"/>
      <c r="D365" s="15"/>
      <c r="E365" s="45"/>
      <c r="F365" s="15"/>
      <c r="G365" s="15"/>
      <c r="H365" s="15"/>
      <c r="I365" s="15"/>
    </row>
    <row r="366" spans="2:9">
      <c r="B366" s="31"/>
      <c r="C366" s="31"/>
      <c r="D366" s="15"/>
      <c r="E366" s="45"/>
      <c r="F366" s="15"/>
      <c r="G366" s="15"/>
      <c r="H366" s="15"/>
      <c r="I366" s="15"/>
    </row>
    <row r="367" spans="2:9">
      <c r="B367" s="31"/>
      <c r="C367" s="31"/>
      <c r="D367" s="15"/>
      <c r="E367" s="45"/>
      <c r="F367" s="15"/>
      <c r="G367" s="15"/>
      <c r="H367" s="15"/>
      <c r="I367" s="15"/>
    </row>
    <row r="368" spans="2:9">
      <c r="B368" s="31"/>
      <c r="C368" s="31"/>
      <c r="D368" s="15"/>
      <c r="E368" s="45"/>
      <c r="F368" s="15"/>
      <c r="G368" s="15"/>
      <c r="H368" s="15"/>
      <c r="I368" s="15"/>
    </row>
    <row r="369" spans="2:9">
      <c r="B369" s="31"/>
      <c r="C369" s="31"/>
      <c r="D369" s="15"/>
      <c r="E369" s="45"/>
      <c r="F369" s="15"/>
      <c r="G369" s="15"/>
      <c r="H369" s="15"/>
      <c r="I369" s="15"/>
    </row>
    <row r="370" spans="2:9">
      <c r="B370" s="31"/>
      <c r="C370" s="31"/>
      <c r="D370" s="15"/>
      <c r="E370" s="45"/>
      <c r="F370" s="15"/>
      <c r="G370" s="15"/>
      <c r="H370" s="15"/>
      <c r="I370" s="15"/>
    </row>
    <row r="371" spans="2:9">
      <c r="B371" s="31"/>
      <c r="C371" s="31"/>
      <c r="D371" s="15"/>
      <c r="E371" s="45"/>
      <c r="F371" s="15"/>
      <c r="G371" s="15"/>
      <c r="H371" s="15"/>
      <c r="I371" s="15"/>
    </row>
    <row r="372" spans="2:9">
      <c r="B372" s="31"/>
      <c r="C372" s="31"/>
      <c r="D372" s="15"/>
      <c r="E372" s="45"/>
      <c r="F372" s="15"/>
      <c r="G372" s="15"/>
      <c r="H372" s="15"/>
      <c r="I372" s="15"/>
    </row>
    <row r="373" spans="2:9">
      <c r="B373" s="31"/>
      <c r="C373" s="31"/>
      <c r="D373" s="15"/>
      <c r="E373" s="45"/>
      <c r="F373" s="15"/>
      <c r="G373" s="15"/>
      <c r="H373" s="15"/>
      <c r="I373" s="15"/>
    </row>
    <row r="374" spans="2:9">
      <c r="B374" s="31"/>
      <c r="C374" s="31"/>
      <c r="D374" s="15"/>
      <c r="E374" s="45"/>
      <c r="F374" s="15"/>
      <c r="G374" s="15"/>
      <c r="H374" s="15"/>
      <c r="I374" s="15"/>
    </row>
    <row r="375" spans="2:9">
      <c r="B375" s="31"/>
      <c r="C375" s="31"/>
      <c r="D375" s="15"/>
      <c r="E375" s="45"/>
      <c r="F375" s="15"/>
      <c r="G375" s="15"/>
      <c r="H375" s="15"/>
      <c r="I375" s="15"/>
    </row>
    <row r="376" spans="2:9">
      <c r="B376" s="31"/>
      <c r="C376" s="31"/>
      <c r="D376" s="15"/>
      <c r="E376" s="45"/>
      <c r="F376" s="15"/>
      <c r="G376" s="15"/>
      <c r="H376" s="15"/>
      <c r="I376" s="15"/>
    </row>
    <row r="377" spans="2:9">
      <c r="B377" s="31"/>
      <c r="C377" s="31"/>
      <c r="D377" s="15"/>
      <c r="E377" s="45"/>
      <c r="F377" s="15"/>
      <c r="G377" s="15"/>
      <c r="H377" s="15"/>
      <c r="I377" s="15"/>
    </row>
    <row r="378" spans="2:9">
      <c r="B378" s="31"/>
      <c r="C378" s="31"/>
      <c r="D378" s="15"/>
      <c r="E378" s="45"/>
      <c r="F378" s="15"/>
      <c r="G378" s="15"/>
      <c r="H378" s="15"/>
      <c r="I378" s="15"/>
    </row>
    <row r="379" spans="2:9">
      <c r="B379" s="31"/>
      <c r="C379" s="31"/>
      <c r="D379" s="15"/>
      <c r="E379" s="45"/>
      <c r="F379" s="15"/>
      <c r="G379" s="15"/>
      <c r="H379" s="15"/>
      <c r="I379" s="15"/>
    </row>
    <row r="380" spans="2:9">
      <c r="B380" s="31"/>
      <c r="C380" s="31"/>
      <c r="D380" s="15"/>
      <c r="E380" s="45"/>
      <c r="F380" s="15"/>
      <c r="G380" s="15"/>
      <c r="H380" s="15"/>
      <c r="I380" s="15"/>
    </row>
    <row r="381" spans="2:9">
      <c r="B381" s="31"/>
      <c r="C381" s="31"/>
      <c r="D381" s="15"/>
      <c r="E381" s="45"/>
      <c r="F381" s="15"/>
      <c r="G381" s="15"/>
      <c r="H381" s="15"/>
      <c r="I381" s="15"/>
    </row>
    <row r="382" spans="2:9">
      <c r="B382" s="31"/>
      <c r="C382" s="31"/>
      <c r="D382" s="15"/>
      <c r="E382" s="45"/>
      <c r="F382" s="15"/>
      <c r="G382" s="15"/>
      <c r="H382" s="15"/>
      <c r="I382" s="15"/>
    </row>
    <row r="383" spans="2:9">
      <c r="B383" s="31"/>
      <c r="C383" s="31"/>
      <c r="D383" s="15"/>
      <c r="E383" s="45"/>
      <c r="F383" s="15"/>
      <c r="G383" s="15"/>
      <c r="H383" s="15"/>
      <c r="I383" s="15"/>
    </row>
    <row r="384" spans="2:9">
      <c r="B384" s="31"/>
      <c r="C384" s="31"/>
      <c r="D384" s="15"/>
      <c r="E384" s="45"/>
      <c r="F384" s="15"/>
      <c r="G384" s="15"/>
      <c r="H384" s="15"/>
      <c r="I384" s="15"/>
    </row>
    <row r="385" spans="2:9">
      <c r="B385" s="31"/>
      <c r="C385" s="31"/>
      <c r="D385" s="15"/>
      <c r="E385" s="45"/>
      <c r="F385" s="15"/>
      <c r="G385" s="15"/>
      <c r="H385" s="15"/>
      <c r="I385" s="15"/>
    </row>
    <row r="386" spans="2:9">
      <c r="B386" s="31"/>
      <c r="C386" s="31"/>
      <c r="D386" s="15"/>
      <c r="E386" s="45"/>
      <c r="F386" s="15"/>
      <c r="G386" s="15"/>
      <c r="H386" s="15"/>
      <c r="I386" s="15"/>
    </row>
    <row r="387" spans="2:9">
      <c r="B387" s="31"/>
      <c r="C387" s="31"/>
      <c r="D387" s="15"/>
      <c r="E387" s="45"/>
      <c r="F387" s="15"/>
      <c r="G387" s="15"/>
      <c r="H387" s="15"/>
      <c r="I387" s="15"/>
    </row>
    <row r="388" spans="2:9">
      <c r="B388" s="31"/>
      <c r="C388" s="31"/>
      <c r="D388" s="15"/>
      <c r="E388" s="45"/>
      <c r="F388" s="15"/>
      <c r="G388" s="15"/>
      <c r="H388" s="15"/>
      <c r="I388" s="15"/>
    </row>
    <row r="389" spans="2:9">
      <c r="B389" s="31"/>
      <c r="C389" s="31"/>
      <c r="D389" s="15"/>
      <c r="E389" s="45"/>
      <c r="F389" s="15"/>
      <c r="G389" s="15"/>
      <c r="H389" s="15"/>
      <c r="I389" s="15"/>
    </row>
    <row r="390" spans="2:9">
      <c r="B390" s="31"/>
      <c r="C390" s="31"/>
      <c r="D390" s="15"/>
      <c r="E390" s="45"/>
      <c r="F390" s="15"/>
      <c r="G390" s="15"/>
      <c r="H390" s="15"/>
      <c r="I390" s="15"/>
    </row>
    <row r="391" spans="2:9">
      <c r="B391" s="31"/>
      <c r="C391" s="31"/>
      <c r="D391" s="15"/>
      <c r="E391" s="45"/>
      <c r="F391" s="15"/>
      <c r="G391" s="15"/>
      <c r="H391" s="15"/>
      <c r="I391" s="15"/>
    </row>
    <row r="392" spans="2:9">
      <c r="B392" s="31"/>
      <c r="C392" s="31"/>
      <c r="D392" s="15"/>
      <c r="E392" s="45"/>
      <c r="F392" s="15"/>
      <c r="G392" s="15"/>
      <c r="H392" s="15"/>
      <c r="I392" s="15"/>
    </row>
    <row r="393" spans="2:9">
      <c r="B393" s="31"/>
      <c r="C393" s="31"/>
      <c r="D393" s="15"/>
      <c r="E393" s="45"/>
      <c r="F393" s="15"/>
      <c r="G393" s="15"/>
      <c r="H393" s="15"/>
      <c r="I393" s="15"/>
    </row>
    <row r="394" spans="2:9">
      <c r="B394" s="31"/>
      <c r="C394" s="31"/>
      <c r="D394" s="15"/>
      <c r="E394" s="45"/>
      <c r="F394" s="15"/>
      <c r="G394" s="15"/>
      <c r="H394" s="15"/>
      <c r="I394" s="15"/>
    </row>
    <row r="395" spans="2:9">
      <c r="B395" s="31"/>
      <c r="C395" s="31"/>
      <c r="D395" s="15"/>
      <c r="E395" s="45"/>
      <c r="F395" s="15"/>
      <c r="G395" s="15"/>
      <c r="H395" s="15"/>
      <c r="I395" s="15"/>
    </row>
    <row r="396" spans="2:9">
      <c r="B396" s="31"/>
      <c r="C396" s="31"/>
      <c r="D396" s="15"/>
      <c r="E396" s="45"/>
      <c r="F396" s="15"/>
      <c r="G396" s="15"/>
      <c r="H396" s="15"/>
      <c r="I396" s="15"/>
    </row>
    <row r="397" spans="2:9">
      <c r="B397" s="31"/>
      <c r="C397" s="31"/>
      <c r="D397" s="15"/>
      <c r="E397" s="45"/>
      <c r="F397" s="15"/>
      <c r="G397" s="15"/>
      <c r="H397" s="15"/>
      <c r="I397" s="15"/>
    </row>
    <row r="398" spans="2:9">
      <c r="B398" s="31"/>
      <c r="C398" s="31"/>
      <c r="D398" s="15"/>
      <c r="E398" s="45"/>
      <c r="F398" s="15"/>
      <c r="G398" s="15"/>
      <c r="H398" s="15"/>
      <c r="I398" s="15"/>
    </row>
    <row r="399" spans="2:9">
      <c r="B399" s="31"/>
      <c r="C399" s="31"/>
      <c r="D399" s="15"/>
      <c r="E399" s="45"/>
      <c r="F399" s="15"/>
      <c r="G399" s="15"/>
      <c r="H399" s="15"/>
      <c r="I399" s="15"/>
    </row>
    <row r="400" spans="2:9">
      <c r="B400" s="31"/>
      <c r="C400" s="31"/>
      <c r="D400" s="15"/>
      <c r="E400" s="45"/>
      <c r="F400" s="15"/>
      <c r="G400" s="15"/>
      <c r="H400" s="15"/>
      <c r="I400" s="15"/>
    </row>
    <row r="401" spans="2:9">
      <c r="B401" s="31"/>
      <c r="C401" s="31"/>
      <c r="D401" s="15"/>
      <c r="E401" s="45"/>
      <c r="F401" s="15"/>
      <c r="G401" s="15"/>
      <c r="H401" s="15"/>
      <c r="I401" s="15"/>
    </row>
    <row r="402" spans="2:9">
      <c r="B402" s="31"/>
      <c r="C402" s="31"/>
      <c r="D402" s="15"/>
      <c r="E402" s="45"/>
      <c r="F402" s="15"/>
      <c r="G402" s="15"/>
      <c r="H402" s="15"/>
      <c r="I402" s="15"/>
    </row>
    <row r="403" spans="2:9">
      <c r="B403" s="31"/>
      <c r="C403" s="31"/>
      <c r="D403" s="15"/>
      <c r="E403" s="45"/>
      <c r="F403" s="15"/>
      <c r="G403" s="15"/>
      <c r="H403" s="15"/>
      <c r="I403" s="15"/>
    </row>
    <row r="404" spans="2:9">
      <c r="B404" s="31"/>
      <c r="C404" s="31"/>
      <c r="D404" s="15"/>
      <c r="E404" s="45"/>
      <c r="F404" s="15"/>
      <c r="G404" s="15"/>
      <c r="H404" s="15"/>
      <c r="I404" s="15"/>
    </row>
    <row r="405" spans="2:9">
      <c r="B405" s="31"/>
      <c r="C405" s="31"/>
      <c r="D405" s="15"/>
      <c r="E405" s="45"/>
      <c r="F405" s="15"/>
      <c r="G405" s="15"/>
      <c r="H405" s="15"/>
      <c r="I405" s="15"/>
    </row>
    <row r="406" spans="2:9">
      <c r="B406" s="31"/>
      <c r="C406" s="31"/>
      <c r="D406" s="15"/>
      <c r="E406" s="45"/>
      <c r="F406" s="15"/>
      <c r="G406" s="15"/>
      <c r="H406" s="15"/>
      <c r="I406" s="15"/>
    </row>
    <row r="407" spans="2:9">
      <c r="B407" s="31"/>
      <c r="C407" s="31"/>
      <c r="D407" s="15"/>
      <c r="E407" s="45"/>
      <c r="F407" s="15"/>
      <c r="G407" s="15"/>
      <c r="H407" s="15"/>
      <c r="I407" s="15"/>
    </row>
    <row r="408" spans="2:9">
      <c r="B408" s="31"/>
      <c r="C408" s="31"/>
      <c r="D408" s="15"/>
      <c r="E408" s="45"/>
      <c r="F408" s="15"/>
      <c r="G408" s="15"/>
      <c r="H408" s="15"/>
      <c r="I408" s="15"/>
    </row>
    <row r="409" spans="2:9">
      <c r="B409" s="31"/>
      <c r="C409" s="31"/>
      <c r="D409" s="15"/>
      <c r="E409" s="45"/>
      <c r="F409" s="15"/>
      <c r="G409" s="15"/>
      <c r="H409" s="15"/>
      <c r="I409" s="15"/>
    </row>
    <row r="410" spans="2:9">
      <c r="B410" s="31"/>
      <c r="C410" s="31"/>
      <c r="D410" s="15"/>
      <c r="E410" s="45"/>
      <c r="F410" s="15"/>
      <c r="G410" s="15"/>
      <c r="H410" s="15"/>
      <c r="I410" s="15"/>
    </row>
    <row r="411" spans="2:9">
      <c r="B411" s="31"/>
      <c r="C411" s="31"/>
      <c r="D411" s="15"/>
      <c r="E411" s="45"/>
      <c r="F411" s="15"/>
      <c r="G411" s="15"/>
      <c r="H411" s="15"/>
      <c r="I411" s="15"/>
    </row>
    <row r="412" spans="2:9">
      <c r="B412" s="31"/>
      <c r="C412" s="31"/>
      <c r="D412" s="15"/>
      <c r="E412" s="45"/>
      <c r="F412" s="15"/>
      <c r="G412" s="15"/>
      <c r="H412" s="15"/>
      <c r="I412" s="15"/>
    </row>
    <row r="413" spans="2:9">
      <c r="B413" s="31"/>
      <c r="C413" s="31"/>
      <c r="D413" s="15"/>
      <c r="E413" s="45"/>
      <c r="F413" s="15"/>
      <c r="G413" s="15"/>
      <c r="H413" s="15"/>
      <c r="I413" s="15"/>
    </row>
    <row r="414" spans="2:9">
      <c r="B414" s="31"/>
      <c r="C414" s="31"/>
      <c r="D414" s="15"/>
      <c r="E414" s="45"/>
      <c r="F414" s="15"/>
      <c r="G414" s="15"/>
      <c r="H414" s="15"/>
      <c r="I414" s="15"/>
    </row>
    <row r="415" spans="2:9">
      <c r="B415" s="31"/>
      <c r="C415" s="31"/>
      <c r="D415" s="15"/>
      <c r="E415" s="45"/>
      <c r="F415" s="15"/>
      <c r="G415" s="15"/>
      <c r="H415" s="15"/>
      <c r="I415" s="15"/>
    </row>
    <row r="416" spans="2:9">
      <c r="B416" s="31"/>
      <c r="C416" s="31"/>
      <c r="D416" s="15"/>
      <c r="E416" s="45"/>
      <c r="F416" s="15"/>
      <c r="G416" s="15"/>
      <c r="H416" s="15"/>
      <c r="I416" s="15"/>
    </row>
    <row r="417" spans="2:9">
      <c r="B417" s="31"/>
      <c r="C417" s="31"/>
      <c r="D417" s="15"/>
      <c r="E417" s="45"/>
      <c r="F417" s="15"/>
      <c r="G417" s="15"/>
      <c r="H417" s="15"/>
      <c r="I417" s="15"/>
    </row>
    <row r="418" spans="2:9">
      <c r="B418" s="31"/>
      <c r="C418" s="31"/>
      <c r="D418" s="15"/>
      <c r="E418" s="45"/>
      <c r="F418" s="15"/>
      <c r="G418" s="15"/>
      <c r="H418" s="15"/>
      <c r="I418" s="15"/>
    </row>
    <row r="419" spans="2:9">
      <c r="B419" s="31"/>
      <c r="C419" s="31"/>
      <c r="D419" s="15"/>
      <c r="E419" s="45"/>
      <c r="F419" s="15"/>
      <c r="G419" s="15"/>
      <c r="H419" s="15"/>
      <c r="I419" s="15"/>
    </row>
    <row r="420" spans="2:9">
      <c r="B420" s="31"/>
      <c r="C420" s="31"/>
      <c r="D420" s="15"/>
      <c r="E420" s="45"/>
      <c r="F420" s="15"/>
      <c r="G420" s="15"/>
      <c r="H420" s="15"/>
      <c r="I420" s="15"/>
    </row>
    <row r="421" spans="2:9">
      <c r="B421" s="31"/>
      <c r="C421" s="31"/>
      <c r="D421" s="15"/>
      <c r="E421" s="45"/>
      <c r="F421" s="15"/>
      <c r="G421" s="15"/>
      <c r="H421" s="15"/>
      <c r="I421" s="15"/>
    </row>
    <row r="422" spans="2:9">
      <c r="B422" s="31"/>
      <c r="C422" s="31"/>
      <c r="D422" s="15"/>
      <c r="E422" s="45"/>
      <c r="F422" s="15"/>
      <c r="G422" s="15"/>
      <c r="H422" s="15"/>
      <c r="I422" s="15"/>
    </row>
    <row r="423" spans="2:9">
      <c r="B423" s="31"/>
      <c r="C423" s="31"/>
      <c r="D423" s="15"/>
      <c r="E423" s="45"/>
      <c r="F423" s="15"/>
      <c r="G423" s="15"/>
      <c r="H423" s="15"/>
      <c r="I423" s="15"/>
    </row>
    <row r="424" spans="2:9">
      <c r="B424" s="31"/>
      <c r="C424" s="31"/>
      <c r="D424" s="15"/>
      <c r="E424" s="45"/>
      <c r="F424" s="15"/>
      <c r="G424" s="15"/>
      <c r="H424" s="15"/>
      <c r="I424" s="15"/>
    </row>
    <row r="425" spans="2:9">
      <c r="B425" s="31"/>
      <c r="C425" s="31"/>
      <c r="D425" s="15"/>
      <c r="E425" s="45"/>
      <c r="F425" s="15"/>
      <c r="G425" s="15"/>
      <c r="H425" s="15"/>
      <c r="I425" s="15"/>
    </row>
    <row r="426" spans="2:9">
      <c r="B426" s="31"/>
      <c r="C426" s="31"/>
      <c r="D426" s="15"/>
      <c r="E426" s="45"/>
      <c r="F426" s="15"/>
      <c r="G426" s="15"/>
      <c r="H426" s="15"/>
      <c r="I426" s="15"/>
    </row>
    <row r="427" spans="2:9">
      <c r="B427" s="31"/>
      <c r="C427" s="31"/>
      <c r="D427" s="15"/>
      <c r="E427" s="45"/>
      <c r="F427" s="15"/>
      <c r="G427" s="15"/>
      <c r="H427" s="15"/>
      <c r="I427" s="15"/>
    </row>
    <row r="428" spans="2:9">
      <c r="B428" s="31"/>
      <c r="C428" s="31"/>
      <c r="D428" s="15"/>
      <c r="E428" s="45"/>
      <c r="F428" s="15"/>
      <c r="G428" s="15"/>
      <c r="H428" s="15"/>
      <c r="I428" s="15"/>
    </row>
    <row r="429" spans="2:9">
      <c r="B429" s="31"/>
      <c r="C429" s="31"/>
      <c r="D429" s="15"/>
      <c r="E429" s="45"/>
      <c r="F429" s="15"/>
      <c r="G429" s="15"/>
      <c r="H429" s="15"/>
      <c r="I429" s="15"/>
    </row>
    <row r="430" spans="2:9">
      <c r="B430" s="31"/>
      <c r="C430" s="31"/>
      <c r="D430" s="15"/>
      <c r="E430" s="45"/>
      <c r="F430" s="15"/>
      <c r="G430" s="15"/>
      <c r="H430" s="15"/>
      <c r="I430" s="15"/>
    </row>
    <row r="431" spans="2:9">
      <c r="B431" s="31"/>
      <c r="C431" s="31"/>
      <c r="D431" s="15"/>
      <c r="E431" s="45"/>
      <c r="F431" s="15"/>
      <c r="G431" s="15"/>
      <c r="H431" s="15"/>
      <c r="I431" s="15"/>
    </row>
    <row r="432" spans="2:9">
      <c r="B432" s="31"/>
      <c r="C432" s="31"/>
      <c r="D432" s="15"/>
      <c r="E432" s="45"/>
      <c r="F432" s="15"/>
      <c r="G432" s="15"/>
      <c r="H432" s="15"/>
      <c r="I432" s="15"/>
    </row>
    <row r="433" spans="2:9">
      <c r="B433" s="31"/>
      <c r="C433" s="31"/>
      <c r="D433" s="15"/>
      <c r="E433" s="45"/>
      <c r="F433" s="15"/>
      <c r="G433" s="15"/>
      <c r="H433" s="15"/>
      <c r="I433" s="15"/>
    </row>
    <row r="434" spans="2:9">
      <c r="B434" s="31"/>
      <c r="C434" s="31"/>
      <c r="D434" s="15"/>
      <c r="E434" s="45"/>
      <c r="F434" s="15"/>
      <c r="G434" s="15"/>
      <c r="H434" s="15"/>
      <c r="I434" s="15"/>
    </row>
    <row r="435" spans="2:9">
      <c r="B435" s="31"/>
      <c r="C435" s="31"/>
      <c r="D435" s="15"/>
      <c r="E435" s="45"/>
      <c r="F435" s="15"/>
      <c r="G435" s="15"/>
      <c r="H435" s="15"/>
      <c r="I435" s="15"/>
    </row>
    <row r="436" spans="2:9">
      <c r="B436" s="31"/>
      <c r="C436" s="31"/>
      <c r="D436" s="15"/>
      <c r="E436" s="45"/>
      <c r="F436" s="15"/>
      <c r="G436" s="15"/>
      <c r="H436" s="15"/>
      <c r="I436" s="15"/>
    </row>
    <row r="437" spans="2:9">
      <c r="B437" s="31"/>
      <c r="C437" s="31"/>
      <c r="D437" s="15"/>
      <c r="E437" s="45"/>
      <c r="F437" s="15"/>
      <c r="G437" s="15"/>
      <c r="H437" s="15"/>
      <c r="I437" s="15"/>
    </row>
    <row r="438" spans="2:9">
      <c r="B438" s="31"/>
      <c r="C438" s="31"/>
      <c r="D438" s="15"/>
      <c r="E438" s="45"/>
      <c r="F438" s="15"/>
      <c r="G438" s="15"/>
      <c r="H438" s="15"/>
      <c r="I438" s="15"/>
    </row>
    <row r="439" spans="2:9">
      <c r="B439" s="31"/>
      <c r="C439" s="31"/>
      <c r="D439" s="15"/>
      <c r="E439" s="45"/>
      <c r="F439" s="15"/>
      <c r="G439" s="15"/>
      <c r="H439" s="15"/>
      <c r="I439" s="15"/>
    </row>
    <row r="440" spans="2:9">
      <c r="B440" s="31"/>
      <c r="C440" s="31"/>
      <c r="D440" s="15"/>
      <c r="E440" s="45"/>
      <c r="F440" s="15"/>
      <c r="G440" s="15"/>
      <c r="H440" s="15"/>
      <c r="I440" s="15"/>
    </row>
    <row r="441" spans="2:9">
      <c r="B441" s="31"/>
      <c r="C441" s="31"/>
      <c r="D441" s="15"/>
      <c r="E441" s="45"/>
      <c r="F441" s="15"/>
      <c r="G441" s="15"/>
      <c r="H441" s="15"/>
      <c r="I441" s="15"/>
    </row>
    <row r="442" spans="2:9">
      <c r="B442" s="31"/>
      <c r="C442" s="31"/>
      <c r="D442" s="15"/>
      <c r="E442" s="45"/>
      <c r="F442" s="15"/>
      <c r="G442" s="15"/>
      <c r="H442" s="15"/>
      <c r="I442" s="15"/>
    </row>
    <row r="443" spans="2:9">
      <c r="B443" s="31"/>
      <c r="C443" s="31"/>
      <c r="D443" s="15"/>
      <c r="E443" s="45"/>
      <c r="F443" s="15"/>
      <c r="G443" s="15"/>
      <c r="H443" s="15"/>
      <c r="I443" s="15"/>
    </row>
    <row r="444" spans="2:9">
      <c r="B444" s="31"/>
      <c r="C444" s="31"/>
      <c r="D444" s="15"/>
      <c r="E444" s="45"/>
      <c r="F444" s="15"/>
      <c r="G444" s="15"/>
      <c r="H444" s="15"/>
      <c r="I444" s="15"/>
    </row>
    <row r="445" spans="2:9">
      <c r="B445" s="31"/>
      <c r="C445" s="31"/>
      <c r="D445" s="15"/>
      <c r="E445" s="45"/>
      <c r="F445" s="15"/>
      <c r="G445" s="15"/>
      <c r="H445" s="15"/>
      <c r="I445" s="15"/>
    </row>
    <row r="446" spans="2:9">
      <c r="B446" s="31"/>
      <c r="C446" s="31"/>
      <c r="D446" s="15"/>
      <c r="E446" s="45"/>
      <c r="F446" s="15"/>
      <c r="G446" s="15"/>
      <c r="H446" s="15"/>
      <c r="I446" s="15"/>
    </row>
    <row r="447" spans="2:9">
      <c r="B447" s="31"/>
      <c r="C447" s="31"/>
      <c r="D447" s="15"/>
      <c r="E447" s="45"/>
      <c r="F447" s="15"/>
      <c r="G447" s="15"/>
      <c r="H447" s="15"/>
      <c r="I447" s="15"/>
    </row>
    <row r="448" spans="2:9">
      <c r="B448" s="31"/>
      <c r="C448" s="31"/>
      <c r="D448" s="15"/>
      <c r="E448" s="45"/>
      <c r="F448" s="15"/>
      <c r="G448" s="15"/>
      <c r="H448" s="15"/>
      <c r="I448" s="15"/>
    </row>
    <row r="449" spans="2:9">
      <c r="B449" s="31"/>
      <c r="C449" s="31"/>
      <c r="D449" s="15"/>
      <c r="E449" s="45"/>
      <c r="F449" s="15"/>
      <c r="G449" s="15"/>
      <c r="H449" s="15"/>
      <c r="I449" s="15"/>
    </row>
    <row r="450" spans="2:9">
      <c r="B450" s="31"/>
      <c r="C450" s="31"/>
      <c r="D450" s="15"/>
      <c r="E450" s="45"/>
      <c r="F450" s="15"/>
      <c r="G450" s="15"/>
      <c r="H450" s="15"/>
      <c r="I450" s="15"/>
    </row>
    <row r="451" spans="2:9">
      <c r="B451" s="31"/>
      <c r="C451" s="31"/>
      <c r="D451" s="15"/>
      <c r="E451" s="45"/>
      <c r="F451" s="15"/>
      <c r="G451" s="15"/>
      <c r="H451" s="15"/>
      <c r="I451" s="15"/>
    </row>
    <row r="452" spans="2:9">
      <c r="B452" s="31"/>
      <c r="C452" s="31"/>
      <c r="D452" s="15"/>
      <c r="E452" s="45"/>
      <c r="F452" s="15"/>
      <c r="G452" s="15"/>
      <c r="H452" s="15"/>
      <c r="I452" s="15"/>
    </row>
    <row r="453" spans="2:9">
      <c r="B453" s="31"/>
      <c r="C453" s="31"/>
      <c r="D453" s="15"/>
      <c r="E453" s="45"/>
      <c r="F453" s="15"/>
      <c r="G453" s="15"/>
      <c r="H453" s="15"/>
      <c r="I453" s="15"/>
    </row>
    <row r="454" spans="2:9">
      <c r="B454" s="31"/>
      <c r="C454" s="31"/>
      <c r="D454" s="15"/>
      <c r="E454" s="45"/>
      <c r="F454" s="15"/>
      <c r="G454" s="15"/>
      <c r="H454" s="15"/>
      <c r="I454" s="15"/>
    </row>
    <row r="455" spans="2:9">
      <c r="B455" s="31"/>
      <c r="C455" s="31"/>
      <c r="D455" s="15"/>
      <c r="E455" s="45"/>
      <c r="F455" s="15"/>
      <c r="G455" s="15"/>
      <c r="H455" s="15"/>
      <c r="I455" s="15"/>
    </row>
    <row r="456" spans="2:9">
      <c r="B456" s="31"/>
      <c r="C456" s="31"/>
      <c r="D456" s="15"/>
      <c r="E456" s="45"/>
      <c r="F456" s="15"/>
      <c r="G456" s="15"/>
      <c r="H456" s="15"/>
      <c r="I456" s="15"/>
    </row>
    <row r="457" spans="2:9">
      <c r="B457" s="31"/>
      <c r="C457" s="31"/>
      <c r="D457" s="15"/>
      <c r="E457" s="45"/>
      <c r="F457" s="15"/>
      <c r="G457" s="15"/>
      <c r="H457" s="15"/>
      <c r="I457" s="15"/>
    </row>
    <row r="458" spans="2:9">
      <c r="B458" s="31"/>
      <c r="C458" s="31"/>
      <c r="D458" s="15"/>
      <c r="E458" s="45"/>
      <c r="F458" s="15"/>
      <c r="G458" s="15"/>
      <c r="H458" s="15"/>
      <c r="I458" s="15"/>
    </row>
    <row r="459" spans="2:9">
      <c r="B459" s="31"/>
      <c r="C459" s="31"/>
      <c r="D459" s="15"/>
      <c r="E459" s="45"/>
      <c r="F459" s="15"/>
      <c r="G459" s="15"/>
      <c r="H459" s="15"/>
      <c r="I459" s="15"/>
    </row>
    <row r="460" spans="2:9">
      <c r="B460" s="31"/>
      <c r="C460" s="31"/>
      <c r="D460" s="15"/>
      <c r="E460" s="45"/>
      <c r="F460" s="15"/>
      <c r="G460" s="15"/>
      <c r="H460" s="15"/>
      <c r="I460" s="15"/>
    </row>
    <row r="461" spans="2:9">
      <c r="B461" s="31"/>
      <c r="C461" s="31"/>
      <c r="D461" s="15"/>
      <c r="E461" s="45"/>
      <c r="F461" s="15"/>
      <c r="G461" s="15"/>
      <c r="H461" s="15"/>
      <c r="I461" s="15"/>
    </row>
    <row r="462" spans="2:9">
      <c r="B462" s="31"/>
      <c r="C462" s="31"/>
      <c r="D462" s="15"/>
      <c r="E462" s="45"/>
      <c r="F462" s="15"/>
      <c r="G462" s="15"/>
      <c r="H462" s="15"/>
      <c r="I462" s="15"/>
    </row>
    <row r="463" spans="2:9">
      <c r="B463" s="31"/>
      <c r="C463" s="31"/>
      <c r="D463" s="15"/>
      <c r="E463" s="45"/>
      <c r="F463" s="15"/>
      <c r="G463" s="15"/>
      <c r="H463" s="15"/>
      <c r="I463" s="15"/>
    </row>
    <row r="464" spans="2:9">
      <c r="B464" s="31"/>
      <c r="C464" s="31"/>
      <c r="D464" s="15"/>
      <c r="E464" s="45"/>
      <c r="F464" s="15"/>
      <c r="G464" s="15"/>
      <c r="H464" s="15"/>
      <c r="I464" s="15"/>
    </row>
    <row r="465" spans="2:9">
      <c r="B465" s="31"/>
      <c r="C465" s="31"/>
      <c r="D465" s="15"/>
      <c r="E465" s="45"/>
      <c r="F465" s="15"/>
      <c r="G465" s="15"/>
      <c r="H465" s="15"/>
      <c r="I465" s="15"/>
    </row>
    <row r="466" spans="2:9">
      <c r="B466" s="31"/>
      <c r="C466" s="31"/>
      <c r="D466" s="15"/>
      <c r="E466" s="45"/>
      <c r="F466" s="15"/>
      <c r="G466" s="15"/>
      <c r="H466" s="15"/>
      <c r="I466" s="15"/>
    </row>
    <row r="467" spans="2:9">
      <c r="B467" s="31"/>
      <c r="C467" s="31"/>
      <c r="D467" s="15"/>
      <c r="E467" s="45"/>
      <c r="F467" s="15"/>
      <c r="G467" s="15"/>
      <c r="H467" s="15"/>
      <c r="I467" s="15"/>
    </row>
    <row r="468" spans="2:9">
      <c r="B468" s="31"/>
      <c r="C468" s="31"/>
      <c r="D468" s="15"/>
      <c r="E468" s="45"/>
      <c r="F468" s="15"/>
      <c r="G468" s="15"/>
      <c r="H468" s="15"/>
      <c r="I468" s="15"/>
    </row>
    <row r="469" spans="2:9">
      <c r="B469" s="31"/>
      <c r="C469" s="31"/>
      <c r="D469" s="15"/>
      <c r="E469" s="45"/>
      <c r="F469" s="15"/>
      <c r="G469" s="15"/>
      <c r="H469" s="15"/>
      <c r="I469" s="15"/>
    </row>
    <row r="470" spans="2:9">
      <c r="B470" s="31"/>
      <c r="C470" s="31"/>
      <c r="D470" s="15"/>
      <c r="E470" s="45"/>
      <c r="F470" s="15"/>
      <c r="G470" s="15"/>
      <c r="H470" s="15"/>
      <c r="I470" s="15"/>
    </row>
    <row r="471" spans="2:9">
      <c r="B471" s="31"/>
      <c r="C471" s="31"/>
      <c r="D471" s="15"/>
      <c r="E471" s="45"/>
      <c r="F471" s="15"/>
      <c r="G471" s="15"/>
      <c r="H471" s="15"/>
      <c r="I471" s="15"/>
    </row>
    <row r="472" spans="2:9">
      <c r="B472" s="31"/>
      <c r="C472" s="31"/>
      <c r="D472" s="15"/>
      <c r="E472" s="45"/>
      <c r="F472" s="15"/>
      <c r="G472" s="15"/>
      <c r="H472" s="15"/>
      <c r="I472" s="15"/>
    </row>
    <row r="473" spans="2:9">
      <c r="B473" s="31"/>
      <c r="C473" s="31"/>
      <c r="D473" s="15"/>
      <c r="E473" s="45"/>
      <c r="F473" s="15"/>
      <c r="G473" s="15"/>
      <c r="H473" s="15"/>
      <c r="I473" s="15"/>
    </row>
    <row r="474" spans="2:9">
      <c r="B474" s="31"/>
      <c r="C474" s="31"/>
      <c r="D474" s="15"/>
      <c r="E474" s="45"/>
      <c r="F474" s="15"/>
      <c r="G474" s="15"/>
      <c r="H474" s="15"/>
      <c r="I474" s="15"/>
    </row>
    <row r="475" spans="2:9">
      <c r="B475" s="31"/>
      <c r="C475" s="31"/>
      <c r="D475" s="15"/>
      <c r="E475" s="45"/>
      <c r="F475" s="15"/>
      <c r="G475" s="15"/>
      <c r="H475" s="15"/>
      <c r="I475" s="15"/>
    </row>
    <row r="476" spans="2:9">
      <c r="B476" s="31"/>
      <c r="C476" s="31"/>
      <c r="D476" s="15"/>
      <c r="E476" s="45"/>
      <c r="F476" s="15"/>
      <c r="G476" s="15"/>
      <c r="H476" s="15"/>
      <c r="I476" s="15"/>
    </row>
    <row r="477" spans="2:9">
      <c r="B477" s="31"/>
      <c r="C477" s="31"/>
      <c r="D477" s="15"/>
      <c r="E477" s="45"/>
      <c r="F477" s="15"/>
      <c r="G477" s="15"/>
      <c r="H477" s="15"/>
      <c r="I477" s="15"/>
    </row>
    <row r="478" spans="2:9">
      <c r="B478" s="31"/>
      <c r="C478" s="31"/>
      <c r="D478" s="15"/>
      <c r="E478" s="45"/>
      <c r="F478" s="15"/>
      <c r="G478" s="15"/>
      <c r="H478" s="15"/>
      <c r="I478" s="15"/>
    </row>
    <row r="479" spans="2:9">
      <c r="B479" s="31"/>
      <c r="C479" s="31"/>
      <c r="D479" s="15"/>
      <c r="E479" s="45"/>
      <c r="F479" s="15"/>
      <c r="G479" s="15"/>
      <c r="H479" s="15"/>
      <c r="I479" s="15"/>
    </row>
    <row r="480" spans="2:9">
      <c r="B480" s="31"/>
      <c r="C480" s="31"/>
      <c r="D480" s="15"/>
      <c r="E480" s="45"/>
      <c r="F480" s="15"/>
      <c r="G480" s="15"/>
      <c r="H480" s="15"/>
      <c r="I480" s="15"/>
    </row>
    <row r="481" spans="2:9">
      <c r="B481" s="31"/>
      <c r="C481" s="31"/>
      <c r="D481" s="15"/>
      <c r="E481" s="45"/>
      <c r="F481" s="15"/>
      <c r="G481" s="15"/>
      <c r="H481" s="15"/>
      <c r="I481" s="15"/>
    </row>
    <row r="482" spans="2:9">
      <c r="B482" s="31"/>
      <c r="C482" s="31"/>
      <c r="D482" s="15"/>
      <c r="E482" s="45"/>
      <c r="F482" s="15"/>
      <c r="G482" s="15"/>
      <c r="H482" s="15"/>
      <c r="I482" s="15"/>
    </row>
    <row r="483" spans="2:9">
      <c r="B483" s="31"/>
      <c r="C483" s="31"/>
      <c r="D483" s="15"/>
      <c r="E483" s="45"/>
      <c r="F483" s="15"/>
      <c r="G483" s="15"/>
      <c r="H483" s="15"/>
      <c r="I483" s="15"/>
    </row>
    <row r="484" spans="2:9">
      <c r="B484" s="31"/>
      <c r="C484" s="31"/>
      <c r="D484" s="15"/>
      <c r="E484" s="45"/>
      <c r="F484" s="15"/>
      <c r="G484" s="15"/>
      <c r="H484" s="15"/>
      <c r="I484" s="15"/>
    </row>
    <row r="485" spans="2:9">
      <c r="B485" s="31"/>
      <c r="C485" s="31"/>
      <c r="D485" s="15"/>
      <c r="E485" s="45"/>
      <c r="F485" s="15"/>
      <c r="G485" s="15"/>
      <c r="H485" s="15"/>
      <c r="I485" s="15"/>
    </row>
    <row r="486" spans="2:9">
      <c r="B486" s="31"/>
      <c r="C486" s="31"/>
      <c r="D486" s="15"/>
      <c r="E486" s="45"/>
      <c r="F486" s="15"/>
      <c r="G486" s="15"/>
      <c r="H486" s="15"/>
      <c r="I486" s="15"/>
    </row>
    <row r="487" spans="2:9">
      <c r="B487" s="31"/>
      <c r="C487" s="31"/>
      <c r="D487" s="15"/>
      <c r="E487" s="45"/>
      <c r="F487" s="15"/>
      <c r="G487" s="15"/>
      <c r="H487" s="15"/>
      <c r="I487" s="15"/>
    </row>
    <row r="488" spans="2:9">
      <c r="B488" s="31"/>
      <c r="C488" s="31"/>
      <c r="D488" s="15"/>
      <c r="E488" s="45"/>
      <c r="F488" s="15"/>
      <c r="G488" s="15"/>
      <c r="H488" s="15"/>
      <c r="I488" s="15"/>
    </row>
    <row r="489" spans="2:9">
      <c r="B489" s="31"/>
      <c r="C489" s="31"/>
      <c r="D489" s="15"/>
      <c r="E489" s="45"/>
      <c r="F489" s="15"/>
      <c r="G489" s="15"/>
      <c r="H489" s="15"/>
      <c r="I489" s="15"/>
    </row>
    <row r="490" spans="2:9">
      <c r="B490" s="31"/>
      <c r="C490" s="31"/>
      <c r="D490" s="15"/>
      <c r="E490" s="45"/>
      <c r="F490" s="15"/>
      <c r="G490" s="15"/>
      <c r="H490" s="15"/>
      <c r="I490" s="15"/>
    </row>
    <row r="491" spans="2:9">
      <c r="B491" s="31"/>
      <c r="C491" s="31"/>
      <c r="D491" s="15"/>
      <c r="E491" s="45"/>
      <c r="F491" s="15"/>
      <c r="G491" s="15"/>
      <c r="H491" s="15"/>
      <c r="I491" s="15"/>
    </row>
    <row r="492" spans="2:9">
      <c r="B492" s="31"/>
      <c r="C492" s="31"/>
      <c r="D492" s="15"/>
      <c r="E492" s="45"/>
      <c r="F492" s="15"/>
      <c r="G492" s="15"/>
      <c r="H492" s="15"/>
      <c r="I492" s="15"/>
    </row>
    <row r="493" spans="2:9">
      <c r="B493" s="31"/>
      <c r="C493" s="31"/>
      <c r="D493" s="15"/>
      <c r="E493" s="45"/>
      <c r="F493" s="15"/>
      <c r="G493" s="15"/>
      <c r="H493" s="15"/>
      <c r="I493" s="15"/>
    </row>
    <row r="494" spans="2:9">
      <c r="B494" s="31"/>
      <c r="C494" s="31"/>
      <c r="D494" s="15"/>
      <c r="E494" s="45"/>
      <c r="F494" s="15"/>
      <c r="G494" s="15"/>
      <c r="H494" s="15"/>
      <c r="I494" s="15"/>
    </row>
    <row r="495" spans="2:9">
      <c r="B495" s="31"/>
      <c r="C495" s="31"/>
      <c r="D495" s="15"/>
      <c r="E495" s="45"/>
      <c r="F495" s="15"/>
      <c r="G495" s="15"/>
      <c r="H495" s="15"/>
      <c r="I495" s="15"/>
    </row>
    <row r="496" spans="2:9">
      <c r="B496" s="31"/>
      <c r="C496" s="31"/>
      <c r="D496" s="15"/>
      <c r="E496" s="45"/>
      <c r="F496" s="15"/>
      <c r="G496" s="15"/>
      <c r="H496" s="15"/>
      <c r="I496" s="15"/>
    </row>
    <row r="497" spans="2:9">
      <c r="B497" s="31"/>
      <c r="C497" s="31"/>
      <c r="D497" s="15"/>
      <c r="E497" s="45"/>
      <c r="F497" s="15"/>
      <c r="G497" s="15"/>
      <c r="H497" s="15"/>
      <c r="I497" s="15"/>
    </row>
    <row r="498" spans="2:9">
      <c r="B498" s="31"/>
      <c r="C498" s="31"/>
      <c r="D498" s="15"/>
      <c r="E498" s="45"/>
      <c r="F498" s="15"/>
      <c r="G498" s="15"/>
      <c r="H498" s="15"/>
      <c r="I498" s="15"/>
    </row>
    <row r="499" spans="2:9">
      <c r="B499" s="31"/>
      <c r="C499" s="31"/>
      <c r="D499" s="15"/>
      <c r="E499" s="45"/>
      <c r="F499" s="15"/>
      <c r="G499" s="15"/>
      <c r="H499" s="15"/>
      <c r="I499" s="15"/>
    </row>
    <row r="500" spans="2:9">
      <c r="B500" s="31"/>
      <c r="C500" s="31"/>
      <c r="D500" s="15"/>
      <c r="E500" s="45"/>
      <c r="F500" s="15"/>
      <c r="G500" s="15"/>
      <c r="H500" s="15"/>
      <c r="I500" s="15"/>
    </row>
    <row r="501" spans="2:9">
      <c r="B501" s="31"/>
      <c r="C501" s="31"/>
      <c r="D501" s="15"/>
      <c r="E501" s="45"/>
      <c r="F501" s="15"/>
      <c r="G501" s="15"/>
      <c r="H501" s="15"/>
      <c r="I501" s="15"/>
    </row>
    <row r="502" spans="2:9">
      <c r="B502" s="31"/>
      <c r="C502" s="31"/>
      <c r="D502" s="15"/>
      <c r="E502" s="45"/>
      <c r="F502" s="15"/>
      <c r="G502" s="15"/>
      <c r="H502" s="15"/>
      <c r="I502" s="15"/>
    </row>
    <row r="503" spans="2:9">
      <c r="B503" s="31"/>
      <c r="C503" s="31"/>
      <c r="D503" s="15"/>
      <c r="E503" s="45"/>
      <c r="F503" s="15"/>
      <c r="G503" s="15"/>
      <c r="H503" s="15"/>
      <c r="I503" s="15"/>
    </row>
    <row r="504" spans="2:9">
      <c r="B504" s="31"/>
      <c r="C504" s="31"/>
      <c r="D504" s="15"/>
      <c r="E504" s="45"/>
      <c r="F504" s="15"/>
      <c r="G504" s="15"/>
      <c r="H504" s="15"/>
      <c r="I504" s="15"/>
    </row>
    <row r="505" spans="2:9">
      <c r="B505" s="31"/>
      <c r="C505" s="31"/>
      <c r="D505" s="15"/>
      <c r="E505" s="45"/>
      <c r="F505" s="15"/>
      <c r="G505" s="15"/>
      <c r="H505" s="15"/>
      <c r="I505" s="15"/>
    </row>
    <row r="506" spans="2:9">
      <c r="B506" s="31"/>
      <c r="C506" s="31"/>
      <c r="D506" s="15"/>
      <c r="E506" s="45"/>
      <c r="F506" s="15"/>
      <c r="G506" s="15"/>
      <c r="H506" s="15"/>
      <c r="I506" s="15"/>
    </row>
    <row r="507" spans="2:9">
      <c r="B507" s="31"/>
      <c r="C507" s="31"/>
      <c r="D507" s="15"/>
      <c r="E507" s="45"/>
      <c r="F507" s="15"/>
      <c r="G507" s="15"/>
      <c r="H507" s="15"/>
      <c r="I507" s="15"/>
    </row>
    <row r="508" spans="2:9">
      <c r="B508" s="31"/>
      <c r="C508" s="31"/>
      <c r="D508" s="15"/>
      <c r="E508" s="45"/>
      <c r="F508" s="15"/>
      <c r="G508" s="15"/>
      <c r="H508" s="15"/>
      <c r="I508" s="15"/>
    </row>
    <row r="509" spans="2:9">
      <c r="B509" s="31"/>
      <c r="C509" s="31"/>
      <c r="D509" s="15"/>
      <c r="E509" s="45"/>
      <c r="F509" s="15"/>
      <c r="G509" s="15"/>
      <c r="H509" s="15"/>
      <c r="I509" s="15"/>
    </row>
    <row r="510" spans="2:9">
      <c r="B510" s="31"/>
      <c r="C510" s="31"/>
      <c r="D510" s="15"/>
      <c r="E510" s="45"/>
      <c r="F510" s="15"/>
      <c r="G510" s="15"/>
      <c r="H510" s="15"/>
      <c r="I510" s="15"/>
    </row>
    <row r="511" spans="2:9">
      <c r="B511" s="31"/>
      <c r="C511" s="31"/>
      <c r="D511" s="15"/>
      <c r="E511" s="45"/>
      <c r="F511" s="15"/>
      <c r="G511" s="15"/>
      <c r="H511" s="15"/>
      <c r="I511" s="15"/>
    </row>
    <row r="512" spans="2:9">
      <c r="B512" s="31"/>
      <c r="C512" s="31"/>
      <c r="D512" s="15"/>
      <c r="E512" s="45"/>
      <c r="F512" s="15"/>
      <c r="G512" s="15"/>
      <c r="H512" s="15"/>
      <c r="I512" s="15"/>
    </row>
    <row r="513" spans="2:9">
      <c r="B513" s="31"/>
      <c r="C513" s="31"/>
      <c r="D513" s="15"/>
      <c r="E513" s="45"/>
      <c r="F513" s="15"/>
      <c r="G513" s="15"/>
      <c r="H513" s="15"/>
      <c r="I513" s="15"/>
    </row>
    <row r="514" spans="2:9">
      <c r="B514" s="31"/>
      <c r="C514" s="31"/>
      <c r="D514" s="15"/>
      <c r="E514" s="45"/>
      <c r="F514" s="15"/>
      <c r="G514" s="15"/>
      <c r="H514" s="15"/>
      <c r="I514" s="15"/>
    </row>
    <row r="515" spans="2:9">
      <c r="B515" s="31"/>
      <c r="C515" s="31"/>
      <c r="D515" s="15"/>
      <c r="E515" s="45"/>
      <c r="F515" s="15"/>
      <c r="G515" s="15"/>
      <c r="H515" s="15"/>
      <c r="I515" s="15"/>
    </row>
    <row r="516" spans="2:9">
      <c r="B516" s="31"/>
      <c r="C516" s="31"/>
      <c r="D516" s="15"/>
      <c r="E516" s="45"/>
      <c r="F516" s="15"/>
      <c r="G516" s="15"/>
      <c r="H516" s="15"/>
      <c r="I516" s="15"/>
    </row>
    <row r="517" spans="2:9">
      <c r="B517" s="31"/>
      <c r="C517" s="31"/>
      <c r="D517" s="15"/>
      <c r="E517" s="45"/>
      <c r="F517" s="15"/>
      <c r="G517" s="15"/>
      <c r="H517" s="15"/>
      <c r="I517" s="15"/>
    </row>
    <row r="518" spans="2:9">
      <c r="B518" s="31"/>
      <c r="C518" s="31"/>
      <c r="D518" s="15"/>
      <c r="E518" s="45"/>
      <c r="F518" s="15"/>
      <c r="G518" s="15"/>
      <c r="H518" s="15"/>
      <c r="I518" s="15"/>
    </row>
    <row r="519" spans="2:9">
      <c r="B519" s="31"/>
      <c r="C519" s="31"/>
      <c r="D519" s="15"/>
      <c r="E519" s="45"/>
      <c r="F519" s="15"/>
      <c r="G519" s="15"/>
      <c r="H519" s="15"/>
      <c r="I519" s="15"/>
    </row>
    <row r="520" spans="2:9">
      <c r="B520" s="31"/>
      <c r="C520" s="31"/>
      <c r="D520" s="15"/>
      <c r="E520" s="45"/>
      <c r="F520" s="15"/>
      <c r="G520" s="15"/>
      <c r="H520" s="15"/>
      <c r="I520" s="15"/>
    </row>
  </sheetData>
  <conditionalFormatting sqref="F27 I27:I28">
    <cfRule type="cellIs" dxfId="2" priority="1" stopIfTrue="1" operator="equal">
      <formula>"&lt;-Error"</formula>
    </cfRule>
  </conditionalFormatting>
  <dataValidations count="13">
    <dataValidation type="list" allowBlank="1" showInputMessage="1" showErrorMessage="1" sqref="WLQ983052 IZ21 SV21 ACR21 AMN21 AWJ21 BGF21 BQB21 BZX21 CJT21 CTP21 DDL21 DNH21 DXD21 EGZ21 EQV21 FAR21 FKN21 FUJ21 GEF21 GOB21 GXX21 HHT21 HRP21 IBL21 ILH21 IVD21 JEZ21 JOV21 JYR21 KIN21 KSJ21 LCF21 LMB21 LVX21 MFT21 MPP21 MZL21 NJH21 NTD21 OCZ21 OMV21 OWR21 PGN21 PQJ21 QAF21 QKB21 QTX21 RDT21 RNP21 RXL21 SHH21 SRD21 TAZ21 TKV21 TUR21 UEN21 UOJ21 UYF21 VIB21 VRX21 WBT21 WLP21 WVL21 IW21 SS21 ACO21 AMK21 AWG21 BGC21 BPY21 BZU21 CJQ21 CTM21 DDI21 DNE21 DXA21 EGW21 EQS21 FAO21 FKK21 FUG21 GEC21 GNY21 GXU21 HHQ21 HRM21 IBI21 ILE21 IVA21 JEW21 JOS21 JYO21 KIK21 KSG21 LCC21 LLY21 LVU21 MFQ21 MPM21 MZI21 NJE21 NTA21 OCW21 OMS21 OWO21 PGK21 PQG21 QAC21 QJY21 QTU21 RDQ21 RNM21 RXI21 SHE21 SRA21 TAW21 TKS21 TUO21 UEK21 UOG21 UYC21 VHY21 VRU21 WBQ21 WLM21 WVI21 IX11 ST11 ACP11 AML11 AWH11 BGD11 BPZ11 BZV11 CJR11 CTN11 DDJ11 DNF11 DXB11 EGX11 EQT11 FAP11 FKL11 FUH11 GED11 GNZ11 GXV11 HHR11 HRN11 IBJ11 ILF11 IVB11 JEX11 JOT11 JYP11 KIL11 KSH11 LCD11 LLZ11 LVV11 MFR11 MPN11 MZJ11 NJF11 NTB11 OCX11 OMT11 OWP11 PGL11 PQH11 QAD11 QJZ11 QTV11 RDR11 RNN11 RXJ11 SHF11 SRB11 TAX11 TKT11 TUP11 UEL11 UOH11 UYD11 VHZ11 VRV11 WBR11 WLN11 WVJ11 JA11 SW11 ACS11 AMO11 AWK11 BGG11 BQC11 BZY11 CJU11 CTQ11 DDM11 DNI11 DXE11 EHA11 EQW11 FAS11 FKO11 FUK11 GEG11 GOC11 GXY11 HHU11 HRQ11 IBM11 ILI11 IVE11 JFA11 JOW11 JYS11 KIO11 KSK11 LCG11 LMC11 LVY11 MFU11 MPQ11 MZM11 NJI11 NTE11 ODA11 OMW11 OWS11 PGO11 PQK11 QAG11 QKC11 QTY11 RDU11 RNQ11 RXM11 SHI11 SRE11 TBA11 TKW11 TUS11 UEO11 UOK11 UYG11 VIC11 VRY11 WBU11 WLQ11 WVM11 F9 I9 E19 H19 I983049 I917513 I851977 I786441 I720905 I655369 I589833 I524297 I458761 I393225 I327689 I262153 I196617 I131081 I65545 F983049 F917513 F851977 F786441 F720905 F655369 F589833 F524297 F458761 F393225 F327689 F262153 F196617 F131081 F65545 E983057 E917521 E851985 E786449 E720913 E655377 E589841 E524305 E458769 E393233 E327697 E262161 E196625 E131089 E65553 H983057 H917521 H851985 H786449 H720913 H655377 H589841 H524305 H458769 H393233 H327697 H262161 H196625 H131089 H65553 WVM983052 IZ65556 SV65556 ACR65556 AMN65556 AWJ65556 BGF65556 BQB65556 BZX65556 CJT65556 CTP65556 DDL65556 DNH65556 DXD65556 EGZ65556 EQV65556 FAR65556 FKN65556 FUJ65556 GEF65556 GOB65556 GXX65556 HHT65556 HRP65556 IBL65556 ILH65556 IVD65556 JEZ65556 JOV65556 JYR65556 KIN65556 KSJ65556 LCF65556 LMB65556 LVX65556 MFT65556 MPP65556 MZL65556 NJH65556 NTD65556 OCZ65556 OMV65556 OWR65556 PGN65556 PQJ65556 QAF65556 QKB65556 QTX65556 RDT65556 RNP65556 RXL65556 SHH65556 SRD65556 TAZ65556 TKV65556 TUR65556 UEN65556 UOJ65556 UYF65556 VIB65556 VRX65556 WBT65556 WLP65556 WVL65556 IZ131092 SV131092 ACR131092 AMN131092 AWJ131092 BGF131092 BQB131092 BZX131092 CJT131092 CTP131092 DDL131092 DNH131092 DXD131092 EGZ131092 EQV131092 FAR131092 FKN131092 FUJ131092 GEF131092 GOB131092 GXX131092 HHT131092 HRP131092 IBL131092 ILH131092 IVD131092 JEZ131092 JOV131092 JYR131092 KIN131092 KSJ131092 LCF131092 LMB131092 LVX131092 MFT131092 MPP131092 MZL131092 NJH131092 NTD131092 OCZ131092 OMV131092 OWR131092 PGN131092 PQJ131092 QAF131092 QKB131092 QTX131092 RDT131092 RNP131092 RXL131092 SHH131092 SRD131092 TAZ131092 TKV131092 TUR131092 UEN131092 UOJ131092 UYF131092 VIB131092 VRX131092 WBT131092 WLP131092 WVL131092 IZ196628 SV196628 ACR196628 AMN196628 AWJ196628 BGF196628 BQB196628 BZX196628 CJT196628 CTP196628 DDL196628 DNH196628 DXD196628 EGZ196628 EQV196628 FAR196628 FKN196628 FUJ196628 GEF196628 GOB196628 GXX196628 HHT196628 HRP196628 IBL196628 ILH196628 IVD196628 JEZ196628 JOV196628 JYR196628 KIN196628 KSJ196628 LCF196628 LMB196628 LVX196628 MFT196628 MPP196628 MZL196628 NJH196628 NTD196628 OCZ196628 OMV196628 OWR196628 PGN196628 PQJ196628 QAF196628 QKB196628 QTX196628 RDT196628 RNP196628 RXL196628 SHH196628 SRD196628 TAZ196628 TKV196628 TUR196628 UEN196628 UOJ196628 UYF196628 VIB196628 VRX196628 WBT196628 WLP196628 WVL196628 IZ262164 SV262164 ACR262164 AMN262164 AWJ262164 BGF262164 BQB262164 BZX262164 CJT262164 CTP262164 DDL262164 DNH262164 DXD262164 EGZ262164 EQV262164 FAR262164 FKN262164 FUJ262164 GEF262164 GOB262164 GXX262164 HHT262164 HRP262164 IBL262164 ILH262164 IVD262164 JEZ262164 JOV262164 JYR262164 KIN262164 KSJ262164 LCF262164 LMB262164 LVX262164 MFT262164 MPP262164 MZL262164 NJH262164 NTD262164 OCZ262164 OMV262164 OWR262164 PGN262164 PQJ262164 QAF262164 QKB262164 QTX262164 RDT262164 RNP262164 RXL262164 SHH262164 SRD262164 TAZ262164 TKV262164 TUR262164 UEN262164 UOJ262164 UYF262164 VIB262164 VRX262164 WBT262164 WLP262164 WVL262164 IZ327700 SV327700 ACR327700 AMN327700 AWJ327700 BGF327700 BQB327700 BZX327700 CJT327700 CTP327700 DDL327700 DNH327700 DXD327700 EGZ327700 EQV327700 FAR327700 FKN327700 FUJ327700 GEF327700 GOB327700 GXX327700 HHT327700 HRP327700 IBL327700 ILH327700 IVD327700 JEZ327700 JOV327700 JYR327700 KIN327700 KSJ327700 LCF327700 LMB327700 LVX327700 MFT327700 MPP327700 MZL327700 NJH327700 NTD327700 OCZ327700 OMV327700 OWR327700 PGN327700 PQJ327700 QAF327700 QKB327700 QTX327700 RDT327700 RNP327700 RXL327700 SHH327700 SRD327700 TAZ327700 TKV327700 TUR327700 UEN327700 UOJ327700 UYF327700 VIB327700 VRX327700 WBT327700 WLP327700 WVL327700 IZ393236 SV393236 ACR393236 AMN393236 AWJ393236 BGF393236 BQB393236 BZX393236 CJT393236 CTP393236 DDL393236 DNH393236 DXD393236 EGZ393236 EQV393236 FAR393236 FKN393236 FUJ393236 GEF393236 GOB393236 GXX393236 HHT393236 HRP393236 IBL393236 ILH393236 IVD393236 JEZ393236 JOV393236 JYR393236 KIN393236 KSJ393236 LCF393236 LMB393236 LVX393236 MFT393236 MPP393236 MZL393236 NJH393236 NTD393236 OCZ393236 OMV393236 OWR393236 PGN393236 PQJ393236 QAF393236 QKB393236 QTX393236 RDT393236 RNP393236 RXL393236 SHH393236 SRD393236 TAZ393236 TKV393236 TUR393236 UEN393236 UOJ393236 UYF393236 VIB393236 VRX393236 WBT393236 WLP393236 WVL393236 IZ458772 SV458772 ACR458772 AMN458772 AWJ458772 BGF458772 BQB458772 BZX458772 CJT458772 CTP458772 DDL458772 DNH458772 DXD458772 EGZ458772 EQV458772 FAR458772 FKN458772 FUJ458772 GEF458772 GOB458772 GXX458772 HHT458772 HRP458772 IBL458772 ILH458772 IVD458772 JEZ458772 JOV458772 JYR458772 KIN458772 KSJ458772 LCF458772 LMB458772 LVX458772 MFT458772 MPP458772 MZL458772 NJH458772 NTD458772 OCZ458772 OMV458772 OWR458772 PGN458772 PQJ458772 QAF458772 QKB458772 QTX458772 RDT458772 RNP458772 RXL458772 SHH458772 SRD458772 TAZ458772 TKV458772 TUR458772 UEN458772 UOJ458772 UYF458772 VIB458772 VRX458772 WBT458772 WLP458772 WVL458772 IZ524308 SV524308 ACR524308 AMN524308 AWJ524308 BGF524308 BQB524308 BZX524308 CJT524308 CTP524308 DDL524308 DNH524308 DXD524308 EGZ524308 EQV524308 FAR524308 FKN524308 FUJ524308 GEF524308 GOB524308 GXX524308 HHT524308 HRP524308 IBL524308 ILH524308 IVD524308 JEZ524308 JOV524308 JYR524308 KIN524308 KSJ524308 LCF524308 LMB524308 LVX524308 MFT524308 MPP524308 MZL524308 NJH524308 NTD524308 OCZ524308 OMV524308 OWR524308 PGN524308 PQJ524308 QAF524308 QKB524308 QTX524308 RDT524308 RNP524308 RXL524308 SHH524308 SRD524308 TAZ524308 TKV524308 TUR524308 UEN524308 UOJ524308 UYF524308 VIB524308 VRX524308 WBT524308 WLP524308 WVL524308 IZ589844 SV589844 ACR589844 AMN589844 AWJ589844 BGF589844 BQB589844 BZX589844 CJT589844 CTP589844 DDL589844 DNH589844 DXD589844 EGZ589844 EQV589844 FAR589844 FKN589844 FUJ589844 GEF589844 GOB589844 GXX589844 HHT589844 HRP589844 IBL589844 ILH589844 IVD589844 JEZ589844 JOV589844 JYR589844 KIN589844 KSJ589844 LCF589844 LMB589844 LVX589844 MFT589844 MPP589844 MZL589844 NJH589844 NTD589844 OCZ589844 OMV589844 OWR589844 PGN589844 PQJ589844 QAF589844 QKB589844 QTX589844 RDT589844 RNP589844 RXL589844 SHH589844 SRD589844 TAZ589844 TKV589844 TUR589844 UEN589844 UOJ589844 UYF589844 VIB589844 VRX589844 WBT589844 WLP589844 WVL589844 IZ655380 SV655380 ACR655380 AMN655380 AWJ655380 BGF655380 BQB655380 BZX655380 CJT655380 CTP655380 DDL655380 DNH655380 DXD655380 EGZ655380 EQV655380 FAR655380 FKN655380 FUJ655380 GEF655380 GOB655380 GXX655380 HHT655380 HRP655380 IBL655380 ILH655380 IVD655380 JEZ655380 JOV655380 JYR655380 KIN655380 KSJ655380 LCF655380 LMB655380 LVX655380 MFT655380 MPP655380 MZL655380 NJH655380 NTD655380 OCZ655380 OMV655380 OWR655380 PGN655380 PQJ655380 QAF655380 QKB655380 QTX655380 RDT655380 RNP655380 RXL655380 SHH655380 SRD655380 TAZ655380 TKV655380 TUR655380 UEN655380 UOJ655380 UYF655380 VIB655380 VRX655380 WBT655380 WLP655380 WVL655380 IZ720916 SV720916 ACR720916 AMN720916 AWJ720916 BGF720916 BQB720916 BZX720916 CJT720916 CTP720916 DDL720916 DNH720916 DXD720916 EGZ720916 EQV720916 FAR720916 FKN720916 FUJ720916 GEF720916 GOB720916 GXX720916 HHT720916 HRP720916 IBL720916 ILH720916 IVD720916 JEZ720916 JOV720916 JYR720916 KIN720916 KSJ720916 LCF720916 LMB720916 LVX720916 MFT720916 MPP720916 MZL720916 NJH720916 NTD720916 OCZ720916 OMV720916 OWR720916 PGN720916 PQJ720916 QAF720916 QKB720916 QTX720916 RDT720916 RNP720916 RXL720916 SHH720916 SRD720916 TAZ720916 TKV720916 TUR720916 UEN720916 UOJ720916 UYF720916 VIB720916 VRX720916 WBT720916 WLP720916 WVL720916 IZ786452 SV786452 ACR786452 AMN786452 AWJ786452 BGF786452 BQB786452 BZX786452 CJT786452 CTP786452 DDL786452 DNH786452 DXD786452 EGZ786452 EQV786452 FAR786452 FKN786452 FUJ786452 GEF786452 GOB786452 GXX786452 HHT786452 HRP786452 IBL786452 ILH786452 IVD786452 JEZ786452 JOV786452 JYR786452 KIN786452 KSJ786452 LCF786452 LMB786452 LVX786452 MFT786452 MPP786452 MZL786452 NJH786452 NTD786452 OCZ786452 OMV786452 OWR786452 PGN786452 PQJ786452 QAF786452 QKB786452 QTX786452 RDT786452 RNP786452 RXL786452 SHH786452 SRD786452 TAZ786452 TKV786452 TUR786452 UEN786452 UOJ786452 UYF786452 VIB786452 VRX786452 WBT786452 WLP786452 WVL786452 IZ851988 SV851988 ACR851988 AMN851988 AWJ851988 BGF851988 BQB851988 BZX851988 CJT851988 CTP851988 DDL851988 DNH851988 DXD851988 EGZ851988 EQV851988 FAR851988 FKN851988 FUJ851988 GEF851988 GOB851988 GXX851988 HHT851988 HRP851988 IBL851988 ILH851988 IVD851988 JEZ851988 JOV851988 JYR851988 KIN851988 KSJ851988 LCF851988 LMB851988 LVX851988 MFT851988 MPP851988 MZL851988 NJH851988 NTD851988 OCZ851988 OMV851988 OWR851988 PGN851988 PQJ851988 QAF851988 QKB851988 QTX851988 RDT851988 RNP851988 RXL851988 SHH851988 SRD851988 TAZ851988 TKV851988 TUR851988 UEN851988 UOJ851988 UYF851988 VIB851988 VRX851988 WBT851988 WLP851988 WVL851988 IZ917524 SV917524 ACR917524 AMN917524 AWJ917524 BGF917524 BQB917524 BZX917524 CJT917524 CTP917524 DDL917524 DNH917524 DXD917524 EGZ917524 EQV917524 FAR917524 FKN917524 FUJ917524 GEF917524 GOB917524 GXX917524 HHT917524 HRP917524 IBL917524 ILH917524 IVD917524 JEZ917524 JOV917524 JYR917524 KIN917524 KSJ917524 LCF917524 LMB917524 LVX917524 MFT917524 MPP917524 MZL917524 NJH917524 NTD917524 OCZ917524 OMV917524 OWR917524 PGN917524 PQJ917524 QAF917524 QKB917524 QTX917524 RDT917524 RNP917524 RXL917524 SHH917524 SRD917524 TAZ917524 TKV917524 TUR917524 UEN917524 UOJ917524 UYF917524 VIB917524 VRX917524 WBT917524 WLP917524 WVL917524 IZ983060 SV983060 ACR983060 AMN983060 AWJ983060 BGF983060 BQB983060 BZX983060 CJT983060 CTP983060 DDL983060 DNH983060 DXD983060 EGZ983060 EQV983060 FAR983060 FKN983060 FUJ983060 GEF983060 GOB983060 GXX983060 HHT983060 HRP983060 IBL983060 ILH983060 IVD983060 JEZ983060 JOV983060 JYR983060 KIN983060 KSJ983060 LCF983060 LMB983060 LVX983060 MFT983060 MPP983060 MZL983060 NJH983060 NTD983060 OCZ983060 OMV983060 OWR983060 PGN983060 PQJ983060 QAF983060 QKB983060 QTX983060 RDT983060 RNP983060 RXL983060 SHH983060 SRD983060 TAZ983060 TKV983060 TUR983060 UEN983060 UOJ983060 UYF983060 VIB983060 VRX983060 WBT983060 WLP983060 WVL983060 IW65556 SS65556 ACO65556 AMK65556 AWG65556 BGC65556 BPY65556 BZU65556 CJQ65556 CTM65556 DDI65556 DNE65556 DXA65556 EGW65556 EQS65556 FAO65556 FKK65556 FUG65556 GEC65556 GNY65556 GXU65556 HHQ65556 HRM65556 IBI65556 ILE65556 IVA65556 JEW65556 JOS65556 JYO65556 KIK65556 KSG65556 LCC65556 LLY65556 LVU65556 MFQ65556 MPM65556 MZI65556 NJE65556 NTA65556 OCW65556 OMS65556 OWO65556 PGK65556 PQG65556 QAC65556 QJY65556 QTU65556 RDQ65556 RNM65556 RXI65556 SHE65556 SRA65556 TAW65556 TKS65556 TUO65556 UEK65556 UOG65556 UYC65556 VHY65556 VRU65556 WBQ65556 WLM65556 WVI65556 IW131092 SS131092 ACO131092 AMK131092 AWG131092 BGC131092 BPY131092 BZU131092 CJQ131092 CTM131092 DDI131092 DNE131092 DXA131092 EGW131092 EQS131092 FAO131092 FKK131092 FUG131092 GEC131092 GNY131092 GXU131092 HHQ131092 HRM131092 IBI131092 ILE131092 IVA131092 JEW131092 JOS131092 JYO131092 KIK131092 KSG131092 LCC131092 LLY131092 LVU131092 MFQ131092 MPM131092 MZI131092 NJE131092 NTA131092 OCW131092 OMS131092 OWO131092 PGK131092 PQG131092 QAC131092 QJY131092 QTU131092 RDQ131092 RNM131092 RXI131092 SHE131092 SRA131092 TAW131092 TKS131092 TUO131092 UEK131092 UOG131092 UYC131092 VHY131092 VRU131092 WBQ131092 WLM131092 WVI131092 IW196628 SS196628 ACO196628 AMK196628 AWG196628 BGC196628 BPY196628 BZU196628 CJQ196628 CTM196628 DDI196628 DNE196628 DXA196628 EGW196628 EQS196628 FAO196628 FKK196628 FUG196628 GEC196628 GNY196628 GXU196628 HHQ196628 HRM196628 IBI196628 ILE196628 IVA196628 JEW196628 JOS196628 JYO196628 KIK196628 KSG196628 LCC196628 LLY196628 LVU196628 MFQ196628 MPM196628 MZI196628 NJE196628 NTA196628 OCW196628 OMS196628 OWO196628 PGK196628 PQG196628 QAC196628 QJY196628 QTU196628 RDQ196628 RNM196628 RXI196628 SHE196628 SRA196628 TAW196628 TKS196628 TUO196628 UEK196628 UOG196628 UYC196628 VHY196628 VRU196628 WBQ196628 WLM196628 WVI196628 IW262164 SS262164 ACO262164 AMK262164 AWG262164 BGC262164 BPY262164 BZU262164 CJQ262164 CTM262164 DDI262164 DNE262164 DXA262164 EGW262164 EQS262164 FAO262164 FKK262164 FUG262164 GEC262164 GNY262164 GXU262164 HHQ262164 HRM262164 IBI262164 ILE262164 IVA262164 JEW262164 JOS262164 JYO262164 KIK262164 KSG262164 LCC262164 LLY262164 LVU262164 MFQ262164 MPM262164 MZI262164 NJE262164 NTA262164 OCW262164 OMS262164 OWO262164 PGK262164 PQG262164 QAC262164 QJY262164 QTU262164 RDQ262164 RNM262164 RXI262164 SHE262164 SRA262164 TAW262164 TKS262164 TUO262164 UEK262164 UOG262164 UYC262164 VHY262164 VRU262164 WBQ262164 WLM262164 WVI262164 IW327700 SS327700 ACO327700 AMK327700 AWG327700 BGC327700 BPY327700 BZU327700 CJQ327700 CTM327700 DDI327700 DNE327700 DXA327700 EGW327700 EQS327700 FAO327700 FKK327700 FUG327700 GEC327700 GNY327700 GXU327700 HHQ327700 HRM327700 IBI327700 ILE327700 IVA327700 JEW327700 JOS327700 JYO327700 KIK327700 KSG327700 LCC327700 LLY327700 LVU327700 MFQ327700 MPM327700 MZI327700 NJE327700 NTA327700 OCW327700 OMS327700 OWO327700 PGK327700 PQG327700 QAC327700 QJY327700 QTU327700 RDQ327700 RNM327700 RXI327700 SHE327700 SRA327700 TAW327700 TKS327700 TUO327700 UEK327700 UOG327700 UYC327700 VHY327700 VRU327700 WBQ327700 WLM327700 WVI327700 IW393236 SS393236 ACO393236 AMK393236 AWG393236 BGC393236 BPY393236 BZU393236 CJQ393236 CTM393236 DDI393236 DNE393236 DXA393236 EGW393236 EQS393236 FAO393236 FKK393236 FUG393236 GEC393236 GNY393236 GXU393236 HHQ393236 HRM393236 IBI393236 ILE393236 IVA393236 JEW393236 JOS393236 JYO393236 KIK393236 KSG393236 LCC393236 LLY393236 LVU393236 MFQ393236 MPM393236 MZI393236 NJE393236 NTA393236 OCW393236 OMS393236 OWO393236 PGK393236 PQG393236 QAC393236 QJY393236 QTU393236 RDQ393236 RNM393236 RXI393236 SHE393236 SRA393236 TAW393236 TKS393236 TUO393236 UEK393236 UOG393236 UYC393236 VHY393236 VRU393236 WBQ393236 WLM393236 WVI393236 IW458772 SS458772 ACO458772 AMK458772 AWG458772 BGC458772 BPY458772 BZU458772 CJQ458772 CTM458772 DDI458772 DNE458772 DXA458772 EGW458772 EQS458772 FAO458772 FKK458772 FUG458772 GEC458772 GNY458772 GXU458772 HHQ458772 HRM458772 IBI458772 ILE458772 IVA458772 JEW458772 JOS458772 JYO458772 KIK458772 KSG458772 LCC458772 LLY458772 LVU458772 MFQ458772 MPM458772 MZI458772 NJE458772 NTA458772 OCW458772 OMS458772 OWO458772 PGK458772 PQG458772 QAC458772 QJY458772 QTU458772 RDQ458772 RNM458772 RXI458772 SHE458772 SRA458772 TAW458772 TKS458772 TUO458772 UEK458772 UOG458772 UYC458772 VHY458772 VRU458772 WBQ458772 WLM458772 WVI458772 IW524308 SS524308 ACO524308 AMK524308 AWG524308 BGC524308 BPY524308 BZU524308 CJQ524308 CTM524308 DDI524308 DNE524308 DXA524308 EGW524308 EQS524308 FAO524308 FKK524308 FUG524308 GEC524308 GNY524308 GXU524308 HHQ524308 HRM524308 IBI524308 ILE524308 IVA524308 JEW524308 JOS524308 JYO524308 KIK524308 KSG524308 LCC524308 LLY524308 LVU524308 MFQ524308 MPM524308 MZI524308 NJE524308 NTA524308 OCW524308 OMS524308 OWO524308 PGK524308 PQG524308 QAC524308 QJY524308 QTU524308 RDQ524308 RNM524308 RXI524308 SHE524308 SRA524308 TAW524308 TKS524308 TUO524308 UEK524308 UOG524308 UYC524308 VHY524308 VRU524308 WBQ524308 WLM524308 WVI524308 IW589844 SS589844 ACO589844 AMK589844 AWG589844 BGC589844 BPY589844 BZU589844 CJQ589844 CTM589844 DDI589844 DNE589844 DXA589844 EGW589844 EQS589844 FAO589844 FKK589844 FUG589844 GEC589844 GNY589844 GXU589844 HHQ589844 HRM589844 IBI589844 ILE589844 IVA589844 JEW589844 JOS589844 JYO589844 KIK589844 KSG589844 LCC589844 LLY589844 LVU589844 MFQ589844 MPM589844 MZI589844 NJE589844 NTA589844 OCW589844 OMS589844 OWO589844 PGK589844 PQG589844 QAC589844 QJY589844 QTU589844 RDQ589844 RNM589844 RXI589844 SHE589844 SRA589844 TAW589844 TKS589844 TUO589844 UEK589844 UOG589844 UYC589844 VHY589844 VRU589844 WBQ589844 WLM589844 WVI589844 IW655380 SS655380 ACO655380 AMK655380 AWG655380 BGC655380 BPY655380 BZU655380 CJQ655380 CTM655380 DDI655380 DNE655380 DXA655380 EGW655380 EQS655380 FAO655380 FKK655380 FUG655380 GEC655380 GNY655380 GXU655380 HHQ655380 HRM655380 IBI655380 ILE655380 IVA655380 JEW655380 JOS655380 JYO655380 KIK655380 KSG655380 LCC655380 LLY655380 LVU655380 MFQ655380 MPM655380 MZI655380 NJE655380 NTA655380 OCW655380 OMS655380 OWO655380 PGK655380 PQG655380 QAC655380 QJY655380 QTU655380 RDQ655380 RNM655380 RXI655380 SHE655380 SRA655380 TAW655380 TKS655380 TUO655380 UEK655380 UOG655380 UYC655380 VHY655380 VRU655380 WBQ655380 WLM655380 WVI655380 IW720916 SS720916 ACO720916 AMK720916 AWG720916 BGC720916 BPY720916 BZU720916 CJQ720916 CTM720916 DDI720916 DNE720916 DXA720916 EGW720916 EQS720916 FAO720916 FKK720916 FUG720916 GEC720916 GNY720916 GXU720916 HHQ720916 HRM720916 IBI720916 ILE720916 IVA720916 JEW720916 JOS720916 JYO720916 KIK720916 KSG720916 LCC720916 LLY720916 LVU720916 MFQ720916 MPM720916 MZI720916 NJE720916 NTA720916 OCW720916 OMS720916 OWO720916 PGK720916 PQG720916 QAC720916 QJY720916 QTU720916 RDQ720916 RNM720916 RXI720916 SHE720916 SRA720916 TAW720916 TKS720916 TUO720916 UEK720916 UOG720916 UYC720916 VHY720916 VRU720916 WBQ720916 WLM720916 WVI720916 IW786452 SS786452 ACO786452 AMK786452 AWG786452 BGC786452 BPY786452 BZU786452 CJQ786452 CTM786452 DDI786452 DNE786452 DXA786452 EGW786452 EQS786452 FAO786452 FKK786452 FUG786452 GEC786452 GNY786452 GXU786452 HHQ786452 HRM786452 IBI786452 ILE786452 IVA786452 JEW786452 JOS786452 JYO786452 KIK786452 KSG786452 LCC786452 LLY786452 LVU786452 MFQ786452 MPM786452 MZI786452 NJE786452 NTA786452 OCW786452 OMS786452 OWO786452 PGK786452 PQG786452 QAC786452 QJY786452 QTU786452 RDQ786452 RNM786452 RXI786452 SHE786452 SRA786452 TAW786452 TKS786452 TUO786452 UEK786452 UOG786452 UYC786452 VHY786452 VRU786452 WBQ786452 WLM786452 WVI786452 IW851988 SS851988 ACO851988 AMK851988 AWG851988 BGC851988 BPY851988 BZU851988 CJQ851988 CTM851988 DDI851988 DNE851988 DXA851988 EGW851988 EQS851988 FAO851988 FKK851988 FUG851988 GEC851988 GNY851988 GXU851988 HHQ851988 HRM851988 IBI851988 ILE851988 IVA851988 JEW851988 JOS851988 JYO851988 KIK851988 KSG851988 LCC851988 LLY851988 LVU851988 MFQ851988 MPM851988 MZI851988 NJE851988 NTA851988 OCW851988 OMS851988 OWO851988 PGK851988 PQG851988 QAC851988 QJY851988 QTU851988 RDQ851988 RNM851988 RXI851988 SHE851988 SRA851988 TAW851988 TKS851988 TUO851988 UEK851988 UOG851988 UYC851988 VHY851988 VRU851988 WBQ851988 WLM851988 WVI851988 IW917524 SS917524 ACO917524 AMK917524 AWG917524 BGC917524 BPY917524 BZU917524 CJQ917524 CTM917524 DDI917524 DNE917524 DXA917524 EGW917524 EQS917524 FAO917524 FKK917524 FUG917524 GEC917524 GNY917524 GXU917524 HHQ917524 HRM917524 IBI917524 ILE917524 IVA917524 JEW917524 JOS917524 JYO917524 KIK917524 KSG917524 LCC917524 LLY917524 LVU917524 MFQ917524 MPM917524 MZI917524 NJE917524 NTA917524 OCW917524 OMS917524 OWO917524 PGK917524 PQG917524 QAC917524 QJY917524 QTU917524 RDQ917524 RNM917524 RXI917524 SHE917524 SRA917524 TAW917524 TKS917524 TUO917524 UEK917524 UOG917524 UYC917524 VHY917524 VRU917524 WBQ917524 WLM917524 WVI917524 IW983060 SS983060 ACO983060 AMK983060 AWG983060 BGC983060 BPY983060 BZU983060 CJQ983060 CTM983060 DDI983060 DNE983060 DXA983060 EGW983060 EQS983060 FAO983060 FKK983060 FUG983060 GEC983060 GNY983060 GXU983060 HHQ983060 HRM983060 IBI983060 ILE983060 IVA983060 JEW983060 JOS983060 JYO983060 KIK983060 KSG983060 LCC983060 LLY983060 LVU983060 MFQ983060 MPM983060 MZI983060 NJE983060 NTA983060 OCW983060 OMS983060 OWO983060 PGK983060 PQG983060 QAC983060 QJY983060 QTU983060 RDQ983060 RNM983060 RXI983060 SHE983060 SRA983060 TAW983060 TKS983060 TUO983060 UEK983060 UOG983060 UYC983060 VHY983060 VRU983060 WBQ983060 WLM983060 WVI983060 IX65548 ST65548 ACP65548 AML65548 AWH65548 BGD65548 BPZ65548 BZV65548 CJR65548 CTN65548 DDJ65548 DNF65548 DXB65548 EGX65548 EQT65548 FAP65548 FKL65548 FUH65548 GED65548 GNZ65548 GXV65548 HHR65548 HRN65548 IBJ65548 ILF65548 IVB65548 JEX65548 JOT65548 JYP65548 KIL65548 KSH65548 LCD65548 LLZ65548 LVV65548 MFR65548 MPN65548 MZJ65548 NJF65548 NTB65548 OCX65548 OMT65548 OWP65548 PGL65548 PQH65548 QAD65548 QJZ65548 QTV65548 RDR65548 RNN65548 RXJ65548 SHF65548 SRB65548 TAX65548 TKT65548 TUP65548 UEL65548 UOH65548 UYD65548 VHZ65548 VRV65548 WBR65548 WLN65548 WVJ65548 IX131084 ST131084 ACP131084 AML131084 AWH131084 BGD131084 BPZ131084 BZV131084 CJR131084 CTN131084 DDJ131084 DNF131084 DXB131084 EGX131084 EQT131084 FAP131084 FKL131084 FUH131084 GED131084 GNZ131084 GXV131084 HHR131084 HRN131084 IBJ131084 ILF131084 IVB131084 JEX131084 JOT131084 JYP131084 KIL131084 KSH131084 LCD131084 LLZ131084 LVV131084 MFR131084 MPN131084 MZJ131084 NJF131084 NTB131084 OCX131084 OMT131084 OWP131084 PGL131084 PQH131084 QAD131084 QJZ131084 QTV131084 RDR131084 RNN131084 RXJ131084 SHF131084 SRB131084 TAX131084 TKT131084 TUP131084 UEL131084 UOH131084 UYD131084 VHZ131084 VRV131084 WBR131084 WLN131084 WVJ131084 IX196620 ST196620 ACP196620 AML196620 AWH196620 BGD196620 BPZ196620 BZV196620 CJR196620 CTN196620 DDJ196620 DNF196620 DXB196620 EGX196620 EQT196620 FAP196620 FKL196620 FUH196620 GED196620 GNZ196620 GXV196620 HHR196620 HRN196620 IBJ196620 ILF196620 IVB196620 JEX196620 JOT196620 JYP196620 KIL196620 KSH196620 LCD196620 LLZ196620 LVV196620 MFR196620 MPN196620 MZJ196620 NJF196620 NTB196620 OCX196620 OMT196620 OWP196620 PGL196620 PQH196620 QAD196620 QJZ196620 QTV196620 RDR196620 RNN196620 RXJ196620 SHF196620 SRB196620 TAX196620 TKT196620 TUP196620 UEL196620 UOH196620 UYD196620 VHZ196620 VRV196620 WBR196620 WLN196620 WVJ196620 IX262156 ST262156 ACP262156 AML262156 AWH262156 BGD262156 BPZ262156 BZV262156 CJR262156 CTN262156 DDJ262156 DNF262156 DXB262156 EGX262156 EQT262156 FAP262156 FKL262156 FUH262156 GED262156 GNZ262156 GXV262156 HHR262156 HRN262156 IBJ262156 ILF262156 IVB262156 JEX262156 JOT262156 JYP262156 KIL262156 KSH262156 LCD262156 LLZ262156 LVV262156 MFR262156 MPN262156 MZJ262156 NJF262156 NTB262156 OCX262156 OMT262156 OWP262156 PGL262156 PQH262156 QAD262156 QJZ262156 QTV262156 RDR262156 RNN262156 RXJ262156 SHF262156 SRB262156 TAX262156 TKT262156 TUP262156 UEL262156 UOH262156 UYD262156 VHZ262156 VRV262156 WBR262156 WLN262156 WVJ262156 IX327692 ST327692 ACP327692 AML327692 AWH327692 BGD327692 BPZ327692 BZV327692 CJR327692 CTN327692 DDJ327692 DNF327692 DXB327692 EGX327692 EQT327692 FAP327692 FKL327692 FUH327692 GED327692 GNZ327692 GXV327692 HHR327692 HRN327692 IBJ327692 ILF327692 IVB327692 JEX327692 JOT327692 JYP327692 KIL327692 KSH327692 LCD327692 LLZ327692 LVV327692 MFR327692 MPN327692 MZJ327692 NJF327692 NTB327692 OCX327692 OMT327692 OWP327692 PGL327692 PQH327692 QAD327692 QJZ327692 QTV327692 RDR327692 RNN327692 RXJ327692 SHF327692 SRB327692 TAX327692 TKT327692 TUP327692 UEL327692 UOH327692 UYD327692 VHZ327692 VRV327692 WBR327692 WLN327692 WVJ327692 IX393228 ST393228 ACP393228 AML393228 AWH393228 BGD393228 BPZ393228 BZV393228 CJR393228 CTN393228 DDJ393228 DNF393228 DXB393228 EGX393228 EQT393228 FAP393228 FKL393228 FUH393228 GED393228 GNZ393228 GXV393228 HHR393228 HRN393228 IBJ393228 ILF393228 IVB393228 JEX393228 JOT393228 JYP393228 KIL393228 KSH393228 LCD393228 LLZ393228 LVV393228 MFR393228 MPN393228 MZJ393228 NJF393228 NTB393228 OCX393228 OMT393228 OWP393228 PGL393228 PQH393228 QAD393228 QJZ393228 QTV393228 RDR393228 RNN393228 RXJ393228 SHF393228 SRB393228 TAX393228 TKT393228 TUP393228 UEL393228 UOH393228 UYD393228 VHZ393228 VRV393228 WBR393228 WLN393228 WVJ393228 IX458764 ST458764 ACP458764 AML458764 AWH458764 BGD458764 BPZ458764 BZV458764 CJR458764 CTN458764 DDJ458764 DNF458764 DXB458764 EGX458764 EQT458764 FAP458764 FKL458764 FUH458764 GED458764 GNZ458764 GXV458764 HHR458764 HRN458764 IBJ458764 ILF458764 IVB458764 JEX458764 JOT458764 JYP458764 KIL458764 KSH458764 LCD458764 LLZ458764 LVV458764 MFR458764 MPN458764 MZJ458764 NJF458764 NTB458764 OCX458764 OMT458764 OWP458764 PGL458764 PQH458764 QAD458764 QJZ458764 QTV458764 RDR458764 RNN458764 RXJ458764 SHF458764 SRB458764 TAX458764 TKT458764 TUP458764 UEL458764 UOH458764 UYD458764 VHZ458764 VRV458764 WBR458764 WLN458764 WVJ458764 IX524300 ST524300 ACP524300 AML524300 AWH524300 BGD524300 BPZ524300 BZV524300 CJR524300 CTN524300 DDJ524300 DNF524300 DXB524300 EGX524300 EQT524300 FAP524300 FKL524300 FUH524300 GED524300 GNZ524300 GXV524300 HHR524300 HRN524300 IBJ524300 ILF524300 IVB524300 JEX524300 JOT524300 JYP524300 KIL524300 KSH524300 LCD524300 LLZ524300 LVV524300 MFR524300 MPN524300 MZJ524300 NJF524300 NTB524300 OCX524300 OMT524300 OWP524300 PGL524300 PQH524300 QAD524300 QJZ524300 QTV524300 RDR524300 RNN524300 RXJ524300 SHF524300 SRB524300 TAX524300 TKT524300 TUP524300 UEL524300 UOH524300 UYD524300 VHZ524300 VRV524300 WBR524300 WLN524300 WVJ524300 IX589836 ST589836 ACP589836 AML589836 AWH589836 BGD589836 BPZ589836 BZV589836 CJR589836 CTN589836 DDJ589836 DNF589836 DXB589836 EGX589836 EQT589836 FAP589836 FKL589836 FUH589836 GED589836 GNZ589836 GXV589836 HHR589836 HRN589836 IBJ589836 ILF589836 IVB589836 JEX589836 JOT589836 JYP589836 KIL589836 KSH589836 LCD589836 LLZ589836 LVV589836 MFR589836 MPN589836 MZJ589836 NJF589836 NTB589836 OCX589836 OMT589836 OWP589836 PGL589836 PQH589836 QAD589836 QJZ589836 QTV589836 RDR589836 RNN589836 RXJ589836 SHF589836 SRB589836 TAX589836 TKT589836 TUP589836 UEL589836 UOH589836 UYD589836 VHZ589836 VRV589836 WBR589836 WLN589836 WVJ589836 IX655372 ST655372 ACP655372 AML655372 AWH655372 BGD655372 BPZ655372 BZV655372 CJR655372 CTN655372 DDJ655372 DNF655372 DXB655372 EGX655372 EQT655372 FAP655372 FKL655372 FUH655372 GED655372 GNZ655372 GXV655372 HHR655372 HRN655372 IBJ655372 ILF655372 IVB655372 JEX655372 JOT655372 JYP655372 KIL655372 KSH655372 LCD655372 LLZ655372 LVV655372 MFR655372 MPN655372 MZJ655372 NJF655372 NTB655372 OCX655372 OMT655372 OWP655372 PGL655372 PQH655372 QAD655372 QJZ655372 QTV655372 RDR655372 RNN655372 RXJ655372 SHF655372 SRB655372 TAX655372 TKT655372 TUP655372 UEL655372 UOH655372 UYD655372 VHZ655372 VRV655372 WBR655372 WLN655372 WVJ655372 IX720908 ST720908 ACP720908 AML720908 AWH720908 BGD720908 BPZ720908 BZV720908 CJR720908 CTN720908 DDJ720908 DNF720908 DXB720908 EGX720908 EQT720908 FAP720908 FKL720908 FUH720908 GED720908 GNZ720908 GXV720908 HHR720908 HRN720908 IBJ720908 ILF720908 IVB720908 JEX720908 JOT720908 JYP720908 KIL720908 KSH720908 LCD720908 LLZ720908 LVV720908 MFR720908 MPN720908 MZJ720908 NJF720908 NTB720908 OCX720908 OMT720908 OWP720908 PGL720908 PQH720908 QAD720908 QJZ720908 QTV720908 RDR720908 RNN720908 RXJ720908 SHF720908 SRB720908 TAX720908 TKT720908 TUP720908 UEL720908 UOH720908 UYD720908 VHZ720908 VRV720908 WBR720908 WLN720908 WVJ720908 IX786444 ST786444 ACP786444 AML786444 AWH786444 BGD786444 BPZ786444 BZV786444 CJR786444 CTN786444 DDJ786444 DNF786444 DXB786444 EGX786444 EQT786444 FAP786444 FKL786444 FUH786444 GED786444 GNZ786444 GXV786444 HHR786444 HRN786444 IBJ786444 ILF786444 IVB786444 JEX786444 JOT786444 JYP786444 KIL786444 KSH786444 LCD786444 LLZ786444 LVV786444 MFR786444 MPN786444 MZJ786444 NJF786444 NTB786444 OCX786444 OMT786444 OWP786444 PGL786444 PQH786444 QAD786444 QJZ786444 QTV786444 RDR786444 RNN786444 RXJ786444 SHF786444 SRB786444 TAX786444 TKT786444 TUP786444 UEL786444 UOH786444 UYD786444 VHZ786444 VRV786444 WBR786444 WLN786444 WVJ786444 IX851980 ST851980 ACP851980 AML851980 AWH851980 BGD851980 BPZ851980 BZV851980 CJR851980 CTN851980 DDJ851980 DNF851980 DXB851980 EGX851980 EQT851980 FAP851980 FKL851980 FUH851980 GED851980 GNZ851980 GXV851980 HHR851980 HRN851980 IBJ851980 ILF851980 IVB851980 JEX851980 JOT851980 JYP851980 KIL851980 KSH851980 LCD851980 LLZ851980 LVV851980 MFR851980 MPN851980 MZJ851980 NJF851980 NTB851980 OCX851980 OMT851980 OWP851980 PGL851980 PQH851980 QAD851980 QJZ851980 QTV851980 RDR851980 RNN851980 RXJ851980 SHF851980 SRB851980 TAX851980 TKT851980 TUP851980 UEL851980 UOH851980 UYD851980 VHZ851980 VRV851980 WBR851980 WLN851980 WVJ851980 IX917516 ST917516 ACP917516 AML917516 AWH917516 BGD917516 BPZ917516 BZV917516 CJR917516 CTN917516 DDJ917516 DNF917516 DXB917516 EGX917516 EQT917516 FAP917516 FKL917516 FUH917516 GED917516 GNZ917516 GXV917516 HHR917516 HRN917516 IBJ917516 ILF917516 IVB917516 JEX917516 JOT917516 JYP917516 KIL917516 KSH917516 LCD917516 LLZ917516 LVV917516 MFR917516 MPN917516 MZJ917516 NJF917516 NTB917516 OCX917516 OMT917516 OWP917516 PGL917516 PQH917516 QAD917516 QJZ917516 QTV917516 RDR917516 RNN917516 RXJ917516 SHF917516 SRB917516 TAX917516 TKT917516 TUP917516 UEL917516 UOH917516 UYD917516 VHZ917516 VRV917516 WBR917516 WLN917516 WVJ917516 IX983052 ST983052 ACP983052 AML983052 AWH983052 BGD983052 BPZ983052 BZV983052 CJR983052 CTN983052 DDJ983052 DNF983052 DXB983052 EGX983052 EQT983052 FAP983052 FKL983052 FUH983052 GED983052 GNZ983052 GXV983052 HHR983052 HRN983052 IBJ983052 ILF983052 IVB983052 JEX983052 JOT983052 JYP983052 KIL983052 KSH983052 LCD983052 LLZ983052 LVV983052 MFR983052 MPN983052 MZJ983052 NJF983052 NTB983052 OCX983052 OMT983052 OWP983052 PGL983052 PQH983052 QAD983052 QJZ983052 QTV983052 RDR983052 RNN983052 RXJ983052 SHF983052 SRB983052 TAX983052 TKT983052 TUP983052 UEL983052 UOH983052 UYD983052 VHZ983052 VRV983052 WBR983052 WLN983052 WVJ983052 JA65548 SW65548 ACS65548 AMO65548 AWK65548 BGG65548 BQC65548 BZY65548 CJU65548 CTQ65548 DDM65548 DNI65548 DXE65548 EHA65548 EQW65548 FAS65548 FKO65548 FUK65548 GEG65548 GOC65548 GXY65548 HHU65548 HRQ65548 IBM65548 ILI65548 IVE65548 JFA65548 JOW65548 JYS65548 KIO65548 KSK65548 LCG65548 LMC65548 LVY65548 MFU65548 MPQ65548 MZM65548 NJI65548 NTE65548 ODA65548 OMW65548 OWS65548 PGO65548 PQK65548 QAG65548 QKC65548 QTY65548 RDU65548 RNQ65548 RXM65548 SHI65548 SRE65548 TBA65548 TKW65548 TUS65548 UEO65548 UOK65548 UYG65548 VIC65548 VRY65548 WBU65548 WLQ65548 WVM65548 JA131084 SW131084 ACS131084 AMO131084 AWK131084 BGG131084 BQC131084 BZY131084 CJU131084 CTQ131084 DDM131084 DNI131084 DXE131084 EHA131084 EQW131084 FAS131084 FKO131084 FUK131084 GEG131084 GOC131084 GXY131084 HHU131084 HRQ131084 IBM131084 ILI131084 IVE131084 JFA131084 JOW131084 JYS131084 KIO131084 KSK131084 LCG131084 LMC131084 LVY131084 MFU131084 MPQ131084 MZM131084 NJI131084 NTE131084 ODA131084 OMW131084 OWS131084 PGO131084 PQK131084 QAG131084 QKC131084 QTY131084 RDU131084 RNQ131084 RXM131084 SHI131084 SRE131084 TBA131084 TKW131084 TUS131084 UEO131084 UOK131084 UYG131084 VIC131084 VRY131084 WBU131084 WLQ131084 WVM131084 JA196620 SW196620 ACS196620 AMO196620 AWK196620 BGG196620 BQC196620 BZY196620 CJU196620 CTQ196620 DDM196620 DNI196620 DXE196620 EHA196620 EQW196620 FAS196620 FKO196620 FUK196620 GEG196620 GOC196620 GXY196620 HHU196620 HRQ196620 IBM196620 ILI196620 IVE196620 JFA196620 JOW196620 JYS196620 KIO196620 KSK196620 LCG196620 LMC196620 LVY196620 MFU196620 MPQ196620 MZM196620 NJI196620 NTE196620 ODA196620 OMW196620 OWS196620 PGO196620 PQK196620 QAG196620 QKC196620 QTY196620 RDU196620 RNQ196620 RXM196620 SHI196620 SRE196620 TBA196620 TKW196620 TUS196620 UEO196620 UOK196620 UYG196620 VIC196620 VRY196620 WBU196620 WLQ196620 WVM196620 JA262156 SW262156 ACS262156 AMO262156 AWK262156 BGG262156 BQC262156 BZY262156 CJU262156 CTQ262156 DDM262156 DNI262156 DXE262156 EHA262156 EQW262156 FAS262156 FKO262156 FUK262156 GEG262156 GOC262156 GXY262156 HHU262156 HRQ262156 IBM262156 ILI262156 IVE262156 JFA262156 JOW262156 JYS262156 KIO262156 KSK262156 LCG262156 LMC262156 LVY262156 MFU262156 MPQ262156 MZM262156 NJI262156 NTE262156 ODA262156 OMW262156 OWS262156 PGO262156 PQK262156 QAG262156 QKC262156 QTY262156 RDU262156 RNQ262156 RXM262156 SHI262156 SRE262156 TBA262156 TKW262156 TUS262156 UEO262156 UOK262156 UYG262156 VIC262156 VRY262156 WBU262156 WLQ262156 WVM262156 JA327692 SW327692 ACS327692 AMO327692 AWK327692 BGG327692 BQC327692 BZY327692 CJU327692 CTQ327692 DDM327692 DNI327692 DXE327692 EHA327692 EQW327692 FAS327692 FKO327692 FUK327692 GEG327692 GOC327692 GXY327692 HHU327692 HRQ327692 IBM327692 ILI327692 IVE327692 JFA327692 JOW327692 JYS327692 KIO327692 KSK327692 LCG327692 LMC327692 LVY327692 MFU327692 MPQ327692 MZM327692 NJI327692 NTE327692 ODA327692 OMW327692 OWS327692 PGO327692 PQK327692 QAG327692 QKC327692 QTY327692 RDU327692 RNQ327692 RXM327692 SHI327692 SRE327692 TBA327692 TKW327692 TUS327692 UEO327692 UOK327692 UYG327692 VIC327692 VRY327692 WBU327692 WLQ327692 WVM327692 JA393228 SW393228 ACS393228 AMO393228 AWK393228 BGG393228 BQC393228 BZY393228 CJU393228 CTQ393228 DDM393228 DNI393228 DXE393228 EHA393228 EQW393228 FAS393228 FKO393228 FUK393228 GEG393228 GOC393228 GXY393228 HHU393228 HRQ393228 IBM393228 ILI393228 IVE393228 JFA393228 JOW393228 JYS393228 KIO393228 KSK393228 LCG393228 LMC393228 LVY393228 MFU393228 MPQ393228 MZM393228 NJI393228 NTE393228 ODA393228 OMW393228 OWS393228 PGO393228 PQK393228 QAG393228 QKC393228 QTY393228 RDU393228 RNQ393228 RXM393228 SHI393228 SRE393228 TBA393228 TKW393228 TUS393228 UEO393228 UOK393228 UYG393228 VIC393228 VRY393228 WBU393228 WLQ393228 WVM393228 JA458764 SW458764 ACS458764 AMO458764 AWK458764 BGG458764 BQC458764 BZY458764 CJU458764 CTQ458764 DDM458764 DNI458764 DXE458764 EHA458764 EQW458764 FAS458764 FKO458764 FUK458764 GEG458764 GOC458764 GXY458764 HHU458764 HRQ458764 IBM458764 ILI458764 IVE458764 JFA458764 JOW458764 JYS458764 KIO458764 KSK458764 LCG458764 LMC458764 LVY458764 MFU458764 MPQ458764 MZM458764 NJI458764 NTE458764 ODA458764 OMW458764 OWS458764 PGO458764 PQK458764 QAG458764 QKC458764 QTY458764 RDU458764 RNQ458764 RXM458764 SHI458764 SRE458764 TBA458764 TKW458764 TUS458764 UEO458764 UOK458764 UYG458764 VIC458764 VRY458764 WBU458764 WLQ458764 WVM458764 JA524300 SW524300 ACS524300 AMO524300 AWK524300 BGG524300 BQC524300 BZY524300 CJU524300 CTQ524300 DDM524300 DNI524300 DXE524300 EHA524300 EQW524300 FAS524300 FKO524300 FUK524300 GEG524300 GOC524300 GXY524300 HHU524300 HRQ524300 IBM524300 ILI524300 IVE524300 JFA524300 JOW524300 JYS524300 KIO524300 KSK524300 LCG524300 LMC524300 LVY524300 MFU524300 MPQ524300 MZM524300 NJI524300 NTE524300 ODA524300 OMW524300 OWS524300 PGO524300 PQK524300 QAG524300 QKC524300 QTY524300 RDU524300 RNQ524300 RXM524300 SHI524300 SRE524300 TBA524300 TKW524300 TUS524300 UEO524300 UOK524300 UYG524300 VIC524300 VRY524300 WBU524300 WLQ524300 WVM524300 JA589836 SW589836 ACS589836 AMO589836 AWK589836 BGG589836 BQC589836 BZY589836 CJU589836 CTQ589836 DDM589836 DNI589836 DXE589836 EHA589836 EQW589836 FAS589836 FKO589836 FUK589836 GEG589836 GOC589836 GXY589836 HHU589836 HRQ589836 IBM589836 ILI589836 IVE589836 JFA589836 JOW589836 JYS589836 KIO589836 KSK589836 LCG589836 LMC589836 LVY589836 MFU589836 MPQ589836 MZM589836 NJI589836 NTE589836 ODA589836 OMW589836 OWS589836 PGO589836 PQK589836 QAG589836 QKC589836 QTY589836 RDU589836 RNQ589836 RXM589836 SHI589836 SRE589836 TBA589836 TKW589836 TUS589836 UEO589836 UOK589836 UYG589836 VIC589836 VRY589836 WBU589836 WLQ589836 WVM589836 JA655372 SW655372 ACS655372 AMO655372 AWK655372 BGG655372 BQC655372 BZY655372 CJU655372 CTQ655372 DDM655372 DNI655372 DXE655372 EHA655372 EQW655372 FAS655372 FKO655372 FUK655372 GEG655372 GOC655372 GXY655372 HHU655372 HRQ655372 IBM655372 ILI655372 IVE655372 JFA655372 JOW655372 JYS655372 KIO655372 KSK655372 LCG655372 LMC655372 LVY655372 MFU655372 MPQ655372 MZM655372 NJI655372 NTE655372 ODA655372 OMW655372 OWS655372 PGO655372 PQK655372 QAG655372 QKC655372 QTY655372 RDU655372 RNQ655372 RXM655372 SHI655372 SRE655372 TBA655372 TKW655372 TUS655372 UEO655372 UOK655372 UYG655372 VIC655372 VRY655372 WBU655372 WLQ655372 WVM655372 JA720908 SW720908 ACS720908 AMO720908 AWK720908 BGG720908 BQC720908 BZY720908 CJU720908 CTQ720908 DDM720908 DNI720908 DXE720908 EHA720908 EQW720908 FAS720908 FKO720908 FUK720908 GEG720908 GOC720908 GXY720908 HHU720908 HRQ720908 IBM720908 ILI720908 IVE720908 JFA720908 JOW720908 JYS720908 KIO720908 KSK720908 LCG720908 LMC720908 LVY720908 MFU720908 MPQ720908 MZM720908 NJI720908 NTE720908 ODA720908 OMW720908 OWS720908 PGO720908 PQK720908 QAG720908 QKC720908 QTY720908 RDU720908 RNQ720908 RXM720908 SHI720908 SRE720908 TBA720908 TKW720908 TUS720908 UEO720908 UOK720908 UYG720908 VIC720908 VRY720908 WBU720908 WLQ720908 WVM720908 JA786444 SW786444 ACS786444 AMO786444 AWK786444 BGG786444 BQC786444 BZY786444 CJU786444 CTQ786444 DDM786444 DNI786444 DXE786444 EHA786444 EQW786444 FAS786444 FKO786444 FUK786444 GEG786444 GOC786444 GXY786444 HHU786444 HRQ786444 IBM786444 ILI786444 IVE786444 JFA786444 JOW786444 JYS786444 KIO786444 KSK786444 LCG786444 LMC786444 LVY786444 MFU786444 MPQ786444 MZM786444 NJI786444 NTE786444 ODA786444 OMW786444 OWS786444 PGO786444 PQK786444 QAG786444 QKC786444 QTY786444 RDU786444 RNQ786444 RXM786444 SHI786444 SRE786444 TBA786444 TKW786444 TUS786444 UEO786444 UOK786444 UYG786444 VIC786444 VRY786444 WBU786444 WLQ786444 WVM786444 JA851980 SW851980 ACS851980 AMO851980 AWK851980 BGG851980 BQC851980 BZY851980 CJU851980 CTQ851980 DDM851980 DNI851980 DXE851980 EHA851980 EQW851980 FAS851980 FKO851980 FUK851980 GEG851980 GOC851980 GXY851980 HHU851980 HRQ851980 IBM851980 ILI851980 IVE851980 JFA851980 JOW851980 JYS851980 KIO851980 KSK851980 LCG851980 LMC851980 LVY851980 MFU851980 MPQ851980 MZM851980 NJI851980 NTE851980 ODA851980 OMW851980 OWS851980 PGO851980 PQK851980 QAG851980 QKC851980 QTY851980 RDU851980 RNQ851980 RXM851980 SHI851980 SRE851980 TBA851980 TKW851980 TUS851980 UEO851980 UOK851980 UYG851980 VIC851980 VRY851980 WBU851980 WLQ851980 WVM851980 JA917516 SW917516 ACS917516 AMO917516 AWK917516 BGG917516 BQC917516 BZY917516 CJU917516 CTQ917516 DDM917516 DNI917516 DXE917516 EHA917516 EQW917516 FAS917516 FKO917516 FUK917516 GEG917516 GOC917516 GXY917516 HHU917516 HRQ917516 IBM917516 ILI917516 IVE917516 JFA917516 JOW917516 JYS917516 KIO917516 KSK917516 LCG917516 LMC917516 LVY917516 MFU917516 MPQ917516 MZM917516 NJI917516 NTE917516 ODA917516 OMW917516 OWS917516 PGO917516 PQK917516 QAG917516 QKC917516 QTY917516 RDU917516 RNQ917516 RXM917516 SHI917516 SRE917516 TBA917516 TKW917516 TUS917516 UEO917516 UOK917516 UYG917516 VIC917516 VRY917516 WBU917516 WLQ917516 WVM917516 JA983052 SW983052 ACS983052 AMO983052 AWK983052 BGG983052 BQC983052 BZY983052 CJU983052 CTQ983052 DDM983052 DNI983052 DXE983052 EHA983052 EQW983052 FAS983052 FKO983052 FUK983052 GEG983052 GOC983052 GXY983052 HHU983052 HRQ983052 IBM983052 ILI983052 IVE983052 JFA983052 JOW983052 JYS983052 KIO983052 KSK983052 LCG983052 LMC983052 LVY983052 MFU983052 MPQ983052 MZM983052 NJI983052 NTE983052 ODA983052 OMW983052 OWS983052 PGO983052 PQK983052 QAG983052 QKC983052 QTY983052 RDU983052 RNQ983052 RXM983052 SHI983052 SRE983052 TBA983052 TKW983052 TUS983052 UEO983052 UOK983052 UYG983052 VIC983052 VRY983052 WBU983052" xr:uid="{00000000-0002-0000-0300-000000000000}">
      <formula1>Frequency</formula1>
    </dataValidation>
    <dataValidation type="list" allowBlank="1" showInputMessage="1" showErrorMessage="1" sqref="WLQ983051 IX9:IX10 ST9:ST10 ACP9:ACP10 AML9:AML10 AWH9:AWH10 BGD9:BGD10 BPZ9:BPZ10 BZV9:BZV10 CJR9:CJR10 CTN9:CTN10 DDJ9:DDJ10 DNF9:DNF10 DXB9:DXB10 EGX9:EGX10 EQT9:EQT10 FAP9:FAP10 FKL9:FKL10 FUH9:FUH10 GED9:GED10 GNZ9:GNZ10 GXV9:GXV10 HHR9:HHR10 HRN9:HRN10 IBJ9:IBJ10 ILF9:ILF10 IVB9:IVB10 JEX9:JEX10 JOT9:JOT10 JYP9:JYP10 KIL9:KIL10 KSH9:KSH10 LCD9:LCD10 LLZ9:LLZ10 LVV9:LVV10 MFR9:MFR10 MPN9:MPN10 MZJ9:MZJ10 NJF9:NJF10 NTB9:NTB10 OCX9:OCX10 OMT9:OMT10 OWP9:OWP10 PGL9:PGL10 PQH9:PQH10 QAD9:QAD10 QJZ9:QJZ10 QTV9:QTV10 RDR9:RDR10 RNN9:RNN10 RXJ9:RXJ10 SHF9:SHF10 SRB9:SRB10 TAX9:TAX10 TKT9:TKT10 TUP9:TUP10 UEL9:UEL10 UOH9:UOH10 UYD9:UYD10 VHZ9:VHZ10 VRV9:VRV10 WBR9:WBR10 WLN9:WLN10 WVJ9:WVJ10 JA9:JA10 SW9:SW10 ACS9:ACS10 AMO9:AMO10 AWK9:AWK10 BGG9:BGG10 BQC9:BQC10 BZY9:BZY10 CJU9:CJU10 CTQ9:CTQ10 DDM9:DDM10 DNI9:DNI10 DXE9:DXE10 EHA9:EHA10 EQW9:EQW10 FAS9:FAS10 FKO9:FKO10 FUK9:FUK10 GEG9:GEG10 GOC9:GOC10 GXY9:GXY10 HHU9:HHU10 HRQ9:HRQ10 IBM9:IBM10 ILI9:ILI10 IVE9:IVE10 JFA9:JFA10 JOW9:JOW10 JYS9:JYS10 KIO9:KIO10 KSK9:KSK10 LCG9:LCG10 LMC9:LMC10 LVY9:LVY10 MFU9:MFU10 MPQ9:MPQ10 MZM9:MZM10 NJI9:NJI10 NTE9:NTE10 ODA9:ODA10 OMW9:OMW10 OWS9:OWS10 PGO9:PGO10 PQK9:PQK10 QAG9:QAG10 QKC9:QKC10 QTY9:QTY10 RDU9:RDU10 RNQ9:RNQ10 RXM9:RXM10 SHI9:SHI10 SRE9:SRE10 TBA9:TBA10 TKW9:TKW10 TUS9:TUS10 UEO9:UEO10 UOK9:UOK10 UYG9:UYG10 VIC9:VIC10 VRY9:VRY10 WBU9:WBU10 WLQ9:WLQ10 WVM9:WVM10 I8 F8 I983048 I917512 I851976 I786440 I720904 I655368 I589832 I524296 I458760 I393224 I327688 I262152 I196616 I131080 I65544 F983048 F917512 F851976 F786440 F720904 F655368 F589832 F524296 F458760 F393224 F327688 F262152 F196616 F131080 F65544 WVM983051 IX65547 ST65547 ACP65547 AML65547 AWH65547 BGD65547 BPZ65547 BZV65547 CJR65547 CTN65547 DDJ65547 DNF65547 DXB65547 EGX65547 EQT65547 FAP65547 FKL65547 FUH65547 GED65547 GNZ65547 GXV65547 HHR65547 HRN65547 IBJ65547 ILF65547 IVB65547 JEX65547 JOT65547 JYP65547 KIL65547 KSH65547 LCD65547 LLZ65547 LVV65547 MFR65547 MPN65547 MZJ65547 NJF65547 NTB65547 OCX65547 OMT65547 OWP65547 PGL65547 PQH65547 QAD65547 QJZ65547 QTV65547 RDR65547 RNN65547 RXJ65547 SHF65547 SRB65547 TAX65547 TKT65547 TUP65547 UEL65547 UOH65547 UYD65547 VHZ65547 VRV65547 WBR65547 WLN65547 WVJ65547 IX131083 ST131083 ACP131083 AML131083 AWH131083 BGD131083 BPZ131083 BZV131083 CJR131083 CTN131083 DDJ131083 DNF131083 DXB131083 EGX131083 EQT131083 FAP131083 FKL131083 FUH131083 GED131083 GNZ131083 GXV131083 HHR131083 HRN131083 IBJ131083 ILF131083 IVB131083 JEX131083 JOT131083 JYP131083 KIL131083 KSH131083 LCD131083 LLZ131083 LVV131083 MFR131083 MPN131083 MZJ131083 NJF131083 NTB131083 OCX131083 OMT131083 OWP131083 PGL131083 PQH131083 QAD131083 QJZ131083 QTV131083 RDR131083 RNN131083 RXJ131083 SHF131083 SRB131083 TAX131083 TKT131083 TUP131083 UEL131083 UOH131083 UYD131083 VHZ131083 VRV131083 WBR131083 WLN131083 WVJ131083 IX196619 ST196619 ACP196619 AML196619 AWH196619 BGD196619 BPZ196619 BZV196619 CJR196619 CTN196619 DDJ196619 DNF196619 DXB196619 EGX196619 EQT196619 FAP196619 FKL196619 FUH196619 GED196619 GNZ196619 GXV196619 HHR196619 HRN196619 IBJ196619 ILF196619 IVB196619 JEX196619 JOT196619 JYP196619 KIL196619 KSH196619 LCD196619 LLZ196619 LVV196619 MFR196619 MPN196619 MZJ196619 NJF196619 NTB196619 OCX196619 OMT196619 OWP196619 PGL196619 PQH196619 QAD196619 QJZ196619 QTV196619 RDR196619 RNN196619 RXJ196619 SHF196619 SRB196619 TAX196619 TKT196619 TUP196619 UEL196619 UOH196619 UYD196619 VHZ196619 VRV196619 WBR196619 WLN196619 WVJ196619 IX262155 ST262155 ACP262155 AML262155 AWH262155 BGD262155 BPZ262155 BZV262155 CJR262155 CTN262155 DDJ262155 DNF262155 DXB262155 EGX262155 EQT262155 FAP262155 FKL262155 FUH262155 GED262155 GNZ262155 GXV262155 HHR262155 HRN262155 IBJ262155 ILF262155 IVB262155 JEX262155 JOT262155 JYP262155 KIL262155 KSH262155 LCD262155 LLZ262155 LVV262155 MFR262155 MPN262155 MZJ262155 NJF262155 NTB262155 OCX262155 OMT262155 OWP262155 PGL262155 PQH262155 QAD262155 QJZ262155 QTV262155 RDR262155 RNN262155 RXJ262155 SHF262155 SRB262155 TAX262155 TKT262155 TUP262155 UEL262155 UOH262155 UYD262155 VHZ262155 VRV262155 WBR262155 WLN262155 WVJ262155 IX327691 ST327691 ACP327691 AML327691 AWH327691 BGD327691 BPZ327691 BZV327691 CJR327691 CTN327691 DDJ327691 DNF327691 DXB327691 EGX327691 EQT327691 FAP327691 FKL327691 FUH327691 GED327691 GNZ327691 GXV327691 HHR327691 HRN327691 IBJ327691 ILF327691 IVB327691 JEX327691 JOT327691 JYP327691 KIL327691 KSH327691 LCD327691 LLZ327691 LVV327691 MFR327691 MPN327691 MZJ327691 NJF327691 NTB327691 OCX327691 OMT327691 OWP327691 PGL327691 PQH327691 QAD327691 QJZ327691 QTV327691 RDR327691 RNN327691 RXJ327691 SHF327691 SRB327691 TAX327691 TKT327691 TUP327691 UEL327691 UOH327691 UYD327691 VHZ327691 VRV327691 WBR327691 WLN327691 WVJ327691 IX393227 ST393227 ACP393227 AML393227 AWH393227 BGD393227 BPZ393227 BZV393227 CJR393227 CTN393227 DDJ393227 DNF393227 DXB393227 EGX393227 EQT393227 FAP393227 FKL393227 FUH393227 GED393227 GNZ393227 GXV393227 HHR393227 HRN393227 IBJ393227 ILF393227 IVB393227 JEX393227 JOT393227 JYP393227 KIL393227 KSH393227 LCD393227 LLZ393227 LVV393227 MFR393227 MPN393227 MZJ393227 NJF393227 NTB393227 OCX393227 OMT393227 OWP393227 PGL393227 PQH393227 QAD393227 QJZ393227 QTV393227 RDR393227 RNN393227 RXJ393227 SHF393227 SRB393227 TAX393227 TKT393227 TUP393227 UEL393227 UOH393227 UYD393227 VHZ393227 VRV393227 WBR393227 WLN393227 WVJ393227 IX458763 ST458763 ACP458763 AML458763 AWH458763 BGD458763 BPZ458763 BZV458763 CJR458763 CTN458763 DDJ458763 DNF458763 DXB458763 EGX458763 EQT458763 FAP458763 FKL458763 FUH458763 GED458763 GNZ458763 GXV458763 HHR458763 HRN458763 IBJ458763 ILF458763 IVB458763 JEX458763 JOT458763 JYP458763 KIL458763 KSH458763 LCD458763 LLZ458763 LVV458763 MFR458763 MPN458763 MZJ458763 NJF458763 NTB458763 OCX458763 OMT458763 OWP458763 PGL458763 PQH458763 QAD458763 QJZ458763 QTV458763 RDR458763 RNN458763 RXJ458763 SHF458763 SRB458763 TAX458763 TKT458763 TUP458763 UEL458763 UOH458763 UYD458763 VHZ458763 VRV458763 WBR458763 WLN458763 WVJ458763 IX524299 ST524299 ACP524299 AML524299 AWH524299 BGD524299 BPZ524299 BZV524299 CJR524299 CTN524299 DDJ524299 DNF524299 DXB524299 EGX524299 EQT524299 FAP524299 FKL524299 FUH524299 GED524299 GNZ524299 GXV524299 HHR524299 HRN524299 IBJ524299 ILF524299 IVB524299 JEX524299 JOT524299 JYP524299 KIL524299 KSH524299 LCD524299 LLZ524299 LVV524299 MFR524299 MPN524299 MZJ524299 NJF524299 NTB524299 OCX524299 OMT524299 OWP524299 PGL524299 PQH524299 QAD524299 QJZ524299 QTV524299 RDR524299 RNN524299 RXJ524299 SHF524299 SRB524299 TAX524299 TKT524299 TUP524299 UEL524299 UOH524299 UYD524299 VHZ524299 VRV524299 WBR524299 WLN524299 WVJ524299 IX589835 ST589835 ACP589835 AML589835 AWH589835 BGD589835 BPZ589835 BZV589835 CJR589835 CTN589835 DDJ589835 DNF589835 DXB589835 EGX589835 EQT589835 FAP589835 FKL589835 FUH589835 GED589835 GNZ589835 GXV589835 HHR589835 HRN589835 IBJ589835 ILF589835 IVB589835 JEX589835 JOT589835 JYP589835 KIL589835 KSH589835 LCD589835 LLZ589835 LVV589835 MFR589835 MPN589835 MZJ589835 NJF589835 NTB589835 OCX589835 OMT589835 OWP589835 PGL589835 PQH589835 QAD589835 QJZ589835 QTV589835 RDR589835 RNN589835 RXJ589835 SHF589835 SRB589835 TAX589835 TKT589835 TUP589835 UEL589835 UOH589835 UYD589835 VHZ589835 VRV589835 WBR589835 WLN589835 WVJ589835 IX655371 ST655371 ACP655371 AML655371 AWH655371 BGD655371 BPZ655371 BZV655371 CJR655371 CTN655371 DDJ655371 DNF655371 DXB655371 EGX655371 EQT655371 FAP655371 FKL655371 FUH655371 GED655371 GNZ655371 GXV655371 HHR655371 HRN655371 IBJ655371 ILF655371 IVB655371 JEX655371 JOT655371 JYP655371 KIL655371 KSH655371 LCD655371 LLZ655371 LVV655371 MFR655371 MPN655371 MZJ655371 NJF655371 NTB655371 OCX655371 OMT655371 OWP655371 PGL655371 PQH655371 QAD655371 QJZ655371 QTV655371 RDR655371 RNN655371 RXJ655371 SHF655371 SRB655371 TAX655371 TKT655371 TUP655371 UEL655371 UOH655371 UYD655371 VHZ655371 VRV655371 WBR655371 WLN655371 WVJ655371 IX720907 ST720907 ACP720907 AML720907 AWH720907 BGD720907 BPZ720907 BZV720907 CJR720907 CTN720907 DDJ720907 DNF720907 DXB720907 EGX720907 EQT720907 FAP720907 FKL720907 FUH720907 GED720907 GNZ720907 GXV720907 HHR720907 HRN720907 IBJ720907 ILF720907 IVB720907 JEX720907 JOT720907 JYP720907 KIL720907 KSH720907 LCD720907 LLZ720907 LVV720907 MFR720907 MPN720907 MZJ720907 NJF720907 NTB720907 OCX720907 OMT720907 OWP720907 PGL720907 PQH720907 QAD720907 QJZ720907 QTV720907 RDR720907 RNN720907 RXJ720907 SHF720907 SRB720907 TAX720907 TKT720907 TUP720907 UEL720907 UOH720907 UYD720907 VHZ720907 VRV720907 WBR720907 WLN720907 WVJ720907 IX786443 ST786443 ACP786443 AML786443 AWH786443 BGD786443 BPZ786443 BZV786443 CJR786443 CTN786443 DDJ786443 DNF786443 DXB786443 EGX786443 EQT786443 FAP786443 FKL786443 FUH786443 GED786443 GNZ786443 GXV786443 HHR786443 HRN786443 IBJ786443 ILF786443 IVB786443 JEX786443 JOT786443 JYP786443 KIL786443 KSH786443 LCD786443 LLZ786443 LVV786443 MFR786443 MPN786443 MZJ786443 NJF786443 NTB786443 OCX786443 OMT786443 OWP786443 PGL786443 PQH786443 QAD786443 QJZ786443 QTV786443 RDR786443 RNN786443 RXJ786443 SHF786443 SRB786443 TAX786443 TKT786443 TUP786443 UEL786443 UOH786443 UYD786443 VHZ786443 VRV786443 WBR786443 WLN786443 WVJ786443 IX851979 ST851979 ACP851979 AML851979 AWH851979 BGD851979 BPZ851979 BZV851979 CJR851979 CTN851979 DDJ851979 DNF851979 DXB851979 EGX851979 EQT851979 FAP851979 FKL851979 FUH851979 GED851979 GNZ851979 GXV851979 HHR851979 HRN851979 IBJ851979 ILF851979 IVB851979 JEX851979 JOT851979 JYP851979 KIL851979 KSH851979 LCD851979 LLZ851979 LVV851979 MFR851979 MPN851979 MZJ851979 NJF851979 NTB851979 OCX851979 OMT851979 OWP851979 PGL851979 PQH851979 QAD851979 QJZ851979 QTV851979 RDR851979 RNN851979 RXJ851979 SHF851979 SRB851979 TAX851979 TKT851979 TUP851979 UEL851979 UOH851979 UYD851979 VHZ851979 VRV851979 WBR851979 WLN851979 WVJ851979 IX917515 ST917515 ACP917515 AML917515 AWH917515 BGD917515 BPZ917515 BZV917515 CJR917515 CTN917515 DDJ917515 DNF917515 DXB917515 EGX917515 EQT917515 FAP917515 FKL917515 FUH917515 GED917515 GNZ917515 GXV917515 HHR917515 HRN917515 IBJ917515 ILF917515 IVB917515 JEX917515 JOT917515 JYP917515 KIL917515 KSH917515 LCD917515 LLZ917515 LVV917515 MFR917515 MPN917515 MZJ917515 NJF917515 NTB917515 OCX917515 OMT917515 OWP917515 PGL917515 PQH917515 QAD917515 QJZ917515 QTV917515 RDR917515 RNN917515 RXJ917515 SHF917515 SRB917515 TAX917515 TKT917515 TUP917515 UEL917515 UOH917515 UYD917515 VHZ917515 VRV917515 WBR917515 WLN917515 WVJ917515 IX983051 ST983051 ACP983051 AML983051 AWH983051 BGD983051 BPZ983051 BZV983051 CJR983051 CTN983051 DDJ983051 DNF983051 DXB983051 EGX983051 EQT983051 FAP983051 FKL983051 FUH983051 GED983051 GNZ983051 GXV983051 HHR983051 HRN983051 IBJ983051 ILF983051 IVB983051 JEX983051 JOT983051 JYP983051 KIL983051 KSH983051 LCD983051 LLZ983051 LVV983051 MFR983051 MPN983051 MZJ983051 NJF983051 NTB983051 OCX983051 OMT983051 OWP983051 PGL983051 PQH983051 QAD983051 QJZ983051 QTV983051 RDR983051 RNN983051 RXJ983051 SHF983051 SRB983051 TAX983051 TKT983051 TUP983051 UEL983051 UOH983051 UYD983051 VHZ983051 VRV983051 WBR983051 WLN983051 WVJ983051 JA65547 SW65547 ACS65547 AMO65547 AWK65547 BGG65547 BQC65547 BZY65547 CJU65547 CTQ65547 DDM65547 DNI65547 DXE65547 EHA65547 EQW65547 FAS65547 FKO65547 FUK65547 GEG65547 GOC65547 GXY65547 HHU65547 HRQ65547 IBM65547 ILI65547 IVE65547 JFA65547 JOW65547 JYS65547 KIO65547 KSK65547 LCG65547 LMC65547 LVY65547 MFU65547 MPQ65547 MZM65547 NJI65547 NTE65547 ODA65547 OMW65547 OWS65547 PGO65547 PQK65547 QAG65547 QKC65547 QTY65547 RDU65547 RNQ65547 RXM65547 SHI65547 SRE65547 TBA65547 TKW65547 TUS65547 UEO65547 UOK65547 UYG65547 VIC65547 VRY65547 WBU65547 WLQ65547 WVM65547 JA131083 SW131083 ACS131083 AMO131083 AWK131083 BGG131083 BQC131083 BZY131083 CJU131083 CTQ131083 DDM131083 DNI131083 DXE131083 EHA131083 EQW131083 FAS131083 FKO131083 FUK131083 GEG131083 GOC131083 GXY131083 HHU131083 HRQ131083 IBM131083 ILI131083 IVE131083 JFA131083 JOW131083 JYS131083 KIO131083 KSK131083 LCG131083 LMC131083 LVY131083 MFU131083 MPQ131083 MZM131083 NJI131083 NTE131083 ODA131083 OMW131083 OWS131083 PGO131083 PQK131083 QAG131083 QKC131083 QTY131083 RDU131083 RNQ131083 RXM131083 SHI131083 SRE131083 TBA131083 TKW131083 TUS131083 UEO131083 UOK131083 UYG131083 VIC131083 VRY131083 WBU131083 WLQ131083 WVM131083 JA196619 SW196619 ACS196619 AMO196619 AWK196619 BGG196619 BQC196619 BZY196619 CJU196619 CTQ196619 DDM196619 DNI196619 DXE196619 EHA196619 EQW196619 FAS196619 FKO196619 FUK196619 GEG196619 GOC196619 GXY196619 HHU196619 HRQ196619 IBM196619 ILI196619 IVE196619 JFA196619 JOW196619 JYS196619 KIO196619 KSK196619 LCG196619 LMC196619 LVY196619 MFU196619 MPQ196619 MZM196619 NJI196619 NTE196619 ODA196619 OMW196619 OWS196619 PGO196619 PQK196619 QAG196619 QKC196619 QTY196619 RDU196619 RNQ196619 RXM196619 SHI196619 SRE196619 TBA196619 TKW196619 TUS196619 UEO196619 UOK196619 UYG196619 VIC196619 VRY196619 WBU196619 WLQ196619 WVM196619 JA262155 SW262155 ACS262155 AMO262155 AWK262155 BGG262155 BQC262155 BZY262155 CJU262155 CTQ262155 DDM262155 DNI262155 DXE262155 EHA262155 EQW262155 FAS262155 FKO262155 FUK262155 GEG262155 GOC262155 GXY262155 HHU262155 HRQ262155 IBM262155 ILI262155 IVE262155 JFA262155 JOW262155 JYS262155 KIO262155 KSK262155 LCG262155 LMC262155 LVY262155 MFU262155 MPQ262155 MZM262155 NJI262155 NTE262155 ODA262155 OMW262155 OWS262155 PGO262155 PQK262155 QAG262155 QKC262155 QTY262155 RDU262155 RNQ262155 RXM262155 SHI262155 SRE262155 TBA262155 TKW262155 TUS262155 UEO262155 UOK262155 UYG262155 VIC262155 VRY262155 WBU262155 WLQ262155 WVM262155 JA327691 SW327691 ACS327691 AMO327691 AWK327691 BGG327691 BQC327691 BZY327691 CJU327691 CTQ327691 DDM327691 DNI327691 DXE327691 EHA327691 EQW327691 FAS327691 FKO327691 FUK327691 GEG327691 GOC327691 GXY327691 HHU327691 HRQ327691 IBM327691 ILI327691 IVE327691 JFA327691 JOW327691 JYS327691 KIO327691 KSK327691 LCG327691 LMC327691 LVY327691 MFU327691 MPQ327691 MZM327691 NJI327691 NTE327691 ODA327691 OMW327691 OWS327691 PGO327691 PQK327691 QAG327691 QKC327691 QTY327691 RDU327691 RNQ327691 RXM327691 SHI327691 SRE327691 TBA327691 TKW327691 TUS327691 UEO327691 UOK327691 UYG327691 VIC327691 VRY327691 WBU327691 WLQ327691 WVM327691 JA393227 SW393227 ACS393227 AMO393227 AWK393227 BGG393227 BQC393227 BZY393227 CJU393227 CTQ393227 DDM393227 DNI393227 DXE393227 EHA393227 EQW393227 FAS393227 FKO393227 FUK393227 GEG393227 GOC393227 GXY393227 HHU393227 HRQ393227 IBM393227 ILI393227 IVE393227 JFA393227 JOW393227 JYS393227 KIO393227 KSK393227 LCG393227 LMC393227 LVY393227 MFU393227 MPQ393227 MZM393227 NJI393227 NTE393227 ODA393227 OMW393227 OWS393227 PGO393227 PQK393227 QAG393227 QKC393227 QTY393227 RDU393227 RNQ393227 RXM393227 SHI393227 SRE393227 TBA393227 TKW393227 TUS393227 UEO393227 UOK393227 UYG393227 VIC393227 VRY393227 WBU393227 WLQ393227 WVM393227 JA458763 SW458763 ACS458763 AMO458763 AWK458763 BGG458763 BQC458763 BZY458763 CJU458763 CTQ458763 DDM458763 DNI458763 DXE458763 EHA458763 EQW458763 FAS458763 FKO458763 FUK458763 GEG458763 GOC458763 GXY458763 HHU458763 HRQ458763 IBM458763 ILI458763 IVE458763 JFA458763 JOW458763 JYS458763 KIO458763 KSK458763 LCG458763 LMC458763 LVY458763 MFU458763 MPQ458763 MZM458763 NJI458763 NTE458763 ODA458763 OMW458763 OWS458763 PGO458763 PQK458763 QAG458763 QKC458763 QTY458763 RDU458763 RNQ458763 RXM458763 SHI458763 SRE458763 TBA458763 TKW458763 TUS458763 UEO458763 UOK458763 UYG458763 VIC458763 VRY458763 WBU458763 WLQ458763 WVM458763 JA524299 SW524299 ACS524299 AMO524299 AWK524299 BGG524299 BQC524299 BZY524299 CJU524299 CTQ524299 DDM524299 DNI524299 DXE524299 EHA524299 EQW524299 FAS524299 FKO524299 FUK524299 GEG524299 GOC524299 GXY524299 HHU524299 HRQ524299 IBM524299 ILI524299 IVE524299 JFA524299 JOW524299 JYS524299 KIO524299 KSK524299 LCG524299 LMC524299 LVY524299 MFU524299 MPQ524299 MZM524299 NJI524299 NTE524299 ODA524299 OMW524299 OWS524299 PGO524299 PQK524299 QAG524299 QKC524299 QTY524299 RDU524299 RNQ524299 RXM524299 SHI524299 SRE524299 TBA524299 TKW524299 TUS524299 UEO524299 UOK524299 UYG524299 VIC524299 VRY524299 WBU524299 WLQ524299 WVM524299 JA589835 SW589835 ACS589835 AMO589835 AWK589835 BGG589835 BQC589835 BZY589835 CJU589835 CTQ589835 DDM589835 DNI589835 DXE589835 EHA589835 EQW589835 FAS589835 FKO589835 FUK589835 GEG589835 GOC589835 GXY589835 HHU589835 HRQ589835 IBM589835 ILI589835 IVE589835 JFA589835 JOW589835 JYS589835 KIO589835 KSK589835 LCG589835 LMC589835 LVY589835 MFU589835 MPQ589835 MZM589835 NJI589835 NTE589835 ODA589835 OMW589835 OWS589835 PGO589835 PQK589835 QAG589835 QKC589835 QTY589835 RDU589835 RNQ589835 RXM589835 SHI589835 SRE589835 TBA589835 TKW589835 TUS589835 UEO589835 UOK589835 UYG589835 VIC589835 VRY589835 WBU589835 WLQ589835 WVM589835 JA655371 SW655371 ACS655371 AMO655371 AWK655371 BGG655371 BQC655371 BZY655371 CJU655371 CTQ655371 DDM655371 DNI655371 DXE655371 EHA655371 EQW655371 FAS655371 FKO655371 FUK655371 GEG655371 GOC655371 GXY655371 HHU655371 HRQ655371 IBM655371 ILI655371 IVE655371 JFA655371 JOW655371 JYS655371 KIO655371 KSK655371 LCG655371 LMC655371 LVY655371 MFU655371 MPQ655371 MZM655371 NJI655371 NTE655371 ODA655371 OMW655371 OWS655371 PGO655371 PQK655371 QAG655371 QKC655371 QTY655371 RDU655371 RNQ655371 RXM655371 SHI655371 SRE655371 TBA655371 TKW655371 TUS655371 UEO655371 UOK655371 UYG655371 VIC655371 VRY655371 WBU655371 WLQ655371 WVM655371 JA720907 SW720907 ACS720907 AMO720907 AWK720907 BGG720907 BQC720907 BZY720907 CJU720907 CTQ720907 DDM720907 DNI720907 DXE720907 EHA720907 EQW720907 FAS720907 FKO720907 FUK720907 GEG720907 GOC720907 GXY720907 HHU720907 HRQ720907 IBM720907 ILI720907 IVE720907 JFA720907 JOW720907 JYS720907 KIO720907 KSK720907 LCG720907 LMC720907 LVY720907 MFU720907 MPQ720907 MZM720907 NJI720907 NTE720907 ODA720907 OMW720907 OWS720907 PGO720907 PQK720907 QAG720907 QKC720907 QTY720907 RDU720907 RNQ720907 RXM720907 SHI720907 SRE720907 TBA720907 TKW720907 TUS720907 UEO720907 UOK720907 UYG720907 VIC720907 VRY720907 WBU720907 WLQ720907 WVM720907 JA786443 SW786443 ACS786443 AMO786443 AWK786443 BGG786443 BQC786443 BZY786443 CJU786443 CTQ786443 DDM786443 DNI786443 DXE786443 EHA786443 EQW786443 FAS786443 FKO786443 FUK786443 GEG786443 GOC786443 GXY786443 HHU786443 HRQ786443 IBM786443 ILI786443 IVE786443 JFA786443 JOW786443 JYS786443 KIO786443 KSK786443 LCG786443 LMC786443 LVY786443 MFU786443 MPQ786443 MZM786443 NJI786443 NTE786443 ODA786443 OMW786443 OWS786443 PGO786443 PQK786443 QAG786443 QKC786443 QTY786443 RDU786443 RNQ786443 RXM786443 SHI786443 SRE786443 TBA786443 TKW786443 TUS786443 UEO786443 UOK786443 UYG786443 VIC786443 VRY786443 WBU786443 WLQ786443 WVM786443 JA851979 SW851979 ACS851979 AMO851979 AWK851979 BGG851979 BQC851979 BZY851979 CJU851979 CTQ851979 DDM851979 DNI851979 DXE851979 EHA851979 EQW851979 FAS851979 FKO851979 FUK851979 GEG851979 GOC851979 GXY851979 HHU851979 HRQ851979 IBM851979 ILI851979 IVE851979 JFA851979 JOW851979 JYS851979 KIO851979 KSK851979 LCG851979 LMC851979 LVY851979 MFU851979 MPQ851979 MZM851979 NJI851979 NTE851979 ODA851979 OMW851979 OWS851979 PGO851979 PQK851979 QAG851979 QKC851979 QTY851979 RDU851979 RNQ851979 RXM851979 SHI851979 SRE851979 TBA851979 TKW851979 TUS851979 UEO851979 UOK851979 UYG851979 VIC851979 VRY851979 WBU851979 WLQ851979 WVM851979 JA917515 SW917515 ACS917515 AMO917515 AWK917515 BGG917515 BQC917515 BZY917515 CJU917515 CTQ917515 DDM917515 DNI917515 DXE917515 EHA917515 EQW917515 FAS917515 FKO917515 FUK917515 GEG917515 GOC917515 GXY917515 HHU917515 HRQ917515 IBM917515 ILI917515 IVE917515 JFA917515 JOW917515 JYS917515 KIO917515 KSK917515 LCG917515 LMC917515 LVY917515 MFU917515 MPQ917515 MZM917515 NJI917515 NTE917515 ODA917515 OMW917515 OWS917515 PGO917515 PQK917515 QAG917515 QKC917515 QTY917515 RDU917515 RNQ917515 RXM917515 SHI917515 SRE917515 TBA917515 TKW917515 TUS917515 UEO917515 UOK917515 UYG917515 VIC917515 VRY917515 WBU917515 WLQ917515 WVM917515 JA983051 SW983051 ACS983051 AMO983051 AWK983051 BGG983051 BQC983051 BZY983051 CJU983051 CTQ983051 DDM983051 DNI983051 DXE983051 EHA983051 EQW983051 FAS983051 FKO983051 FUK983051 GEG983051 GOC983051 GXY983051 HHU983051 HRQ983051 IBM983051 ILI983051 IVE983051 JFA983051 JOW983051 JYS983051 KIO983051 KSK983051 LCG983051 LMC983051 LVY983051 MFU983051 MPQ983051 MZM983051 NJI983051 NTE983051 ODA983051 OMW983051 OWS983051 PGO983051 PQK983051 QAG983051 QKC983051 QTY983051 RDU983051 RNQ983051 RXM983051 SHI983051 SRE983051 TBA983051 TKW983051 TUS983051 UEO983051 UOK983051 UYG983051 VIC983051 VRY983051 WBU983051" xr:uid="{00000000-0002-0000-0300-000001000000}">
      <formula1>Tenors</formula1>
    </dataValidation>
    <dataValidation type="list" allowBlank="1" showInputMessage="1" showErrorMessage="1" sqref="WLP983055 IX17 ST17 ACP17 AML17 AWH17 BGD17 BPZ17 BZV17 CJR17 CTN17 DDJ17 DNF17 DXB17 EGX17 EQT17 FAP17 FKL17 FUH17 GED17 GNZ17 GXV17 HHR17 HRN17 IBJ17 ILF17 IVB17 JEX17 JOT17 JYP17 KIL17 KSH17 LCD17 LLZ17 LVV17 MFR17 MPN17 MZJ17 NJF17 NTB17 OCX17 OMT17 OWP17 PGL17 PQH17 QAD17 QJZ17 QTV17 RDR17 RNN17 RXJ17 SHF17 SRB17 TAX17 TKT17 TUP17 UEL17 UOH17 UYD17 VHZ17 VRV17 WBR17 WLN17 WVJ17 IW16 SS16 ACO16 AMK16 AWG16 BGC16 BPY16 BZU16 CJQ16 CTM16 DDI16 DNE16 DXA16 EGW16 EQS16 FAO16 FKK16 FUG16 GEC16 GNY16 GXU16 HHQ16 HRM16 IBI16 ILE16 IVA16 JEW16 JOS16 JYO16 KIK16 KSG16 LCC16 LLY16 LVU16 MFQ16 MPM16 MZI16 NJE16 NTA16 OCW16 OMS16 OWO16 PGK16 PQG16 QAC16 QJY16 QTU16 RDQ16 RNM16 RXI16 SHE16 SRA16 TAW16 TKS16 TUO16 UEK16 UOG16 UYC16 VHY16 VRU16 WBQ16 WLM16 WVI16 JA17 SW17 ACS17 AMO17 AWK17 BGG17 BQC17 BZY17 CJU17 CTQ17 DDM17 DNI17 DXE17 EHA17 EQW17 FAS17 FKO17 FUK17 GEG17 GOC17 GXY17 HHU17 HRQ17 IBM17 ILI17 IVE17 JFA17 JOW17 JYS17 KIO17 KSK17 LCG17 LMC17 LVY17 MFU17 MPQ17 MZM17 NJI17 NTE17 ODA17 OMW17 OWS17 PGO17 PQK17 QAG17 QKC17 QTY17 RDU17 RNQ17 RXM17 SHI17 SRE17 TBA17 TKW17 TUS17 UEO17 UOK17 UYG17 VIC17 VRY17 WBU17 WLQ17 WVM17 IZ16 SV16 ACR16 AMN16 AWJ16 BGF16 BQB16 BZX16 CJT16 CTP16 DDL16 DNH16 DXD16 EGZ16 EQV16 FAR16 FKN16 FUJ16 GEF16 GOB16 GXX16 HHT16 HRP16 IBL16 ILH16 IVD16 JEZ16 JOV16 JYR16 KIN16 KSJ16 LCF16 LMB16 LVX16 MFT16 MPP16 MZL16 NJH16 NTD16 OCZ16 OMV16 OWR16 PGN16 PQJ16 QAF16 QKB16 QTX16 RDT16 RNP16 RXL16 SHH16 SRD16 TAZ16 TKV16 TUR16 UEN16 UOJ16 UYF16 VIB16 VRX16 WBT16 WLP16 WVL16 E14:F14 H14:I14 H983052 H917516 H851980 H786444 H720908 H655372 H589836 H524300 H458764 H393228 H327692 H262156 H196620 H131084 H65548 I983053 I917517 I851981 I786445 I720909 I655373 I589837 I524301 I458765 I393229 I327693 I262157 I196621 I131085 I65549 E983052 E917516 E851980 E786444 E720908 E655372 E589836 E524300 E458764 E393228 E327692 E262156 E196620 E131084 E65548 F983053 F917517 F851981 F786445 F720909 F655373 F589837 F524301 F458765 F393229 F327693 F262157 F196621 F131085 F65549 WVL983055 IX65552 ST65552 ACP65552 AML65552 AWH65552 BGD65552 BPZ65552 BZV65552 CJR65552 CTN65552 DDJ65552 DNF65552 DXB65552 EGX65552 EQT65552 FAP65552 FKL65552 FUH65552 GED65552 GNZ65552 GXV65552 HHR65552 HRN65552 IBJ65552 ILF65552 IVB65552 JEX65552 JOT65552 JYP65552 KIL65552 KSH65552 LCD65552 LLZ65552 LVV65552 MFR65552 MPN65552 MZJ65552 NJF65552 NTB65552 OCX65552 OMT65552 OWP65552 PGL65552 PQH65552 QAD65552 QJZ65552 QTV65552 RDR65552 RNN65552 RXJ65552 SHF65552 SRB65552 TAX65552 TKT65552 TUP65552 UEL65552 UOH65552 UYD65552 VHZ65552 VRV65552 WBR65552 WLN65552 WVJ65552 IX131088 ST131088 ACP131088 AML131088 AWH131088 BGD131088 BPZ131088 BZV131088 CJR131088 CTN131088 DDJ131088 DNF131088 DXB131088 EGX131088 EQT131088 FAP131088 FKL131088 FUH131088 GED131088 GNZ131088 GXV131088 HHR131088 HRN131088 IBJ131088 ILF131088 IVB131088 JEX131088 JOT131088 JYP131088 KIL131088 KSH131088 LCD131088 LLZ131088 LVV131088 MFR131088 MPN131088 MZJ131088 NJF131088 NTB131088 OCX131088 OMT131088 OWP131088 PGL131088 PQH131088 QAD131088 QJZ131088 QTV131088 RDR131088 RNN131088 RXJ131088 SHF131088 SRB131088 TAX131088 TKT131088 TUP131088 UEL131088 UOH131088 UYD131088 VHZ131088 VRV131088 WBR131088 WLN131088 WVJ131088 IX196624 ST196624 ACP196624 AML196624 AWH196624 BGD196624 BPZ196624 BZV196624 CJR196624 CTN196624 DDJ196624 DNF196624 DXB196624 EGX196624 EQT196624 FAP196624 FKL196624 FUH196624 GED196624 GNZ196624 GXV196624 HHR196624 HRN196624 IBJ196624 ILF196624 IVB196624 JEX196624 JOT196624 JYP196624 KIL196624 KSH196624 LCD196624 LLZ196624 LVV196624 MFR196624 MPN196624 MZJ196624 NJF196624 NTB196624 OCX196624 OMT196624 OWP196624 PGL196624 PQH196624 QAD196624 QJZ196624 QTV196624 RDR196624 RNN196624 RXJ196624 SHF196624 SRB196624 TAX196624 TKT196624 TUP196624 UEL196624 UOH196624 UYD196624 VHZ196624 VRV196624 WBR196624 WLN196624 WVJ196624 IX262160 ST262160 ACP262160 AML262160 AWH262160 BGD262160 BPZ262160 BZV262160 CJR262160 CTN262160 DDJ262160 DNF262160 DXB262160 EGX262160 EQT262160 FAP262160 FKL262160 FUH262160 GED262160 GNZ262160 GXV262160 HHR262160 HRN262160 IBJ262160 ILF262160 IVB262160 JEX262160 JOT262160 JYP262160 KIL262160 KSH262160 LCD262160 LLZ262160 LVV262160 MFR262160 MPN262160 MZJ262160 NJF262160 NTB262160 OCX262160 OMT262160 OWP262160 PGL262160 PQH262160 QAD262160 QJZ262160 QTV262160 RDR262160 RNN262160 RXJ262160 SHF262160 SRB262160 TAX262160 TKT262160 TUP262160 UEL262160 UOH262160 UYD262160 VHZ262160 VRV262160 WBR262160 WLN262160 WVJ262160 IX327696 ST327696 ACP327696 AML327696 AWH327696 BGD327696 BPZ327696 BZV327696 CJR327696 CTN327696 DDJ327696 DNF327696 DXB327696 EGX327696 EQT327696 FAP327696 FKL327696 FUH327696 GED327696 GNZ327696 GXV327696 HHR327696 HRN327696 IBJ327696 ILF327696 IVB327696 JEX327696 JOT327696 JYP327696 KIL327696 KSH327696 LCD327696 LLZ327696 LVV327696 MFR327696 MPN327696 MZJ327696 NJF327696 NTB327696 OCX327696 OMT327696 OWP327696 PGL327696 PQH327696 QAD327696 QJZ327696 QTV327696 RDR327696 RNN327696 RXJ327696 SHF327696 SRB327696 TAX327696 TKT327696 TUP327696 UEL327696 UOH327696 UYD327696 VHZ327696 VRV327696 WBR327696 WLN327696 WVJ327696 IX393232 ST393232 ACP393232 AML393232 AWH393232 BGD393232 BPZ393232 BZV393232 CJR393232 CTN393232 DDJ393232 DNF393232 DXB393232 EGX393232 EQT393232 FAP393232 FKL393232 FUH393232 GED393232 GNZ393232 GXV393232 HHR393232 HRN393232 IBJ393232 ILF393232 IVB393232 JEX393232 JOT393232 JYP393232 KIL393232 KSH393232 LCD393232 LLZ393232 LVV393232 MFR393232 MPN393232 MZJ393232 NJF393232 NTB393232 OCX393232 OMT393232 OWP393232 PGL393232 PQH393232 QAD393232 QJZ393232 QTV393232 RDR393232 RNN393232 RXJ393232 SHF393232 SRB393232 TAX393232 TKT393232 TUP393232 UEL393232 UOH393232 UYD393232 VHZ393232 VRV393232 WBR393232 WLN393232 WVJ393232 IX458768 ST458768 ACP458768 AML458768 AWH458768 BGD458768 BPZ458768 BZV458768 CJR458768 CTN458768 DDJ458768 DNF458768 DXB458768 EGX458768 EQT458768 FAP458768 FKL458768 FUH458768 GED458768 GNZ458768 GXV458768 HHR458768 HRN458768 IBJ458768 ILF458768 IVB458768 JEX458768 JOT458768 JYP458768 KIL458768 KSH458768 LCD458768 LLZ458768 LVV458768 MFR458768 MPN458768 MZJ458768 NJF458768 NTB458768 OCX458768 OMT458768 OWP458768 PGL458768 PQH458768 QAD458768 QJZ458768 QTV458768 RDR458768 RNN458768 RXJ458768 SHF458768 SRB458768 TAX458768 TKT458768 TUP458768 UEL458768 UOH458768 UYD458768 VHZ458768 VRV458768 WBR458768 WLN458768 WVJ458768 IX524304 ST524304 ACP524304 AML524304 AWH524304 BGD524304 BPZ524304 BZV524304 CJR524304 CTN524304 DDJ524304 DNF524304 DXB524304 EGX524304 EQT524304 FAP524304 FKL524304 FUH524304 GED524304 GNZ524304 GXV524304 HHR524304 HRN524304 IBJ524304 ILF524304 IVB524304 JEX524304 JOT524304 JYP524304 KIL524304 KSH524304 LCD524304 LLZ524304 LVV524304 MFR524304 MPN524304 MZJ524304 NJF524304 NTB524304 OCX524304 OMT524304 OWP524304 PGL524304 PQH524304 QAD524304 QJZ524304 QTV524304 RDR524304 RNN524304 RXJ524304 SHF524304 SRB524304 TAX524304 TKT524304 TUP524304 UEL524304 UOH524304 UYD524304 VHZ524304 VRV524304 WBR524304 WLN524304 WVJ524304 IX589840 ST589840 ACP589840 AML589840 AWH589840 BGD589840 BPZ589840 BZV589840 CJR589840 CTN589840 DDJ589840 DNF589840 DXB589840 EGX589840 EQT589840 FAP589840 FKL589840 FUH589840 GED589840 GNZ589840 GXV589840 HHR589840 HRN589840 IBJ589840 ILF589840 IVB589840 JEX589840 JOT589840 JYP589840 KIL589840 KSH589840 LCD589840 LLZ589840 LVV589840 MFR589840 MPN589840 MZJ589840 NJF589840 NTB589840 OCX589840 OMT589840 OWP589840 PGL589840 PQH589840 QAD589840 QJZ589840 QTV589840 RDR589840 RNN589840 RXJ589840 SHF589840 SRB589840 TAX589840 TKT589840 TUP589840 UEL589840 UOH589840 UYD589840 VHZ589840 VRV589840 WBR589840 WLN589840 WVJ589840 IX655376 ST655376 ACP655376 AML655376 AWH655376 BGD655376 BPZ655376 BZV655376 CJR655376 CTN655376 DDJ655376 DNF655376 DXB655376 EGX655376 EQT655376 FAP655376 FKL655376 FUH655376 GED655376 GNZ655376 GXV655376 HHR655376 HRN655376 IBJ655376 ILF655376 IVB655376 JEX655376 JOT655376 JYP655376 KIL655376 KSH655376 LCD655376 LLZ655376 LVV655376 MFR655376 MPN655376 MZJ655376 NJF655376 NTB655376 OCX655376 OMT655376 OWP655376 PGL655376 PQH655376 QAD655376 QJZ655376 QTV655376 RDR655376 RNN655376 RXJ655376 SHF655376 SRB655376 TAX655376 TKT655376 TUP655376 UEL655376 UOH655376 UYD655376 VHZ655376 VRV655376 WBR655376 WLN655376 WVJ655376 IX720912 ST720912 ACP720912 AML720912 AWH720912 BGD720912 BPZ720912 BZV720912 CJR720912 CTN720912 DDJ720912 DNF720912 DXB720912 EGX720912 EQT720912 FAP720912 FKL720912 FUH720912 GED720912 GNZ720912 GXV720912 HHR720912 HRN720912 IBJ720912 ILF720912 IVB720912 JEX720912 JOT720912 JYP720912 KIL720912 KSH720912 LCD720912 LLZ720912 LVV720912 MFR720912 MPN720912 MZJ720912 NJF720912 NTB720912 OCX720912 OMT720912 OWP720912 PGL720912 PQH720912 QAD720912 QJZ720912 QTV720912 RDR720912 RNN720912 RXJ720912 SHF720912 SRB720912 TAX720912 TKT720912 TUP720912 UEL720912 UOH720912 UYD720912 VHZ720912 VRV720912 WBR720912 WLN720912 WVJ720912 IX786448 ST786448 ACP786448 AML786448 AWH786448 BGD786448 BPZ786448 BZV786448 CJR786448 CTN786448 DDJ786448 DNF786448 DXB786448 EGX786448 EQT786448 FAP786448 FKL786448 FUH786448 GED786448 GNZ786448 GXV786448 HHR786448 HRN786448 IBJ786448 ILF786448 IVB786448 JEX786448 JOT786448 JYP786448 KIL786448 KSH786448 LCD786448 LLZ786448 LVV786448 MFR786448 MPN786448 MZJ786448 NJF786448 NTB786448 OCX786448 OMT786448 OWP786448 PGL786448 PQH786448 QAD786448 QJZ786448 QTV786448 RDR786448 RNN786448 RXJ786448 SHF786448 SRB786448 TAX786448 TKT786448 TUP786448 UEL786448 UOH786448 UYD786448 VHZ786448 VRV786448 WBR786448 WLN786448 WVJ786448 IX851984 ST851984 ACP851984 AML851984 AWH851984 BGD851984 BPZ851984 BZV851984 CJR851984 CTN851984 DDJ851984 DNF851984 DXB851984 EGX851984 EQT851984 FAP851984 FKL851984 FUH851984 GED851984 GNZ851984 GXV851984 HHR851984 HRN851984 IBJ851984 ILF851984 IVB851984 JEX851984 JOT851984 JYP851984 KIL851984 KSH851984 LCD851984 LLZ851984 LVV851984 MFR851984 MPN851984 MZJ851984 NJF851984 NTB851984 OCX851984 OMT851984 OWP851984 PGL851984 PQH851984 QAD851984 QJZ851984 QTV851984 RDR851984 RNN851984 RXJ851984 SHF851984 SRB851984 TAX851984 TKT851984 TUP851984 UEL851984 UOH851984 UYD851984 VHZ851984 VRV851984 WBR851984 WLN851984 WVJ851984 IX917520 ST917520 ACP917520 AML917520 AWH917520 BGD917520 BPZ917520 BZV917520 CJR917520 CTN917520 DDJ917520 DNF917520 DXB917520 EGX917520 EQT917520 FAP917520 FKL917520 FUH917520 GED917520 GNZ917520 GXV917520 HHR917520 HRN917520 IBJ917520 ILF917520 IVB917520 JEX917520 JOT917520 JYP917520 KIL917520 KSH917520 LCD917520 LLZ917520 LVV917520 MFR917520 MPN917520 MZJ917520 NJF917520 NTB917520 OCX917520 OMT917520 OWP917520 PGL917520 PQH917520 QAD917520 QJZ917520 QTV917520 RDR917520 RNN917520 RXJ917520 SHF917520 SRB917520 TAX917520 TKT917520 TUP917520 UEL917520 UOH917520 UYD917520 VHZ917520 VRV917520 WBR917520 WLN917520 WVJ917520 IX983056 ST983056 ACP983056 AML983056 AWH983056 BGD983056 BPZ983056 BZV983056 CJR983056 CTN983056 DDJ983056 DNF983056 DXB983056 EGX983056 EQT983056 FAP983056 FKL983056 FUH983056 GED983056 GNZ983056 GXV983056 HHR983056 HRN983056 IBJ983056 ILF983056 IVB983056 JEX983056 JOT983056 JYP983056 KIL983056 KSH983056 LCD983056 LLZ983056 LVV983056 MFR983056 MPN983056 MZJ983056 NJF983056 NTB983056 OCX983056 OMT983056 OWP983056 PGL983056 PQH983056 QAD983056 QJZ983056 QTV983056 RDR983056 RNN983056 RXJ983056 SHF983056 SRB983056 TAX983056 TKT983056 TUP983056 UEL983056 UOH983056 UYD983056 VHZ983056 VRV983056 WBR983056 WLN983056 WVJ983056 IW65551 SS65551 ACO65551 AMK65551 AWG65551 BGC65551 BPY65551 BZU65551 CJQ65551 CTM65551 DDI65551 DNE65551 DXA65551 EGW65551 EQS65551 FAO65551 FKK65551 FUG65551 GEC65551 GNY65551 GXU65551 HHQ65551 HRM65551 IBI65551 ILE65551 IVA65551 JEW65551 JOS65551 JYO65551 KIK65551 KSG65551 LCC65551 LLY65551 LVU65551 MFQ65551 MPM65551 MZI65551 NJE65551 NTA65551 OCW65551 OMS65551 OWO65551 PGK65551 PQG65551 QAC65551 QJY65551 QTU65551 RDQ65551 RNM65551 RXI65551 SHE65551 SRA65551 TAW65551 TKS65551 TUO65551 UEK65551 UOG65551 UYC65551 VHY65551 VRU65551 WBQ65551 WLM65551 WVI65551 IW131087 SS131087 ACO131087 AMK131087 AWG131087 BGC131087 BPY131087 BZU131087 CJQ131087 CTM131087 DDI131087 DNE131087 DXA131087 EGW131087 EQS131087 FAO131087 FKK131087 FUG131087 GEC131087 GNY131087 GXU131087 HHQ131087 HRM131087 IBI131087 ILE131087 IVA131087 JEW131087 JOS131087 JYO131087 KIK131087 KSG131087 LCC131087 LLY131087 LVU131087 MFQ131087 MPM131087 MZI131087 NJE131087 NTA131087 OCW131087 OMS131087 OWO131087 PGK131087 PQG131087 QAC131087 QJY131087 QTU131087 RDQ131087 RNM131087 RXI131087 SHE131087 SRA131087 TAW131087 TKS131087 TUO131087 UEK131087 UOG131087 UYC131087 VHY131087 VRU131087 WBQ131087 WLM131087 WVI131087 IW196623 SS196623 ACO196623 AMK196623 AWG196623 BGC196623 BPY196623 BZU196623 CJQ196623 CTM196623 DDI196623 DNE196623 DXA196623 EGW196623 EQS196623 FAO196623 FKK196623 FUG196623 GEC196623 GNY196623 GXU196623 HHQ196623 HRM196623 IBI196623 ILE196623 IVA196623 JEW196623 JOS196623 JYO196623 KIK196623 KSG196623 LCC196623 LLY196623 LVU196623 MFQ196623 MPM196623 MZI196623 NJE196623 NTA196623 OCW196623 OMS196623 OWO196623 PGK196623 PQG196623 QAC196623 QJY196623 QTU196623 RDQ196623 RNM196623 RXI196623 SHE196623 SRA196623 TAW196623 TKS196623 TUO196623 UEK196623 UOG196623 UYC196623 VHY196623 VRU196623 WBQ196623 WLM196623 WVI196623 IW262159 SS262159 ACO262159 AMK262159 AWG262159 BGC262159 BPY262159 BZU262159 CJQ262159 CTM262159 DDI262159 DNE262159 DXA262159 EGW262159 EQS262159 FAO262159 FKK262159 FUG262159 GEC262159 GNY262159 GXU262159 HHQ262159 HRM262159 IBI262159 ILE262159 IVA262159 JEW262159 JOS262159 JYO262159 KIK262159 KSG262159 LCC262159 LLY262159 LVU262159 MFQ262159 MPM262159 MZI262159 NJE262159 NTA262159 OCW262159 OMS262159 OWO262159 PGK262159 PQG262159 QAC262159 QJY262159 QTU262159 RDQ262159 RNM262159 RXI262159 SHE262159 SRA262159 TAW262159 TKS262159 TUO262159 UEK262159 UOG262159 UYC262159 VHY262159 VRU262159 WBQ262159 WLM262159 WVI262159 IW327695 SS327695 ACO327695 AMK327695 AWG327695 BGC327695 BPY327695 BZU327695 CJQ327695 CTM327695 DDI327695 DNE327695 DXA327695 EGW327695 EQS327695 FAO327695 FKK327695 FUG327695 GEC327695 GNY327695 GXU327695 HHQ327695 HRM327695 IBI327695 ILE327695 IVA327695 JEW327695 JOS327695 JYO327695 KIK327695 KSG327695 LCC327695 LLY327695 LVU327695 MFQ327695 MPM327695 MZI327695 NJE327695 NTA327695 OCW327695 OMS327695 OWO327695 PGK327695 PQG327695 QAC327695 QJY327695 QTU327695 RDQ327695 RNM327695 RXI327695 SHE327695 SRA327695 TAW327695 TKS327695 TUO327695 UEK327695 UOG327695 UYC327695 VHY327695 VRU327695 WBQ327695 WLM327695 WVI327695 IW393231 SS393231 ACO393231 AMK393231 AWG393231 BGC393231 BPY393231 BZU393231 CJQ393231 CTM393231 DDI393231 DNE393231 DXA393231 EGW393231 EQS393231 FAO393231 FKK393231 FUG393231 GEC393231 GNY393231 GXU393231 HHQ393231 HRM393231 IBI393231 ILE393231 IVA393231 JEW393231 JOS393231 JYO393231 KIK393231 KSG393231 LCC393231 LLY393231 LVU393231 MFQ393231 MPM393231 MZI393231 NJE393231 NTA393231 OCW393231 OMS393231 OWO393231 PGK393231 PQG393231 QAC393231 QJY393231 QTU393231 RDQ393231 RNM393231 RXI393231 SHE393231 SRA393231 TAW393231 TKS393231 TUO393231 UEK393231 UOG393231 UYC393231 VHY393231 VRU393231 WBQ393231 WLM393231 WVI393231 IW458767 SS458767 ACO458767 AMK458767 AWG458767 BGC458767 BPY458767 BZU458767 CJQ458767 CTM458767 DDI458767 DNE458767 DXA458767 EGW458767 EQS458767 FAO458767 FKK458767 FUG458767 GEC458767 GNY458767 GXU458767 HHQ458767 HRM458767 IBI458767 ILE458767 IVA458767 JEW458767 JOS458767 JYO458767 KIK458767 KSG458767 LCC458767 LLY458767 LVU458767 MFQ458767 MPM458767 MZI458767 NJE458767 NTA458767 OCW458767 OMS458767 OWO458767 PGK458767 PQG458767 QAC458767 QJY458767 QTU458767 RDQ458767 RNM458767 RXI458767 SHE458767 SRA458767 TAW458767 TKS458767 TUO458767 UEK458767 UOG458767 UYC458767 VHY458767 VRU458767 WBQ458767 WLM458767 WVI458767 IW524303 SS524303 ACO524303 AMK524303 AWG524303 BGC524303 BPY524303 BZU524303 CJQ524303 CTM524303 DDI524303 DNE524303 DXA524303 EGW524303 EQS524303 FAO524303 FKK524303 FUG524303 GEC524303 GNY524303 GXU524303 HHQ524303 HRM524303 IBI524303 ILE524303 IVA524303 JEW524303 JOS524303 JYO524303 KIK524303 KSG524303 LCC524303 LLY524303 LVU524303 MFQ524303 MPM524303 MZI524303 NJE524303 NTA524303 OCW524303 OMS524303 OWO524303 PGK524303 PQG524303 QAC524303 QJY524303 QTU524303 RDQ524303 RNM524303 RXI524303 SHE524303 SRA524303 TAW524303 TKS524303 TUO524303 UEK524303 UOG524303 UYC524303 VHY524303 VRU524303 WBQ524303 WLM524303 WVI524303 IW589839 SS589839 ACO589839 AMK589839 AWG589839 BGC589839 BPY589839 BZU589839 CJQ589839 CTM589839 DDI589839 DNE589839 DXA589839 EGW589839 EQS589839 FAO589839 FKK589839 FUG589839 GEC589839 GNY589839 GXU589839 HHQ589839 HRM589839 IBI589839 ILE589839 IVA589839 JEW589839 JOS589839 JYO589839 KIK589839 KSG589839 LCC589839 LLY589839 LVU589839 MFQ589839 MPM589839 MZI589839 NJE589839 NTA589839 OCW589839 OMS589839 OWO589839 PGK589839 PQG589839 QAC589839 QJY589839 QTU589839 RDQ589839 RNM589839 RXI589839 SHE589839 SRA589839 TAW589839 TKS589839 TUO589839 UEK589839 UOG589839 UYC589839 VHY589839 VRU589839 WBQ589839 WLM589839 WVI589839 IW655375 SS655375 ACO655375 AMK655375 AWG655375 BGC655375 BPY655375 BZU655375 CJQ655375 CTM655375 DDI655375 DNE655375 DXA655375 EGW655375 EQS655375 FAO655375 FKK655375 FUG655375 GEC655375 GNY655375 GXU655375 HHQ655375 HRM655375 IBI655375 ILE655375 IVA655375 JEW655375 JOS655375 JYO655375 KIK655375 KSG655375 LCC655375 LLY655375 LVU655375 MFQ655375 MPM655375 MZI655375 NJE655375 NTA655375 OCW655375 OMS655375 OWO655375 PGK655375 PQG655375 QAC655375 QJY655375 QTU655375 RDQ655375 RNM655375 RXI655375 SHE655375 SRA655375 TAW655375 TKS655375 TUO655375 UEK655375 UOG655375 UYC655375 VHY655375 VRU655375 WBQ655375 WLM655375 WVI655375 IW720911 SS720911 ACO720911 AMK720911 AWG720911 BGC720911 BPY720911 BZU720911 CJQ720911 CTM720911 DDI720911 DNE720911 DXA720911 EGW720911 EQS720911 FAO720911 FKK720911 FUG720911 GEC720911 GNY720911 GXU720911 HHQ720911 HRM720911 IBI720911 ILE720911 IVA720911 JEW720911 JOS720911 JYO720911 KIK720911 KSG720911 LCC720911 LLY720911 LVU720911 MFQ720911 MPM720911 MZI720911 NJE720911 NTA720911 OCW720911 OMS720911 OWO720911 PGK720911 PQG720911 QAC720911 QJY720911 QTU720911 RDQ720911 RNM720911 RXI720911 SHE720911 SRA720911 TAW720911 TKS720911 TUO720911 UEK720911 UOG720911 UYC720911 VHY720911 VRU720911 WBQ720911 WLM720911 WVI720911 IW786447 SS786447 ACO786447 AMK786447 AWG786447 BGC786447 BPY786447 BZU786447 CJQ786447 CTM786447 DDI786447 DNE786447 DXA786447 EGW786447 EQS786447 FAO786447 FKK786447 FUG786447 GEC786447 GNY786447 GXU786447 HHQ786447 HRM786447 IBI786447 ILE786447 IVA786447 JEW786447 JOS786447 JYO786447 KIK786447 KSG786447 LCC786447 LLY786447 LVU786447 MFQ786447 MPM786447 MZI786447 NJE786447 NTA786447 OCW786447 OMS786447 OWO786447 PGK786447 PQG786447 QAC786447 QJY786447 QTU786447 RDQ786447 RNM786447 RXI786447 SHE786447 SRA786447 TAW786447 TKS786447 TUO786447 UEK786447 UOG786447 UYC786447 VHY786447 VRU786447 WBQ786447 WLM786447 WVI786447 IW851983 SS851983 ACO851983 AMK851983 AWG851983 BGC851983 BPY851983 BZU851983 CJQ851983 CTM851983 DDI851983 DNE851983 DXA851983 EGW851983 EQS851983 FAO851983 FKK851983 FUG851983 GEC851983 GNY851983 GXU851983 HHQ851983 HRM851983 IBI851983 ILE851983 IVA851983 JEW851983 JOS851983 JYO851983 KIK851983 KSG851983 LCC851983 LLY851983 LVU851983 MFQ851983 MPM851983 MZI851983 NJE851983 NTA851983 OCW851983 OMS851983 OWO851983 PGK851983 PQG851983 QAC851983 QJY851983 QTU851983 RDQ851983 RNM851983 RXI851983 SHE851983 SRA851983 TAW851983 TKS851983 TUO851983 UEK851983 UOG851983 UYC851983 VHY851983 VRU851983 WBQ851983 WLM851983 WVI851983 IW917519 SS917519 ACO917519 AMK917519 AWG917519 BGC917519 BPY917519 BZU917519 CJQ917519 CTM917519 DDI917519 DNE917519 DXA917519 EGW917519 EQS917519 FAO917519 FKK917519 FUG917519 GEC917519 GNY917519 GXU917519 HHQ917519 HRM917519 IBI917519 ILE917519 IVA917519 JEW917519 JOS917519 JYO917519 KIK917519 KSG917519 LCC917519 LLY917519 LVU917519 MFQ917519 MPM917519 MZI917519 NJE917519 NTA917519 OCW917519 OMS917519 OWO917519 PGK917519 PQG917519 QAC917519 QJY917519 QTU917519 RDQ917519 RNM917519 RXI917519 SHE917519 SRA917519 TAW917519 TKS917519 TUO917519 UEK917519 UOG917519 UYC917519 VHY917519 VRU917519 WBQ917519 WLM917519 WVI917519 IW983055 SS983055 ACO983055 AMK983055 AWG983055 BGC983055 BPY983055 BZU983055 CJQ983055 CTM983055 DDI983055 DNE983055 DXA983055 EGW983055 EQS983055 FAO983055 FKK983055 FUG983055 GEC983055 GNY983055 GXU983055 HHQ983055 HRM983055 IBI983055 ILE983055 IVA983055 JEW983055 JOS983055 JYO983055 KIK983055 KSG983055 LCC983055 LLY983055 LVU983055 MFQ983055 MPM983055 MZI983055 NJE983055 NTA983055 OCW983055 OMS983055 OWO983055 PGK983055 PQG983055 QAC983055 QJY983055 QTU983055 RDQ983055 RNM983055 RXI983055 SHE983055 SRA983055 TAW983055 TKS983055 TUO983055 UEK983055 UOG983055 UYC983055 VHY983055 VRU983055 WBQ983055 WLM983055 WVI983055 JA65552 SW65552 ACS65552 AMO65552 AWK65552 BGG65552 BQC65552 BZY65552 CJU65552 CTQ65552 DDM65552 DNI65552 DXE65552 EHA65552 EQW65552 FAS65552 FKO65552 FUK65552 GEG65552 GOC65552 GXY65552 HHU65552 HRQ65552 IBM65552 ILI65552 IVE65552 JFA65552 JOW65552 JYS65552 KIO65552 KSK65552 LCG65552 LMC65552 LVY65552 MFU65552 MPQ65552 MZM65552 NJI65552 NTE65552 ODA65552 OMW65552 OWS65552 PGO65552 PQK65552 QAG65552 QKC65552 QTY65552 RDU65552 RNQ65552 RXM65552 SHI65552 SRE65552 TBA65552 TKW65552 TUS65552 UEO65552 UOK65552 UYG65552 VIC65552 VRY65552 WBU65552 WLQ65552 WVM65552 JA131088 SW131088 ACS131088 AMO131088 AWK131088 BGG131088 BQC131088 BZY131088 CJU131088 CTQ131088 DDM131088 DNI131088 DXE131088 EHA131088 EQW131088 FAS131088 FKO131088 FUK131088 GEG131088 GOC131088 GXY131088 HHU131088 HRQ131088 IBM131088 ILI131088 IVE131088 JFA131088 JOW131088 JYS131088 KIO131088 KSK131088 LCG131088 LMC131088 LVY131088 MFU131088 MPQ131088 MZM131088 NJI131088 NTE131088 ODA131088 OMW131088 OWS131088 PGO131088 PQK131088 QAG131088 QKC131088 QTY131088 RDU131088 RNQ131088 RXM131088 SHI131088 SRE131088 TBA131088 TKW131088 TUS131088 UEO131088 UOK131088 UYG131088 VIC131088 VRY131088 WBU131088 WLQ131088 WVM131088 JA196624 SW196624 ACS196624 AMO196624 AWK196624 BGG196624 BQC196624 BZY196624 CJU196624 CTQ196624 DDM196624 DNI196624 DXE196624 EHA196624 EQW196624 FAS196624 FKO196624 FUK196624 GEG196624 GOC196624 GXY196624 HHU196624 HRQ196624 IBM196624 ILI196624 IVE196624 JFA196624 JOW196624 JYS196624 KIO196624 KSK196624 LCG196624 LMC196624 LVY196624 MFU196624 MPQ196624 MZM196624 NJI196624 NTE196624 ODA196624 OMW196624 OWS196624 PGO196624 PQK196624 QAG196624 QKC196624 QTY196624 RDU196624 RNQ196624 RXM196624 SHI196624 SRE196624 TBA196624 TKW196624 TUS196624 UEO196624 UOK196624 UYG196624 VIC196624 VRY196624 WBU196624 WLQ196624 WVM196624 JA262160 SW262160 ACS262160 AMO262160 AWK262160 BGG262160 BQC262160 BZY262160 CJU262160 CTQ262160 DDM262160 DNI262160 DXE262160 EHA262160 EQW262160 FAS262160 FKO262160 FUK262160 GEG262160 GOC262160 GXY262160 HHU262160 HRQ262160 IBM262160 ILI262160 IVE262160 JFA262160 JOW262160 JYS262160 KIO262160 KSK262160 LCG262160 LMC262160 LVY262160 MFU262160 MPQ262160 MZM262160 NJI262160 NTE262160 ODA262160 OMW262160 OWS262160 PGO262160 PQK262160 QAG262160 QKC262160 QTY262160 RDU262160 RNQ262160 RXM262160 SHI262160 SRE262160 TBA262160 TKW262160 TUS262160 UEO262160 UOK262160 UYG262160 VIC262160 VRY262160 WBU262160 WLQ262160 WVM262160 JA327696 SW327696 ACS327696 AMO327696 AWK327696 BGG327696 BQC327696 BZY327696 CJU327696 CTQ327696 DDM327696 DNI327696 DXE327696 EHA327696 EQW327696 FAS327696 FKO327696 FUK327696 GEG327696 GOC327696 GXY327696 HHU327696 HRQ327696 IBM327696 ILI327696 IVE327696 JFA327696 JOW327696 JYS327696 KIO327696 KSK327696 LCG327696 LMC327696 LVY327696 MFU327696 MPQ327696 MZM327696 NJI327696 NTE327696 ODA327696 OMW327696 OWS327696 PGO327696 PQK327696 QAG327696 QKC327696 QTY327696 RDU327696 RNQ327696 RXM327696 SHI327696 SRE327696 TBA327696 TKW327696 TUS327696 UEO327696 UOK327696 UYG327696 VIC327696 VRY327696 WBU327696 WLQ327696 WVM327696 JA393232 SW393232 ACS393232 AMO393232 AWK393232 BGG393232 BQC393232 BZY393232 CJU393232 CTQ393232 DDM393232 DNI393232 DXE393232 EHA393232 EQW393232 FAS393232 FKO393232 FUK393232 GEG393232 GOC393232 GXY393232 HHU393232 HRQ393232 IBM393232 ILI393232 IVE393232 JFA393232 JOW393232 JYS393232 KIO393232 KSK393232 LCG393232 LMC393232 LVY393232 MFU393232 MPQ393232 MZM393232 NJI393232 NTE393232 ODA393232 OMW393232 OWS393232 PGO393232 PQK393232 QAG393232 QKC393232 QTY393232 RDU393232 RNQ393232 RXM393232 SHI393232 SRE393232 TBA393232 TKW393232 TUS393232 UEO393232 UOK393232 UYG393232 VIC393232 VRY393232 WBU393232 WLQ393232 WVM393232 JA458768 SW458768 ACS458768 AMO458768 AWK458768 BGG458768 BQC458768 BZY458768 CJU458768 CTQ458768 DDM458768 DNI458768 DXE458768 EHA458768 EQW458768 FAS458768 FKO458768 FUK458768 GEG458768 GOC458768 GXY458768 HHU458768 HRQ458768 IBM458768 ILI458768 IVE458768 JFA458768 JOW458768 JYS458768 KIO458768 KSK458768 LCG458768 LMC458768 LVY458768 MFU458768 MPQ458768 MZM458768 NJI458768 NTE458768 ODA458768 OMW458768 OWS458768 PGO458768 PQK458768 QAG458768 QKC458768 QTY458768 RDU458768 RNQ458768 RXM458768 SHI458768 SRE458768 TBA458768 TKW458768 TUS458768 UEO458768 UOK458768 UYG458768 VIC458768 VRY458768 WBU458768 WLQ458768 WVM458768 JA524304 SW524304 ACS524304 AMO524304 AWK524304 BGG524304 BQC524304 BZY524304 CJU524304 CTQ524304 DDM524304 DNI524304 DXE524304 EHA524304 EQW524304 FAS524304 FKO524304 FUK524304 GEG524304 GOC524304 GXY524304 HHU524304 HRQ524304 IBM524304 ILI524304 IVE524304 JFA524304 JOW524304 JYS524304 KIO524304 KSK524304 LCG524304 LMC524304 LVY524304 MFU524304 MPQ524304 MZM524304 NJI524304 NTE524304 ODA524304 OMW524304 OWS524304 PGO524304 PQK524304 QAG524304 QKC524304 QTY524304 RDU524304 RNQ524304 RXM524304 SHI524304 SRE524304 TBA524304 TKW524304 TUS524304 UEO524304 UOK524304 UYG524304 VIC524304 VRY524304 WBU524304 WLQ524304 WVM524304 JA589840 SW589840 ACS589840 AMO589840 AWK589840 BGG589840 BQC589840 BZY589840 CJU589840 CTQ589840 DDM589840 DNI589840 DXE589840 EHA589840 EQW589840 FAS589840 FKO589840 FUK589840 GEG589840 GOC589840 GXY589840 HHU589840 HRQ589840 IBM589840 ILI589840 IVE589840 JFA589840 JOW589840 JYS589840 KIO589840 KSK589840 LCG589840 LMC589840 LVY589840 MFU589840 MPQ589840 MZM589840 NJI589840 NTE589840 ODA589840 OMW589840 OWS589840 PGO589840 PQK589840 QAG589840 QKC589840 QTY589840 RDU589840 RNQ589840 RXM589840 SHI589840 SRE589840 TBA589840 TKW589840 TUS589840 UEO589840 UOK589840 UYG589840 VIC589840 VRY589840 WBU589840 WLQ589840 WVM589840 JA655376 SW655376 ACS655376 AMO655376 AWK655376 BGG655376 BQC655376 BZY655376 CJU655376 CTQ655376 DDM655376 DNI655376 DXE655376 EHA655376 EQW655376 FAS655376 FKO655376 FUK655376 GEG655376 GOC655376 GXY655376 HHU655376 HRQ655376 IBM655376 ILI655376 IVE655376 JFA655376 JOW655376 JYS655376 KIO655376 KSK655376 LCG655376 LMC655376 LVY655376 MFU655376 MPQ655376 MZM655376 NJI655376 NTE655376 ODA655376 OMW655376 OWS655376 PGO655376 PQK655376 QAG655376 QKC655376 QTY655376 RDU655376 RNQ655376 RXM655376 SHI655376 SRE655376 TBA655376 TKW655376 TUS655376 UEO655376 UOK655376 UYG655376 VIC655376 VRY655376 WBU655376 WLQ655376 WVM655376 JA720912 SW720912 ACS720912 AMO720912 AWK720912 BGG720912 BQC720912 BZY720912 CJU720912 CTQ720912 DDM720912 DNI720912 DXE720912 EHA720912 EQW720912 FAS720912 FKO720912 FUK720912 GEG720912 GOC720912 GXY720912 HHU720912 HRQ720912 IBM720912 ILI720912 IVE720912 JFA720912 JOW720912 JYS720912 KIO720912 KSK720912 LCG720912 LMC720912 LVY720912 MFU720912 MPQ720912 MZM720912 NJI720912 NTE720912 ODA720912 OMW720912 OWS720912 PGO720912 PQK720912 QAG720912 QKC720912 QTY720912 RDU720912 RNQ720912 RXM720912 SHI720912 SRE720912 TBA720912 TKW720912 TUS720912 UEO720912 UOK720912 UYG720912 VIC720912 VRY720912 WBU720912 WLQ720912 WVM720912 JA786448 SW786448 ACS786448 AMO786448 AWK786448 BGG786448 BQC786448 BZY786448 CJU786448 CTQ786448 DDM786448 DNI786448 DXE786448 EHA786448 EQW786448 FAS786448 FKO786448 FUK786448 GEG786448 GOC786448 GXY786448 HHU786448 HRQ786448 IBM786448 ILI786448 IVE786448 JFA786448 JOW786448 JYS786448 KIO786448 KSK786448 LCG786448 LMC786448 LVY786448 MFU786448 MPQ786448 MZM786448 NJI786448 NTE786448 ODA786448 OMW786448 OWS786448 PGO786448 PQK786448 QAG786448 QKC786448 QTY786448 RDU786448 RNQ786448 RXM786448 SHI786448 SRE786448 TBA786448 TKW786448 TUS786448 UEO786448 UOK786448 UYG786448 VIC786448 VRY786448 WBU786448 WLQ786448 WVM786448 JA851984 SW851984 ACS851984 AMO851984 AWK851984 BGG851984 BQC851984 BZY851984 CJU851984 CTQ851984 DDM851984 DNI851984 DXE851984 EHA851984 EQW851984 FAS851984 FKO851984 FUK851984 GEG851984 GOC851984 GXY851984 HHU851984 HRQ851984 IBM851984 ILI851984 IVE851984 JFA851984 JOW851984 JYS851984 KIO851984 KSK851984 LCG851984 LMC851984 LVY851984 MFU851984 MPQ851984 MZM851984 NJI851984 NTE851984 ODA851984 OMW851984 OWS851984 PGO851984 PQK851984 QAG851984 QKC851984 QTY851984 RDU851984 RNQ851984 RXM851984 SHI851984 SRE851984 TBA851984 TKW851984 TUS851984 UEO851984 UOK851984 UYG851984 VIC851984 VRY851984 WBU851984 WLQ851984 WVM851984 JA917520 SW917520 ACS917520 AMO917520 AWK917520 BGG917520 BQC917520 BZY917520 CJU917520 CTQ917520 DDM917520 DNI917520 DXE917520 EHA917520 EQW917520 FAS917520 FKO917520 FUK917520 GEG917520 GOC917520 GXY917520 HHU917520 HRQ917520 IBM917520 ILI917520 IVE917520 JFA917520 JOW917520 JYS917520 KIO917520 KSK917520 LCG917520 LMC917520 LVY917520 MFU917520 MPQ917520 MZM917520 NJI917520 NTE917520 ODA917520 OMW917520 OWS917520 PGO917520 PQK917520 QAG917520 QKC917520 QTY917520 RDU917520 RNQ917520 RXM917520 SHI917520 SRE917520 TBA917520 TKW917520 TUS917520 UEO917520 UOK917520 UYG917520 VIC917520 VRY917520 WBU917520 WLQ917520 WVM917520 JA983056 SW983056 ACS983056 AMO983056 AWK983056 BGG983056 BQC983056 BZY983056 CJU983056 CTQ983056 DDM983056 DNI983056 DXE983056 EHA983056 EQW983056 FAS983056 FKO983056 FUK983056 GEG983056 GOC983056 GXY983056 HHU983056 HRQ983056 IBM983056 ILI983056 IVE983056 JFA983056 JOW983056 JYS983056 KIO983056 KSK983056 LCG983056 LMC983056 LVY983056 MFU983056 MPQ983056 MZM983056 NJI983056 NTE983056 ODA983056 OMW983056 OWS983056 PGO983056 PQK983056 QAG983056 QKC983056 QTY983056 RDU983056 RNQ983056 RXM983056 SHI983056 SRE983056 TBA983056 TKW983056 TUS983056 UEO983056 UOK983056 UYG983056 VIC983056 VRY983056 WBU983056 WLQ983056 WVM983056 IZ65551 SV65551 ACR65551 AMN65551 AWJ65551 BGF65551 BQB65551 BZX65551 CJT65551 CTP65551 DDL65551 DNH65551 DXD65551 EGZ65551 EQV65551 FAR65551 FKN65551 FUJ65551 GEF65551 GOB65551 GXX65551 HHT65551 HRP65551 IBL65551 ILH65551 IVD65551 JEZ65551 JOV65551 JYR65551 KIN65551 KSJ65551 LCF65551 LMB65551 LVX65551 MFT65551 MPP65551 MZL65551 NJH65551 NTD65551 OCZ65551 OMV65551 OWR65551 PGN65551 PQJ65551 QAF65551 QKB65551 QTX65551 RDT65551 RNP65551 RXL65551 SHH65551 SRD65551 TAZ65551 TKV65551 TUR65551 UEN65551 UOJ65551 UYF65551 VIB65551 VRX65551 WBT65551 WLP65551 WVL65551 IZ131087 SV131087 ACR131087 AMN131087 AWJ131087 BGF131087 BQB131087 BZX131087 CJT131087 CTP131087 DDL131087 DNH131087 DXD131087 EGZ131087 EQV131087 FAR131087 FKN131087 FUJ131087 GEF131087 GOB131087 GXX131087 HHT131087 HRP131087 IBL131087 ILH131087 IVD131087 JEZ131087 JOV131087 JYR131087 KIN131087 KSJ131087 LCF131087 LMB131087 LVX131087 MFT131087 MPP131087 MZL131087 NJH131087 NTD131087 OCZ131087 OMV131087 OWR131087 PGN131087 PQJ131087 QAF131087 QKB131087 QTX131087 RDT131087 RNP131087 RXL131087 SHH131087 SRD131087 TAZ131087 TKV131087 TUR131087 UEN131087 UOJ131087 UYF131087 VIB131087 VRX131087 WBT131087 WLP131087 WVL131087 IZ196623 SV196623 ACR196623 AMN196623 AWJ196623 BGF196623 BQB196623 BZX196623 CJT196623 CTP196623 DDL196623 DNH196623 DXD196623 EGZ196623 EQV196623 FAR196623 FKN196623 FUJ196623 GEF196623 GOB196623 GXX196623 HHT196623 HRP196623 IBL196623 ILH196623 IVD196623 JEZ196623 JOV196623 JYR196623 KIN196623 KSJ196623 LCF196623 LMB196623 LVX196623 MFT196623 MPP196623 MZL196623 NJH196623 NTD196623 OCZ196623 OMV196623 OWR196623 PGN196623 PQJ196623 QAF196623 QKB196623 QTX196623 RDT196623 RNP196623 RXL196623 SHH196623 SRD196623 TAZ196623 TKV196623 TUR196623 UEN196623 UOJ196623 UYF196623 VIB196623 VRX196623 WBT196623 WLP196623 WVL196623 IZ262159 SV262159 ACR262159 AMN262159 AWJ262159 BGF262159 BQB262159 BZX262159 CJT262159 CTP262159 DDL262159 DNH262159 DXD262159 EGZ262159 EQV262159 FAR262159 FKN262159 FUJ262159 GEF262159 GOB262159 GXX262159 HHT262159 HRP262159 IBL262159 ILH262159 IVD262159 JEZ262159 JOV262159 JYR262159 KIN262159 KSJ262159 LCF262159 LMB262159 LVX262159 MFT262159 MPP262159 MZL262159 NJH262159 NTD262159 OCZ262159 OMV262159 OWR262159 PGN262159 PQJ262159 QAF262159 QKB262159 QTX262159 RDT262159 RNP262159 RXL262159 SHH262159 SRD262159 TAZ262159 TKV262159 TUR262159 UEN262159 UOJ262159 UYF262159 VIB262159 VRX262159 WBT262159 WLP262159 WVL262159 IZ327695 SV327695 ACR327695 AMN327695 AWJ327695 BGF327695 BQB327695 BZX327695 CJT327695 CTP327695 DDL327695 DNH327695 DXD327695 EGZ327695 EQV327695 FAR327695 FKN327695 FUJ327695 GEF327695 GOB327695 GXX327695 HHT327695 HRP327695 IBL327695 ILH327695 IVD327695 JEZ327695 JOV327695 JYR327695 KIN327695 KSJ327695 LCF327695 LMB327695 LVX327695 MFT327695 MPP327695 MZL327695 NJH327695 NTD327695 OCZ327695 OMV327695 OWR327695 PGN327695 PQJ327695 QAF327695 QKB327695 QTX327695 RDT327695 RNP327695 RXL327695 SHH327695 SRD327695 TAZ327695 TKV327695 TUR327695 UEN327695 UOJ327695 UYF327695 VIB327695 VRX327695 WBT327695 WLP327695 WVL327695 IZ393231 SV393231 ACR393231 AMN393231 AWJ393231 BGF393231 BQB393231 BZX393231 CJT393231 CTP393231 DDL393231 DNH393231 DXD393231 EGZ393231 EQV393231 FAR393231 FKN393231 FUJ393231 GEF393231 GOB393231 GXX393231 HHT393231 HRP393231 IBL393231 ILH393231 IVD393231 JEZ393231 JOV393231 JYR393231 KIN393231 KSJ393231 LCF393231 LMB393231 LVX393231 MFT393231 MPP393231 MZL393231 NJH393231 NTD393231 OCZ393231 OMV393231 OWR393231 PGN393231 PQJ393231 QAF393231 QKB393231 QTX393231 RDT393231 RNP393231 RXL393231 SHH393231 SRD393231 TAZ393231 TKV393231 TUR393231 UEN393231 UOJ393231 UYF393231 VIB393231 VRX393231 WBT393231 WLP393231 WVL393231 IZ458767 SV458767 ACR458767 AMN458767 AWJ458767 BGF458767 BQB458767 BZX458767 CJT458767 CTP458767 DDL458767 DNH458767 DXD458767 EGZ458767 EQV458767 FAR458767 FKN458767 FUJ458767 GEF458767 GOB458767 GXX458767 HHT458767 HRP458767 IBL458767 ILH458767 IVD458767 JEZ458767 JOV458767 JYR458767 KIN458767 KSJ458767 LCF458767 LMB458767 LVX458767 MFT458767 MPP458767 MZL458767 NJH458767 NTD458767 OCZ458767 OMV458767 OWR458767 PGN458767 PQJ458767 QAF458767 QKB458767 QTX458767 RDT458767 RNP458767 RXL458767 SHH458767 SRD458767 TAZ458767 TKV458767 TUR458767 UEN458767 UOJ458767 UYF458767 VIB458767 VRX458767 WBT458767 WLP458767 WVL458767 IZ524303 SV524303 ACR524303 AMN524303 AWJ524303 BGF524303 BQB524303 BZX524303 CJT524303 CTP524303 DDL524303 DNH524303 DXD524303 EGZ524303 EQV524303 FAR524303 FKN524303 FUJ524303 GEF524303 GOB524303 GXX524303 HHT524303 HRP524303 IBL524303 ILH524303 IVD524303 JEZ524303 JOV524303 JYR524303 KIN524303 KSJ524303 LCF524303 LMB524303 LVX524303 MFT524303 MPP524303 MZL524303 NJH524303 NTD524303 OCZ524303 OMV524303 OWR524303 PGN524303 PQJ524303 QAF524303 QKB524303 QTX524303 RDT524303 RNP524303 RXL524303 SHH524303 SRD524303 TAZ524303 TKV524303 TUR524303 UEN524303 UOJ524303 UYF524303 VIB524303 VRX524303 WBT524303 WLP524303 WVL524303 IZ589839 SV589839 ACR589839 AMN589839 AWJ589839 BGF589839 BQB589839 BZX589839 CJT589839 CTP589839 DDL589839 DNH589839 DXD589839 EGZ589839 EQV589839 FAR589839 FKN589839 FUJ589839 GEF589839 GOB589839 GXX589839 HHT589839 HRP589839 IBL589839 ILH589839 IVD589839 JEZ589839 JOV589839 JYR589839 KIN589839 KSJ589839 LCF589839 LMB589839 LVX589839 MFT589839 MPP589839 MZL589839 NJH589839 NTD589839 OCZ589839 OMV589839 OWR589839 PGN589839 PQJ589839 QAF589839 QKB589839 QTX589839 RDT589839 RNP589839 RXL589839 SHH589839 SRD589839 TAZ589839 TKV589839 TUR589839 UEN589839 UOJ589839 UYF589839 VIB589839 VRX589839 WBT589839 WLP589839 WVL589839 IZ655375 SV655375 ACR655375 AMN655375 AWJ655375 BGF655375 BQB655375 BZX655375 CJT655375 CTP655375 DDL655375 DNH655375 DXD655375 EGZ655375 EQV655375 FAR655375 FKN655375 FUJ655375 GEF655375 GOB655375 GXX655375 HHT655375 HRP655375 IBL655375 ILH655375 IVD655375 JEZ655375 JOV655375 JYR655375 KIN655375 KSJ655375 LCF655375 LMB655375 LVX655375 MFT655375 MPP655375 MZL655375 NJH655375 NTD655375 OCZ655375 OMV655375 OWR655375 PGN655375 PQJ655375 QAF655375 QKB655375 QTX655375 RDT655375 RNP655375 RXL655375 SHH655375 SRD655375 TAZ655375 TKV655375 TUR655375 UEN655375 UOJ655375 UYF655375 VIB655375 VRX655375 WBT655375 WLP655375 WVL655375 IZ720911 SV720911 ACR720911 AMN720911 AWJ720911 BGF720911 BQB720911 BZX720911 CJT720911 CTP720911 DDL720911 DNH720911 DXD720911 EGZ720911 EQV720911 FAR720911 FKN720911 FUJ720911 GEF720911 GOB720911 GXX720911 HHT720911 HRP720911 IBL720911 ILH720911 IVD720911 JEZ720911 JOV720911 JYR720911 KIN720911 KSJ720911 LCF720911 LMB720911 LVX720911 MFT720911 MPP720911 MZL720911 NJH720911 NTD720911 OCZ720911 OMV720911 OWR720911 PGN720911 PQJ720911 QAF720911 QKB720911 QTX720911 RDT720911 RNP720911 RXL720911 SHH720911 SRD720911 TAZ720911 TKV720911 TUR720911 UEN720911 UOJ720911 UYF720911 VIB720911 VRX720911 WBT720911 WLP720911 WVL720911 IZ786447 SV786447 ACR786447 AMN786447 AWJ786447 BGF786447 BQB786447 BZX786447 CJT786447 CTP786447 DDL786447 DNH786447 DXD786447 EGZ786447 EQV786447 FAR786447 FKN786447 FUJ786447 GEF786447 GOB786447 GXX786447 HHT786447 HRP786447 IBL786447 ILH786447 IVD786447 JEZ786447 JOV786447 JYR786447 KIN786447 KSJ786447 LCF786447 LMB786447 LVX786447 MFT786447 MPP786447 MZL786447 NJH786447 NTD786447 OCZ786447 OMV786447 OWR786447 PGN786447 PQJ786447 QAF786447 QKB786447 QTX786447 RDT786447 RNP786447 RXL786447 SHH786447 SRD786447 TAZ786447 TKV786447 TUR786447 UEN786447 UOJ786447 UYF786447 VIB786447 VRX786447 WBT786447 WLP786447 WVL786447 IZ851983 SV851983 ACR851983 AMN851983 AWJ851983 BGF851983 BQB851983 BZX851983 CJT851983 CTP851983 DDL851983 DNH851983 DXD851983 EGZ851983 EQV851983 FAR851983 FKN851983 FUJ851983 GEF851983 GOB851983 GXX851983 HHT851983 HRP851983 IBL851983 ILH851983 IVD851983 JEZ851983 JOV851983 JYR851983 KIN851983 KSJ851983 LCF851983 LMB851983 LVX851983 MFT851983 MPP851983 MZL851983 NJH851983 NTD851983 OCZ851983 OMV851983 OWR851983 PGN851983 PQJ851983 QAF851983 QKB851983 QTX851983 RDT851983 RNP851983 RXL851983 SHH851983 SRD851983 TAZ851983 TKV851983 TUR851983 UEN851983 UOJ851983 UYF851983 VIB851983 VRX851983 WBT851983 WLP851983 WVL851983 IZ917519 SV917519 ACR917519 AMN917519 AWJ917519 BGF917519 BQB917519 BZX917519 CJT917519 CTP917519 DDL917519 DNH917519 DXD917519 EGZ917519 EQV917519 FAR917519 FKN917519 FUJ917519 GEF917519 GOB917519 GXX917519 HHT917519 HRP917519 IBL917519 ILH917519 IVD917519 JEZ917519 JOV917519 JYR917519 KIN917519 KSJ917519 LCF917519 LMB917519 LVX917519 MFT917519 MPP917519 MZL917519 NJH917519 NTD917519 OCZ917519 OMV917519 OWR917519 PGN917519 PQJ917519 QAF917519 QKB917519 QTX917519 RDT917519 RNP917519 RXL917519 SHH917519 SRD917519 TAZ917519 TKV917519 TUR917519 UEN917519 UOJ917519 UYF917519 VIB917519 VRX917519 WBT917519 WLP917519 WVL917519 IZ983055 SV983055 ACR983055 AMN983055 AWJ983055 BGF983055 BQB983055 BZX983055 CJT983055 CTP983055 DDL983055 DNH983055 DXD983055 EGZ983055 EQV983055 FAR983055 FKN983055 FUJ983055 GEF983055 GOB983055 GXX983055 HHT983055 HRP983055 IBL983055 ILH983055 IVD983055 JEZ983055 JOV983055 JYR983055 KIN983055 KSJ983055 LCF983055 LMB983055 LVX983055 MFT983055 MPP983055 MZL983055 NJH983055 NTD983055 OCZ983055 OMV983055 OWR983055 PGN983055 PQJ983055 QAF983055 QKB983055 QTX983055 RDT983055 RNP983055 RXL983055 SHH983055 SRD983055 TAZ983055 TKV983055 TUR983055 UEN983055 UOJ983055 UYF983055 VIB983055 VRX983055 WBT983055" xr:uid="{00000000-0002-0000-0300-000002000000}">
      <formula1>RollConvention</formula1>
    </dataValidation>
    <dataValidation type="list" allowBlank="1" showInputMessage="1" showErrorMessage="1" sqref="WLN983047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F983044 F917508 F851972 F786436 F720900 F655364 F589828 F524292 F458756 F393220 F327684 F262148 F196612 F131076 F65540 WVJ983047 IX65543 ST65543 ACP65543 AML65543 AWH65543 BGD65543 BPZ65543 BZV65543 CJR65543 CTN65543 DDJ65543 DNF65543 DXB65543 EGX65543 EQT65543 FAP65543 FKL65543 FUH65543 GED65543 GNZ65543 GXV65543 HHR65543 HRN65543 IBJ65543 ILF65543 IVB65543 JEX65543 JOT65543 JYP65543 KIL65543 KSH65543 LCD65543 LLZ65543 LVV65543 MFR65543 MPN65543 MZJ65543 NJF65543 NTB65543 OCX65543 OMT65543 OWP65543 PGL65543 PQH65543 QAD65543 QJZ65543 QTV65543 RDR65543 RNN65543 RXJ65543 SHF65543 SRB65543 TAX65543 TKT65543 TUP65543 UEL65543 UOH65543 UYD65543 VHZ65543 VRV65543 WBR65543 WLN65543 WVJ65543 IX131079 ST131079 ACP131079 AML131079 AWH131079 BGD131079 BPZ131079 BZV131079 CJR131079 CTN131079 DDJ131079 DNF131079 DXB131079 EGX131079 EQT131079 FAP131079 FKL131079 FUH131079 GED131079 GNZ131079 GXV131079 HHR131079 HRN131079 IBJ131079 ILF131079 IVB131079 JEX131079 JOT131079 JYP131079 KIL131079 KSH131079 LCD131079 LLZ131079 LVV131079 MFR131079 MPN131079 MZJ131079 NJF131079 NTB131079 OCX131079 OMT131079 OWP131079 PGL131079 PQH131079 QAD131079 QJZ131079 QTV131079 RDR131079 RNN131079 RXJ131079 SHF131079 SRB131079 TAX131079 TKT131079 TUP131079 UEL131079 UOH131079 UYD131079 VHZ131079 VRV131079 WBR131079 WLN131079 WVJ131079 IX196615 ST196615 ACP196615 AML196615 AWH196615 BGD196615 BPZ196615 BZV196615 CJR196615 CTN196615 DDJ196615 DNF196615 DXB196615 EGX196615 EQT196615 FAP196615 FKL196615 FUH196615 GED196615 GNZ196615 GXV196615 HHR196615 HRN196615 IBJ196615 ILF196615 IVB196615 JEX196615 JOT196615 JYP196615 KIL196615 KSH196615 LCD196615 LLZ196615 LVV196615 MFR196615 MPN196615 MZJ196615 NJF196615 NTB196615 OCX196615 OMT196615 OWP196615 PGL196615 PQH196615 QAD196615 QJZ196615 QTV196615 RDR196615 RNN196615 RXJ196615 SHF196615 SRB196615 TAX196615 TKT196615 TUP196615 UEL196615 UOH196615 UYD196615 VHZ196615 VRV196615 WBR196615 WLN196615 WVJ196615 IX262151 ST262151 ACP262151 AML262151 AWH262151 BGD262151 BPZ262151 BZV262151 CJR262151 CTN262151 DDJ262151 DNF262151 DXB262151 EGX262151 EQT262151 FAP262151 FKL262151 FUH262151 GED262151 GNZ262151 GXV262151 HHR262151 HRN262151 IBJ262151 ILF262151 IVB262151 JEX262151 JOT262151 JYP262151 KIL262151 KSH262151 LCD262151 LLZ262151 LVV262151 MFR262151 MPN262151 MZJ262151 NJF262151 NTB262151 OCX262151 OMT262151 OWP262151 PGL262151 PQH262151 QAD262151 QJZ262151 QTV262151 RDR262151 RNN262151 RXJ262151 SHF262151 SRB262151 TAX262151 TKT262151 TUP262151 UEL262151 UOH262151 UYD262151 VHZ262151 VRV262151 WBR262151 WLN262151 WVJ262151 IX327687 ST327687 ACP327687 AML327687 AWH327687 BGD327687 BPZ327687 BZV327687 CJR327687 CTN327687 DDJ327687 DNF327687 DXB327687 EGX327687 EQT327687 FAP327687 FKL327687 FUH327687 GED327687 GNZ327687 GXV327687 HHR327687 HRN327687 IBJ327687 ILF327687 IVB327687 JEX327687 JOT327687 JYP327687 KIL327687 KSH327687 LCD327687 LLZ327687 LVV327687 MFR327687 MPN327687 MZJ327687 NJF327687 NTB327687 OCX327687 OMT327687 OWP327687 PGL327687 PQH327687 QAD327687 QJZ327687 QTV327687 RDR327687 RNN327687 RXJ327687 SHF327687 SRB327687 TAX327687 TKT327687 TUP327687 UEL327687 UOH327687 UYD327687 VHZ327687 VRV327687 WBR327687 WLN327687 WVJ327687 IX393223 ST393223 ACP393223 AML393223 AWH393223 BGD393223 BPZ393223 BZV393223 CJR393223 CTN393223 DDJ393223 DNF393223 DXB393223 EGX393223 EQT393223 FAP393223 FKL393223 FUH393223 GED393223 GNZ393223 GXV393223 HHR393223 HRN393223 IBJ393223 ILF393223 IVB393223 JEX393223 JOT393223 JYP393223 KIL393223 KSH393223 LCD393223 LLZ393223 LVV393223 MFR393223 MPN393223 MZJ393223 NJF393223 NTB393223 OCX393223 OMT393223 OWP393223 PGL393223 PQH393223 QAD393223 QJZ393223 QTV393223 RDR393223 RNN393223 RXJ393223 SHF393223 SRB393223 TAX393223 TKT393223 TUP393223 UEL393223 UOH393223 UYD393223 VHZ393223 VRV393223 WBR393223 WLN393223 WVJ393223 IX458759 ST458759 ACP458759 AML458759 AWH458759 BGD458759 BPZ458759 BZV458759 CJR458759 CTN458759 DDJ458759 DNF458759 DXB458759 EGX458759 EQT458759 FAP458759 FKL458759 FUH458759 GED458759 GNZ458759 GXV458759 HHR458759 HRN458759 IBJ458759 ILF458759 IVB458759 JEX458759 JOT458759 JYP458759 KIL458759 KSH458759 LCD458759 LLZ458759 LVV458759 MFR458759 MPN458759 MZJ458759 NJF458759 NTB458759 OCX458759 OMT458759 OWP458759 PGL458759 PQH458759 QAD458759 QJZ458759 QTV458759 RDR458759 RNN458759 RXJ458759 SHF458759 SRB458759 TAX458759 TKT458759 TUP458759 UEL458759 UOH458759 UYD458759 VHZ458759 VRV458759 WBR458759 WLN458759 WVJ458759 IX524295 ST524295 ACP524295 AML524295 AWH524295 BGD524295 BPZ524295 BZV524295 CJR524295 CTN524295 DDJ524295 DNF524295 DXB524295 EGX524295 EQT524295 FAP524295 FKL524295 FUH524295 GED524295 GNZ524295 GXV524295 HHR524295 HRN524295 IBJ524295 ILF524295 IVB524295 JEX524295 JOT524295 JYP524295 KIL524295 KSH524295 LCD524295 LLZ524295 LVV524295 MFR524295 MPN524295 MZJ524295 NJF524295 NTB524295 OCX524295 OMT524295 OWP524295 PGL524295 PQH524295 QAD524295 QJZ524295 QTV524295 RDR524295 RNN524295 RXJ524295 SHF524295 SRB524295 TAX524295 TKT524295 TUP524295 UEL524295 UOH524295 UYD524295 VHZ524295 VRV524295 WBR524295 WLN524295 WVJ524295 IX589831 ST589831 ACP589831 AML589831 AWH589831 BGD589831 BPZ589831 BZV589831 CJR589831 CTN589831 DDJ589831 DNF589831 DXB589831 EGX589831 EQT589831 FAP589831 FKL589831 FUH589831 GED589831 GNZ589831 GXV589831 HHR589831 HRN589831 IBJ589831 ILF589831 IVB589831 JEX589831 JOT589831 JYP589831 KIL589831 KSH589831 LCD589831 LLZ589831 LVV589831 MFR589831 MPN589831 MZJ589831 NJF589831 NTB589831 OCX589831 OMT589831 OWP589831 PGL589831 PQH589831 QAD589831 QJZ589831 QTV589831 RDR589831 RNN589831 RXJ589831 SHF589831 SRB589831 TAX589831 TKT589831 TUP589831 UEL589831 UOH589831 UYD589831 VHZ589831 VRV589831 WBR589831 WLN589831 WVJ589831 IX655367 ST655367 ACP655367 AML655367 AWH655367 BGD655367 BPZ655367 BZV655367 CJR655367 CTN655367 DDJ655367 DNF655367 DXB655367 EGX655367 EQT655367 FAP655367 FKL655367 FUH655367 GED655367 GNZ655367 GXV655367 HHR655367 HRN655367 IBJ655367 ILF655367 IVB655367 JEX655367 JOT655367 JYP655367 KIL655367 KSH655367 LCD655367 LLZ655367 LVV655367 MFR655367 MPN655367 MZJ655367 NJF655367 NTB655367 OCX655367 OMT655367 OWP655367 PGL655367 PQH655367 QAD655367 QJZ655367 QTV655367 RDR655367 RNN655367 RXJ655367 SHF655367 SRB655367 TAX655367 TKT655367 TUP655367 UEL655367 UOH655367 UYD655367 VHZ655367 VRV655367 WBR655367 WLN655367 WVJ655367 IX720903 ST720903 ACP720903 AML720903 AWH720903 BGD720903 BPZ720903 BZV720903 CJR720903 CTN720903 DDJ720903 DNF720903 DXB720903 EGX720903 EQT720903 FAP720903 FKL720903 FUH720903 GED720903 GNZ720903 GXV720903 HHR720903 HRN720903 IBJ720903 ILF720903 IVB720903 JEX720903 JOT720903 JYP720903 KIL720903 KSH720903 LCD720903 LLZ720903 LVV720903 MFR720903 MPN720903 MZJ720903 NJF720903 NTB720903 OCX720903 OMT720903 OWP720903 PGL720903 PQH720903 QAD720903 QJZ720903 QTV720903 RDR720903 RNN720903 RXJ720903 SHF720903 SRB720903 TAX720903 TKT720903 TUP720903 UEL720903 UOH720903 UYD720903 VHZ720903 VRV720903 WBR720903 WLN720903 WVJ720903 IX786439 ST786439 ACP786439 AML786439 AWH786439 BGD786439 BPZ786439 BZV786439 CJR786439 CTN786439 DDJ786439 DNF786439 DXB786439 EGX786439 EQT786439 FAP786439 FKL786439 FUH786439 GED786439 GNZ786439 GXV786439 HHR786439 HRN786439 IBJ786439 ILF786439 IVB786439 JEX786439 JOT786439 JYP786439 KIL786439 KSH786439 LCD786439 LLZ786439 LVV786439 MFR786439 MPN786439 MZJ786439 NJF786439 NTB786439 OCX786439 OMT786439 OWP786439 PGL786439 PQH786439 QAD786439 QJZ786439 QTV786439 RDR786439 RNN786439 RXJ786439 SHF786439 SRB786439 TAX786439 TKT786439 TUP786439 UEL786439 UOH786439 UYD786439 VHZ786439 VRV786439 WBR786439 WLN786439 WVJ786439 IX851975 ST851975 ACP851975 AML851975 AWH851975 BGD851975 BPZ851975 BZV851975 CJR851975 CTN851975 DDJ851975 DNF851975 DXB851975 EGX851975 EQT851975 FAP851975 FKL851975 FUH851975 GED851975 GNZ851975 GXV851975 HHR851975 HRN851975 IBJ851975 ILF851975 IVB851975 JEX851975 JOT851975 JYP851975 KIL851975 KSH851975 LCD851975 LLZ851975 LVV851975 MFR851975 MPN851975 MZJ851975 NJF851975 NTB851975 OCX851975 OMT851975 OWP851975 PGL851975 PQH851975 QAD851975 QJZ851975 QTV851975 RDR851975 RNN851975 RXJ851975 SHF851975 SRB851975 TAX851975 TKT851975 TUP851975 UEL851975 UOH851975 UYD851975 VHZ851975 VRV851975 WBR851975 WLN851975 WVJ851975 IX917511 ST917511 ACP917511 AML917511 AWH917511 BGD917511 BPZ917511 BZV917511 CJR917511 CTN917511 DDJ917511 DNF917511 DXB917511 EGX917511 EQT917511 FAP917511 FKL917511 FUH917511 GED917511 GNZ917511 GXV917511 HHR917511 HRN917511 IBJ917511 ILF917511 IVB917511 JEX917511 JOT917511 JYP917511 KIL917511 KSH917511 LCD917511 LLZ917511 LVV917511 MFR917511 MPN917511 MZJ917511 NJF917511 NTB917511 OCX917511 OMT917511 OWP917511 PGL917511 PQH917511 QAD917511 QJZ917511 QTV917511 RDR917511 RNN917511 RXJ917511 SHF917511 SRB917511 TAX917511 TKT917511 TUP917511 UEL917511 UOH917511 UYD917511 VHZ917511 VRV917511 WBR917511 WLN917511 WVJ917511 IX983047 ST983047 ACP983047 AML983047 AWH983047 BGD983047 BPZ983047 BZV983047 CJR983047 CTN983047 DDJ983047 DNF983047 DXB983047 EGX983047 EQT983047 FAP983047 FKL983047 FUH983047 GED983047 GNZ983047 GXV983047 HHR983047 HRN983047 IBJ983047 ILF983047 IVB983047 JEX983047 JOT983047 JYP983047 KIL983047 KSH983047 LCD983047 LLZ983047 LVV983047 MFR983047 MPN983047 MZJ983047 NJF983047 NTB983047 OCX983047 OMT983047 OWP983047 PGL983047 PQH983047 QAD983047 QJZ983047 QTV983047 RDR983047 RNN983047 RXJ983047 SHF983047 SRB983047 TAX983047 TKT983047 TUP983047 UEL983047 UOH983047 UYD983047 VHZ983047 VRV983047 WBR983047" xr:uid="{00000000-0002-0000-0300-000003000000}">
      <formula1>curve_makers</formula1>
    </dataValidation>
    <dataValidation type="list" allowBlank="1" showInputMessage="1" showErrorMessage="1" sqref="WLM983065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IZ24 IZ26:IZ28 SV26:SV28 ACR26:ACR28 AMN26:AMN28 AWJ26:AWJ28 BGF26:BGF28 BQB26:BQB28 BZX26:BZX28 CJT26:CJT28 CTP26:CTP28 DDL26:DDL28 DNH26:DNH28 DXD26:DXD28 EGZ26:EGZ28 EQV26:EQV28 FAR26:FAR28 FKN26:FKN28 FUJ26:FUJ28 GEF26:GEF28 GOB26:GOB28 GXX26:GXX28 HHT26:HHT28 HRP26:HRP28 IBL26:IBL28 ILH26:ILH28 IVD26:IVD28 JEZ26:JEZ28 JOV26:JOV28 JYR26:JYR28 KIN26:KIN28 KSJ26:KSJ28 LCF26:LCF28 LMB26:LMB28 LVX26:LVX28 MFT26:MFT28 MPP26:MPP28 MZL26:MZL28 NJH26:NJH28 NTD26:NTD28 OCZ26:OCZ28 OMV26:OMV28 OWR26:OWR28 PGN26:PGN28 PQJ26:PQJ28 QAF26:QAF28 QKB26:QKB28 QTX26:QTX28 RDT26:RDT28 RNP26:RNP28 RXL26:RXL28 SHH26:SHH28 SRD26:SRD28 TAZ26:TAZ28 TKV26:TKV28 TUR26:TUR28 UEN26:UEN28 UOJ26:UOJ28 UYF26:UYF28 VIB26:VIB28 VRX26:VRX28 WBT26:WBT28 WLP26:WLP28 WVL26:WVL28 IW24 SS24 ACO24 AMK24 AWG24 BGC24 BPY24 BZU24 CJQ24 CTM24 DDI24 DNE24 DXA24 EGW24 EQS24 FAO24 FKK24 FUG24 GEC24 GNY24 GXU24 HHQ24 HRM24 IBI24 ILE24 IVA24 JEW24 JOS24 JYO24 KIK24 KSG24 LCC24 LLY24 LVU24 MFQ24 MPM24 MZI24 NJE24 NTA24 OCW24 OMS24 OWO24 PGK24 PQG24 QAC24 QJY24 QTU24 RDQ24 RNM24 RXI24 SHE24 SRA24 TAW24 TKS24 TUO24 UEK24 UOG24 UYC24 VHY24 VRU24 WBQ24 WLM24 WVI24 IW26:IW28 SS26:SS28 ACO26:ACO28 AMK26:AMK28 AWG26:AWG28 BGC26:BGC28 BPY26:BPY28 BZU26:BZU28 CJQ26:CJQ28 CTM26:CTM28 DDI26:DDI28 DNE26:DNE28 DXA26:DXA28 EGW26:EGW28 EQS26:EQS28 FAO26:FAO28 FKK26:FKK28 FUG26:FUG28 GEC26:GEC28 GNY26:GNY28 GXU26:GXU28 HHQ26:HHQ28 HRM26:HRM28 IBI26:IBI28 ILE26:ILE28 IVA26:IVA28 JEW26:JEW28 JOS26:JOS28 JYO26:JYO28 KIK26:KIK28 KSG26:KSG28 LCC26:LCC28 LLY26:LLY28 LVU26:LVU28 MFQ26:MFQ28 MPM26:MPM28 MZI26:MZI28 NJE26:NJE28 NTA26:NTA28 OCW26:OCW28 OMS26:OMS28 OWO26:OWO28 PGK26:PGK28 PQG26:PQG28 QAC26:QAC28 QJY26:QJY28 QTU26:QTU28 RDQ26:RDQ28 RNM26:RNM28 RXI26:RXI28 SHE26:SHE28 SRA26:SRA28 TAW26:TAW28 TKS26:TKS28 TUO26:TUO28 UEK26:UEK28 UOG26:UOG28 UYC26:UYC28 VHY26:VHY28 VRU26:VRU28 WBQ26:WBQ28 WLM26:WLM28 WVI26:WVI28 H24:H25 E22 E24:E25 H22 E983062 E917526 E851990 E786454 E720918 E655382 E589846 E524310 E458774 E393238 E327702 E262166 E196630 E131094 E65558 E983060 E917524 E851988 E786452 E720916 E655380 E589844 E524308 E458772 E393236 E327700 E262164 E196628 E131092 E65556 H983062 H917526 H851990 H786454 H720918 H655382 H589846 H524310 H458774 H393238 H327702 H262166 H196630 H131094 H65558 H983060 H917524 H851988 H786452 H720916 H655380 H589844 H524308 H458772 H393236 H327700 H262164 H196628 H131092 H65556 WVI983065 IZ65559 SV65559 ACR65559 AMN65559 AWJ65559 BGF65559 BQB65559 BZX65559 CJT65559 CTP65559 DDL65559 DNH65559 DXD65559 EGZ65559 EQV65559 FAR65559 FKN65559 FUJ65559 GEF65559 GOB65559 GXX65559 HHT65559 HRP65559 IBL65559 ILH65559 IVD65559 JEZ65559 JOV65559 JYR65559 KIN65559 KSJ65559 LCF65559 LMB65559 LVX65559 MFT65559 MPP65559 MZL65559 NJH65559 NTD65559 OCZ65559 OMV65559 OWR65559 PGN65559 PQJ65559 QAF65559 QKB65559 QTX65559 RDT65559 RNP65559 RXL65559 SHH65559 SRD65559 TAZ65559 TKV65559 TUR65559 UEN65559 UOJ65559 UYF65559 VIB65559 VRX65559 WBT65559 WLP65559 WVL65559 IZ131095 SV131095 ACR131095 AMN131095 AWJ131095 BGF131095 BQB131095 BZX131095 CJT131095 CTP131095 DDL131095 DNH131095 DXD131095 EGZ131095 EQV131095 FAR131095 FKN131095 FUJ131095 GEF131095 GOB131095 GXX131095 HHT131095 HRP131095 IBL131095 ILH131095 IVD131095 JEZ131095 JOV131095 JYR131095 KIN131095 KSJ131095 LCF131095 LMB131095 LVX131095 MFT131095 MPP131095 MZL131095 NJH131095 NTD131095 OCZ131095 OMV131095 OWR131095 PGN131095 PQJ131095 QAF131095 QKB131095 QTX131095 RDT131095 RNP131095 RXL131095 SHH131095 SRD131095 TAZ131095 TKV131095 TUR131095 UEN131095 UOJ131095 UYF131095 VIB131095 VRX131095 WBT131095 WLP131095 WVL131095 IZ196631 SV196631 ACR196631 AMN196631 AWJ196631 BGF196631 BQB196631 BZX196631 CJT196631 CTP196631 DDL196631 DNH196631 DXD196631 EGZ196631 EQV196631 FAR196631 FKN196631 FUJ196631 GEF196631 GOB196631 GXX196631 HHT196631 HRP196631 IBL196631 ILH196631 IVD196631 JEZ196631 JOV196631 JYR196631 KIN196631 KSJ196631 LCF196631 LMB196631 LVX196631 MFT196631 MPP196631 MZL196631 NJH196631 NTD196631 OCZ196631 OMV196631 OWR196631 PGN196631 PQJ196631 QAF196631 QKB196631 QTX196631 RDT196631 RNP196631 RXL196631 SHH196631 SRD196631 TAZ196631 TKV196631 TUR196631 UEN196631 UOJ196631 UYF196631 VIB196631 VRX196631 WBT196631 WLP196631 WVL196631 IZ262167 SV262167 ACR262167 AMN262167 AWJ262167 BGF262167 BQB262167 BZX262167 CJT262167 CTP262167 DDL262167 DNH262167 DXD262167 EGZ262167 EQV262167 FAR262167 FKN262167 FUJ262167 GEF262167 GOB262167 GXX262167 HHT262167 HRP262167 IBL262167 ILH262167 IVD262167 JEZ262167 JOV262167 JYR262167 KIN262167 KSJ262167 LCF262167 LMB262167 LVX262167 MFT262167 MPP262167 MZL262167 NJH262167 NTD262167 OCZ262167 OMV262167 OWR262167 PGN262167 PQJ262167 QAF262167 QKB262167 QTX262167 RDT262167 RNP262167 RXL262167 SHH262167 SRD262167 TAZ262167 TKV262167 TUR262167 UEN262167 UOJ262167 UYF262167 VIB262167 VRX262167 WBT262167 WLP262167 WVL262167 IZ327703 SV327703 ACR327703 AMN327703 AWJ327703 BGF327703 BQB327703 BZX327703 CJT327703 CTP327703 DDL327703 DNH327703 DXD327703 EGZ327703 EQV327703 FAR327703 FKN327703 FUJ327703 GEF327703 GOB327703 GXX327703 HHT327703 HRP327703 IBL327703 ILH327703 IVD327703 JEZ327703 JOV327703 JYR327703 KIN327703 KSJ327703 LCF327703 LMB327703 LVX327703 MFT327703 MPP327703 MZL327703 NJH327703 NTD327703 OCZ327703 OMV327703 OWR327703 PGN327703 PQJ327703 QAF327703 QKB327703 QTX327703 RDT327703 RNP327703 RXL327703 SHH327703 SRD327703 TAZ327703 TKV327703 TUR327703 UEN327703 UOJ327703 UYF327703 VIB327703 VRX327703 WBT327703 WLP327703 WVL327703 IZ393239 SV393239 ACR393239 AMN393239 AWJ393239 BGF393239 BQB393239 BZX393239 CJT393239 CTP393239 DDL393239 DNH393239 DXD393239 EGZ393239 EQV393239 FAR393239 FKN393239 FUJ393239 GEF393239 GOB393239 GXX393239 HHT393239 HRP393239 IBL393239 ILH393239 IVD393239 JEZ393239 JOV393239 JYR393239 KIN393239 KSJ393239 LCF393239 LMB393239 LVX393239 MFT393239 MPP393239 MZL393239 NJH393239 NTD393239 OCZ393239 OMV393239 OWR393239 PGN393239 PQJ393239 QAF393239 QKB393239 QTX393239 RDT393239 RNP393239 RXL393239 SHH393239 SRD393239 TAZ393239 TKV393239 TUR393239 UEN393239 UOJ393239 UYF393239 VIB393239 VRX393239 WBT393239 WLP393239 WVL393239 IZ458775 SV458775 ACR458775 AMN458775 AWJ458775 BGF458775 BQB458775 BZX458775 CJT458775 CTP458775 DDL458775 DNH458775 DXD458775 EGZ458775 EQV458775 FAR458775 FKN458775 FUJ458775 GEF458775 GOB458775 GXX458775 HHT458775 HRP458775 IBL458775 ILH458775 IVD458775 JEZ458775 JOV458775 JYR458775 KIN458775 KSJ458775 LCF458775 LMB458775 LVX458775 MFT458775 MPP458775 MZL458775 NJH458775 NTD458775 OCZ458775 OMV458775 OWR458775 PGN458775 PQJ458775 QAF458775 QKB458775 QTX458775 RDT458775 RNP458775 RXL458775 SHH458775 SRD458775 TAZ458775 TKV458775 TUR458775 UEN458775 UOJ458775 UYF458775 VIB458775 VRX458775 WBT458775 WLP458775 WVL458775 IZ524311 SV524311 ACR524311 AMN524311 AWJ524311 BGF524311 BQB524311 BZX524311 CJT524311 CTP524311 DDL524311 DNH524311 DXD524311 EGZ524311 EQV524311 FAR524311 FKN524311 FUJ524311 GEF524311 GOB524311 GXX524311 HHT524311 HRP524311 IBL524311 ILH524311 IVD524311 JEZ524311 JOV524311 JYR524311 KIN524311 KSJ524311 LCF524311 LMB524311 LVX524311 MFT524311 MPP524311 MZL524311 NJH524311 NTD524311 OCZ524311 OMV524311 OWR524311 PGN524311 PQJ524311 QAF524311 QKB524311 QTX524311 RDT524311 RNP524311 RXL524311 SHH524311 SRD524311 TAZ524311 TKV524311 TUR524311 UEN524311 UOJ524311 UYF524311 VIB524311 VRX524311 WBT524311 WLP524311 WVL524311 IZ589847 SV589847 ACR589847 AMN589847 AWJ589847 BGF589847 BQB589847 BZX589847 CJT589847 CTP589847 DDL589847 DNH589847 DXD589847 EGZ589847 EQV589847 FAR589847 FKN589847 FUJ589847 GEF589847 GOB589847 GXX589847 HHT589847 HRP589847 IBL589847 ILH589847 IVD589847 JEZ589847 JOV589847 JYR589847 KIN589847 KSJ589847 LCF589847 LMB589847 LVX589847 MFT589847 MPP589847 MZL589847 NJH589847 NTD589847 OCZ589847 OMV589847 OWR589847 PGN589847 PQJ589847 QAF589847 QKB589847 QTX589847 RDT589847 RNP589847 RXL589847 SHH589847 SRD589847 TAZ589847 TKV589847 TUR589847 UEN589847 UOJ589847 UYF589847 VIB589847 VRX589847 WBT589847 WLP589847 WVL589847 IZ655383 SV655383 ACR655383 AMN655383 AWJ655383 BGF655383 BQB655383 BZX655383 CJT655383 CTP655383 DDL655383 DNH655383 DXD655383 EGZ655383 EQV655383 FAR655383 FKN655383 FUJ655383 GEF655383 GOB655383 GXX655383 HHT655383 HRP655383 IBL655383 ILH655383 IVD655383 JEZ655383 JOV655383 JYR655383 KIN655383 KSJ655383 LCF655383 LMB655383 LVX655383 MFT655383 MPP655383 MZL655383 NJH655383 NTD655383 OCZ655383 OMV655383 OWR655383 PGN655383 PQJ655383 QAF655383 QKB655383 QTX655383 RDT655383 RNP655383 RXL655383 SHH655383 SRD655383 TAZ655383 TKV655383 TUR655383 UEN655383 UOJ655383 UYF655383 VIB655383 VRX655383 WBT655383 WLP655383 WVL655383 IZ720919 SV720919 ACR720919 AMN720919 AWJ720919 BGF720919 BQB720919 BZX720919 CJT720919 CTP720919 DDL720919 DNH720919 DXD720919 EGZ720919 EQV720919 FAR720919 FKN720919 FUJ720919 GEF720919 GOB720919 GXX720919 HHT720919 HRP720919 IBL720919 ILH720919 IVD720919 JEZ720919 JOV720919 JYR720919 KIN720919 KSJ720919 LCF720919 LMB720919 LVX720919 MFT720919 MPP720919 MZL720919 NJH720919 NTD720919 OCZ720919 OMV720919 OWR720919 PGN720919 PQJ720919 QAF720919 QKB720919 QTX720919 RDT720919 RNP720919 RXL720919 SHH720919 SRD720919 TAZ720919 TKV720919 TUR720919 UEN720919 UOJ720919 UYF720919 VIB720919 VRX720919 WBT720919 WLP720919 WVL720919 IZ786455 SV786455 ACR786455 AMN786455 AWJ786455 BGF786455 BQB786455 BZX786455 CJT786455 CTP786455 DDL786455 DNH786455 DXD786455 EGZ786455 EQV786455 FAR786455 FKN786455 FUJ786455 GEF786455 GOB786455 GXX786455 HHT786455 HRP786455 IBL786455 ILH786455 IVD786455 JEZ786455 JOV786455 JYR786455 KIN786455 KSJ786455 LCF786455 LMB786455 LVX786455 MFT786455 MPP786455 MZL786455 NJH786455 NTD786455 OCZ786455 OMV786455 OWR786455 PGN786455 PQJ786455 QAF786455 QKB786455 QTX786455 RDT786455 RNP786455 RXL786455 SHH786455 SRD786455 TAZ786455 TKV786455 TUR786455 UEN786455 UOJ786455 UYF786455 VIB786455 VRX786455 WBT786455 WLP786455 WVL786455 IZ851991 SV851991 ACR851991 AMN851991 AWJ851991 BGF851991 BQB851991 BZX851991 CJT851991 CTP851991 DDL851991 DNH851991 DXD851991 EGZ851991 EQV851991 FAR851991 FKN851991 FUJ851991 GEF851991 GOB851991 GXX851991 HHT851991 HRP851991 IBL851991 ILH851991 IVD851991 JEZ851991 JOV851991 JYR851991 KIN851991 KSJ851991 LCF851991 LMB851991 LVX851991 MFT851991 MPP851991 MZL851991 NJH851991 NTD851991 OCZ851991 OMV851991 OWR851991 PGN851991 PQJ851991 QAF851991 QKB851991 QTX851991 RDT851991 RNP851991 RXL851991 SHH851991 SRD851991 TAZ851991 TKV851991 TUR851991 UEN851991 UOJ851991 UYF851991 VIB851991 VRX851991 WBT851991 WLP851991 WVL851991 IZ917527 SV917527 ACR917527 AMN917527 AWJ917527 BGF917527 BQB917527 BZX917527 CJT917527 CTP917527 DDL917527 DNH917527 DXD917527 EGZ917527 EQV917527 FAR917527 FKN917527 FUJ917527 GEF917527 GOB917527 GXX917527 HHT917527 HRP917527 IBL917527 ILH917527 IVD917527 JEZ917527 JOV917527 JYR917527 KIN917527 KSJ917527 LCF917527 LMB917527 LVX917527 MFT917527 MPP917527 MZL917527 NJH917527 NTD917527 OCZ917527 OMV917527 OWR917527 PGN917527 PQJ917527 QAF917527 QKB917527 QTX917527 RDT917527 RNP917527 RXL917527 SHH917527 SRD917527 TAZ917527 TKV917527 TUR917527 UEN917527 UOJ917527 UYF917527 VIB917527 VRX917527 WBT917527 WLP917527 WVL917527 IZ983063 SV983063 ACR983063 AMN983063 AWJ983063 BGF983063 BQB983063 BZX983063 CJT983063 CTP983063 DDL983063 DNH983063 DXD983063 EGZ983063 EQV983063 FAR983063 FKN983063 FUJ983063 GEF983063 GOB983063 GXX983063 HHT983063 HRP983063 IBL983063 ILH983063 IVD983063 JEZ983063 JOV983063 JYR983063 KIN983063 KSJ983063 LCF983063 LMB983063 LVX983063 MFT983063 MPP983063 MZL983063 NJH983063 NTD983063 OCZ983063 OMV983063 OWR983063 PGN983063 PQJ983063 QAF983063 QKB983063 QTX983063 RDT983063 RNP983063 RXL983063 SHH983063 SRD983063 TAZ983063 TKV983063 TUR983063 UEN983063 UOJ983063 UYF983063 VIB983063 VRX983063 WBT983063 WLP983063 WVL983063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IW65559 SS65559 ACO65559 AMK65559 AWG65559 BGC65559 BPY65559 BZU65559 CJQ65559 CTM65559 DDI65559 DNE65559 DXA65559 EGW65559 EQS65559 FAO65559 FKK65559 FUG65559 GEC65559 GNY65559 GXU65559 HHQ65559 HRM65559 IBI65559 ILE65559 IVA65559 JEW65559 JOS65559 JYO65559 KIK65559 KSG65559 LCC65559 LLY65559 LVU65559 MFQ65559 MPM65559 MZI65559 NJE65559 NTA65559 OCW65559 OMS65559 OWO65559 PGK65559 PQG65559 QAC65559 QJY65559 QTU65559 RDQ65559 RNM65559 RXI65559 SHE65559 SRA65559 TAW65559 TKS65559 TUO65559 UEK65559 UOG65559 UYC65559 VHY65559 VRU65559 WBQ65559 WLM65559 WVI65559 IW131095 SS131095 ACO131095 AMK131095 AWG131095 BGC131095 BPY131095 BZU131095 CJQ131095 CTM131095 DDI131095 DNE131095 DXA131095 EGW131095 EQS131095 FAO131095 FKK131095 FUG131095 GEC131095 GNY131095 GXU131095 HHQ131095 HRM131095 IBI131095 ILE131095 IVA131095 JEW131095 JOS131095 JYO131095 KIK131095 KSG131095 LCC131095 LLY131095 LVU131095 MFQ131095 MPM131095 MZI131095 NJE131095 NTA131095 OCW131095 OMS131095 OWO131095 PGK131095 PQG131095 QAC131095 QJY131095 QTU131095 RDQ131095 RNM131095 RXI131095 SHE131095 SRA131095 TAW131095 TKS131095 TUO131095 UEK131095 UOG131095 UYC131095 VHY131095 VRU131095 WBQ131095 WLM131095 WVI131095 IW196631 SS196631 ACO196631 AMK196631 AWG196631 BGC196631 BPY196631 BZU196631 CJQ196631 CTM196631 DDI196631 DNE196631 DXA196631 EGW196631 EQS196631 FAO196631 FKK196631 FUG196631 GEC196631 GNY196631 GXU196631 HHQ196631 HRM196631 IBI196631 ILE196631 IVA196631 JEW196631 JOS196631 JYO196631 KIK196631 KSG196631 LCC196631 LLY196631 LVU196631 MFQ196631 MPM196631 MZI196631 NJE196631 NTA196631 OCW196631 OMS196631 OWO196631 PGK196631 PQG196631 QAC196631 QJY196631 QTU196631 RDQ196631 RNM196631 RXI196631 SHE196631 SRA196631 TAW196631 TKS196631 TUO196631 UEK196631 UOG196631 UYC196631 VHY196631 VRU196631 WBQ196631 WLM196631 WVI196631 IW262167 SS262167 ACO262167 AMK262167 AWG262167 BGC262167 BPY262167 BZU262167 CJQ262167 CTM262167 DDI262167 DNE262167 DXA262167 EGW262167 EQS262167 FAO262167 FKK262167 FUG262167 GEC262167 GNY262167 GXU262167 HHQ262167 HRM262167 IBI262167 ILE262167 IVA262167 JEW262167 JOS262167 JYO262167 KIK262167 KSG262167 LCC262167 LLY262167 LVU262167 MFQ262167 MPM262167 MZI262167 NJE262167 NTA262167 OCW262167 OMS262167 OWO262167 PGK262167 PQG262167 QAC262167 QJY262167 QTU262167 RDQ262167 RNM262167 RXI262167 SHE262167 SRA262167 TAW262167 TKS262167 TUO262167 UEK262167 UOG262167 UYC262167 VHY262167 VRU262167 WBQ262167 WLM262167 WVI262167 IW327703 SS327703 ACO327703 AMK327703 AWG327703 BGC327703 BPY327703 BZU327703 CJQ327703 CTM327703 DDI327703 DNE327703 DXA327703 EGW327703 EQS327703 FAO327703 FKK327703 FUG327703 GEC327703 GNY327703 GXU327703 HHQ327703 HRM327703 IBI327703 ILE327703 IVA327703 JEW327703 JOS327703 JYO327703 KIK327703 KSG327703 LCC327703 LLY327703 LVU327703 MFQ327703 MPM327703 MZI327703 NJE327703 NTA327703 OCW327703 OMS327703 OWO327703 PGK327703 PQG327703 QAC327703 QJY327703 QTU327703 RDQ327703 RNM327703 RXI327703 SHE327703 SRA327703 TAW327703 TKS327703 TUO327703 UEK327703 UOG327703 UYC327703 VHY327703 VRU327703 WBQ327703 WLM327703 WVI327703 IW393239 SS393239 ACO393239 AMK393239 AWG393239 BGC393239 BPY393239 BZU393239 CJQ393239 CTM393239 DDI393239 DNE393239 DXA393239 EGW393239 EQS393239 FAO393239 FKK393239 FUG393239 GEC393239 GNY393239 GXU393239 HHQ393239 HRM393239 IBI393239 ILE393239 IVA393239 JEW393239 JOS393239 JYO393239 KIK393239 KSG393239 LCC393239 LLY393239 LVU393239 MFQ393239 MPM393239 MZI393239 NJE393239 NTA393239 OCW393239 OMS393239 OWO393239 PGK393239 PQG393239 QAC393239 QJY393239 QTU393239 RDQ393239 RNM393239 RXI393239 SHE393239 SRA393239 TAW393239 TKS393239 TUO393239 UEK393239 UOG393239 UYC393239 VHY393239 VRU393239 WBQ393239 WLM393239 WVI393239 IW458775 SS458775 ACO458775 AMK458775 AWG458775 BGC458775 BPY458775 BZU458775 CJQ458775 CTM458775 DDI458775 DNE458775 DXA458775 EGW458775 EQS458775 FAO458775 FKK458775 FUG458775 GEC458775 GNY458775 GXU458775 HHQ458775 HRM458775 IBI458775 ILE458775 IVA458775 JEW458775 JOS458775 JYO458775 KIK458775 KSG458775 LCC458775 LLY458775 LVU458775 MFQ458775 MPM458775 MZI458775 NJE458775 NTA458775 OCW458775 OMS458775 OWO458775 PGK458775 PQG458775 QAC458775 QJY458775 QTU458775 RDQ458775 RNM458775 RXI458775 SHE458775 SRA458775 TAW458775 TKS458775 TUO458775 UEK458775 UOG458775 UYC458775 VHY458775 VRU458775 WBQ458775 WLM458775 WVI458775 IW524311 SS524311 ACO524311 AMK524311 AWG524311 BGC524311 BPY524311 BZU524311 CJQ524311 CTM524311 DDI524311 DNE524311 DXA524311 EGW524311 EQS524311 FAO524311 FKK524311 FUG524311 GEC524311 GNY524311 GXU524311 HHQ524311 HRM524311 IBI524311 ILE524311 IVA524311 JEW524311 JOS524311 JYO524311 KIK524311 KSG524311 LCC524311 LLY524311 LVU524311 MFQ524311 MPM524311 MZI524311 NJE524311 NTA524311 OCW524311 OMS524311 OWO524311 PGK524311 PQG524311 QAC524311 QJY524311 QTU524311 RDQ524311 RNM524311 RXI524311 SHE524311 SRA524311 TAW524311 TKS524311 TUO524311 UEK524311 UOG524311 UYC524311 VHY524311 VRU524311 WBQ524311 WLM524311 WVI524311 IW589847 SS589847 ACO589847 AMK589847 AWG589847 BGC589847 BPY589847 BZU589847 CJQ589847 CTM589847 DDI589847 DNE589847 DXA589847 EGW589847 EQS589847 FAO589847 FKK589847 FUG589847 GEC589847 GNY589847 GXU589847 HHQ589847 HRM589847 IBI589847 ILE589847 IVA589847 JEW589847 JOS589847 JYO589847 KIK589847 KSG589847 LCC589847 LLY589847 LVU589847 MFQ589847 MPM589847 MZI589847 NJE589847 NTA589847 OCW589847 OMS589847 OWO589847 PGK589847 PQG589847 QAC589847 QJY589847 QTU589847 RDQ589847 RNM589847 RXI589847 SHE589847 SRA589847 TAW589847 TKS589847 TUO589847 UEK589847 UOG589847 UYC589847 VHY589847 VRU589847 WBQ589847 WLM589847 WVI589847 IW655383 SS655383 ACO655383 AMK655383 AWG655383 BGC655383 BPY655383 BZU655383 CJQ655383 CTM655383 DDI655383 DNE655383 DXA655383 EGW655383 EQS655383 FAO655383 FKK655383 FUG655383 GEC655383 GNY655383 GXU655383 HHQ655383 HRM655383 IBI655383 ILE655383 IVA655383 JEW655383 JOS655383 JYO655383 KIK655383 KSG655383 LCC655383 LLY655383 LVU655383 MFQ655383 MPM655383 MZI655383 NJE655383 NTA655383 OCW655383 OMS655383 OWO655383 PGK655383 PQG655383 QAC655383 QJY655383 QTU655383 RDQ655383 RNM655383 RXI655383 SHE655383 SRA655383 TAW655383 TKS655383 TUO655383 UEK655383 UOG655383 UYC655383 VHY655383 VRU655383 WBQ655383 WLM655383 WVI655383 IW720919 SS720919 ACO720919 AMK720919 AWG720919 BGC720919 BPY720919 BZU720919 CJQ720919 CTM720919 DDI720919 DNE720919 DXA720919 EGW720919 EQS720919 FAO720919 FKK720919 FUG720919 GEC720919 GNY720919 GXU720919 HHQ720919 HRM720919 IBI720919 ILE720919 IVA720919 JEW720919 JOS720919 JYO720919 KIK720919 KSG720919 LCC720919 LLY720919 LVU720919 MFQ720919 MPM720919 MZI720919 NJE720919 NTA720919 OCW720919 OMS720919 OWO720919 PGK720919 PQG720919 QAC720919 QJY720919 QTU720919 RDQ720919 RNM720919 RXI720919 SHE720919 SRA720919 TAW720919 TKS720919 TUO720919 UEK720919 UOG720919 UYC720919 VHY720919 VRU720919 WBQ720919 WLM720919 WVI720919 IW786455 SS786455 ACO786455 AMK786455 AWG786455 BGC786455 BPY786455 BZU786455 CJQ786455 CTM786455 DDI786455 DNE786455 DXA786455 EGW786455 EQS786455 FAO786455 FKK786455 FUG786455 GEC786455 GNY786455 GXU786455 HHQ786455 HRM786455 IBI786455 ILE786455 IVA786455 JEW786455 JOS786455 JYO786455 KIK786455 KSG786455 LCC786455 LLY786455 LVU786455 MFQ786455 MPM786455 MZI786455 NJE786455 NTA786455 OCW786455 OMS786455 OWO786455 PGK786455 PQG786455 QAC786455 QJY786455 QTU786455 RDQ786455 RNM786455 RXI786455 SHE786455 SRA786455 TAW786455 TKS786455 TUO786455 UEK786455 UOG786455 UYC786455 VHY786455 VRU786455 WBQ786455 WLM786455 WVI786455 IW851991 SS851991 ACO851991 AMK851991 AWG851991 BGC851991 BPY851991 BZU851991 CJQ851991 CTM851991 DDI851991 DNE851991 DXA851991 EGW851991 EQS851991 FAO851991 FKK851991 FUG851991 GEC851991 GNY851991 GXU851991 HHQ851991 HRM851991 IBI851991 ILE851991 IVA851991 JEW851991 JOS851991 JYO851991 KIK851991 KSG851991 LCC851991 LLY851991 LVU851991 MFQ851991 MPM851991 MZI851991 NJE851991 NTA851991 OCW851991 OMS851991 OWO851991 PGK851991 PQG851991 QAC851991 QJY851991 QTU851991 RDQ851991 RNM851991 RXI851991 SHE851991 SRA851991 TAW851991 TKS851991 TUO851991 UEK851991 UOG851991 UYC851991 VHY851991 VRU851991 WBQ851991 WLM851991 WVI851991 IW917527 SS917527 ACO917527 AMK917527 AWG917527 BGC917527 BPY917527 BZU917527 CJQ917527 CTM917527 DDI917527 DNE917527 DXA917527 EGW917527 EQS917527 FAO917527 FKK917527 FUG917527 GEC917527 GNY917527 GXU917527 HHQ917527 HRM917527 IBI917527 ILE917527 IVA917527 JEW917527 JOS917527 JYO917527 KIK917527 KSG917527 LCC917527 LLY917527 LVU917527 MFQ917527 MPM917527 MZI917527 NJE917527 NTA917527 OCW917527 OMS917527 OWO917527 PGK917527 PQG917527 QAC917527 QJY917527 QTU917527 RDQ917527 RNM917527 RXI917527 SHE917527 SRA917527 TAW917527 TKS917527 TUO917527 UEK917527 UOG917527 UYC917527 VHY917527 VRU917527 WBQ917527 WLM917527 WVI917527 IW983063 SS983063 ACO983063 AMK983063 AWG983063 BGC983063 BPY983063 BZU983063 CJQ983063 CTM983063 DDI983063 DNE983063 DXA983063 EGW983063 EQS983063 FAO983063 FKK983063 FUG983063 GEC983063 GNY983063 GXU983063 HHQ983063 HRM983063 IBI983063 ILE983063 IVA983063 JEW983063 JOS983063 JYO983063 KIK983063 KSG983063 LCC983063 LLY983063 LVU983063 MFQ983063 MPM983063 MZI983063 NJE983063 NTA983063 OCW983063 OMS983063 OWO983063 PGK983063 PQG983063 QAC983063 QJY983063 QTU983063 RDQ983063 RNM983063 RXI983063 SHE983063 SRA983063 TAW983063 TKS983063 TUO983063 UEK983063 UOG983063 UYC983063 VHY983063 VRU983063 WBQ983063 WLM983063 WVI983063 IW65561 SS65561 ACO65561 AMK65561 AWG65561 BGC65561 BPY65561 BZU65561 CJQ65561 CTM65561 DDI65561 DNE65561 DXA65561 EGW65561 EQS65561 FAO65561 FKK65561 FUG65561 GEC65561 GNY65561 GXU65561 HHQ65561 HRM65561 IBI65561 ILE65561 IVA65561 JEW65561 JOS65561 JYO65561 KIK65561 KSG65561 LCC65561 LLY65561 LVU65561 MFQ65561 MPM65561 MZI65561 NJE65561 NTA65561 OCW65561 OMS65561 OWO65561 PGK65561 PQG65561 QAC65561 QJY65561 QTU65561 RDQ65561 RNM65561 RXI65561 SHE65561 SRA65561 TAW65561 TKS65561 TUO65561 UEK65561 UOG65561 UYC65561 VHY65561 VRU65561 WBQ65561 WLM65561 WVI65561 IW131097 SS131097 ACO131097 AMK131097 AWG131097 BGC131097 BPY131097 BZU131097 CJQ131097 CTM131097 DDI131097 DNE131097 DXA131097 EGW131097 EQS131097 FAO131097 FKK131097 FUG131097 GEC131097 GNY131097 GXU131097 HHQ131097 HRM131097 IBI131097 ILE131097 IVA131097 JEW131097 JOS131097 JYO131097 KIK131097 KSG131097 LCC131097 LLY131097 LVU131097 MFQ131097 MPM131097 MZI131097 NJE131097 NTA131097 OCW131097 OMS131097 OWO131097 PGK131097 PQG131097 QAC131097 QJY131097 QTU131097 RDQ131097 RNM131097 RXI131097 SHE131097 SRA131097 TAW131097 TKS131097 TUO131097 UEK131097 UOG131097 UYC131097 VHY131097 VRU131097 WBQ131097 WLM131097 WVI131097 IW196633 SS196633 ACO196633 AMK196633 AWG196633 BGC196633 BPY196633 BZU196633 CJQ196633 CTM196633 DDI196633 DNE196633 DXA196633 EGW196633 EQS196633 FAO196633 FKK196633 FUG196633 GEC196633 GNY196633 GXU196633 HHQ196633 HRM196633 IBI196633 ILE196633 IVA196633 JEW196633 JOS196633 JYO196633 KIK196633 KSG196633 LCC196633 LLY196633 LVU196633 MFQ196633 MPM196633 MZI196633 NJE196633 NTA196633 OCW196633 OMS196633 OWO196633 PGK196633 PQG196633 QAC196633 QJY196633 QTU196633 RDQ196633 RNM196633 RXI196633 SHE196633 SRA196633 TAW196633 TKS196633 TUO196633 UEK196633 UOG196633 UYC196633 VHY196633 VRU196633 WBQ196633 WLM196633 WVI196633 IW262169 SS262169 ACO262169 AMK262169 AWG262169 BGC262169 BPY262169 BZU262169 CJQ262169 CTM262169 DDI262169 DNE262169 DXA262169 EGW262169 EQS262169 FAO262169 FKK262169 FUG262169 GEC262169 GNY262169 GXU262169 HHQ262169 HRM262169 IBI262169 ILE262169 IVA262169 JEW262169 JOS262169 JYO262169 KIK262169 KSG262169 LCC262169 LLY262169 LVU262169 MFQ262169 MPM262169 MZI262169 NJE262169 NTA262169 OCW262169 OMS262169 OWO262169 PGK262169 PQG262169 QAC262169 QJY262169 QTU262169 RDQ262169 RNM262169 RXI262169 SHE262169 SRA262169 TAW262169 TKS262169 TUO262169 UEK262169 UOG262169 UYC262169 VHY262169 VRU262169 WBQ262169 WLM262169 WVI262169 IW327705 SS327705 ACO327705 AMK327705 AWG327705 BGC327705 BPY327705 BZU327705 CJQ327705 CTM327705 DDI327705 DNE327705 DXA327705 EGW327705 EQS327705 FAO327705 FKK327705 FUG327705 GEC327705 GNY327705 GXU327705 HHQ327705 HRM327705 IBI327705 ILE327705 IVA327705 JEW327705 JOS327705 JYO327705 KIK327705 KSG327705 LCC327705 LLY327705 LVU327705 MFQ327705 MPM327705 MZI327705 NJE327705 NTA327705 OCW327705 OMS327705 OWO327705 PGK327705 PQG327705 QAC327705 QJY327705 QTU327705 RDQ327705 RNM327705 RXI327705 SHE327705 SRA327705 TAW327705 TKS327705 TUO327705 UEK327705 UOG327705 UYC327705 VHY327705 VRU327705 WBQ327705 WLM327705 WVI327705 IW393241 SS393241 ACO393241 AMK393241 AWG393241 BGC393241 BPY393241 BZU393241 CJQ393241 CTM393241 DDI393241 DNE393241 DXA393241 EGW393241 EQS393241 FAO393241 FKK393241 FUG393241 GEC393241 GNY393241 GXU393241 HHQ393241 HRM393241 IBI393241 ILE393241 IVA393241 JEW393241 JOS393241 JYO393241 KIK393241 KSG393241 LCC393241 LLY393241 LVU393241 MFQ393241 MPM393241 MZI393241 NJE393241 NTA393241 OCW393241 OMS393241 OWO393241 PGK393241 PQG393241 QAC393241 QJY393241 QTU393241 RDQ393241 RNM393241 RXI393241 SHE393241 SRA393241 TAW393241 TKS393241 TUO393241 UEK393241 UOG393241 UYC393241 VHY393241 VRU393241 WBQ393241 WLM393241 WVI393241 IW458777 SS458777 ACO458777 AMK458777 AWG458777 BGC458777 BPY458777 BZU458777 CJQ458777 CTM458777 DDI458777 DNE458777 DXA458777 EGW458777 EQS458777 FAO458777 FKK458777 FUG458777 GEC458777 GNY458777 GXU458777 HHQ458777 HRM458777 IBI458777 ILE458777 IVA458777 JEW458777 JOS458777 JYO458777 KIK458777 KSG458777 LCC458777 LLY458777 LVU458777 MFQ458777 MPM458777 MZI458777 NJE458777 NTA458777 OCW458777 OMS458777 OWO458777 PGK458777 PQG458777 QAC458777 QJY458777 QTU458777 RDQ458777 RNM458777 RXI458777 SHE458777 SRA458777 TAW458777 TKS458777 TUO458777 UEK458777 UOG458777 UYC458777 VHY458777 VRU458777 WBQ458777 WLM458777 WVI458777 IW524313 SS524313 ACO524313 AMK524313 AWG524313 BGC524313 BPY524313 BZU524313 CJQ524313 CTM524313 DDI524313 DNE524313 DXA524313 EGW524313 EQS524313 FAO524313 FKK524313 FUG524313 GEC524313 GNY524313 GXU524313 HHQ524313 HRM524313 IBI524313 ILE524313 IVA524313 JEW524313 JOS524313 JYO524313 KIK524313 KSG524313 LCC524313 LLY524313 LVU524313 MFQ524313 MPM524313 MZI524313 NJE524313 NTA524313 OCW524313 OMS524313 OWO524313 PGK524313 PQG524313 QAC524313 QJY524313 QTU524313 RDQ524313 RNM524313 RXI524313 SHE524313 SRA524313 TAW524313 TKS524313 TUO524313 UEK524313 UOG524313 UYC524313 VHY524313 VRU524313 WBQ524313 WLM524313 WVI524313 IW589849 SS589849 ACO589849 AMK589849 AWG589849 BGC589849 BPY589849 BZU589849 CJQ589849 CTM589849 DDI589849 DNE589849 DXA589849 EGW589849 EQS589849 FAO589849 FKK589849 FUG589849 GEC589849 GNY589849 GXU589849 HHQ589849 HRM589849 IBI589849 ILE589849 IVA589849 JEW589849 JOS589849 JYO589849 KIK589849 KSG589849 LCC589849 LLY589849 LVU589849 MFQ589849 MPM589849 MZI589849 NJE589849 NTA589849 OCW589849 OMS589849 OWO589849 PGK589849 PQG589849 QAC589849 QJY589849 QTU589849 RDQ589849 RNM589849 RXI589849 SHE589849 SRA589849 TAW589849 TKS589849 TUO589849 UEK589849 UOG589849 UYC589849 VHY589849 VRU589849 WBQ589849 WLM589849 WVI589849 IW655385 SS655385 ACO655385 AMK655385 AWG655385 BGC655385 BPY655385 BZU655385 CJQ655385 CTM655385 DDI655385 DNE655385 DXA655385 EGW655385 EQS655385 FAO655385 FKK655385 FUG655385 GEC655385 GNY655385 GXU655385 HHQ655385 HRM655385 IBI655385 ILE655385 IVA655385 JEW655385 JOS655385 JYO655385 KIK655385 KSG655385 LCC655385 LLY655385 LVU655385 MFQ655385 MPM655385 MZI655385 NJE655385 NTA655385 OCW655385 OMS655385 OWO655385 PGK655385 PQG655385 QAC655385 QJY655385 QTU655385 RDQ655385 RNM655385 RXI655385 SHE655385 SRA655385 TAW655385 TKS655385 TUO655385 UEK655385 UOG655385 UYC655385 VHY655385 VRU655385 WBQ655385 WLM655385 WVI655385 IW720921 SS720921 ACO720921 AMK720921 AWG720921 BGC720921 BPY720921 BZU720921 CJQ720921 CTM720921 DDI720921 DNE720921 DXA720921 EGW720921 EQS720921 FAO720921 FKK720921 FUG720921 GEC720921 GNY720921 GXU720921 HHQ720921 HRM720921 IBI720921 ILE720921 IVA720921 JEW720921 JOS720921 JYO720921 KIK720921 KSG720921 LCC720921 LLY720921 LVU720921 MFQ720921 MPM720921 MZI720921 NJE720921 NTA720921 OCW720921 OMS720921 OWO720921 PGK720921 PQG720921 QAC720921 QJY720921 QTU720921 RDQ720921 RNM720921 RXI720921 SHE720921 SRA720921 TAW720921 TKS720921 TUO720921 UEK720921 UOG720921 UYC720921 VHY720921 VRU720921 WBQ720921 WLM720921 WVI720921 IW786457 SS786457 ACO786457 AMK786457 AWG786457 BGC786457 BPY786457 BZU786457 CJQ786457 CTM786457 DDI786457 DNE786457 DXA786457 EGW786457 EQS786457 FAO786457 FKK786457 FUG786457 GEC786457 GNY786457 GXU786457 HHQ786457 HRM786457 IBI786457 ILE786457 IVA786457 JEW786457 JOS786457 JYO786457 KIK786457 KSG786457 LCC786457 LLY786457 LVU786457 MFQ786457 MPM786457 MZI786457 NJE786457 NTA786457 OCW786457 OMS786457 OWO786457 PGK786457 PQG786457 QAC786457 QJY786457 QTU786457 RDQ786457 RNM786457 RXI786457 SHE786457 SRA786457 TAW786457 TKS786457 TUO786457 UEK786457 UOG786457 UYC786457 VHY786457 VRU786457 WBQ786457 WLM786457 WVI786457 IW851993 SS851993 ACO851993 AMK851993 AWG851993 BGC851993 BPY851993 BZU851993 CJQ851993 CTM851993 DDI851993 DNE851993 DXA851993 EGW851993 EQS851993 FAO851993 FKK851993 FUG851993 GEC851993 GNY851993 GXU851993 HHQ851993 HRM851993 IBI851993 ILE851993 IVA851993 JEW851993 JOS851993 JYO851993 KIK851993 KSG851993 LCC851993 LLY851993 LVU851993 MFQ851993 MPM851993 MZI851993 NJE851993 NTA851993 OCW851993 OMS851993 OWO851993 PGK851993 PQG851993 QAC851993 QJY851993 QTU851993 RDQ851993 RNM851993 RXI851993 SHE851993 SRA851993 TAW851993 TKS851993 TUO851993 UEK851993 UOG851993 UYC851993 VHY851993 VRU851993 WBQ851993 WLM851993 WVI851993 IW917529 SS917529 ACO917529 AMK917529 AWG917529 BGC917529 BPY917529 BZU917529 CJQ917529 CTM917529 DDI917529 DNE917529 DXA917529 EGW917529 EQS917529 FAO917529 FKK917529 FUG917529 GEC917529 GNY917529 GXU917529 HHQ917529 HRM917529 IBI917529 ILE917529 IVA917529 JEW917529 JOS917529 JYO917529 KIK917529 KSG917529 LCC917529 LLY917529 LVU917529 MFQ917529 MPM917529 MZI917529 NJE917529 NTA917529 OCW917529 OMS917529 OWO917529 PGK917529 PQG917529 QAC917529 QJY917529 QTU917529 RDQ917529 RNM917529 RXI917529 SHE917529 SRA917529 TAW917529 TKS917529 TUO917529 UEK917529 UOG917529 UYC917529 VHY917529 VRU917529 WBQ917529 WLM917529 WVI917529 IW983065 SS983065 ACO983065 AMK983065 AWG983065 BGC983065 BPY983065 BZU983065 CJQ983065 CTM983065 DDI983065 DNE983065 DXA983065 EGW983065 EQS983065 FAO983065 FKK983065 FUG983065 GEC983065 GNY983065 GXU983065 HHQ983065 HRM983065 IBI983065 ILE983065 IVA983065 JEW983065 JOS983065 JYO983065 KIK983065 KSG983065 LCC983065 LLY983065 LVU983065 MFQ983065 MPM983065 MZI983065 NJE983065 NTA983065 OCW983065 OMS983065 OWO983065 PGK983065 PQG983065 QAC983065 QJY983065 QTU983065 RDQ983065 RNM983065 RXI983065 SHE983065 SRA983065 TAW983065 TKS983065 TUO983065 UEK983065 UOG983065 UYC983065 VHY983065 VRU983065 WBQ983065" xr:uid="{00000000-0002-0000-0300-000004000000}">
      <formula1>BusDayConvValues</formula1>
    </dataValidation>
    <dataValidation type="list" allowBlank="1" showInputMessage="1" showErrorMessage="1" sqref="WLM983064 IZ23 SV23 ACR23 AMN23 AWJ23 BGF23 BQB23 BZX23 CJT23 CTP23 DDL23 DNH23 DXD23 EGZ23 EQV23 FAR23 FKN23 FUJ23 GEF23 GOB23 GXX23 HHT23 HRP23 IBL23 ILH23 IVD23 JEZ23 JOV23 JYR23 KIN23 KSJ23 LCF23 LMB23 LVX23 MFT23 MPP23 MZL23 NJH23 NTD23 OCZ23 OMV23 OWR23 PGN23 PQJ23 QAF23 QKB23 QTX23 RDT23 RNP23 RXL23 SHH23 SRD23 TAZ23 TKV23 TUR23 UEN23 UOJ23 UYF23 VIB23 VRX23 WBT23 WLP23 WVL23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IW23 SS23 ACO23 AMK23 AWG23 BGC23 BPY23 BZU23 CJQ23 CTM23 DDI23 DNE23 DXA23 EGW23 EQS23 FAO23 FKK23 FUG23 GEC23 GNY23 GXU23 HHQ23 HRM23 IBI23 ILE23 IVA23 JEW23 JOS23 JYO23 KIK23 KSG23 LCC23 LLY23 LVU23 MFQ23 MPM23 MZI23 NJE23 NTA23 OCW23 OMS23 OWO23 PGK23 PQG23 QAC23 QJY23 QTU23 RDQ23 RNM23 RXI23 SHE23 SRA23 TAW23 TKS23 TUO23 UEK23 UOG23 UYC23 VHY23 VRU23 WBQ23 WLM23 WVI23 IW25 SS25 ACO25 AMK25 AWG25 BGC25 BPY25 BZU25 CJQ25 CTM25 DDI25 DNE25 DXA25 EGW25 EQS25 FAO25 FKK25 FUG25 GEC25 GNY25 GXU25 HHQ25 HRM25 IBI25 ILE25 IVA25 JEW25 JOS25 JYO25 KIK25 KSG25 LCC25 LLY25 LVU25 MFQ25 MPM25 MZI25 NJE25 NTA25 OCW25 OMS25 OWO25 PGK25 PQG25 QAC25 QJY25 QTU25 RDQ25 RNM25 RXI25 SHE25 SRA25 TAW25 TKS25 TUO25 UEK25 UOG25 UYC25 VHY25 VRU25 WBQ25 WLM25 WVI25 H23 E21 E23 H21 E983061 E917525 E851989 E786453 E720917 E655381 E589845 E524309 E458773 E393237 E327701 E262165 E196629 E131093 E65557 E983059 E917523 E851987 E786451 E720915 E655379 E589843 E524307 E458771 E393235 E327699 E262163 E196627 E131091 E65555 H983061 H917525 H851989 H786453 H720917 H655381 H589845 H524309 H458773 H393237 H327701 H262165 H196629 H131093 H65557 H983059 H917523 H851987 H786451 H720915 H655379 H589843 H524307 H458771 H393235 H327699 H262163 H196627 H131091 H65555 WVI983064 IZ65558 SV65558 ACR65558 AMN65558 AWJ65558 BGF65558 BQB65558 BZX65558 CJT65558 CTP65558 DDL65558 DNH65558 DXD65558 EGZ65558 EQV65558 FAR65558 FKN65558 FUJ65558 GEF65558 GOB65558 GXX65558 HHT65558 HRP65558 IBL65558 ILH65558 IVD65558 JEZ65558 JOV65558 JYR65558 KIN65558 KSJ65558 LCF65558 LMB65558 LVX65558 MFT65558 MPP65558 MZL65558 NJH65558 NTD65558 OCZ65558 OMV65558 OWR65558 PGN65558 PQJ65558 QAF65558 QKB65558 QTX65558 RDT65558 RNP65558 RXL65558 SHH65558 SRD65558 TAZ65558 TKV65558 TUR65558 UEN65558 UOJ65558 UYF65558 VIB65558 VRX65558 WBT65558 WLP65558 WVL65558 IZ131094 SV131094 ACR131094 AMN131094 AWJ131094 BGF131094 BQB131094 BZX131094 CJT131094 CTP131094 DDL131094 DNH131094 DXD131094 EGZ131094 EQV131094 FAR131094 FKN131094 FUJ131094 GEF131094 GOB131094 GXX131094 HHT131094 HRP131094 IBL131094 ILH131094 IVD131094 JEZ131094 JOV131094 JYR131094 KIN131094 KSJ131094 LCF131094 LMB131094 LVX131094 MFT131094 MPP131094 MZL131094 NJH131094 NTD131094 OCZ131094 OMV131094 OWR131094 PGN131094 PQJ131094 QAF131094 QKB131094 QTX131094 RDT131094 RNP131094 RXL131094 SHH131094 SRD131094 TAZ131094 TKV131094 TUR131094 UEN131094 UOJ131094 UYF131094 VIB131094 VRX131094 WBT131094 WLP131094 WVL131094 IZ196630 SV196630 ACR196630 AMN196630 AWJ196630 BGF196630 BQB196630 BZX196630 CJT196630 CTP196630 DDL196630 DNH196630 DXD196630 EGZ196630 EQV196630 FAR196630 FKN196630 FUJ196630 GEF196630 GOB196630 GXX196630 HHT196630 HRP196630 IBL196630 ILH196630 IVD196630 JEZ196630 JOV196630 JYR196630 KIN196630 KSJ196630 LCF196630 LMB196630 LVX196630 MFT196630 MPP196630 MZL196630 NJH196630 NTD196630 OCZ196630 OMV196630 OWR196630 PGN196630 PQJ196630 QAF196630 QKB196630 QTX196630 RDT196630 RNP196630 RXL196630 SHH196630 SRD196630 TAZ196630 TKV196630 TUR196630 UEN196630 UOJ196630 UYF196630 VIB196630 VRX196630 WBT196630 WLP196630 WVL196630 IZ262166 SV262166 ACR262166 AMN262166 AWJ262166 BGF262166 BQB262166 BZX262166 CJT262166 CTP262166 DDL262166 DNH262166 DXD262166 EGZ262166 EQV262166 FAR262166 FKN262166 FUJ262166 GEF262166 GOB262166 GXX262166 HHT262166 HRP262166 IBL262166 ILH262166 IVD262166 JEZ262166 JOV262166 JYR262166 KIN262166 KSJ262166 LCF262166 LMB262166 LVX262166 MFT262166 MPP262166 MZL262166 NJH262166 NTD262166 OCZ262166 OMV262166 OWR262166 PGN262166 PQJ262166 QAF262166 QKB262166 QTX262166 RDT262166 RNP262166 RXL262166 SHH262166 SRD262166 TAZ262166 TKV262166 TUR262166 UEN262166 UOJ262166 UYF262166 VIB262166 VRX262166 WBT262166 WLP262166 WVL262166 IZ327702 SV327702 ACR327702 AMN327702 AWJ327702 BGF327702 BQB327702 BZX327702 CJT327702 CTP327702 DDL327702 DNH327702 DXD327702 EGZ327702 EQV327702 FAR327702 FKN327702 FUJ327702 GEF327702 GOB327702 GXX327702 HHT327702 HRP327702 IBL327702 ILH327702 IVD327702 JEZ327702 JOV327702 JYR327702 KIN327702 KSJ327702 LCF327702 LMB327702 LVX327702 MFT327702 MPP327702 MZL327702 NJH327702 NTD327702 OCZ327702 OMV327702 OWR327702 PGN327702 PQJ327702 QAF327702 QKB327702 QTX327702 RDT327702 RNP327702 RXL327702 SHH327702 SRD327702 TAZ327702 TKV327702 TUR327702 UEN327702 UOJ327702 UYF327702 VIB327702 VRX327702 WBT327702 WLP327702 WVL327702 IZ393238 SV393238 ACR393238 AMN393238 AWJ393238 BGF393238 BQB393238 BZX393238 CJT393238 CTP393238 DDL393238 DNH393238 DXD393238 EGZ393238 EQV393238 FAR393238 FKN393238 FUJ393238 GEF393238 GOB393238 GXX393238 HHT393238 HRP393238 IBL393238 ILH393238 IVD393238 JEZ393238 JOV393238 JYR393238 KIN393238 KSJ393238 LCF393238 LMB393238 LVX393238 MFT393238 MPP393238 MZL393238 NJH393238 NTD393238 OCZ393238 OMV393238 OWR393238 PGN393238 PQJ393238 QAF393238 QKB393238 QTX393238 RDT393238 RNP393238 RXL393238 SHH393238 SRD393238 TAZ393238 TKV393238 TUR393238 UEN393238 UOJ393238 UYF393238 VIB393238 VRX393238 WBT393238 WLP393238 WVL393238 IZ458774 SV458774 ACR458774 AMN458774 AWJ458774 BGF458774 BQB458774 BZX458774 CJT458774 CTP458774 DDL458774 DNH458774 DXD458774 EGZ458774 EQV458774 FAR458774 FKN458774 FUJ458774 GEF458774 GOB458774 GXX458774 HHT458774 HRP458774 IBL458774 ILH458774 IVD458774 JEZ458774 JOV458774 JYR458774 KIN458774 KSJ458774 LCF458774 LMB458774 LVX458774 MFT458774 MPP458774 MZL458774 NJH458774 NTD458774 OCZ458774 OMV458774 OWR458774 PGN458774 PQJ458774 QAF458774 QKB458774 QTX458774 RDT458774 RNP458774 RXL458774 SHH458774 SRD458774 TAZ458774 TKV458774 TUR458774 UEN458774 UOJ458774 UYF458774 VIB458774 VRX458774 WBT458774 WLP458774 WVL458774 IZ524310 SV524310 ACR524310 AMN524310 AWJ524310 BGF524310 BQB524310 BZX524310 CJT524310 CTP524310 DDL524310 DNH524310 DXD524310 EGZ524310 EQV524310 FAR524310 FKN524310 FUJ524310 GEF524310 GOB524310 GXX524310 HHT524310 HRP524310 IBL524310 ILH524310 IVD524310 JEZ524310 JOV524310 JYR524310 KIN524310 KSJ524310 LCF524310 LMB524310 LVX524310 MFT524310 MPP524310 MZL524310 NJH524310 NTD524310 OCZ524310 OMV524310 OWR524310 PGN524310 PQJ524310 QAF524310 QKB524310 QTX524310 RDT524310 RNP524310 RXL524310 SHH524310 SRD524310 TAZ524310 TKV524310 TUR524310 UEN524310 UOJ524310 UYF524310 VIB524310 VRX524310 WBT524310 WLP524310 WVL524310 IZ589846 SV589846 ACR589846 AMN589846 AWJ589846 BGF589846 BQB589846 BZX589846 CJT589846 CTP589846 DDL589846 DNH589846 DXD589846 EGZ589846 EQV589846 FAR589846 FKN589846 FUJ589846 GEF589846 GOB589846 GXX589846 HHT589846 HRP589846 IBL589846 ILH589846 IVD589846 JEZ589846 JOV589846 JYR589846 KIN589846 KSJ589846 LCF589846 LMB589846 LVX589846 MFT589846 MPP589846 MZL589846 NJH589846 NTD589846 OCZ589846 OMV589846 OWR589846 PGN589846 PQJ589846 QAF589846 QKB589846 QTX589846 RDT589846 RNP589846 RXL589846 SHH589846 SRD589846 TAZ589846 TKV589846 TUR589846 UEN589846 UOJ589846 UYF589846 VIB589846 VRX589846 WBT589846 WLP589846 WVL589846 IZ655382 SV655382 ACR655382 AMN655382 AWJ655382 BGF655382 BQB655382 BZX655382 CJT655382 CTP655382 DDL655382 DNH655382 DXD655382 EGZ655382 EQV655382 FAR655382 FKN655382 FUJ655382 GEF655382 GOB655382 GXX655382 HHT655382 HRP655382 IBL655382 ILH655382 IVD655382 JEZ655382 JOV655382 JYR655382 KIN655382 KSJ655382 LCF655382 LMB655382 LVX655382 MFT655382 MPP655382 MZL655382 NJH655382 NTD655382 OCZ655382 OMV655382 OWR655382 PGN655382 PQJ655382 QAF655382 QKB655382 QTX655382 RDT655382 RNP655382 RXL655382 SHH655382 SRD655382 TAZ655382 TKV655382 TUR655382 UEN655382 UOJ655382 UYF655382 VIB655382 VRX655382 WBT655382 WLP655382 WVL655382 IZ720918 SV720918 ACR720918 AMN720918 AWJ720918 BGF720918 BQB720918 BZX720918 CJT720918 CTP720918 DDL720918 DNH720918 DXD720918 EGZ720918 EQV720918 FAR720918 FKN720918 FUJ720918 GEF720918 GOB720918 GXX720918 HHT720918 HRP720918 IBL720918 ILH720918 IVD720918 JEZ720918 JOV720918 JYR720918 KIN720918 KSJ720918 LCF720918 LMB720918 LVX720918 MFT720918 MPP720918 MZL720918 NJH720918 NTD720918 OCZ720918 OMV720918 OWR720918 PGN720918 PQJ720918 QAF720918 QKB720918 QTX720918 RDT720918 RNP720918 RXL720918 SHH720918 SRD720918 TAZ720918 TKV720918 TUR720918 UEN720918 UOJ720918 UYF720918 VIB720918 VRX720918 WBT720918 WLP720918 WVL720918 IZ786454 SV786454 ACR786454 AMN786454 AWJ786454 BGF786454 BQB786454 BZX786454 CJT786454 CTP786454 DDL786454 DNH786454 DXD786454 EGZ786454 EQV786454 FAR786454 FKN786454 FUJ786454 GEF786454 GOB786454 GXX786454 HHT786454 HRP786454 IBL786454 ILH786454 IVD786454 JEZ786454 JOV786454 JYR786454 KIN786454 KSJ786454 LCF786454 LMB786454 LVX786454 MFT786454 MPP786454 MZL786454 NJH786454 NTD786454 OCZ786454 OMV786454 OWR786454 PGN786454 PQJ786454 QAF786454 QKB786454 QTX786454 RDT786454 RNP786454 RXL786454 SHH786454 SRD786454 TAZ786454 TKV786454 TUR786454 UEN786454 UOJ786454 UYF786454 VIB786454 VRX786454 WBT786454 WLP786454 WVL786454 IZ851990 SV851990 ACR851990 AMN851990 AWJ851990 BGF851990 BQB851990 BZX851990 CJT851990 CTP851990 DDL851990 DNH851990 DXD851990 EGZ851990 EQV851990 FAR851990 FKN851990 FUJ851990 GEF851990 GOB851990 GXX851990 HHT851990 HRP851990 IBL851990 ILH851990 IVD851990 JEZ851990 JOV851990 JYR851990 KIN851990 KSJ851990 LCF851990 LMB851990 LVX851990 MFT851990 MPP851990 MZL851990 NJH851990 NTD851990 OCZ851990 OMV851990 OWR851990 PGN851990 PQJ851990 QAF851990 QKB851990 QTX851990 RDT851990 RNP851990 RXL851990 SHH851990 SRD851990 TAZ851990 TKV851990 TUR851990 UEN851990 UOJ851990 UYF851990 VIB851990 VRX851990 WBT851990 WLP851990 WVL851990 IZ917526 SV917526 ACR917526 AMN917526 AWJ917526 BGF917526 BQB917526 BZX917526 CJT917526 CTP917526 DDL917526 DNH917526 DXD917526 EGZ917526 EQV917526 FAR917526 FKN917526 FUJ917526 GEF917526 GOB917526 GXX917526 HHT917526 HRP917526 IBL917526 ILH917526 IVD917526 JEZ917526 JOV917526 JYR917526 KIN917526 KSJ917526 LCF917526 LMB917526 LVX917526 MFT917526 MPP917526 MZL917526 NJH917526 NTD917526 OCZ917526 OMV917526 OWR917526 PGN917526 PQJ917526 QAF917526 QKB917526 QTX917526 RDT917526 RNP917526 RXL917526 SHH917526 SRD917526 TAZ917526 TKV917526 TUR917526 UEN917526 UOJ917526 UYF917526 VIB917526 VRX917526 WBT917526 WLP917526 WVL917526 IZ983062 SV983062 ACR983062 AMN983062 AWJ983062 BGF983062 BQB983062 BZX983062 CJT983062 CTP983062 DDL983062 DNH983062 DXD983062 EGZ983062 EQV983062 FAR983062 FKN983062 FUJ983062 GEF983062 GOB983062 GXX983062 HHT983062 HRP983062 IBL983062 ILH983062 IVD983062 JEZ983062 JOV983062 JYR983062 KIN983062 KSJ983062 LCF983062 LMB983062 LVX983062 MFT983062 MPP983062 MZL983062 NJH983062 NTD983062 OCZ983062 OMV983062 OWR983062 PGN983062 PQJ983062 QAF983062 QKB983062 QTX983062 RDT983062 RNP983062 RXL983062 SHH983062 SRD983062 TAZ983062 TKV983062 TUR983062 UEN983062 UOJ983062 UYF983062 VIB983062 VRX983062 WBT983062 WLP983062 WVL983062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IW65558 SS65558 ACO65558 AMK65558 AWG65558 BGC65558 BPY65558 BZU65558 CJQ65558 CTM65558 DDI65558 DNE65558 DXA65558 EGW65558 EQS65558 FAO65558 FKK65558 FUG65558 GEC65558 GNY65558 GXU65558 HHQ65558 HRM65558 IBI65558 ILE65558 IVA65558 JEW65558 JOS65558 JYO65558 KIK65558 KSG65558 LCC65558 LLY65558 LVU65558 MFQ65558 MPM65558 MZI65558 NJE65558 NTA65558 OCW65558 OMS65558 OWO65558 PGK65558 PQG65558 QAC65558 QJY65558 QTU65558 RDQ65558 RNM65558 RXI65558 SHE65558 SRA65558 TAW65558 TKS65558 TUO65558 UEK65558 UOG65558 UYC65558 VHY65558 VRU65558 WBQ65558 WLM65558 WVI65558 IW131094 SS131094 ACO131094 AMK131094 AWG131094 BGC131094 BPY131094 BZU131094 CJQ131094 CTM131094 DDI131094 DNE131094 DXA131094 EGW131094 EQS131094 FAO131094 FKK131094 FUG131094 GEC131094 GNY131094 GXU131094 HHQ131094 HRM131094 IBI131094 ILE131094 IVA131094 JEW131094 JOS131094 JYO131094 KIK131094 KSG131094 LCC131094 LLY131094 LVU131094 MFQ131094 MPM131094 MZI131094 NJE131094 NTA131094 OCW131094 OMS131094 OWO131094 PGK131094 PQG131094 QAC131094 QJY131094 QTU131094 RDQ131094 RNM131094 RXI131094 SHE131094 SRA131094 TAW131094 TKS131094 TUO131094 UEK131094 UOG131094 UYC131094 VHY131094 VRU131094 WBQ131094 WLM131094 WVI131094 IW196630 SS196630 ACO196630 AMK196630 AWG196630 BGC196630 BPY196630 BZU196630 CJQ196630 CTM196630 DDI196630 DNE196630 DXA196630 EGW196630 EQS196630 FAO196630 FKK196630 FUG196630 GEC196630 GNY196630 GXU196630 HHQ196630 HRM196630 IBI196630 ILE196630 IVA196630 JEW196630 JOS196630 JYO196630 KIK196630 KSG196630 LCC196630 LLY196630 LVU196630 MFQ196630 MPM196630 MZI196630 NJE196630 NTA196630 OCW196630 OMS196630 OWO196630 PGK196630 PQG196630 QAC196630 QJY196630 QTU196630 RDQ196630 RNM196630 RXI196630 SHE196630 SRA196630 TAW196630 TKS196630 TUO196630 UEK196630 UOG196630 UYC196630 VHY196630 VRU196630 WBQ196630 WLM196630 WVI196630 IW262166 SS262166 ACO262166 AMK262166 AWG262166 BGC262166 BPY262166 BZU262166 CJQ262166 CTM262166 DDI262166 DNE262166 DXA262166 EGW262166 EQS262166 FAO262166 FKK262166 FUG262166 GEC262166 GNY262166 GXU262166 HHQ262166 HRM262166 IBI262166 ILE262166 IVA262166 JEW262166 JOS262166 JYO262166 KIK262166 KSG262166 LCC262166 LLY262166 LVU262166 MFQ262166 MPM262166 MZI262166 NJE262166 NTA262166 OCW262166 OMS262166 OWO262166 PGK262166 PQG262166 QAC262166 QJY262166 QTU262166 RDQ262166 RNM262166 RXI262166 SHE262166 SRA262166 TAW262166 TKS262166 TUO262166 UEK262166 UOG262166 UYC262166 VHY262166 VRU262166 WBQ262166 WLM262166 WVI262166 IW327702 SS327702 ACO327702 AMK327702 AWG327702 BGC327702 BPY327702 BZU327702 CJQ327702 CTM327702 DDI327702 DNE327702 DXA327702 EGW327702 EQS327702 FAO327702 FKK327702 FUG327702 GEC327702 GNY327702 GXU327702 HHQ327702 HRM327702 IBI327702 ILE327702 IVA327702 JEW327702 JOS327702 JYO327702 KIK327702 KSG327702 LCC327702 LLY327702 LVU327702 MFQ327702 MPM327702 MZI327702 NJE327702 NTA327702 OCW327702 OMS327702 OWO327702 PGK327702 PQG327702 QAC327702 QJY327702 QTU327702 RDQ327702 RNM327702 RXI327702 SHE327702 SRA327702 TAW327702 TKS327702 TUO327702 UEK327702 UOG327702 UYC327702 VHY327702 VRU327702 WBQ327702 WLM327702 WVI327702 IW393238 SS393238 ACO393238 AMK393238 AWG393238 BGC393238 BPY393238 BZU393238 CJQ393238 CTM393238 DDI393238 DNE393238 DXA393238 EGW393238 EQS393238 FAO393238 FKK393238 FUG393238 GEC393238 GNY393238 GXU393238 HHQ393238 HRM393238 IBI393238 ILE393238 IVA393238 JEW393238 JOS393238 JYO393238 KIK393238 KSG393238 LCC393238 LLY393238 LVU393238 MFQ393238 MPM393238 MZI393238 NJE393238 NTA393238 OCW393238 OMS393238 OWO393238 PGK393238 PQG393238 QAC393238 QJY393238 QTU393238 RDQ393238 RNM393238 RXI393238 SHE393238 SRA393238 TAW393238 TKS393238 TUO393238 UEK393238 UOG393238 UYC393238 VHY393238 VRU393238 WBQ393238 WLM393238 WVI393238 IW458774 SS458774 ACO458774 AMK458774 AWG458774 BGC458774 BPY458774 BZU458774 CJQ458774 CTM458774 DDI458774 DNE458774 DXA458774 EGW458774 EQS458774 FAO458774 FKK458774 FUG458774 GEC458774 GNY458774 GXU458774 HHQ458774 HRM458774 IBI458774 ILE458774 IVA458774 JEW458774 JOS458774 JYO458774 KIK458774 KSG458774 LCC458774 LLY458774 LVU458774 MFQ458774 MPM458774 MZI458774 NJE458774 NTA458774 OCW458774 OMS458774 OWO458774 PGK458774 PQG458774 QAC458774 QJY458774 QTU458774 RDQ458774 RNM458774 RXI458774 SHE458774 SRA458774 TAW458774 TKS458774 TUO458774 UEK458774 UOG458774 UYC458774 VHY458774 VRU458774 WBQ458774 WLM458774 WVI458774 IW524310 SS524310 ACO524310 AMK524310 AWG524310 BGC524310 BPY524310 BZU524310 CJQ524310 CTM524310 DDI524310 DNE524310 DXA524310 EGW524310 EQS524310 FAO524310 FKK524310 FUG524310 GEC524310 GNY524310 GXU524310 HHQ524310 HRM524310 IBI524310 ILE524310 IVA524310 JEW524310 JOS524310 JYO524310 KIK524310 KSG524310 LCC524310 LLY524310 LVU524310 MFQ524310 MPM524310 MZI524310 NJE524310 NTA524310 OCW524310 OMS524310 OWO524310 PGK524310 PQG524310 QAC524310 QJY524310 QTU524310 RDQ524310 RNM524310 RXI524310 SHE524310 SRA524310 TAW524310 TKS524310 TUO524310 UEK524310 UOG524310 UYC524310 VHY524310 VRU524310 WBQ524310 WLM524310 WVI524310 IW589846 SS589846 ACO589846 AMK589846 AWG589846 BGC589846 BPY589846 BZU589846 CJQ589846 CTM589846 DDI589846 DNE589846 DXA589846 EGW589846 EQS589846 FAO589846 FKK589846 FUG589846 GEC589846 GNY589846 GXU589846 HHQ589846 HRM589846 IBI589846 ILE589846 IVA589846 JEW589846 JOS589846 JYO589846 KIK589846 KSG589846 LCC589846 LLY589846 LVU589846 MFQ589846 MPM589846 MZI589846 NJE589846 NTA589846 OCW589846 OMS589846 OWO589846 PGK589846 PQG589846 QAC589846 QJY589846 QTU589846 RDQ589846 RNM589846 RXI589846 SHE589846 SRA589846 TAW589846 TKS589846 TUO589846 UEK589846 UOG589846 UYC589846 VHY589846 VRU589846 WBQ589846 WLM589846 WVI589846 IW655382 SS655382 ACO655382 AMK655382 AWG655382 BGC655382 BPY655382 BZU655382 CJQ655382 CTM655382 DDI655382 DNE655382 DXA655382 EGW655382 EQS655382 FAO655382 FKK655382 FUG655382 GEC655382 GNY655382 GXU655382 HHQ655382 HRM655382 IBI655382 ILE655382 IVA655382 JEW655382 JOS655382 JYO655382 KIK655382 KSG655382 LCC655382 LLY655382 LVU655382 MFQ655382 MPM655382 MZI655382 NJE655382 NTA655382 OCW655382 OMS655382 OWO655382 PGK655382 PQG655382 QAC655382 QJY655382 QTU655382 RDQ655382 RNM655382 RXI655382 SHE655382 SRA655382 TAW655382 TKS655382 TUO655382 UEK655382 UOG655382 UYC655382 VHY655382 VRU655382 WBQ655382 WLM655382 WVI655382 IW720918 SS720918 ACO720918 AMK720918 AWG720918 BGC720918 BPY720918 BZU720918 CJQ720918 CTM720918 DDI720918 DNE720918 DXA720918 EGW720918 EQS720918 FAO720918 FKK720918 FUG720918 GEC720918 GNY720918 GXU720918 HHQ720918 HRM720918 IBI720918 ILE720918 IVA720918 JEW720918 JOS720918 JYO720918 KIK720918 KSG720918 LCC720918 LLY720918 LVU720918 MFQ720918 MPM720918 MZI720918 NJE720918 NTA720918 OCW720918 OMS720918 OWO720918 PGK720918 PQG720918 QAC720918 QJY720918 QTU720918 RDQ720918 RNM720918 RXI720918 SHE720918 SRA720918 TAW720918 TKS720918 TUO720918 UEK720918 UOG720918 UYC720918 VHY720918 VRU720918 WBQ720918 WLM720918 WVI720918 IW786454 SS786454 ACO786454 AMK786454 AWG786454 BGC786454 BPY786454 BZU786454 CJQ786454 CTM786454 DDI786454 DNE786454 DXA786454 EGW786454 EQS786454 FAO786454 FKK786454 FUG786454 GEC786454 GNY786454 GXU786454 HHQ786454 HRM786454 IBI786454 ILE786454 IVA786454 JEW786454 JOS786454 JYO786454 KIK786454 KSG786454 LCC786454 LLY786454 LVU786454 MFQ786454 MPM786454 MZI786454 NJE786454 NTA786454 OCW786454 OMS786454 OWO786454 PGK786454 PQG786454 QAC786454 QJY786454 QTU786454 RDQ786454 RNM786454 RXI786454 SHE786454 SRA786454 TAW786454 TKS786454 TUO786454 UEK786454 UOG786454 UYC786454 VHY786454 VRU786454 WBQ786454 WLM786454 WVI786454 IW851990 SS851990 ACO851990 AMK851990 AWG851990 BGC851990 BPY851990 BZU851990 CJQ851990 CTM851990 DDI851990 DNE851990 DXA851990 EGW851990 EQS851990 FAO851990 FKK851990 FUG851990 GEC851990 GNY851990 GXU851990 HHQ851990 HRM851990 IBI851990 ILE851990 IVA851990 JEW851990 JOS851990 JYO851990 KIK851990 KSG851990 LCC851990 LLY851990 LVU851990 MFQ851990 MPM851990 MZI851990 NJE851990 NTA851990 OCW851990 OMS851990 OWO851990 PGK851990 PQG851990 QAC851990 QJY851990 QTU851990 RDQ851990 RNM851990 RXI851990 SHE851990 SRA851990 TAW851990 TKS851990 TUO851990 UEK851990 UOG851990 UYC851990 VHY851990 VRU851990 WBQ851990 WLM851990 WVI851990 IW917526 SS917526 ACO917526 AMK917526 AWG917526 BGC917526 BPY917526 BZU917526 CJQ917526 CTM917526 DDI917526 DNE917526 DXA917526 EGW917526 EQS917526 FAO917526 FKK917526 FUG917526 GEC917526 GNY917526 GXU917526 HHQ917526 HRM917526 IBI917526 ILE917526 IVA917526 JEW917526 JOS917526 JYO917526 KIK917526 KSG917526 LCC917526 LLY917526 LVU917526 MFQ917526 MPM917526 MZI917526 NJE917526 NTA917526 OCW917526 OMS917526 OWO917526 PGK917526 PQG917526 QAC917526 QJY917526 QTU917526 RDQ917526 RNM917526 RXI917526 SHE917526 SRA917526 TAW917526 TKS917526 TUO917526 UEK917526 UOG917526 UYC917526 VHY917526 VRU917526 WBQ917526 WLM917526 WVI917526 IW983062 SS983062 ACO983062 AMK983062 AWG983062 BGC983062 BPY983062 BZU983062 CJQ983062 CTM983062 DDI983062 DNE983062 DXA983062 EGW983062 EQS983062 FAO983062 FKK983062 FUG983062 GEC983062 GNY983062 GXU983062 HHQ983062 HRM983062 IBI983062 ILE983062 IVA983062 JEW983062 JOS983062 JYO983062 KIK983062 KSG983062 LCC983062 LLY983062 LVU983062 MFQ983062 MPM983062 MZI983062 NJE983062 NTA983062 OCW983062 OMS983062 OWO983062 PGK983062 PQG983062 QAC983062 QJY983062 QTU983062 RDQ983062 RNM983062 RXI983062 SHE983062 SRA983062 TAW983062 TKS983062 TUO983062 UEK983062 UOG983062 UYC983062 VHY983062 VRU983062 WBQ983062 WLM983062 WVI983062 IW65560 SS65560 ACO65560 AMK65560 AWG65560 BGC65560 BPY65560 BZU65560 CJQ65560 CTM65560 DDI65560 DNE65560 DXA65560 EGW65560 EQS65560 FAO65560 FKK65560 FUG65560 GEC65560 GNY65560 GXU65560 HHQ65560 HRM65560 IBI65560 ILE65560 IVA65560 JEW65560 JOS65560 JYO65560 KIK65560 KSG65560 LCC65560 LLY65560 LVU65560 MFQ65560 MPM65560 MZI65560 NJE65560 NTA65560 OCW65560 OMS65560 OWO65560 PGK65560 PQG65560 QAC65560 QJY65560 QTU65560 RDQ65560 RNM65560 RXI65560 SHE65560 SRA65560 TAW65560 TKS65560 TUO65560 UEK65560 UOG65560 UYC65560 VHY65560 VRU65560 WBQ65560 WLM65560 WVI65560 IW131096 SS131096 ACO131096 AMK131096 AWG131096 BGC131096 BPY131096 BZU131096 CJQ131096 CTM131096 DDI131096 DNE131096 DXA131096 EGW131096 EQS131096 FAO131096 FKK131096 FUG131096 GEC131096 GNY131096 GXU131096 HHQ131096 HRM131096 IBI131096 ILE131096 IVA131096 JEW131096 JOS131096 JYO131096 KIK131096 KSG131096 LCC131096 LLY131096 LVU131096 MFQ131096 MPM131096 MZI131096 NJE131096 NTA131096 OCW131096 OMS131096 OWO131096 PGK131096 PQG131096 QAC131096 QJY131096 QTU131096 RDQ131096 RNM131096 RXI131096 SHE131096 SRA131096 TAW131096 TKS131096 TUO131096 UEK131096 UOG131096 UYC131096 VHY131096 VRU131096 WBQ131096 WLM131096 WVI131096 IW196632 SS196632 ACO196632 AMK196632 AWG196632 BGC196632 BPY196632 BZU196632 CJQ196632 CTM196632 DDI196632 DNE196632 DXA196632 EGW196632 EQS196632 FAO196632 FKK196632 FUG196632 GEC196632 GNY196632 GXU196632 HHQ196632 HRM196632 IBI196632 ILE196632 IVA196632 JEW196632 JOS196632 JYO196632 KIK196632 KSG196632 LCC196632 LLY196632 LVU196632 MFQ196632 MPM196632 MZI196632 NJE196632 NTA196632 OCW196632 OMS196632 OWO196632 PGK196632 PQG196632 QAC196632 QJY196632 QTU196632 RDQ196632 RNM196632 RXI196632 SHE196632 SRA196632 TAW196632 TKS196632 TUO196632 UEK196632 UOG196632 UYC196632 VHY196632 VRU196632 WBQ196632 WLM196632 WVI196632 IW262168 SS262168 ACO262168 AMK262168 AWG262168 BGC262168 BPY262168 BZU262168 CJQ262168 CTM262168 DDI262168 DNE262168 DXA262168 EGW262168 EQS262168 FAO262168 FKK262168 FUG262168 GEC262168 GNY262168 GXU262168 HHQ262168 HRM262168 IBI262168 ILE262168 IVA262168 JEW262168 JOS262168 JYO262168 KIK262168 KSG262168 LCC262168 LLY262168 LVU262168 MFQ262168 MPM262168 MZI262168 NJE262168 NTA262168 OCW262168 OMS262168 OWO262168 PGK262168 PQG262168 QAC262168 QJY262168 QTU262168 RDQ262168 RNM262168 RXI262168 SHE262168 SRA262168 TAW262168 TKS262168 TUO262168 UEK262168 UOG262168 UYC262168 VHY262168 VRU262168 WBQ262168 WLM262168 WVI262168 IW327704 SS327704 ACO327704 AMK327704 AWG327704 BGC327704 BPY327704 BZU327704 CJQ327704 CTM327704 DDI327704 DNE327704 DXA327704 EGW327704 EQS327704 FAO327704 FKK327704 FUG327704 GEC327704 GNY327704 GXU327704 HHQ327704 HRM327704 IBI327704 ILE327704 IVA327704 JEW327704 JOS327704 JYO327704 KIK327704 KSG327704 LCC327704 LLY327704 LVU327704 MFQ327704 MPM327704 MZI327704 NJE327704 NTA327704 OCW327704 OMS327704 OWO327704 PGK327704 PQG327704 QAC327704 QJY327704 QTU327704 RDQ327704 RNM327704 RXI327704 SHE327704 SRA327704 TAW327704 TKS327704 TUO327704 UEK327704 UOG327704 UYC327704 VHY327704 VRU327704 WBQ327704 WLM327704 WVI327704 IW393240 SS393240 ACO393240 AMK393240 AWG393240 BGC393240 BPY393240 BZU393240 CJQ393240 CTM393240 DDI393240 DNE393240 DXA393240 EGW393240 EQS393240 FAO393240 FKK393240 FUG393240 GEC393240 GNY393240 GXU393240 HHQ393240 HRM393240 IBI393240 ILE393240 IVA393240 JEW393240 JOS393240 JYO393240 KIK393240 KSG393240 LCC393240 LLY393240 LVU393240 MFQ393240 MPM393240 MZI393240 NJE393240 NTA393240 OCW393240 OMS393240 OWO393240 PGK393240 PQG393240 QAC393240 QJY393240 QTU393240 RDQ393240 RNM393240 RXI393240 SHE393240 SRA393240 TAW393240 TKS393240 TUO393240 UEK393240 UOG393240 UYC393240 VHY393240 VRU393240 WBQ393240 WLM393240 WVI393240 IW458776 SS458776 ACO458776 AMK458776 AWG458776 BGC458776 BPY458776 BZU458776 CJQ458776 CTM458776 DDI458776 DNE458776 DXA458776 EGW458776 EQS458776 FAO458776 FKK458776 FUG458776 GEC458776 GNY458776 GXU458776 HHQ458776 HRM458776 IBI458776 ILE458776 IVA458776 JEW458776 JOS458776 JYO458776 KIK458776 KSG458776 LCC458776 LLY458776 LVU458776 MFQ458776 MPM458776 MZI458776 NJE458776 NTA458776 OCW458776 OMS458776 OWO458776 PGK458776 PQG458776 QAC458776 QJY458776 QTU458776 RDQ458776 RNM458776 RXI458776 SHE458776 SRA458776 TAW458776 TKS458776 TUO458776 UEK458776 UOG458776 UYC458776 VHY458776 VRU458776 WBQ458776 WLM458776 WVI458776 IW524312 SS524312 ACO524312 AMK524312 AWG524312 BGC524312 BPY524312 BZU524312 CJQ524312 CTM524312 DDI524312 DNE524312 DXA524312 EGW524312 EQS524312 FAO524312 FKK524312 FUG524312 GEC524312 GNY524312 GXU524312 HHQ524312 HRM524312 IBI524312 ILE524312 IVA524312 JEW524312 JOS524312 JYO524312 KIK524312 KSG524312 LCC524312 LLY524312 LVU524312 MFQ524312 MPM524312 MZI524312 NJE524312 NTA524312 OCW524312 OMS524312 OWO524312 PGK524312 PQG524312 QAC524312 QJY524312 QTU524312 RDQ524312 RNM524312 RXI524312 SHE524312 SRA524312 TAW524312 TKS524312 TUO524312 UEK524312 UOG524312 UYC524312 VHY524312 VRU524312 WBQ524312 WLM524312 WVI524312 IW589848 SS589848 ACO589848 AMK589848 AWG589848 BGC589848 BPY589848 BZU589848 CJQ589848 CTM589848 DDI589848 DNE589848 DXA589848 EGW589848 EQS589848 FAO589848 FKK589848 FUG589848 GEC589848 GNY589848 GXU589848 HHQ589848 HRM589848 IBI589848 ILE589848 IVA589848 JEW589848 JOS589848 JYO589848 KIK589848 KSG589848 LCC589848 LLY589848 LVU589848 MFQ589848 MPM589848 MZI589848 NJE589848 NTA589848 OCW589848 OMS589848 OWO589848 PGK589848 PQG589848 QAC589848 QJY589848 QTU589848 RDQ589848 RNM589848 RXI589848 SHE589848 SRA589848 TAW589848 TKS589848 TUO589848 UEK589848 UOG589848 UYC589848 VHY589848 VRU589848 WBQ589848 WLM589848 WVI589848 IW655384 SS655384 ACO655384 AMK655384 AWG655384 BGC655384 BPY655384 BZU655384 CJQ655384 CTM655384 DDI655384 DNE655384 DXA655384 EGW655384 EQS655384 FAO655384 FKK655384 FUG655384 GEC655384 GNY655384 GXU655384 HHQ655384 HRM655384 IBI655384 ILE655384 IVA655384 JEW655384 JOS655384 JYO655384 KIK655384 KSG655384 LCC655384 LLY655384 LVU655384 MFQ655384 MPM655384 MZI655384 NJE655384 NTA655384 OCW655384 OMS655384 OWO655384 PGK655384 PQG655384 QAC655384 QJY655384 QTU655384 RDQ655384 RNM655384 RXI655384 SHE655384 SRA655384 TAW655384 TKS655384 TUO655384 UEK655384 UOG655384 UYC655384 VHY655384 VRU655384 WBQ655384 WLM655384 WVI655384 IW720920 SS720920 ACO720920 AMK720920 AWG720920 BGC720920 BPY720920 BZU720920 CJQ720920 CTM720920 DDI720920 DNE720920 DXA720920 EGW720920 EQS720920 FAO720920 FKK720920 FUG720920 GEC720920 GNY720920 GXU720920 HHQ720920 HRM720920 IBI720920 ILE720920 IVA720920 JEW720920 JOS720920 JYO720920 KIK720920 KSG720920 LCC720920 LLY720920 LVU720920 MFQ720920 MPM720920 MZI720920 NJE720920 NTA720920 OCW720920 OMS720920 OWO720920 PGK720920 PQG720920 QAC720920 QJY720920 QTU720920 RDQ720920 RNM720920 RXI720920 SHE720920 SRA720920 TAW720920 TKS720920 TUO720920 UEK720920 UOG720920 UYC720920 VHY720920 VRU720920 WBQ720920 WLM720920 WVI720920 IW786456 SS786456 ACO786456 AMK786456 AWG786456 BGC786456 BPY786456 BZU786456 CJQ786456 CTM786456 DDI786456 DNE786456 DXA786456 EGW786456 EQS786456 FAO786456 FKK786456 FUG786456 GEC786456 GNY786456 GXU786456 HHQ786456 HRM786456 IBI786456 ILE786456 IVA786456 JEW786456 JOS786456 JYO786456 KIK786456 KSG786456 LCC786456 LLY786456 LVU786456 MFQ786456 MPM786456 MZI786456 NJE786456 NTA786456 OCW786456 OMS786456 OWO786456 PGK786456 PQG786456 QAC786456 QJY786456 QTU786456 RDQ786456 RNM786456 RXI786456 SHE786456 SRA786456 TAW786456 TKS786456 TUO786456 UEK786456 UOG786456 UYC786456 VHY786456 VRU786456 WBQ786456 WLM786456 WVI786456 IW851992 SS851992 ACO851992 AMK851992 AWG851992 BGC851992 BPY851992 BZU851992 CJQ851992 CTM851992 DDI851992 DNE851992 DXA851992 EGW851992 EQS851992 FAO851992 FKK851992 FUG851992 GEC851992 GNY851992 GXU851992 HHQ851992 HRM851992 IBI851992 ILE851992 IVA851992 JEW851992 JOS851992 JYO851992 KIK851992 KSG851992 LCC851992 LLY851992 LVU851992 MFQ851992 MPM851992 MZI851992 NJE851992 NTA851992 OCW851992 OMS851992 OWO851992 PGK851992 PQG851992 QAC851992 QJY851992 QTU851992 RDQ851992 RNM851992 RXI851992 SHE851992 SRA851992 TAW851992 TKS851992 TUO851992 UEK851992 UOG851992 UYC851992 VHY851992 VRU851992 WBQ851992 WLM851992 WVI851992 IW917528 SS917528 ACO917528 AMK917528 AWG917528 BGC917528 BPY917528 BZU917528 CJQ917528 CTM917528 DDI917528 DNE917528 DXA917528 EGW917528 EQS917528 FAO917528 FKK917528 FUG917528 GEC917528 GNY917528 GXU917528 HHQ917528 HRM917528 IBI917528 ILE917528 IVA917528 JEW917528 JOS917528 JYO917528 KIK917528 KSG917528 LCC917528 LLY917528 LVU917528 MFQ917528 MPM917528 MZI917528 NJE917528 NTA917528 OCW917528 OMS917528 OWO917528 PGK917528 PQG917528 QAC917528 QJY917528 QTU917528 RDQ917528 RNM917528 RXI917528 SHE917528 SRA917528 TAW917528 TKS917528 TUO917528 UEK917528 UOG917528 UYC917528 VHY917528 VRU917528 WBQ917528 WLM917528 WVI917528 IW983064 SS983064 ACO983064 AMK983064 AWG983064 BGC983064 BPY983064 BZU983064 CJQ983064 CTM983064 DDI983064 DNE983064 DXA983064 EGW983064 EQS983064 FAO983064 FKK983064 FUG983064 GEC983064 GNY983064 GXU983064 HHQ983064 HRM983064 IBI983064 ILE983064 IVA983064 JEW983064 JOS983064 JYO983064 KIK983064 KSG983064 LCC983064 LLY983064 LVU983064 MFQ983064 MPM983064 MZI983064 NJE983064 NTA983064 OCW983064 OMS983064 OWO983064 PGK983064 PQG983064 QAC983064 QJY983064 QTU983064 RDQ983064 RNM983064 RXI983064 SHE983064 SRA983064 TAW983064 TKS983064 TUO983064 UEK983064 UOG983064 UYC983064 VHY983064 VRU983064 WBQ983064" xr:uid="{00000000-0002-0000-0300-000005000000}">
      <formula1>Calendars</formula1>
    </dataValidation>
    <dataValidation type="list" allowBlank="1" showInputMessage="1" showErrorMessage="1" sqref="WLM983061 IZ22 SV22 ACR22 AMN22 AWJ22 BGF22 BQB22 BZX22 CJT22 CTP22 DDL22 DNH22 DXD22 EGZ22 EQV22 FAR22 FKN22 FUJ22 GEF22 GOB22 GXX22 HHT22 HRP22 IBL22 ILH22 IVD22 JEZ22 JOV22 JYR22 KIN22 KSJ22 LCF22 LMB22 LVX22 MFT22 MPP22 MZL22 NJH22 NTD22 OCZ22 OMV22 OWR22 PGN22 PQJ22 QAF22 QKB22 QTX22 RDT22 RNP22 RXL22 SHH22 SRD22 TAZ22 TKV22 TUR22 UEN22 UOJ22 UYF22 VIB22 VRX22 WBT22 WLP22 WVL22 IW22 SS22 ACO22 AMK22 AWG22 BGC22 BPY22 BZU22 CJQ22 CTM22 DDI22 DNE22 DXA22 EGW22 EQS22 FAO22 FKK22 FUG22 GEC22 GNY22 GXU22 HHQ22 HRM22 IBI22 ILE22 IVA22 JEW22 JOS22 JYO22 KIK22 KSG22 LCC22 LLY22 LVU22 MFQ22 MPM22 MZI22 NJE22 NTA22 OCW22 OMS22 OWO22 PGK22 PQG22 QAC22 QJY22 QTU22 RDQ22 RNM22 RXI22 SHE22 SRA22 TAW22 TKS22 TUO22 UEK22 UOG22 UYC22 VHY22 VRU22 WBQ22 WLM22 WVI22 E20 H20 E983058 E917522 E851986 E786450 E720914 E655378 E589842 E524306 E458770 E393234 E327698 E262162 E196626 E131090 E65554 H983058 H917522 H851986 H786450 H720914 H655378 H589842 H524306 H458770 H393234 H327698 H262162 H196626 H131090 H65554 WVI983061 IZ65557 SV65557 ACR65557 AMN65557 AWJ65557 BGF65557 BQB65557 BZX65557 CJT65557 CTP65557 DDL65557 DNH65557 DXD65557 EGZ65557 EQV65557 FAR65557 FKN65557 FUJ65557 GEF65557 GOB65557 GXX65557 HHT65557 HRP65557 IBL65557 ILH65557 IVD65557 JEZ65557 JOV65557 JYR65557 KIN65557 KSJ65557 LCF65557 LMB65557 LVX65557 MFT65557 MPP65557 MZL65557 NJH65557 NTD65557 OCZ65557 OMV65557 OWR65557 PGN65557 PQJ65557 QAF65557 QKB65557 QTX65557 RDT65557 RNP65557 RXL65557 SHH65557 SRD65557 TAZ65557 TKV65557 TUR65557 UEN65557 UOJ65557 UYF65557 VIB65557 VRX65557 WBT65557 WLP65557 WVL65557 IZ131093 SV131093 ACR131093 AMN131093 AWJ131093 BGF131093 BQB131093 BZX131093 CJT131093 CTP131093 DDL131093 DNH131093 DXD131093 EGZ131093 EQV131093 FAR131093 FKN131093 FUJ131093 GEF131093 GOB131093 GXX131093 HHT131093 HRP131093 IBL131093 ILH131093 IVD131093 JEZ131093 JOV131093 JYR131093 KIN131093 KSJ131093 LCF131093 LMB131093 LVX131093 MFT131093 MPP131093 MZL131093 NJH131093 NTD131093 OCZ131093 OMV131093 OWR131093 PGN131093 PQJ131093 QAF131093 QKB131093 QTX131093 RDT131093 RNP131093 RXL131093 SHH131093 SRD131093 TAZ131093 TKV131093 TUR131093 UEN131093 UOJ131093 UYF131093 VIB131093 VRX131093 WBT131093 WLP131093 WVL131093 IZ196629 SV196629 ACR196629 AMN196629 AWJ196629 BGF196629 BQB196629 BZX196629 CJT196629 CTP196629 DDL196629 DNH196629 DXD196629 EGZ196629 EQV196629 FAR196629 FKN196629 FUJ196629 GEF196629 GOB196629 GXX196629 HHT196629 HRP196629 IBL196629 ILH196629 IVD196629 JEZ196629 JOV196629 JYR196629 KIN196629 KSJ196629 LCF196629 LMB196629 LVX196629 MFT196629 MPP196629 MZL196629 NJH196629 NTD196629 OCZ196629 OMV196629 OWR196629 PGN196629 PQJ196629 QAF196629 QKB196629 QTX196629 RDT196629 RNP196629 RXL196629 SHH196629 SRD196629 TAZ196629 TKV196629 TUR196629 UEN196629 UOJ196629 UYF196629 VIB196629 VRX196629 WBT196629 WLP196629 WVL196629 IZ262165 SV262165 ACR262165 AMN262165 AWJ262165 BGF262165 BQB262165 BZX262165 CJT262165 CTP262165 DDL262165 DNH262165 DXD262165 EGZ262165 EQV262165 FAR262165 FKN262165 FUJ262165 GEF262165 GOB262165 GXX262165 HHT262165 HRP262165 IBL262165 ILH262165 IVD262165 JEZ262165 JOV262165 JYR262165 KIN262165 KSJ262165 LCF262165 LMB262165 LVX262165 MFT262165 MPP262165 MZL262165 NJH262165 NTD262165 OCZ262165 OMV262165 OWR262165 PGN262165 PQJ262165 QAF262165 QKB262165 QTX262165 RDT262165 RNP262165 RXL262165 SHH262165 SRD262165 TAZ262165 TKV262165 TUR262165 UEN262165 UOJ262165 UYF262165 VIB262165 VRX262165 WBT262165 WLP262165 WVL262165 IZ327701 SV327701 ACR327701 AMN327701 AWJ327701 BGF327701 BQB327701 BZX327701 CJT327701 CTP327701 DDL327701 DNH327701 DXD327701 EGZ327701 EQV327701 FAR327701 FKN327701 FUJ327701 GEF327701 GOB327701 GXX327701 HHT327701 HRP327701 IBL327701 ILH327701 IVD327701 JEZ327701 JOV327701 JYR327701 KIN327701 KSJ327701 LCF327701 LMB327701 LVX327701 MFT327701 MPP327701 MZL327701 NJH327701 NTD327701 OCZ327701 OMV327701 OWR327701 PGN327701 PQJ327701 QAF327701 QKB327701 QTX327701 RDT327701 RNP327701 RXL327701 SHH327701 SRD327701 TAZ327701 TKV327701 TUR327701 UEN327701 UOJ327701 UYF327701 VIB327701 VRX327701 WBT327701 WLP327701 WVL327701 IZ393237 SV393237 ACR393237 AMN393237 AWJ393237 BGF393237 BQB393237 BZX393237 CJT393237 CTP393237 DDL393237 DNH393237 DXD393237 EGZ393237 EQV393237 FAR393237 FKN393237 FUJ393237 GEF393237 GOB393237 GXX393237 HHT393237 HRP393237 IBL393237 ILH393237 IVD393237 JEZ393237 JOV393237 JYR393237 KIN393237 KSJ393237 LCF393237 LMB393237 LVX393237 MFT393237 MPP393237 MZL393237 NJH393237 NTD393237 OCZ393237 OMV393237 OWR393237 PGN393237 PQJ393237 QAF393237 QKB393237 QTX393237 RDT393237 RNP393237 RXL393237 SHH393237 SRD393237 TAZ393237 TKV393237 TUR393237 UEN393237 UOJ393237 UYF393237 VIB393237 VRX393237 WBT393237 WLP393237 WVL393237 IZ458773 SV458773 ACR458773 AMN458773 AWJ458773 BGF458773 BQB458773 BZX458773 CJT458773 CTP458773 DDL458773 DNH458773 DXD458773 EGZ458773 EQV458773 FAR458773 FKN458773 FUJ458773 GEF458773 GOB458773 GXX458773 HHT458773 HRP458773 IBL458773 ILH458773 IVD458773 JEZ458773 JOV458773 JYR458773 KIN458773 KSJ458773 LCF458773 LMB458773 LVX458773 MFT458773 MPP458773 MZL458773 NJH458773 NTD458773 OCZ458773 OMV458773 OWR458773 PGN458773 PQJ458773 QAF458773 QKB458773 QTX458773 RDT458773 RNP458773 RXL458773 SHH458773 SRD458773 TAZ458773 TKV458773 TUR458773 UEN458773 UOJ458773 UYF458773 VIB458773 VRX458773 WBT458773 WLP458773 WVL458773 IZ524309 SV524309 ACR524309 AMN524309 AWJ524309 BGF524309 BQB524309 BZX524309 CJT524309 CTP524309 DDL524309 DNH524309 DXD524309 EGZ524309 EQV524309 FAR524309 FKN524309 FUJ524309 GEF524309 GOB524309 GXX524309 HHT524309 HRP524309 IBL524309 ILH524309 IVD524309 JEZ524309 JOV524309 JYR524309 KIN524309 KSJ524309 LCF524309 LMB524309 LVX524309 MFT524309 MPP524309 MZL524309 NJH524309 NTD524309 OCZ524309 OMV524309 OWR524309 PGN524309 PQJ524309 QAF524309 QKB524309 QTX524309 RDT524309 RNP524309 RXL524309 SHH524309 SRD524309 TAZ524309 TKV524309 TUR524309 UEN524309 UOJ524309 UYF524309 VIB524309 VRX524309 WBT524309 WLP524309 WVL524309 IZ589845 SV589845 ACR589845 AMN589845 AWJ589845 BGF589845 BQB589845 BZX589845 CJT589845 CTP589845 DDL589845 DNH589845 DXD589845 EGZ589845 EQV589845 FAR589845 FKN589845 FUJ589845 GEF589845 GOB589845 GXX589845 HHT589845 HRP589845 IBL589845 ILH589845 IVD589845 JEZ589845 JOV589845 JYR589845 KIN589845 KSJ589845 LCF589845 LMB589845 LVX589845 MFT589845 MPP589845 MZL589845 NJH589845 NTD589845 OCZ589845 OMV589845 OWR589845 PGN589845 PQJ589845 QAF589845 QKB589845 QTX589845 RDT589845 RNP589845 RXL589845 SHH589845 SRD589845 TAZ589845 TKV589845 TUR589845 UEN589845 UOJ589845 UYF589845 VIB589845 VRX589845 WBT589845 WLP589845 WVL589845 IZ655381 SV655381 ACR655381 AMN655381 AWJ655381 BGF655381 BQB655381 BZX655381 CJT655381 CTP655381 DDL655381 DNH655381 DXD655381 EGZ655381 EQV655381 FAR655381 FKN655381 FUJ655381 GEF655381 GOB655381 GXX655381 HHT655381 HRP655381 IBL655381 ILH655381 IVD655381 JEZ655381 JOV655381 JYR655381 KIN655381 KSJ655381 LCF655381 LMB655381 LVX655381 MFT655381 MPP655381 MZL655381 NJH655381 NTD655381 OCZ655381 OMV655381 OWR655381 PGN655381 PQJ655381 QAF655381 QKB655381 QTX655381 RDT655381 RNP655381 RXL655381 SHH655381 SRD655381 TAZ655381 TKV655381 TUR655381 UEN655381 UOJ655381 UYF655381 VIB655381 VRX655381 WBT655381 WLP655381 WVL655381 IZ720917 SV720917 ACR720917 AMN720917 AWJ720917 BGF720917 BQB720917 BZX720917 CJT720917 CTP720917 DDL720917 DNH720917 DXD720917 EGZ720917 EQV720917 FAR720917 FKN720917 FUJ720917 GEF720917 GOB720917 GXX720917 HHT720917 HRP720917 IBL720917 ILH720917 IVD720917 JEZ720917 JOV720917 JYR720917 KIN720917 KSJ720917 LCF720917 LMB720917 LVX720917 MFT720917 MPP720917 MZL720917 NJH720917 NTD720917 OCZ720917 OMV720917 OWR720917 PGN720917 PQJ720917 QAF720917 QKB720917 QTX720917 RDT720917 RNP720917 RXL720917 SHH720917 SRD720917 TAZ720917 TKV720917 TUR720917 UEN720917 UOJ720917 UYF720917 VIB720917 VRX720917 WBT720917 WLP720917 WVL720917 IZ786453 SV786453 ACR786453 AMN786453 AWJ786453 BGF786453 BQB786453 BZX786453 CJT786453 CTP786453 DDL786453 DNH786453 DXD786453 EGZ786453 EQV786453 FAR786453 FKN786453 FUJ786453 GEF786453 GOB786453 GXX786453 HHT786453 HRP786453 IBL786453 ILH786453 IVD786453 JEZ786453 JOV786453 JYR786453 KIN786453 KSJ786453 LCF786453 LMB786453 LVX786453 MFT786453 MPP786453 MZL786453 NJH786453 NTD786453 OCZ786453 OMV786453 OWR786453 PGN786453 PQJ786453 QAF786453 QKB786453 QTX786453 RDT786453 RNP786453 RXL786453 SHH786453 SRD786453 TAZ786453 TKV786453 TUR786453 UEN786453 UOJ786453 UYF786453 VIB786453 VRX786453 WBT786453 WLP786453 WVL786453 IZ851989 SV851989 ACR851989 AMN851989 AWJ851989 BGF851989 BQB851989 BZX851989 CJT851989 CTP851989 DDL851989 DNH851989 DXD851989 EGZ851989 EQV851989 FAR851989 FKN851989 FUJ851989 GEF851989 GOB851989 GXX851989 HHT851989 HRP851989 IBL851989 ILH851989 IVD851989 JEZ851989 JOV851989 JYR851989 KIN851989 KSJ851989 LCF851989 LMB851989 LVX851989 MFT851989 MPP851989 MZL851989 NJH851989 NTD851989 OCZ851989 OMV851989 OWR851989 PGN851989 PQJ851989 QAF851989 QKB851989 QTX851989 RDT851989 RNP851989 RXL851989 SHH851989 SRD851989 TAZ851989 TKV851989 TUR851989 UEN851989 UOJ851989 UYF851989 VIB851989 VRX851989 WBT851989 WLP851989 WVL851989 IZ917525 SV917525 ACR917525 AMN917525 AWJ917525 BGF917525 BQB917525 BZX917525 CJT917525 CTP917525 DDL917525 DNH917525 DXD917525 EGZ917525 EQV917525 FAR917525 FKN917525 FUJ917525 GEF917525 GOB917525 GXX917525 HHT917525 HRP917525 IBL917525 ILH917525 IVD917525 JEZ917525 JOV917525 JYR917525 KIN917525 KSJ917525 LCF917525 LMB917525 LVX917525 MFT917525 MPP917525 MZL917525 NJH917525 NTD917525 OCZ917525 OMV917525 OWR917525 PGN917525 PQJ917525 QAF917525 QKB917525 QTX917525 RDT917525 RNP917525 RXL917525 SHH917525 SRD917525 TAZ917525 TKV917525 TUR917525 UEN917525 UOJ917525 UYF917525 VIB917525 VRX917525 WBT917525 WLP917525 WVL917525 IZ983061 SV983061 ACR983061 AMN983061 AWJ983061 BGF983061 BQB983061 BZX983061 CJT983061 CTP983061 DDL983061 DNH983061 DXD983061 EGZ983061 EQV983061 FAR983061 FKN983061 FUJ983061 GEF983061 GOB983061 GXX983061 HHT983061 HRP983061 IBL983061 ILH983061 IVD983061 JEZ983061 JOV983061 JYR983061 KIN983061 KSJ983061 LCF983061 LMB983061 LVX983061 MFT983061 MPP983061 MZL983061 NJH983061 NTD983061 OCZ983061 OMV983061 OWR983061 PGN983061 PQJ983061 QAF983061 QKB983061 QTX983061 RDT983061 RNP983061 RXL983061 SHH983061 SRD983061 TAZ983061 TKV983061 TUR983061 UEN983061 UOJ983061 UYF983061 VIB983061 VRX983061 WBT983061 WLP983061 WVL983061 IW65557 SS65557 ACO65557 AMK65557 AWG65557 BGC65557 BPY65557 BZU65557 CJQ65557 CTM65557 DDI65557 DNE65557 DXA65557 EGW65557 EQS65557 FAO65557 FKK65557 FUG65557 GEC65557 GNY65557 GXU65557 HHQ65557 HRM65557 IBI65557 ILE65557 IVA65557 JEW65557 JOS65557 JYO65557 KIK65557 KSG65557 LCC65557 LLY65557 LVU65557 MFQ65557 MPM65557 MZI65557 NJE65557 NTA65557 OCW65557 OMS65557 OWO65557 PGK65557 PQG65557 QAC65557 QJY65557 QTU65557 RDQ65557 RNM65557 RXI65557 SHE65557 SRA65557 TAW65557 TKS65557 TUO65557 UEK65557 UOG65557 UYC65557 VHY65557 VRU65557 WBQ65557 WLM65557 WVI65557 IW131093 SS131093 ACO131093 AMK131093 AWG131093 BGC131093 BPY131093 BZU131093 CJQ131093 CTM131093 DDI131093 DNE131093 DXA131093 EGW131093 EQS131093 FAO131093 FKK131093 FUG131093 GEC131093 GNY131093 GXU131093 HHQ131093 HRM131093 IBI131093 ILE131093 IVA131093 JEW131093 JOS131093 JYO131093 KIK131093 KSG131093 LCC131093 LLY131093 LVU131093 MFQ131093 MPM131093 MZI131093 NJE131093 NTA131093 OCW131093 OMS131093 OWO131093 PGK131093 PQG131093 QAC131093 QJY131093 QTU131093 RDQ131093 RNM131093 RXI131093 SHE131093 SRA131093 TAW131093 TKS131093 TUO131093 UEK131093 UOG131093 UYC131093 VHY131093 VRU131093 WBQ131093 WLM131093 WVI131093 IW196629 SS196629 ACO196629 AMK196629 AWG196629 BGC196629 BPY196629 BZU196629 CJQ196629 CTM196629 DDI196629 DNE196629 DXA196629 EGW196629 EQS196629 FAO196629 FKK196629 FUG196629 GEC196629 GNY196629 GXU196629 HHQ196629 HRM196629 IBI196629 ILE196629 IVA196629 JEW196629 JOS196629 JYO196629 KIK196629 KSG196629 LCC196629 LLY196629 LVU196629 MFQ196629 MPM196629 MZI196629 NJE196629 NTA196629 OCW196629 OMS196629 OWO196629 PGK196629 PQG196629 QAC196629 QJY196629 QTU196629 RDQ196629 RNM196629 RXI196629 SHE196629 SRA196629 TAW196629 TKS196629 TUO196629 UEK196629 UOG196629 UYC196629 VHY196629 VRU196629 WBQ196629 WLM196629 WVI196629 IW262165 SS262165 ACO262165 AMK262165 AWG262165 BGC262165 BPY262165 BZU262165 CJQ262165 CTM262165 DDI262165 DNE262165 DXA262165 EGW262165 EQS262165 FAO262165 FKK262165 FUG262165 GEC262165 GNY262165 GXU262165 HHQ262165 HRM262165 IBI262165 ILE262165 IVA262165 JEW262165 JOS262165 JYO262165 KIK262165 KSG262165 LCC262165 LLY262165 LVU262165 MFQ262165 MPM262165 MZI262165 NJE262165 NTA262165 OCW262165 OMS262165 OWO262165 PGK262165 PQG262165 QAC262165 QJY262165 QTU262165 RDQ262165 RNM262165 RXI262165 SHE262165 SRA262165 TAW262165 TKS262165 TUO262165 UEK262165 UOG262165 UYC262165 VHY262165 VRU262165 WBQ262165 WLM262165 WVI262165 IW327701 SS327701 ACO327701 AMK327701 AWG327701 BGC327701 BPY327701 BZU327701 CJQ327701 CTM327701 DDI327701 DNE327701 DXA327701 EGW327701 EQS327701 FAO327701 FKK327701 FUG327701 GEC327701 GNY327701 GXU327701 HHQ327701 HRM327701 IBI327701 ILE327701 IVA327701 JEW327701 JOS327701 JYO327701 KIK327701 KSG327701 LCC327701 LLY327701 LVU327701 MFQ327701 MPM327701 MZI327701 NJE327701 NTA327701 OCW327701 OMS327701 OWO327701 PGK327701 PQG327701 QAC327701 QJY327701 QTU327701 RDQ327701 RNM327701 RXI327701 SHE327701 SRA327701 TAW327701 TKS327701 TUO327701 UEK327701 UOG327701 UYC327701 VHY327701 VRU327701 WBQ327701 WLM327701 WVI327701 IW393237 SS393237 ACO393237 AMK393237 AWG393237 BGC393237 BPY393237 BZU393237 CJQ393237 CTM393237 DDI393237 DNE393237 DXA393237 EGW393237 EQS393237 FAO393237 FKK393237 FUG393237 GEC393237 GNY393237 GXU393237 HHQ393237 HRM393237 IBI393237 ILE393237 IVA393237 JEW393237 JOS393237 JYO393237 KIK393237 KSG393237 LCC393237 LLY393237 LVU393237 MFQ393237 MPM393237 MZI393237 NJE393237 NTA393237 OCW393237 OMS393237 OWO393237 PGK393237 PQG393237 QAC393237 QJY393237 QTU393237 RDQ393237 RNM393237 RXI393237 SHE393237 SRA393237 TAW393237 TKS393237 TUO393237 UEK393237 UOG393237 UYC393237 VHY393237 VRU393237 WBQ393237 WLM393237 WVI393237 IW458773 SS458773 ACO458773 AMK458773 AWG458773 BGC458773 BPY458773 BZU458773 CJQ458773 CTM458773 DDI458773 DNE458773 DXA458773 EGW458773 EQS458773 FAO458773 FKK458773 FUG458773 GEC458773 GNY458773 GXU458773 HHQ458773 HRM458773 IBI458773 ILE458773 IVA458773 JEW458773 JOS458773 JYO458773 KIK458773 KSG458773 LCC458773 LLY458773 LVU458773 MFQ458773 MPM458773 MZI458773 NJE458773 NTA458773 OCW458773 OMS458773 OWO458773 PGK458773 PQG458773 QAC458773 QJY458773 QTU458773 RDQ458773 RNM458773 RXI458773 SHE458773 SRA458773 TAW458773 TKS458773 TUO458773 UEK458773 UOG458773 UYC458773 VHY458773 VRU458773 WBQ458773 WLM458773 WVI458773 IW524309 SS524309 ACO524309 AMK524309 AWG524309 BGC524309 BPY524309 BZU524309 CJQ524309 CTM524309 DDI524309 DNE524309 DXA524309 EGW524309 EQS524309 FAO524309 FKK524309 FUG524309 GEC524309 GNY524309 GXU524309 HHQ524309 HRM524309 IBI524309 ILE524309 IVA524309 JEW524309 JOS524309 JYO524309 KIK524309 KSG524309 LCC524309 LLY524309 LVU524309 MFQ524309 MPM524309 MZI524309 NJE524309 NTA524309 OCW524309 OMS524309 OWO524309 PGK524309 PQG524309 QAC524309 QJY524309 QTU524309 RDQ524309 RNM524309 RXI524309 SHE524309 SRA524309 TAW524309 TKS524309 TUO524309 UEK524309 UOG524309 UYC524309 VHY524309 VRU524309 WBQ524309 WLM524309 WVI524309 IW589845 SS589845 ACO589845 AMK589845 AWG589845 BGC589845 BPY589845 BZU589845 CJQ589845 CTM589845 DDI589845 DNE589845 DXA589845 EGW589845 EQS589845 FAO589845 FKK589845 FUG589845 GEC589845 GNY589845 GXU589845 HHQ589845 HRM589845 IBI589845 ILE589845 IVA589845 JEW589845 JOS589845 JYO589845 KIK589845 KSG589845 LCC589845 LLY589845 LVU589845 MFQ589845 MPM589845 MZI589845 NJE589845 NTA589845 OCW589845 OMS589845 OWO589845 PGK589845 PQG589845 QAC589845 QJY589845 QTU589845 RDQ589845 RNM589845 RXI589845 SHE589845 SRA589845 TAW589845 TKS589845 TUO589845 UEK589845 UOG589845 UYC589845 VHY589845 VRU589845 WBQ589845 WLM589845 WVI589845 IW655381 SS655381 ACO655381 AMK655381 AWG655381 BGC655381 BPY655381 BZU655381 CJQ655381 CTM655381 DDI655381 DNE655381 DXA655381 EGW655381 EQS655381 FAO655381 FKK655381 FUG655381 GEC655381 GNY655381 GXU655381 HHQ655381 HRM655381 IBI655381 ILE655381 IVA655381 JEW655381 JOS655381 JYO655381 KIK655381 KSG655381 LCC655381 LLY655381 LVU655381 MFQ655381 MPM655381 MZI655381 NJE655381 NTA655381 OCW655381 OMS655381 OWO655381 PGK655381 PQG655381 QAC655381 QJY655381 QTU655381 RDQ655381 RNM655381 RXI655381 SHE655381 SRA655381 TAW655381 TKS655381 TUO655381 UEK655381 UOG655381 UYC655381 VHY655381 VRU655381 WBQ655381 WLM655381 WVI655381 IW720917 SS720917 ACO720917 AMK720917 AWG720917 BGC720917 BPY720917 BZU720917 CJQ720917 CTM720917 DDI720917 DNE720917 DXA720917 EGW720917 EQS720917 FAO720917 FKK720917 FUG720917 GEC720917 GNY720917 GXU720917 HHQ720917 HRM720917 IBI720917 ILE720917 IVA720917 JEW720917 JOS720917 JYO720917 KIK720917 KSG720917 LCC720917 LLY720917 LVU720917 MFQ720917 MPM720917 MZI720917 NJE720917 NTA720917 OCW720917 OMS720917 OWO720917 PGK720917 PQG720917 QAC720917 QJY720917 QTU720917 RDQ720917 RNM720917 RXI720917 SHE720917 SRA720917 TAW720917 TKS720917 TUO720917 UEK720917 UOG720917 UYC720917 VHY720917 VRU720917 WBQ720917 WLM720917 WVI720917 IW786453 SS786453 ACO786453 AMK786453 AWG786453 BGC786453 BPY786453 BZU786453 CJQ786453 CTM786453 DDI786453 DNE786453 DXA786453 EGW786453 EQS786453 FAO786453 FKK786453 FUG786453 GEC786453 GNY786453 GXU786453 HHQ786453 HRM786453 IBI786453 ILE786453 IVA786453 JEW786453 JOS786453 JYO786453 KIK786453 KSG786453 LCC786453 LLY786453 LVU786453 MFQ786453 MPM786453 MZI786453 NJE786453 NTA786453 OCW786453 OMS786453 OWO786453 PGK786453 PQG786453 QAC786453 QJY786453 QTU786453 RDQ786453 RNM786453 RXI786453 SHE786453 SRA786453 TAW786453 TKS786453 TUO786453 UEK786453 UOG786453 UYC786453 VHY786453 VRU786453 WBQ786453 WLM786453 WVI786453 IW851989 SS851989 ACO851989 AMK851989 AWG851989 BGC851989 BPY851989 BZU851989 CJQ851989 CTM851989 DDI851989 DNE851989 DXA851989 EGW851989 EQS851989 FAO851989 FKK851989 FUG851989 GEC851989 GNY851989 GXU851989 HHQ851989 HRM851989 IBI851989 ILE851989 IVA851989 JEW851989 JOS851989 JYO851989 KIK851989 KSG851989 LCC851989 LLY851989 LVU851989 MFQ851989 MPM851989 MZI851989 NJE851989 NTA851989 OCW851989 OMS851989 OWO851989 PGK851989 PQG851989 QAC851989 QJY851989 QTU851989 RDQ851989 RNM851989 RXI851989 SHE851989 SRA851989 TAW851989 TKS851989 TUO851989 UEK851989 UOG851989 UYC851989 VHY851989 VRU851989 WBQ851989 WLM851989 WVI851989 IW917525 SS917525 ACO917525 AMK917525 AWG917525 BGC917525 BPY917525 BZU917525 CJQ917525 CTM917525 DDI917525 DNE917525 DXA917525 EGW917525 EQS917525 FAO917525 FKK917525 FUG917525 GEC917525 GNY917525 GXU917525 HHQ917525 HRM917525 IBI917525 ILE917525 IVA917525 JEW917525 JOS917525 JYO917525 KIK917525 KSG917525 LCC917525 LLY917525 LVU917525 MFQ917525 MPM917525 MZI917525 NJE917525 NTA917525 OCW917525 OMS917525 OWO917525 PGK917525 PQG917525 QAC917525 QJY917525 QTU917525 RDQ917525 RNM917525 RXI917525 SHE917525 SRA917525 TAW917525 TKS917525 TUO917525 UEK917525 UOG917525 UYC917525 VHY917525 VRU917525 WBQ917525 WLM917525 WVI917525 IW983061 SS983061 ACO983061 AMK983061 AWG983061 BGC983061 BPY983061 BZU983061 CJQ983061 CTM983061 DDI983061 DNE983061 DXA983061 EGW983061 EQS983061 FAO983061 FKK983061 FUG983061 GEC983061 GNY983061 GXU983061 HHQ983061 HRM983061 IBI983061 ILE983061 IVA983061 JEW983061 JOS983061 JYO983061 KIK983061 KSG983061 LCC983061 LLY983061 LVU983061 MFQ983061 MPM983061 MZI983061 NJE983061 NTA983061 OCW983061 OMS983061 OWO983061 PGK983061 PQG983061 QAC983061 QJY983061 QTU983061 RDQ983061 RNM983061 RXI983061 SHE983061 SRA983061 TAW983061 TKS983061 TUO983061 UEK983061 UOG983061 UYC983061 VHY983061 VRU983061 WBQ983061" xr:uid="{00000000-0002-0000-0300-000006000000}">
      <formula1>DayCountConventions</formula1>
    </dataValidation>
    <dataValidation type="list" allowBlank="1" showInputMessage="1" showErrorMessage="1" sqref="WLM983056 IZ17 SV17 ACR17 AMN17 AWJ17 BGF17 BQB17 BZX17 CJT17 CTP17 DDL17 DNH17 DXD17 EGZ17 EQV17 FAR17 FKN17 FUJ17 GEF17 GOB17 GXX17 HHT17 HRP17 IBL17 ILH17 IVD17 JEZ17 JOV17 JYR17 KIN17 KSJ17 LCF17 LMB17 LVX17 MFT17 MPP17 MZL17 NJH17 NTD17 OCZ17 OMV17 OWR17 PGN17 PQJ17 QAF17 QKB17 QTX17 RDT17 RNP17 RXL17 SHH17 SRD17 TAZ17 TKV17 TUR17 UEN17 UOJ17 UYF17 VIB17 VRX17 WBT17 WLP17 WVL17 IW17 SS17 ACO17 AMK17 AWG17 BGC17 BPY17 BZU17 CJQ17 CTM17 DDI17 DNE17 DXA17 EGW17 EQS17 FAO17 FKK17 FUG17 GEC17 GNY17 GXU17 HHQ17 HRM17 IBI17 ILE17 IVA17 JEW17 JOS17 JYO17 KIK17 KSG17 LCC17 LLY17 LVU17 MFQ17 MPM17 MZI17 NJE17 NTA17 OCW17 OMS17 OWO17 PGK17 PQG17 QAC17 QJY17 QTU17 RDQ17 RNM17 RXI17 SHE17 SRA17 TAW17 TKS17 TUO17 UEK17 UOG17 UYC17 VHY17 VRU17 WBQ17 WLM17 WVI17 E15 H15 E983053 E917517 E851981 E786445 E720909 E655373 E589837 E524301 E458765 E393229 E327693 E262157 E196621 E131085 E65549 H983053 H917517 H851981 H786445 H720909 H655373 H589837 H524301 H458765 H393229 H327693 H262157 H196621 H131085 H65549 WVI983056 IZ65552 SV65552 ACR65552 AMN65552 AWJ65552 BGF65552 BQB65552 BZX65552 CJT65552 CTP65552 DDL65552 DNH65552 DXD65552 EGZ65552 EQV65552 FAR65552 FKN65552 FUJ65552 GEF65552 GOB65552 GXX65552 HHT65552 HRP65552 IBL65552 ILH65552 IVD65552 JEZ65552 JOV65552 JYR65552 KIN65552 KSJ65552 LCF65552 LMB65552 LVX65552 MFT65552 MPP65552 MZL65552 NJH65552 NTD65552 OCZ65552 OMV65552 OWR65552 PGN65552 PQJ65552 QAF65552 QKB65552 QTX65552 RDT65552 RNP65552 RXL65552 SHH65552 SRD65552 TAZ65552 TKV65552 TUR65552 UEN65552 UOJ65552 UYF65552 VIB65552 VRX65552 WBT65552 WLP65552 WVL65552 IZ131088 SV131088 ACR131088 AMN131088 AWJ131088 BGF131088 BQB131088 BZX131088 CJT131088 CTP131088 DDL131088 DNH131088 DXD131088 EGZ131088 EQV131088 FAR131088 FKN131088 FUJ131088 GEF131088 GOB131088 GXX131088 HHT131088 HRP131088 IBL131088 ILH131088 IVD131088 JEZ131088 JOV131088 JYR131088 KIN131088 KSJ131088 LCF131088 LMB131088 LVX131088 MFT131088 MPP131088 MZL131088 NJH131088 NTD131088 OCZ131088 OMV131088 OWR131088 PGN131088 PQJ131088 QAF131088 QKB131088 QTX131088 RDT131088 RNP131088 RXL131088 SHH131088 SRD131088 TAZ131088 TKV131088 TUR131088 UEN131088 UOJ131088 UYF131088 VIB131088 VRX131088 WBT131088 WLP131088 WVL131088 IZ196624 SV196624 ACR196624 AMN196624 AWJ196624 BGF196624 BQB196624 BZX196624 CJT196624 CTP196624 DDL196624 DNH196624 DXD196624 EGZ196624 EQV196624 FAR196624 FKN196624 FUJ196624 GEF196624 GOB196624 GXX196624 HHT196624 HRP196624 IBL196624 ILH196624 IVD196624 JEZ196624 JOV196624 JYR196624 KIN196624 KSJ196624 LCF196624 LMB196624 LVX196624 MFT196624 MPP196624 MZL196624 NJH196624 NTD196624 OCZ196624 OMV196624 OWR196624 PGN196624 PQJ196624 QAF196624 QKB196624 QTX196624 RDT196624 RNP196624 RXL196624 SHH196624 SRD196624 TAZ196624 TKV196624 TUR196624 UEN196624 UOJ196624 UYF196624 VIB196624 VRX196624 WBT196624 WLP196624 WVL196624 IZ262160 SV262160 ACR262160 AMN262160 AWJ262160 BGF262160 BQB262160 BZX262160 CJT262160 CTP262160 DDL262160 DNH262160 DXD262160 EGZ262160 EQV262160 FAR262160 FKN262160 FUJ262160 GEF262160 GOB262160 GXX262160 HHT262160 HRP262160 IBL262160 ILH262160 IVD262160 JEZ262160 JOV262160 JYR262160 KIN262160 KSJ262160 LCF262160 LMB262160 LVX262160 MFT262160 MPP262160 MZL262160 NJH262160 NTD262160 OCZ262160 OMV262160 OWR262160 PGN262160 PQJ262160 QAF262160 QKB262160 QTX262160 RDT262160 RNP262160 RXL262160 SHH262160 SRD262160 TAZ262160 TKV262160 TUR262160 UEN262160 UOJ262160 UYF262160 VIB262160 VRX262160 WBT262160 WLP262160 WVL262160 IZ327696 SV327696 ACR327696 AMN327696 AWJ327696 BGF327696 BQB327696 BZX327696 CJT327696 CTP327696 DDL327696 DNH327696 DXD327696 EGZ327696 EQV327696 FAR327696 FKN327696 FUJ327696 GEF327696 GOB327696 GXX327696 HHT327696 HRP327696 IBL327696 ILH327696 IVD327696 JEZ327696 JOV327696 JYR327696 KIN327696 KSJ327696 LCF327696 LMB327696 LVX327696 MFT327696 MPP327696 MZL327696 NJH327696 NTD327696 OCZ327696 OMV327696 OWR327696 PGN327696 PQJ327696 QAF327696 QKB327696 QTX327696 RDT327696 RNP327696 RXL327696 SHH327696 SRD327696 TAZ327696 TKV327696 TUR327696 UEN327696 UOJ327696 UYF327696 VIB327696 VRX327696 WBT327696 WLP327696 WVL327696 IZ393232 SV393232 ACR393232 AMN393232 AWJ393232 BGF393232 BQB393232 BZX393232 CJT393232 CTP393232 DDL393232 DNH393232 DXD393232 EGZ393232 EQV393232 FAR393232 FKN393232 FUJ393232 GEF393232 GOB393232 GXX393232 HHT393232 HRP393232 IBL393232 ILH393232 IVD393232 JEZ393232 JOV393232 JYR393232 KIN393232 KSJ393232 LCF393232 LMB393232 LVX393232 MFT393232 MPP393232 MZL393232 NJH393232 NTD393232 OCZ393232 OMV393232 OWR393232 PGN393232 PQJ393232 QAF393232 QKB393232 QTX393232 RDT393232 RNP393232 RXL393232 SHH393232 SRD393232 TAZ393232 TKV393232 TUR393232 UEN393232 UOJ393232 UYF393232 VIB393232 VRX393232 WBT393232 WLP393232 WVL393232 IZ458768 SV458768 ACR458768 AMN458768 AWJ458768 BGF458768 BQB458768 BZX458768 CJT458768 CTP458768 DDL458768 DNH458768 DXD458768 EGZ458768 EQV458768 FAR458768 FKN458768 FUJ458768 GEF458768 GOB458768 GXX458768 HHT458768 HRP458768 IBL458768 ILH458768 IVD458768 JEZ458768 JOV458768 JYR458768 KIN458768 KSJ458768 LCF458768 LMB458768 LVX458768 MFT458768 MPP458768 MZL458768 NJH458768 NTD458768 OCZ458768 OMV458768 OWR458768 PGN458768 PQJ458768 QAF458768 QKB458768 QTX458768 RDT458768 RNP458768 RXL458768 SHH458768 SRD458768 TAZ458768 TKV458768 TUR458768 UEN458768 UOJ458768 UYF458768 VIB458768 VRX458768 WBT458768 WLP458768 WVL458768 IZ524304 SV524304 ACR524304 AMN524304 AWJ524304 BGF524304 BQB524304 BZX524304 CJT524304 CTP524304 DDL524304 DNH524304 DXD524304 EGZ524304 EQV524304 FAR524304 FKN524304 FUJ524304 GEF524304 GOB524304 GXX524304 HHT524304 HRP524304 IBL524304 ILH524304 IVD524304 JEZ524304 JOV524304 JYR524304 KIN524304 KSJ524304 LCF524304 LMB524304 LVX524304 MFT524304 MPP524304 MZL524304 NJH524304 NTD524304 OCZ524304 OMV524304 OWR524304 PGN524304 PQJ524304 QAF524304 QKB524304 QTX524304 RDT524304 RNP524304 RXL524304 SHH524304 SRD524304 TAZ524304 TKV524304 TUR524304 UEN524304 UOJ524304 UYF524304 VIB524304 VRX524304 WBT524304 WLP524304 WVL524304 IZ589840 SV589840 ACR589840 AMN589840 AWJ589840 BGF589840 BQB589840 BZX589840 CJT589840 CTP589840 DDL589840 DNH589840 DXD589840 EGZ589840 EQV589840 FAR589840 FKN589840 FUJ589840 GEF589840 GOB589840 GXX589840 HHT589840 HRP589840 IBL589840 ILH589840 IVD589840 JEZ589840 JOV589840 JYR589840 KIN589840 KSJ589840 LCF589840 LMB589840 LVX589840 MFT589840 MPP589840 MZL589840 NJH589840 NTD589840 OCZ589840 OMV589840 OWR589840 PGN589840 PQJ589840 QAF589840 QKB589840 QTX589840 RDT589840 RNP589840 RXL589840 SHH589840 SRD589840 TAZ589840 TKV589840 TUR589840 UEN589840 UOJ589840 UYF589840 VIB589840 VRX589840 WBT589840 WLP589840 WVL589840 IZ655376 SV655376 ACR655376 AMN655376 AWJ655376 BGF655376 BQB655376 BZX655376 CJT655376 CTP655376 DDL655376 DNH655376 DXD655376 EGZ655376 EQV655376 FAR655376 FKN655376 FUJ655376 GEF655376 GOB655376 GXX655376 HHT655376 HRP655376 IBL655376 ILH655376 IVD655376 JEZ655376 JOV655376 JYR655376 KIN655376 KSJ655376 LCF655376 LMB655376 LVX655376 MFT655376 MPP655376 MZL655376 NJH655376 NTD655376 OCZ655376 OMV655376 OWR655376 PGN655376 PQJ655376 QAF655376 QKB655376 QTX655376 RDT655376 RNP655376 RXL655376 SHH655376 SRD655376 TAZ655376 TKV655376 TUR655376 UEN655376 UOJ655376 UYF655376 VIB655376 VRX655376 WBT655376 WLP655376 WVL655376 IZ720912 SV720912 ACR720912 AMN720912 AWJ720912 BGF720912 BQB720912 BZX720912 CJT720912 CTP720912 DDL720912 DNH720912 DXD720912 EGZ720912 EQV720912 FAR720912 FKN720912 FUJ720912 GEF720912 GOB720912 GXX720912 HHT720912 HRP720912 IBL720912 ILH720912 IVD720912 JEZ720912 JOV720912 JYR720912 KIN720912 KSJ720912 LCF720912 LMB720912 LVX720912 MFT720912 MPP720912 MZL720912 NJH720912 NTD720912 OCZ720912 OMV720912 OWR720912 PGN720912 PQJ720912 QAF720912 QKB720912 QTX720912 RDT720912 RNP720912 RXL720912 SHH720912 SRD720912 TAZ720912 TKV720912 TUR720912 UEN720912 UOJ720912 UYF720912 VIB720912 VRX720912 WBT720912 WLP720912 WVL720912 IZ786448 SV786448 ACR786448 AMN786448 AWJ786448 BGF786448 BQB786448 BZX786448 CJT786448 CTP786448 DDL786448 DNH786448 DXD786448 EGZ786448 EQV786448 FAR786448 FKN786448 FUJ786448 GEF786448 GOB786448 GXX786448 HHT786448 HRP786448 IBL786448 ILH786448 IVD786448 JEZ786448 JOV786448 JYR786448 KIN786448 KSJ786448 LCF786448 LMB786448 LVX786448 MFT786448 MPP786448 MZL786448 NJH786448 NTD786448 OCZ786448 OMV786448 OWR786448 PGN786448 PQJ786448 QAF786448 QKB786448 QTX786448 RDT786448 RNP786448 RXL786448 SHH786448 SRD786448 TAZ786448 TKV786448 TUR786448 UEN786448 UOJ786448 UYF786448 VIB786448 VRX786448 WBT786448 WLP786448 WVL786448 IZ851984 SV851984 ACR851984 AMN851984 AWJ851984 BGF851984 BQB851984 BZX851984 CJT851984 CTP851984 DDL851984 DNH851984 DXD851984 EGZ851984 EQV851984 FAR851984 FKN851984 FUJ851984 GEF851984 GOB851984 GXX851984 HHT851984 HRP851984 IBL851984 ILH851984 IVD851984 JEZ851984 JOV851984 JYR851984 KIN851984 KSJ851984 LCF851984 LMB851984 LVX851984 MFT851984 MPP851984 MZL851984 NJH851984 NTD851984 OCZ851984 OMV851984 OWR851984 PGN851984 PQJ851984 QAF851984 QKB851984 QTX851984 RDT851984 RNP851984 RXL851984 SHH851984 SRD851984 TAZ851984 TKV851984 TUR851984 UEN851984 UOJ851984 UYF851984 VIB851984 VRX851984 WBT851984 WLP851984 WVL851984 IZ917520 SV917520 ACR917520 AMN917520 AWJ917520 BGF917520 BQB917520 BZX917520 CJT917520 CTP917520 DDL917520 DNH917520 DXD917520 EGZ917520 EQV917520 FAR917520 FKN917520 FUJ917520 GEF917520 GOB917520 GXX917520 HHT917520 HRP917520 IBL917520 ILH917520 IVD917520 JEZ917520 JOV917520 JYR917520 KIN917520 KSJ917520 LCF917520 LMB917520 LVX917520 MFT917520 MPP917520 MZL917520 NJH917520 NTD917520 OCZ917520 OMV917520 OWR917520 PGN917520 PQJ917520 QAF917520 QKB917520 QTX917520 RDT917520 RNP917520 RXL917520 SHH917520 SRD917520 TAZ917520 TKV917520 TUR917520 UEN917520 UOJ917520 UYF917520 VIB917520 VRX917520 WBT917520 WLP917520 WVL917520 IZ983056 SV983056 ACR983056 AMN983056 AWJ983056 BGF983056 BQB983056 BZX983056 CJT983056 CTP983056 DDL983056 DNH983056 DXD983056 EGZ983056 EQV983056 FAR983056 FKN983056 FUJ983056 GEF983056 GOB983056 GXX983056 HHT983056 HRP983056 IBL983056 ILH983056 IVD983056 JEZ983056 JOV983056 JYR983056 KIN983056 KSJ983056 LCF983056 LMB983056 LVX983056 MFT983056 MPP983056 MZL983056 NJH983056 NTD983056 OCZ983056 OMV983056 OWR983056 PGN983056 PQJ983056 QAF983056 QKB983056 QTX983056 RDT983056 RNP983056 RXL983056 SHH983056 SRD983056 TAZ983056 TKV983056 TUR983056 UEN983056 UOJ983056 UYF983056 VIB983056 VRX983056 WBT983056 WLP983056 WVL983056 IW65552 SS65552 ACO65552 AMK65552 AWG65552 BGC65552 BPY65552 BZU65552 CJQ65552 CTM65552 DDI65552 DNE65552 DXA65552 EGW65552 EQS65552 FAO65552 FKK65552 FUG65552 GEC65552 GNY65552 GXU65552 HHQ65552 HRM65552 IBI65552 ILE65552 IVA65552 JEW65552 JOS65552 JYO65552 KIK65552 KSG65552 LCC65552 LLY65552 LVU65552 MFQ65552 MPM65552 MZI65552 NJE65552 NTA65552 OCW65552 OMS65552 OWO65552 PGK65552 PQG65552 QAC65552 QJY65552 QTU65552 RDQ65552 RNM65552 RXI65552 SHE65552 SRA65552 TAW65552 TKS65552 TUO65552 UEK65552 UOG65552 UYC65552 VHY65552 VRU65552 WBQ65552 WLM65552 WVI65552 IW131088 SS131088 ACO131088 AMK131088 AWG131088 BGC131088 BPY131088 BZU131088 CJQ131088 CTM131088 DDI131088 DNE131088 DXA131088 EGW131088 EQS131088 FAO131088 FKK131088 FUG131088 GEC131088 GNY131088 GXU131088 HHQ131088 HRM131088 IBI131088 ILE131088 IVA131088 JEW131088 JOS131088 JYO131088 KIK131088 KSG131088 LCC131088 LLY131088 LVU131088 MFQ131088 MPM131088 MZI131088 NJE131088 NTA131088 OCW131088 OMS131088 OWO131088 PGK131088 PQG131088 QAC131088 QJY131088 QTU131088 RDQ131088 RNM131088 RXI131088 SHE131088 SRA131088 TAW131088 TKS131088 TUO131088 UEK131088 UOG131088 UYC131088 VHY131088 VRU131088 WBQ131088 WLM131088 WVI131088 IW196624 SS196624 ACO196624 AMK196624 AWG196624 BGC196624 BPY196624 BZU196624 CJQ196624 CTM196624 DDI196624 DNE196624 DXA196624 EGW196624 EQS196624 FAO196624 FKK196624 FUG196624 GEC196624 GNY196624 GXU196624 HHQ196624 HRM196624 IBI196624 ILE196624 IVA196624 JEW196624 JOS196624 JYO196624 KIK196624 KSG196624 LCC196624 LLY196624 LVU196624 MFQ196624 MPM196624 MZI196624 NJE196624 NTA196624 OCW196624 OMS196624 OWO196624 PGK196624 PQG196624 QAC196624 QJY196624 QTU196624 RDQ196624 RNM196624 RXI196624 SHE196624 SRA196624 TAW196624 TKS196624 TUO196624 UEK196624 UOG196624 UYC196624 VHY196624 VRU196624 WBQ196624 WLM196624 WVI196624 IW262160 SS262160 ACO262160 AMK262160 AWG262160 BGC262160 BPY262160 BZU262160 CJQ262160 CTM262160 DDI262160 DNE262160 DXA262160 EGW262160 EQS262160 FAO262160 FKK262160 FUG262160 GEC262160 GNY262160 GXU262160 HHQ262160 HRM262160 IBI262160 ILE262160 IVA262160 JEW262160 JOS262160 JYO262160 KIK262160 KSG262160 LCC262160 LLY262160 LVU262160 MFQ262160 MPM262160 MZI262160 NJE262160 NTA262160 OCW262160 OMS262160 OWO262160 PGK262160 PQG262160 QAC262160 QJY262160 QTU262160 RDQ262160 RNM262160 RXI262160 SHE262160 SRA262160 TAW262160 TKS262160 TUO262160 UEK262160 UOG262160 UYC262160 VHY262160 VRU262160 WBQ262160 WLM262160 WVI262160 IW327696 SS327696 ACO327696 AMK327696 AWG327696 BGC327696 BPY327696 BZU327696 CJQ327696 CTM327696 DDI327696 DNE327696 DXA327696 EGW327696 EQS327696 FAO327696 FKK327696 FUG327696 GEC327696 GNY327696 GXU327696 HHQ327696 HRM327696 IBI327696 ILE327696 IVA327696 JEW327696 JOS327696 JYO327696 KIK327696 KSG327696 LCC327696 LLY327696 LVU327696 MFQ327696 MPM327696 MZI327696 NJE327696 NTA327696 OCW327696 OMS327696 OWO327696 PGK327696 PQG327696 QAC327696 QJY327696 QTU327696 RDQ327696 RNM327696 RXI327696 SHE327696 SRA327696 TAW327696 TKS327696 TUO327696 UEK327696 UOG327696 UYC327696 VHY327696 VRU327696 WBQ327696 WLM327696 WVI327696 IW393232 SS393232 ACO393232 AMK393232 AWG393232 BGC393232 BPY393232 BZU393232 CJQ393232 CTM393232 DDI393232 DNE393232 DXA393232 EGW393232 EQS393232 FAO393232 FKK393232 FUG393232 GEC393232 GNY393232 GXU393232 HHQ393232 HRM393232 IBI393232 ILE393232 IVA393232 JEW393232 JOS393232 JYO393232 KIK393232 KSG393232 LCC393232 LLY393232 LVU393232 MFQ393232 MPM393232 MZI393232 NJE393232 NTA393232 OCW393232 OMS393232 OWO393232 PGK393232 PQG393232 QAC393232 QJY393232 QTU393232 RDQ393232 RNM393232 RXI393232 SHE393232 SRA393232 TAW393232 TKS393232 TUO393232 UEK393232 UOG393232 UYC393232 VHY393232 VRU393232 WBQ393232 WLM393232 WVI393232 IW458768 SS458768 ACO458768 AMK458768 AWG458768 BGC458768 BPY458768 BZU458768 CJQ458768 CTM458768 DDI458768 DNE458768 DXA458768 EGW458768 EQS458768 FAO458768 FKK458768 FUG458768 GEC458768 GNY458768 GXU458768 HHQ458768 HRM458768 IBI458768 ILE458768 IVA458768 JEW458768 JOS458768 JYO458768 KIK458768 KSG458768 LCC458768 LLY458768 LVU458768 MFQ458768 MPM458768 MZI458768 NJE458768 NTA458768 OCW458768 OMS458768 OWO458768 PGK458768 PQG458768 QAC458768 QJY458768 QTU458768 RDQ458768 RNM458768 RXI458768 SHE458768 SRA458768 TAW458768 TKS458768 TUO458768 UEK458768 UOG458768 UYC458768 VHY458768 VRU458768 WBQ458768 WLM458768 WVI458768 IW524304 SS524304 ACO524304 AMK524304 AWG524304 BGC524304 BPY524304 BZU524304 CJQ524304 CTM524304 DDI524304 DNE524304 DXA524304 EGW524304 EQS524304 FAO524304 FKK524304 FUG524304 GEC524304 GNY524304 GXU524304 HHQ524304 HRM524304 IBI524304 ILE524304 IVA524304 JEW524304 JOS524304 JYO524304 KIK524304 KSG524304 LCC524304 LLY524304 LVU524304 MFQ524304 MPM524304 MZI524304 NJE524304 NTA524304 OCW524304 OMS524304 OWO524304 PGK524304 PQG524304 QAC524304 QJY524304 QTU524304 RDQ524304 RNM524304 RXI524304 SHE524304 SRA524304 TAW524304 TKS524304 TUO524304 UEK524304 UOG524304 UYC524304 VHY524304 VRU524304 WBQ524304 WLM524304 WVI524304 IW589840 SS589840 ACO589840 AMK589840 AWG589840 BGC589840 BPY589840 BZU589840 CJQ589840 CTM589840 DDI589840 DNE589840 DXA589840 EGW589840 EQS589840 FAO589840 FKK589840 FUG589840 GEC589840 GNY589840 GXU589840 HHQ589840 HRM589840 IBI589840 ILE589840 IVA589840 JEW589840 JOS589840 JYO589840 KIK589840 KSG589840 LCC589840 LLY589840 LVU589840 MFQ589840 MPM589840 MZI589840 NJE589840 NTA589840 OCW589840 OMS589840 OWO589840 PGK589840 PQG589840 QAC589840 QJY589840 QTU589840 RDQ589840 RNM589840 RXI589840 SHE589840 SRA589840 TAW589840 TKS589840 TUO589840 UEK589840 UOG589840 UYC589840 VHY589840 VRU589840 WBQ589840 WLM589840 WVI589840 IW655376 SS655376 ACO655376 AMK655376 AWG655376 BGC655376 BPY655376 BZU655376 CJQ655376 CTM655376 DDI655376 DNE655376 DXA655376 EGW655376 EQS655376 FAO655376 FKK655376 FUG655376 GEC655376 GNY655376 GXU655376 HHQ655376 HRM655376 IBI655376 ILE655376 IVA655376 JEW655376 JOS655376 JYO655376 KIK655376 KSG655376 LCC655376 LLY655376 LVU655376 MFQ655376 MPM655376 MZI655376 NJE655376 NTA655376 OCW655376 OMS655376 OWO655376 PGK655376 PQG655376 QAC655376 QJY655376 QTU655376 RDQ655376 RNM655376 RXI655376 SHE655376 SRA655376 TAW655376 TKS655376 TUO655376 UEK655376 UOG655376 UYC655376 VHY655376 VRU655376 WBQ655376 WLM655376 WVI655376 IW720912 SS720912 ACO720912 AMK720912 AWG720912 BGC720912 BPY720912 BZU720912 CJQ720912 CTM720912 DDI720912 DNE720912 DXA720912 EGW720912 EQS720912 FAO720912 FKK720912 FUG720912 GEC720912 GNY720912 GXU720912 HHQ720912 HRM720912 IBI720912 ILE720912 IVA720912 JEW720912 JOS720912 JYO720912 KIK720912 KSG720912 LCC720912 LLY720912 LVU720912 MFQ720912 MPM720912 MZI720912 NJE720912 NTA720912 OCW720912 OMS720912 OWO720912 PGK720912 PQG720912 QAC720912 QJY720912 QTU720912 RDQ720912 RNM720912 RXI720912 SHE720912 SRA720912 TAW720912 TKS720912 TUO720912 UEK720912 UOG720912 UYC720912 VHY720912 VRU720912 WBQ720912 WLM720912 WVI720912 IW786448 SS786448 ACO786448 AMK786448 AWG786448 BGC786448 BPY786448 BZU786448 CJQ786448 CTM786448 DDI786448 DNE786448 DXA786448 EGW786448 EQS786448 FAO786448 FKK786448 FUG786448 GEC786448 GNY786448 GXU786448 HHQ786448 HRM786448 IBI786448 ILE786448 IVA786448 JEW786448 JOS786448 JYO786448 KIK786448 KSG786448 LCC786448 LLY786448 LVU786448 MFQ786448 MPM786448 MZI786448 NJE786448 NTA786448 OCW786448 OMS786448 OWO786448 PGK786448 PQG786448 QAC786448 QJY786448 QTU786448 RDQ786448 RNM786448 RXI786448 SHE786448 SRA786448 TAW786448 TKS786448 TUO786448 UEK786448 UOG786448 UYC786448 VHY786448 VRU786448 WBQ786448 WLM786448 WVI786448 IW851984 SS851984 ACO851984 AMK851984 AWG851984 BGC851984 BPY851984 BZU851984 CJQ851984 CTM851984 DDI851984 DNE851984 DXA851984 EGW851984 EQS851984 FAO851984 FKK851984 FUG851984 GEC851984 GNY851984 GXU851984 HHQ851984 HRM851984 IBI851984 ILE851984 IVA851984 JEW851984 JOS851984 JYO851984 KIK851984 KSG851984 LCC851984 LLY851984 LVU851984 MFQ851984 MPM851984 MZI851984 NJE851984 NTA851984 OCW851984 OMS851984 OWO851984 PGK851984 PQG851984 QAC851984 QJY851984 QTU851984 RDQ851984 RNM851984 RXI851984 SHE851984 SRA851984 TAW851984 TKS851984 TUO851984 UEK851984 UOG851984 UYC851984 VHY851984 VRU851984 WBQ851984 WLM851984 WVI851984 IW917520 SS917520 ACO917520 AMK917520 AWG917520 BGC917520 BPY917520 BZU917520 CJQ917520 CTM917520 DDI917520 DNE917520 DXA917520 EGW917520 EQS917520 FAO917520 FKK917520 FUG917520 GEC917520 GNY917520 GXU917520 HHQ917520 HRM917520 IBI917520 ILE917520 IVA917520 JEW917520 JOS917520 JYO917520 KIK917520 KSG917520 LCC917520 LLY917520 LVU917520 MFQ917520 MPM917520 MZI917520 NJE917520 NTA917520 OCW917520 OMS917520 OWO917520 PGK917520 PQG917520 QAC917520 QJY917520 QTU917520 RDQ917520 RNM917520 RXI917520 SHE917520 SRA917520 TAW917520 TKS917520 TUO917520 UEK917520 UOG917520 UYC917520 VHY917520 VRU917520 WBQ917520 WLM917520 WVI917520 IW983056 SS983056 ACO983056 AMK983056 AWG983056 BGC983056 BPY983056 BZU983056 CJQ983056 CTM983056 DDI983056 DNE983056 DXA983056 EGW983056 EQS983056 FAO983056 FKK983056 FUG983056 GEC983056 GNY983056 GXU983056 HHQ983056 HRM983056 IBI983056 ILE983056 IVA983056 JEW983056 JOS983056 JYO983056 KIK983056 KSG983056 LCC983056 LLY983056 LVU983056 MFQ983056 MPM983056 MZI983056 NJE983056 NTA983056 OCW983056 OMS983056 OWO983056 PGK983056 PQG983056 QAC983056 QJY983056 QTU983056 RDQ983056 RNM983056 RXI983056 SHE983056 SRA983056 TAW983056 TKS983056 TUO983056 UEK983056 UOG983056 UYC983056 VHY983056 VRU983056 WBQ983056" xr:uid="{00000000-0002-0000-0300-000007000000}">
      <formula1>LegType</formula1>
    </dataValidation>
    <dataValidation type="list" allowBlank="1" showInputMessage="1" showErrorMessage="1" sqref="WLM983052 IZ11 SV11 ACR11 AMN11 AWJ11 BGF11 BQB11 BZX11 CJT11 CTP11 DDL11 DNH11 DXD11 EGZ11 EQV11 FAR11 FKN11 FUJ11 GEF11 GOB11 GXX11 HHT11 HRP11 IBL11 ILH11 IVD11 JEZ11 JOV11 JYR11 KIN11 KSJ11 LCF11 LMB11 LVX11 MFT11 MPP11 MZL11 NJH11 NTD11 OCZ11 OMV11 OWR11 PGN11 PQJ11 QAF11 QKB11 QTX11 RDT11 RNP11 RXL11 SHH11 SRD11 TAZ11 TKV11 TUR11 UEN11 UOJ11 UYF11 VIB11 VRX11 WBT11 WLP11 WVL11 IW11 SS11 ACO11 AMK11 AWG11 BGC11 BPY11 BZU11 CJQ11 CTM11 DDI11 DNE11 DXA11 EGW11 EQS11 FAO11 FKK11 FUG11 GEC11 GNY11 GXU11 HHQ11 HRM11 IBI11 ILE11 IVA11 JEW11 JOS11 JYO11 KIK11 KSG11 LCC11 LLY11 LVU11 MFQ11 MPM11 MZI11 NJE11 NTA11 OCW11 OMS11 OWO11 PGK11 PQG11 QAC11 QJY11 QTU11 RDQ11 RNM11 RXI11 SHE11 SRA11 TAW11 TKS11 TUO11 UEK11 UOG11 UYC11 VHY11 VRU11 WBQ11 WLM11 WVI11 E11 H11 E983049 E917513 E851977 E786441 E720905 E655369 E589833 E524297 E458761 E393225 E327689 E262153 E196617 E131081 E65545 H983049 H917513 H851977 H786441 H720905 H655369 H589833 H524297 H458761 H393225 H327689 H262153 H196617 H131081 H65545 WVI983052 IZ65548 SV65548 ACR65548 AMN65548 AWJ65548 BGF65548 BQB65548 BZX65548 CJT65548 CTP65548 DDL65548 DNH65548 DXD65548 EGZ65548 EQV65548 FAR65548 FKN65548 FUJ65548 GEF65548 GOB65548 GXX65548 HHT65548 HRP65548 IBL65548 ILH65548 IVD65548 JEZ65548 JOV65548 JYR65548 KIN65548 KSJ65548 LCF65548 LMB65548 LVX65548 MFT65548 MPP65548 MZL65548 NJH65548 NTD65548 OCZ65548 OMV65548 OWR65548 PGN65548 PQJ65548 QAF65548 QKB65548 QTX65548 RDT65548 RNP65548 RXL65548 SHH65548 SRD65548 TAZ65548 TKV65548 TUR65548 UEN65548 UOJ65548 UYF65548 VIB65548 VRX65548 WBT65548 WLP65548 WVL65548 IZ131084 SV131084 ACR131084 AMN131084 AWJ131084 BGF131084 BQB131084 BZX131084 CJT131084 CTP131084 DDL131084 DNH131084 DXD131084 EGZ131084 EQV131084 FAR131084 FKN131084 FUJ131084 GEF131084 GOB131084 GXX131084 HHT131084 HRP131084 IBL131084 ILH131084 IVD131084 JEZ131084 JOV131084 JYR131084 KIN131084 KSJ131084 LCF131084 LMB131084 LVX131084 MFT131084 MPP131084 MZL131084 NJH131084 NTD131084 OCZ131084 OMV131084 OWR131084 PGN131084 PQJ131084 QAF131084 QKB131084 QTX131084 RDT131084 RNP131084 RXL131084 SHH131084 SRD131084 TAZ131084 TKV131084 TUR131084 UEN131084 UOJ131084 UYF131084 VIB131084 VRX131084 WBT131084 WLP131084 WVL131084 IZ196620 SV196620 ACR196620 AMN196620 AWJ196620 BGF196620 BQB196620 BZX196620 CJT196620 CTP196620 DDL196620 DNH196620 DXD196620 EGZ196620 EQV196620 FAR196620 FKN196620 FUJ196620 GEF196620 GOB196620 GXX196620 HHT196620 HRP196620 IBL196620 ILH196620 IVD196620 JEZ196620 JOV196620 JYR196620 KIN196620 KSJ196620 LCF196620 LMB196620 LVX196620 MFT196620 MPP196620 MZL196620 NJH196620 NTD196620 OCZ196620 OMV196620 OWR196620 PGN196620 PQJ196620 QAF196620 QKB196620 QTX196620 RDT196620 RNP196620 RXL196620 SHH196620 SRD196620 TAZ196620 TKV196620 TUR196620 UEN196620 UOJ196620 UYF196620 VIB196620 VRX196620 WBT196620 WLP196620 WVL196620 IZ262156 SV262156 ACR262156 AMN262156 AWJ262156 BGF262156 BQB262156 BZX262156 CJT262156 CTP262156 DDL262156 DNH262156 DXD262156 EGZ262156 EQV262156 FAR262156 FKN262156 FUJ262156 GEF262156 GOB262156 GXX262156 HHT262156 HRP262156 IBL262156 ILH262156 IVD262156 JEZ262156 JOV262156 JYR262156 KIN262156 KSJ262156 LCF262156 LMB262156 LVX262156 MFT262156 MPP262156 MZL262156 NJH262156 NTD262156 OCZ262156 OMV262156 OWR262156 PGN262156 PQJ262156 QAF262156 QKB262156 QTX262156 RDT262156 RNP262156 RXL262156 SHH262156 SRD262156 TAZ262156 TKV262156 TUR262156 UEN262156 UOJ262156 UYF262156 VIB262156 VRX262156 WBT262156 WLP262156 WVL262156 IZ327692 SV327692 ACR327692 AMN327692 AWJ327692 BGF327692 BQB327692 BZX327692 CJT327692 CTP327692 DDL327692 DNH327692 DXD327692 EGZ327692 EQV327692 FAR327692 FKN327692 FUJ327692 GEF327692 GOB327692 GXX327692 HHT327692 HRP327692 IBL327692 ILH327692 IVD327692 JEZ327692 JOV327692 JYR327692 KIN327692 KSJ327692 LCF327692 LMB327692 LVX327692 MFT327692 MPP327692 MZL327692 NJH327692 NTD327692 OCZ327692 OMV327692 OWR327692 PGN327692 PQJ327692 QAF327692 QKB327692 QTX327692 RDT327692 RNP327692 RXL327692 SHH327692 SRD327692 TAZ327692 TKV327692 TUR327692 UEN327692 UOJ327692 UYF327692 VIB327692 VRX327692 WBT327692 WLP327692 WVL327692 IZ393228 SV393228 ACR393228 AMN393228 AWJ393228 BGF393228 BQB393228 BZX393228 CJT393228 CTP393228 DDL393228 DNH393228 DXD393228 EGZ393228 EQV393228 FAR393228 FKN393228 FUJ393228 GEF393228 GOB393228 GXX393228 HHT393228 HRP393228 IBL393228 ILH393228 IVD393228 JEZ393228 JOV393228 JYR393228 KIN393228 KSJ393228 LCF393228 LMB393228 LVX393228 MFT393228 MPP393228 MZL393228 NJH393228 NTD393228 OCZ393228 OMV393228 OWR393228 PGN393228 PQJ393228 QAF393228 QKB393228 QTX393228 RDT393228 RNP393228 RXL393228 SHH393228 SRD393228 TAZ393228 TKV393228 TUR393228 UEN393228 UOJ393228 UYF393228 VIB393228 VRX393228 WBT393228 WLP393228 WVL393228 IZ458764 SV458764 ACR458764 AMN458764 AWJ458764 BGF458764 BQB458764 BZX458764 CJT458764 CTP458764 DDL458764 DNH458764 DXD458764 EGZ458764 EQV458764 FAR458764 FKN458764 FUJ458764 GEF458764 GOB458764 GXX458764 HHT458764 HRP458764 IBL458764 ILH458764 IVD458764 JEZ458764 JOV458764 JYR458764 KIN458764 KSJ458764 LCF458764 LMB458764 LVX458764 MFT458764 MPP458764 MZL458764 NJH458764 NTD458764 OCZ458764 OMV458764 OWR458764 PGN458764 PQJ458764 QAF458764 QKB458764 QTX458764 RDT458764 RNP458764 RXL458764 SHH458764 SRD458764 TAZ458764 TKV458764 TUR458764 UEN458764 UOJ458764 UYF458764 VIB458764 VRX458764 WBT458764 WLP458764 WVL458764 IZ524300 SV524300 ACR524300 AMN524300 AWJ524300 BGF524300 BQB524300 BZX524300 CJT524300 CTP524300 DDL524300 DNH524300 DXD524300 EGZ524300 EQV524300 FAR524300 FKN524300 FUJ524300 GEF524300 GOB524300 GXX524300 HHT524300 HRP524300 IBL524300 ILH524300 IVD524300 JEZ524300 JOV524300 JYR524300 KIN524300 KSJ524300 LCF524300 LMB524300 LVX524300 MFT524300 MPP524300 MZL524300 NJH524300 NTD524300 OCZ524300 OMV524300 OWR524300 PGN524300 PQJ524300 QAF524300 QKB524300 QTX524300 RDT524300 RNP524300 RXL524300 SHH524300 SRD524300 TAZ524300 TKV524300 TUR524300 UEN524300 UOJ524300 UYF524300 VIB524300 VRX524300 WBT524300 WLP524300 WVL524300 IZ589836 SV589836 ACR589836 AMN589836 AWJ589836 BGF589836 BQB589836 BZX589836 CJT589836 CTP589836 DDL589836 DNH589836 DXD589836 EGZ589836 EQV589836 FAR589836 FKN589836 FUJ589836 GEF589836 GOB589836 GXX589836 HHT589836 HRP589836 IBL589836 ILH589836 IVD589836 JEZ589836 JOV589836 JYR589836 KIN589836 KSJ589836 LCF589836 LMB589836 LVX589836 MFT589836 MPP589836 MZL589836 NJH589836 NTD589836 OCZ589836 OMV589836 OWR589836 PGN589836 PQJ589836 QAF589836 QKB589836 QTX589836 RDT589836 RNP589836 RXL589836 SHH589836 SRD589836 TAZ589836 TKV589836 TUR589836 UEN589836 UOJ589836 UYF589836 VIB589836 VRX589836 WBT589836 WLP589836 WVL589836 IZ655372 SV655372 ACR655372 AMN655372 AWJ655372 BGF655372 BQB655372 BZX655372 CJT655372 CTP655372 DDL655372 DNH655372 DXD655372 EGZ655372 EQV655372 FAR655372 FKN655372 FUJ655372 GEF655372 GOB655372 GXX655372 HHT655372 HRP655372 IBL655372 ILH655372 IVD655372 JEZ655372 JOV655372 JYR655372 KIN655372 KSJ655372 LCF655372 LMB655372 LVX655372 MFT655372 MPP655372 MZL655372 NJH655372 NTD655372 OCZ655372 OMV655372 OWR655372 PGN655372 PQJ655372 QAF655372 QKB655372 QTX655372 RDT655372 RNP655372 RXL655372 SHH655372 SRD655372 TAZ655372 TKV655372 TUR655372 UEN655372 UOJ655372 UYF655372 VIB655372 VRX655372 WBT655372 WLP655372 WVL655372 IZ720908 SV720908 ACR720908 AMN720908 AWJ720908 BGF720908 BQB720908 BZX720908 CJT720908 CTP720908 DDL720908 DNH720908 DXD720908 EGZ720908 EQV720908 FAR720908 FKN720908 FUJ720908 GEF720908 GOB720908 GXX720908 HHT720908 HRP720908 IBL720908 ILH720908 IVD720908 JEZ720908 JOV720908 JYR720908 KIN720908 KSJ720908 LCF720908 LMB720908 LVX720908 MFT720908 MPP720908 MZL720908 NJH720908 NTD720908 OCZ720908 OMV720908 OWR720908 PGN720908 PQJ720908 QAF720908 QKB720908 QTX720908 RDT720908 RNP720908 RXL720908 SHH720908 SRD720908 TAZ720908 TKV720908 TUR720908 UEN720908 UOJ720908 UYF720908 VIB720908 VRX720908 WBT720908 WLP720908 WVL720908 IZ786444 SV786444 ACR786444 AMN786444 AWJ786444 BGF786444 BQB786444 BZX786444 CJT786444 CTP786444 DDL786444 DNH786444 DXD786444 EGZ786444 EQV786444 FAR786444 FKN786444 FUJ786444 GEF786444 GOB786444 GXX786444 HHT786444 HRP786444 IBL786444 ILH786444 IVD786444 JEZ786444 JOV786444 JYR786444 KIN786444 KSJ786444 LCF786444 LMB786444 LVX786444 MFT786444 MPP786444 MZL786444 NJH786444 NTD786444 OCZ786444 OMV786444 OWR786444 PGN786444 PQJ786444 QAF786444 QKB786444 QTX786444 RDT786444 RNP786444 RXL786444 SHH786444 SRD786444 TAZ786444 TKV786444 TUR786444 UEN786444 UOJ786444 UYF786444 VIB786444 VRX786444 WBT786444 WLP786444 WVL786444 IZ851980 SV851980 ACR851980 AMN851980 AWJ851980 BGF851980 BQB851980 BZX851980 CJT851980 CTP851980 DDL851980 DNH851980 DXD851980 EGZ851980 EQV851980 FAR851980 FKN851980 FUJ851980 GEF851980 GOB851980 GXX851980 HHT851980 HRP851980 IBL851980 ILH851980 IVD851980 JEZ851980 JOV851980 JYR851980 KIN851980 KSJ851980 LCF851980 LMB851980 LVX851980 MFT851980 MPP851980 MZL851980 NJH851980 NTD851980 OCZ851980 OMV851980 OWR851980 PGN851980 PQJ851980 QAF851980 QKB851980 QTX851980 RDT851980 RNP851980 RXL851980 SHH851980 SRD851980 TAZ851980 TKV851980 TUR851980 UEN851980 UOJ851980 UYF851980 VIB851980 VRX851980 WBT851980 WLP851980 WVL851980 IZ917516 SV917516 ACR917516 AMN917516 AWJ917516 BGF917516 BQB917516 BZX917516 CJT917516 CTP917516 DDL917516 DNH917516 DXD917516 EGZ917516 EQV917516 FAR917516 FKN917516 FUJ917516 GEF917516 GOB917516 GXX917516 HHT917516 HRP917516 IBL917516 ILH917516 IVD917516 JEZ917516 JOV917516 JYR917516 KIN917516 KSJ917516 LCF917516 LMB917516 LVX917516 MFT917516 MPP917516 MZL917516 NJH917516 NTD917516 OCZ917516 OMV917516 OWR917516 PGN917516 PQJ917516 QAF917516 QKB917516 QTX917516 RDT917516 RNP917516 RXL917516 SHH917516 SRD917516 TAZ917516 TKV917516 TUR917516 UEN917516 UOJ917516 UYF917516 VIB917516 VRX917516 WBT917516 WLP917516 WVL917516 IZ983052 SV983052 ACR983052 AMN983052 AWJ983052 BGF983052 BQB983052 BZX983052 CJT983052 CTP983052 DDL983052 DNH983052 DXD983052 EGZ983052 EQV983052 FAR983052 FKN983052 FUJ983052 GEF983052 GOB983052 GXX983052 HHT983052 HRP983052 IBL983052 ILH983052 IVD983052 JEZ983052 JOV983052 JYR983052 KIN983052 KSJ983052 LCF983052 LMB983052 LVX983052 MFT983052 MPP983052 MZL983052 NJH983052 NTD983052 OCZ983052 OMV983052 OWR983052 PGN983052 PQJ983052 QAF983052 QKB983052 QTX983052 RDT983052 RNP983052 RXL983052 SHH983052 SRD983052 TAZ983052 TKV983052 TUR983052 UEN983052 UOJ983052 UYF983052 VIB983052 VRX983052 WBT983052 WLP983052 WVL983052 IW65548 SS65548 ACO65548 AMK65548 AWG65548 BGC65548 BPY65548 BZU65548 CJQ65548 CTM65548 DDI65548 DNE65548 DXA65548 EGW65548 EQS65548 FAO65548 FKK65548 FUG65548 GEC65548 GNY65548 GXU65548 HHQ65548 HRM65548 IBI65548 ILE65548 IVA65548 JEW65548 JOS65548 JYO65548 KIK65548 KSG65548 LCC65548 LLY65548 LVU65548 MFQ65548 MPM65548 MZI65548 NJE65548 NTA65548 OCW65548 OMS65548 OWO65548 PGK65548 PQG65548 QAC65548 QJY65548 QTU65548 RDQ65548 RNM65548 RXI65548 SHE65548 SRA65548 TAW65548 TKS65548 TUO65548 UEK65548 UOG65548 UYC65548 VHY65548 VRU65548 WBQ65548 WLM65548 WVI65548 IW131084 SS131084 ACO131084 AMK131084 AWG131084 BGC131084 BPY131084 BZU131084 CJQ131084 CTM131084 DDI131084 DNE131084 DXA131084 EGW131084 EQS131084 FAO131084 FKK131084 FUG131084 GEC131084 GNY131084 GXU131084 HHQ131084 HRM131084 IBI131084 ILE131084 IVA131084 JEW131084 JOS131084 JYO131084 KIK131084 KSG131084 LCC131084 LLY131084 LVU131084 MFQ131084 MPM131084 MZI131084 NJE131084 NTA131084 OCW131084 OMS131084 OWO131084 PGK131084 PQG131084 QAC131084 QJY131084 QTU131084 RDQ131084 RNM131084 RXI131084 SHE131084 SRA131084 TAW131084 TKS131084 TUO131084 UEK131084 UOG131084 UYC131084 VHY131084 VRU131084 WBQ131084 WLM131084 WVI131084 IW196620 SS196620 ACO196620 AMK196620 AWG196620 BGC196620 BPY196620 BZU196620 CJQ196620 CTM196620 DDI196620 DNE196620 DXA196620 EGW196620 EQS196620 FAO196620 FKK196620 FUG196620 GEC196620 GNY196620 GXU196620 HHQ196620 HRM196620 IBI196620 ILE196620 IVA196620 JEW196620 JOS196620 JYO196620 KIK196620 KSG196620 LCC196620 LLY196620 LVU196620 MFQ196620 MPM196620 MZI196620 NJE196620 NTA196620 OCW196620 OMS196620 OWO196620 PGK196620 PQG196620 QAC196620 QJY196620 QTU196620 RDQ196620 RNM196620 RXI196620 SHE196620 SRA196620 TAW196620 TKS196620 TUO196620 UEK196620 UOG196620 UYC196620 VHY196620 VRU196620 WBQ196620 WLM196620 WVI196620 IW262156 SS262156 ACO262156 AMK262156 AWG262156 BGC262156 BPY262156 BZU262156 CJQ262156 CTM262156 DDI262156 DNE262156 DXA262156 EGW262156 EQS262156 FAO262156 FKK262156 FUG262156 GEC262156 GNY262156 GXU262156 HHQ262156 HRM262156 IBI262156 ILE262156 IVA262156 JEW262156 JOS262156 JYO262156 KIK262156 KSG262156 LCC262156 LLY262156 LVU262156 MFQ262156 MPM262156 MZI262156 NJE262156 NTA262156 OCW262156 OMS262156 OWO262156 PGK262156 PQG262156 QAC262156 QJY262156 QTU262156 RDQ262156 RNM262156 RXI262156 SHE262156 SRA262156 TAW262156 TKS262156 TUO262156 UEK262156 UOG262156 UYC262156 VHY262156 VRU262156 WBQ262156 WLM262156 WVI262156 IW327692 SS327692 ACO327692 AMK327692 AWG327692 BGC327692 BPY327692 BZU327692 CJQ327692 CTM327692 DDI327692 DNE327692 DXA327692 EGW327692 EQS327692 FAO327692 FKK327692 FUG327692 GEC327692 GNY327692 GXU327692 HHQ327692 HRM327692 IBI327692 ILE327692 IVA327692 JEW327692 JOS327692 JYO327692 KIK327692 KSG327692 LCC327692 LLY327692 LVU327692 MFQ327692 MPM327692 MZI327692 NJE327692 NTA327692 OCW327692 OMS327692 OWO327692 PGK327692 PQG327692 QAC327692 QJY327692 QTU327692 RDQ327692 RNM327692 RXI327692 SHE327692 SRA327692 TAW327692 TKS327692 TUO327692 UEK327692 UOG327692 UYC327692 VHY327692 VRU327692 WBQ327692 WLM327692 WVI327692 IW393228 SS393228 ACO393228 AMK393228 AWG393228 BGC393228 BPY393228 BZU393228 CJQ393228 CTM393228 DDI393228 DNE393228 DXA393228 EGW393228 EQS393228 FAO393228 FKK393228 FUG393228 GEC393228 GNY393228 GXU393228 HHQ393228 HRM393228 IBI393228 ILE393228 IVA393228 JEW393228 JOS393228 JYO393228 KIK393228 KSG393228 LCC393228 LLY393228 LVU393228 MFQ393228 MPM393228 MZI393228 NJE393228 NTA393228 OCW393228 OMS393228 OWO393228 PGK393228 PQG393228 QAC393228 QJY393228 QTU393228 RDQ393228 RNM393228 RXI393228 SHE393228 SRA393228 TAW393228 TKS393228 TUO393228 UEK393228 UOG393228 UYC393228 VHY393228 VRU393228 WBQ393228 WLM393228 WVI393228 IW458764 SS458764 ACO458764 AMK458764 AWG458764 BGC458764 BPY458764 BZU458764 CJQ458764 CTM458764 DDI458764 DNE458764 DXA458764 EGW458764 EQS458764 FAO458764 FKK458764 FUG458764 GEC458764 GNY458764 GXU458764 HHQ458764 HRM458764 IBI458764 ILE458764 IVA458764 JEW458764 JOS458764 JYO458764 KIK458764 KSG458764 LCC458764 LLY458764 LVU458764 MFQ458764 MPM458764 MZI458764 NJE458764 NTA458764 OCW458764 OMS458764 OWO458764 PGK458764 PQG458764 QAC458764 QJY458764 QTU458764 RDQ458764 RNM458764 RXI458764 SHE458764 SRA458764 TAW458764 TKS458764 TUO458764 UEK458764 UOG458764 UYC458764 VHY458764 VRU458764 WBQ458764 WLM458764 WVI458764 IW524300 SS524300 ACO524300 AMK524300 AWG524300 BGC524300 BPY524300 BZU524300 CJQ524300 CTM524300 DDI524300 DNE524300 DXA524300 EGW524300 EQS524300 FAO524300 FKK524300 FUG524300 GEC524300 GNY524300 GXU524300 HHQ524300 HRM524300 IBI524300 ILE524300 IVA524300 JEW524300 JOS524300 JYO524300 KIK524300 KSG524300 LCC524300 LLY524300 LVU524300 MFQ524300 MPM524300 MZI524300 NJE524300 NTA524300 OCW524300 OMS524300 OWO524300 PGK524300 PQG524300 QAC524300 QJY524300 QTU524300 RDQ524300 RNM524300 RXI524300 SHE524300 SRA524300 TAW524300 TKS524300 TUO524300 UEK524300 UOG524300 UYC524300 VHY524300 VRU524300 WBQ524300 WLM524300 WVI524300 IW589836 SS589836 ACO589836 AMK589836 AWG589836 BGC589836 BPY589836 BZU589836 CJQ589836 CTM589836 DDI589836 DNE589836 DXA589836 EGW589836 EQS589836 FAO589836 FKK589836 FUG589836 GEC589836 GNY589836 GXU589836 HHQ589836 HRM589836 IBI589836 ILE589836 IVA589836 JEW589836 JOS589836 JYO589836 KIK589836 KSG589836 LCC589836 LLY589836 LVU589836 MFQ589836 MPM589836 MZI589836 NJE589836 NTA589836 OCW589836 OMS589836 OWO589836 PGK589836 PQG589836 QAC589836 QJY589836 QTU589836 RDQ589836 RNM589836 RXI589836 SHE589836 SRA589836 TAW589836 TKS589836 TUO589836 UEK589836 UOG589836 UYC589836 VHY589836 VRU589836 WBQ589836 WLM589836 WVI589836 IW655372 SS655372 ACO655372 AMK655372 AWG655372 BGC655372 BPY655372 BZU655372 CJQ655372 CTM655372 DDI655372 DNE655372 DXA655372 EGW655372 EQS655372 FAO655372 FKK655372 FUG655372 GEC655372 GNY655372 GXU655372 HHQ655372 HRM655372 IBI655372 ILE655372 IVA655372 JEW655372 JOS655372 JYO655372 KIK655372 KSG655372 LCC655372 LLY655372 LVU655372 MFQ655372 MPM655372 MZI655372 NJE655372 NTA655372 OCW655372 OMS655372 OWO655372 PGK655372 PQG655372 QAC655372 QJY655372 QTU655372 RDQ655372 RNM655372 RXI655372 SHE655372 SRA655372 TAW655372 TKS655372 TUO655372 UEK655372 UOG655372 UYC655372 VHY655372 VRU655372 WBQ655372 WLM655372 WVI655372 IW720908 SS720908 ACO720908 AMK720908 AWG720908 BGC720908 BPY720908 BZU720908 CJQ720908 CTM720908 DDI720908 DNE720908 DXA720908 EGW720908 EQS720908 FAO720908 FKK720908 FUG720908 GEC720908 GNY720908 GXU720908 HHQ720908 HRM720908 IBI720908 ILE720908 IVA720908 JEW720908 JOS720908 JYO720908 KIK720908 KSG720908 LCC720908 LLY720908 LVU720908 MFQ720908 MPM720908 MZI720908 NJE720908 NTA720908 OCW720908 OMS720908 OWO720908 PGK720908 PQG720908 QAC720908 QJY720908 QTU720908 RDQ720908 RNM720908 RXI720908 SHE720908 SRA720908 TAW720908 TKS720908 TUO720908 UEK720908 UOG720908 UYC720908 VHY720908 VRU720908 WBQ720908 WLM720908 WVI720908 IW786444 SS786444 ACO786444 AMK786444 AWG786444 BGC786444 BPY786444 BZU786444 CJQ786444 CTM786444 DDI786444 DNE786444 DXA786444 EGW786444 EQS786444 FAO786444 FKK786444 FUG786444 GEC786444 GNY786444 GXU786444 HHQ786444 HRM786444 IBI786444 ILE786444 IVA786444 JEW786444 JOS786444 JYO786444 KIK786444 KSG786444 LCC786444 LLY786444 LVU786444 MFQ786444 MPM786444 MZI786444 NJE786444 NTA786444 OCW786444 OMS786444 OWO786444 PGK786444 PQG786444 QAC786444 QJY786444 QTU786444 RDQ786444 RNM786444 RXI786444 SHE786444 SRA786444 TAW786444 TKS786444 TUO786444 UEK786444 UOG786444 UYC786444 VHY786444 VRU786444 WBQ786444 WLM786444 WVI786444 IW851980 SS851980 ACO851980 AMK851980 AWG851980 BGC851980 BPY851980 BZU851980 CJQ851980 CTM851980 DDI851980 DNE851980 DXA851980 EGW851980 EQS851980 FAO851980 FKK851980 FUG851980 GEC851980 GNY851980 GXU851980 HHQ851980 HRM851980 IBI851980 ILE851980 IVA851980 JEW851980 JOS851980 JYO851980 KIK851980 KSG851980 LCC851980 LLY851980 LVU851980 MFQ851980 MPM851980 MZI851980 NJE851980 NTA851980 OCW851980 OMS851980 OWO851980 PGK851980 PQG851980 QAC851980 QJY851980 QTU851980 RDQ851980 RNM851980 RXI851980 SHE851980 SRA851980 TAW851980 TKS851980 TUO851980 UEK851980 UOG851980 UYC851980 VHY851980 VRU851980 WBQ851980 WLM851980 WVI851980 IW917516 SS917516 ACO917516 AMK917516 AWG917516 BGC917516 BPY917516 BZU917516 CJQ917516 CTM917516 DDI917516 DNE917516 DXA917516 EGW917516 EQS917516 FAO917516 FKK917516 FUG917516 GEC917516 GNY917516 GXU917516 HHQ917516 HRM917516 IBI917516 ILE917516 IVA917516 JEW917516 JOS917516 JYO917516 KIK917516 KSG917516 LCC917516 LLY917516 LVU917516 MFQ917516 MPM917516 MZI917516 NJE917516 NTA917516 OCW917516 OMS917516 OWO917516 PGK917516 PQG917516 QAC917516 QJY917516 QTU917516 RDQ917516 RNM917516 RXI917516 SHE917516 SRA917516 TAW917516 TKS917516 TUO917516 UEK917516 UOG917516 UYC917516 VHY917516 VRU917516 WBQ917516 WLM917516 WVI917516 IW983052 SS983052 ACO983052 AMK983052 AWG983052 BGC983052 BPY983052 BZU983052 CJQ983052 CTM983052 DDI983052 DNE983052 DXA983052 EGW983052 EQS983052 FAO983052 FKK983052 FUG983052 GEC983052 GNY983052 GXU983052 HHQ983052 HRM983052 IBI983052 ILE983052 IVA983052 JEW983052 JOS983052 JYO983052 KIK983052 KSG983052 LCC983052 LLY983052 LVU983052 MFQ983052 MPM983052 MZI983052 NJE983052 NTA983052 OCW983052 OMS983052 OWO983052 PGK983052 PQG983052 QAC983052 QJY983052 QTU983052 RDQ983052 RNM983052 RXI983052 SHE983052 SRA983052 TAW983052 TKS983052 TUO983052 UEK983052 UOG983052 UYC983052 VHY983052 VRU983052 WBQ983052" xr:uid="{00000000-0002-0000-0300-000008000000}">
      <formula1>SwapType</formula1>
    </dataValidation>
    <dataValidation type="list" allowBlank="1" showInputMessage="1" showErrorMessage="1" sqref="WLM983054 IZ15 SV15 ACR15 AMN15 AWJ15 BGF15 BQB15 BZX15 CJT15 CTP15 DDL15 DNH15 DXD15 EGZ15 EQV15 FAR15 FKN15 FUJ15 GEF15 GOB15 GXX15 HHT15 HRP15 IBL15 ILH15 IVD15 JEZ15 JOV15 JYR15 KIN15 KSJ15 LCF15 LMB15 LVX15 MFT15 MPP15 MZL15 NJH15 NTD15 OCZ15 OMV15 OWR15 PGN15 PQJ15 QAF15 QKB15 QTX15 RDT15 RNP15 RXL15 SHH15 SRD15 TAZ15 TKV15 TUR15 UEN15 UOJ15 UYF15 VIB15 VRX15 WBT15 WLP15 WVL15 IW15 SS15 ACO15 AMK15 AWG15 BGC15 BPY15 BZU15 CJQ15 CTM15 DDI15 DNE15 DXA15 EGW15 EQS15 FAO15 FKK15 FUG15 GEC15 GNY15 GXU15 HHQ15 HRM15 IBI15 ILE15 IVA15 JEW15 JOS15 JYO15 KIK15 KSG15 LCC15 LLY15 LVU15 MFQ15 MPM15 MZI15 NJE15 NTA15 OCW15 OMS15 OWO15 PGK15 PQG15 QAC15 QJY15 QTU15 RDQ15 RNM15 RXI15 SHE15 SRA15 TAW15 TKS15 TUO15 UEK15 UOG15 UYC15 VHY15 VRU15 WBQ15 WLM15 WVI15 E983051 E917515 E851979 E786443 E720907 E655371 E589835 E524299 E458763 E393227 E327691 E262155 E196619 E131083 E65547 H983051 H917515 H851979 H786443 H720907 H655371 H589835 H524299 H458763 H393227 H327691 H262155 H196619 H131083 H65547 WVI983054 IZ65550 SV65550 ACR65550 AMN65550 AWJ65550 BGF65550 BQB65550 BZX65550 CJT65550 CTP65550 DDL65550 DNH65550 DXD65550 EGZ65550 EQV65550 FAR65550 FKN65550 FUJ65550 GEF65550 GOB65550 GXX65550 HHT65550 HRP65550 IBL65550 ILH65550 IVD65550 JEZ65550 JOV65550 JYR65550 KIN65550 KSJ65550 LCF65550 LMB65550 LVX65550 MFT65550 MPP65550 MZL65550 NJH65550 NTD65550 OCZ65550 OMV65550 OWR65550 PGN65550 PQJ65550 QAF65550 QKB65550 QTX65550 RDT65550 RNP65550 RXL65550 SHH65550 SRD65550 TAZ65550 TKV65550 TUR65550 UEN65550 UOJ65550 UYF65550 VIB65550 VRX65550 WBT65550 WLP65550 WVL65550 IZ131086 SV131086 ACR131086 AMN131086 AWJ131086 BGF131086 BQB131086 BZX131086 CJT131086 CTP131086 DDL131086 DNH131086 DXD131086 EGZ131086 EQV131086 FAR131086 FKN131086 FUJ131086 GEF131086 GOB131086 GXX131086 HHT131086 HRP131086 IBL131086 ILH131086 IVD131086 JEZ131086 JOV131086 JYR131086 KIN131086 KSJ131086 LCF131086 LMB131086 LVX131086 MFT131086 MPP131086 MZL131086 NJH131086 NTD131086 OCZ131086 OMV131086 OWR131086 PGN131086 PQJ131086 QAF131086 QKB131086 QTX131086 RDT131086 RNP131086 RXL131086 SHH131086 SRD131086 TAZ131086 TKV131086 TUR131086 UEN131086 UOJ131086 UYF131086 VIB131086 VRX131086 WBT131086 WLP131086 WVL131086 IZ196622 SV196622 ACR196622 AMN196622 AWJ196622 BGF196622 BQB196622 BZX196622 CJT196622 CTP196622 DDL196622 DNH196622 DXD196622 EGZ196622 EQV196622 FAR196622 FKN196622 FUJ196622 GEF196622 GOB196622 GXX196622 HHT196622 HRP196622 IBL196622 ILH196622 IVD196622 JEZ196622 JOV196622 JYR196622 KIN196622 KSJ196622 LCF196622 LMB196622 LVX196622 MFT196622 MPP196622 MZL196622 NJH196622 NTD196622 OCZ196622 OMV196622 OWR196622 PGN196622 PQJ196622 QAF196622 QKB196622 QTX196622 RDT196622 RNP196622 RXL196622 SHH196622 SRD196622 TAZ196622 TKV196622 TUR196622 UEN196622 UOJ196622 UYF196622 VIB196622 VRX196622 WBT196622 WLP196622 WVL196622 IZ262158 SV262158 ACR262158 AMN262158 AWJ262158 BGF262158 BQB262158 BZX262158 CJT262158 CTP262158 DDL262158 DNH262158 DXD262158 EGZ262158 EQV262158 FAR262158 FKN262158 FUJ262158 GEF262158 GOB262158 GXX262158 HHT262158 HRP262158 IBL262158 ILH262158 IVD262158 JEZ262158 JOV262158 JYR262158 KIN262158 KSJ262158 LCF262158 LMB262158 LVX262158 MFT262158 MPP262158 MZL262158 NJH262158 NTD262158 OCZ262158 OMV262158 OWR262158 PGN262158 PQJ262158 QAF262158 QKB262158 QTX262158 RDT262158 RNP262158 RXL262158 SHH262158 SRD262158 TAZ262158 TKV262158 TUR262158 UEN262158 UOJ262158 UYF262158 VIB262158 VRX262158 WBT262158 WLP262158 WVL262158 IZ327694 SV327694 ACR327694 AMN327694 AWJ327694 BGF327694 BQB327694 BZX327694 CJT327694 CTP327694 DDL327694 DNH327694 DXD327694 EGZ327694 EQV327694 FAR327694 FKN327694 FUJ327694 GEF327694 GOB327694 GXX327694 HHT327694 HRP327694 IBL327694 ILH327694 IVD327694 JEZ327694 JOV327694 JYR327694 KIN327694 KSJ327694 LCF327694 LMB327694 LVX327694 MFT327694 MPP327694 MZL327694 NJH327694 NTD327694 OCZ327694 OMV327694 OWR327694 PGN327694 PQJ327694 QAF327694 QKB327694 QTX327694 RDT327694 RNP327694 RXL327694 SHH327694 SRD327694 TAZ327694 TKV327694 TUR327694 UEN327694 UOJ327694 UYF327694 VIB327694 VRX327694 WBT327694 WLP327694 WVL327694 IZ393230 SV393230 ACR393230 AMN393230 AWJ393230 BGF393230 BQB393230 BZX393230 CJT393230 CTP393230 DDL393230 DNH393230 DXD393230 EGZ393230 EQV393230 FAR393230 FKN393230 FUJ393230 GEF393230 GOB393230 GXX393230 HHT393230 HRP393230 IBL393230 ILH393230 IVD393230 JEZ393230 JOV393230 JYR393230 KIN393230 KSJ393230 LCF393230 LMB393230 LVX393230 MFT393230 MPP393230 MZL393230 NJH393230 NTD393230 OCZ393230 OMV393230 OWR393230 PGN393230 PQJ393230 QAF393230 QKB393230 QTX393230 RDT393230 RNP393230 RXL393230 SHH393230 SRD393230 TAZ393230 TKV393230 TUR393230 UEN393230 UOJ393230 UYF393230 VIB393230 VRX393230 WBT393230 WLP393230 WVL393230 IZ458766 SV458766 ACR458766 AMN458766 AWJ458766 BGF458766 BQB458766 BZX458766 CJT458766 CTP458766 DDL458766 DNH458766 DXD458766 EGZ458766 EQV458766 FAR458766 FKN458766 FUJ458766 GEF458766 GOB458766 GXX458766 HHT458766 HRP458766 IBL458766 ILH458766 IVD458766 JEZ458766 JOV458766 JYR458766 KIN458766 KSJ458766 LCF458766 LMB458766 LVX458766 MFT458766 MPP458766 MZL458766 NJH458766 NTD458766 OCZ458766 OMV458766 OWR458766 PGN458766 PQJ458766 QAF458766 QKB458766 QTX458766 RDT458766 RNP458766 RXL458766 SHH458766 SRD458766 TAZ458766 TKV458766 TUR458766 UEN458766 UOJ458766 UYF458766 VIB458766 VRX458766 WBT458766 WLP458766 WVL458766 IZ524302 SV524302 ACR524302 AMN524302 AWJ524302 BGF524302 BQB524302 BZX524302 CJT524302 CTP524302 DDL524302 DNH524302 DXD524302 EGZ524302 EQV524302 FAR524302 FKN524302 FUJ524302 GEF524302 GOB524302 GXX524302 HHT524302 HRP524302 IBL524302 ILH524302 IVD524302 JEZ524302 JOV524302 JYR524302 KIN524302 KSJ524302 LCF524302 LMB524302 LVX524302 MFT524302 MPP524302 MZL524302 NJH524302 NTD524302 OCZ524302 OMV524302 OWR524302 PGN524302 PQJ524302 QAF524302 QKB524302 QTX524302 RDT524302 RNP524302 RXL524302 SHH524302 SRD524302 TAZ524302 TKV524302 TUR524302 UEN524302 UOJ524302 UYF524302 VIB524302 VRX524302 WBT524302 WLP524302 WVL524302 IZ589838 SV589838 ACR589838 AMN589838 AWJ589838 BGF589838 BQB589838 BZX589838 CJT589838 CTP589838 DDL589838 DNH589838 DXD589838 EGZ589838 EQV589838 FAR589838 FKN589838 FUJ589838 GEF589838 GOB589838 GXX589838 HHT589838 HRP589838 IBL589838 ILH589838 IVD589838 JEZ589838 JOV589838 JYR589838 KIN589838 KSJ589838 LCF589838 LMB589838 LVX589838 MFT589838 MPP589838 MZL589838 NJH589838 NTD589838 OCZ589838 OMV589838 OWR589838 PGN589838 PQJ589838 QAF589838 QKB589838 QTX589838 RDT589838 RNP589838 RXL589838 SHH589838 SRD589838 TAZ589838 TKV589838 TUR589838 UEN589838 UOJ589838 UYF589838 VIB589838 VRX589838 WBT589838 WLP589838 WVL589838 IZ655374 SV655374 ACR655374 AMN655374 AWJ655374 BGF655374 BQB655374 BZX655374 CJT655374 CTP655374 DDL655374 DNH655374 DXD655374 EGZ655374 EQV655374 FAR655374 FKN655374 FUJ655374 GEF655374 GOB655374 GXX655374 HHT655374 HRP655374 IBL655374 ILH655374 IVD655374 JEZ655374 JOV655374 JYR655374 KIN655374 KSJ655374 LCF655374 LMB655374 LVX655374 MFT655374 MPP655374 MZL655374 NJH655374 NTD655374 OCZ655374 OMV655374 OWR655374 PGN655374 PQJ655374 QAF655374 QKB655374 QTX655374 RDT655374 RNP655374 RXL655374 SHH655374 SRD655374 TAZ655374 TKV655374 TUR655374 UEN655374 UOJ655374 UYF655374 VIB655374 VRX655374 WBT655374 WLP655374 WVL655374 IZ720910 SV720910 ACR720910 AMN720910 AWJ720910 BGF720910 BQB720910 BZX720910 CJT720910 CTP720910 DDL720910 DNH720910 DXD720910 EGZ720910 EQV720910 FAR720910 FKN720910 FUJ720910 GEF720910 GOB720910 GXX720910 HHT720910 HRP720910 IBL720910 ILH720910 IVD720910 JEZ720910 JOV720910 JYR720910 KIN720910 KSJ720910 LCF720910 LMB720910 LVX720910 MFT720910 MPP720910 MZL720910 NJH720910 NTD720910 OCZ720910 OMV720910 OWR720910 PGN720910 PQJ720910 QAF720910 QKB720910 QTX720910 RDT720910 RNP720910 RXL720910 SHH720910 SRD720910 TAZ720910 TKV720910 TUR720910 UEN720910 UOJ720910 UYF720910 VIB720910 VRX720910 WBT720910 WLP720910 WVL720910 IZ786446 SV786446 ACR786446 AMN786446 AWJ786446 BGF786446 BQB786446 BZX786446 CJT786446 CTP786446 DDL786446 DNH786446 DXD786446 EGZ786446 EQV786446 FAR786446 FKN786446 FUJ786446 GEF786446 GOB786446 GXX786446 HHT786446 HRP786446 IBL786446 ILH786446 IVD786446 JEZ786446 JOV786446 JYR786446 KIN786446 KSJ786446 LCF786446 LMB786446 LVX786446 MFT786446 MPP786446 MZL786446 NJH786446 NTD786446 OCZ786446 OMV786446 OWR786446 PGN786446 PQJ786446 QAF786446 QKB786446 QTX786446 RDT786446 RNP786446 RXL786446 SHH786446 SRD786446 TAZ786446 TKV786446 TUR786446 UEN786446 UOJ786446 UYF786446 VIB786446 VRX786446 WBT786446 WLP786446 WVL786446 IZ851982 SV851982 ACR851982 AMN851982 AWJ851982 BGF851982 BQB851982 BZX851982 CJT851982 CTP851982 DDL851982 DNH851982 DXD851982 EGZ851982 EQV851982 FAR851982 FKN851982 FUJ851982 GEF851982 GOB851982 GXX851982 HHT851982 HRP851982 IBL851982 ILH851982 IVD851982 JEZ851982 JOV851982 JYR851982 KIN851982 KSJ851982 LCF851982 LMB851982 LVX851982 MFT851982 MPP851982 MZL851982 NJH851982 NTD851982 OCZ851982 OMV851982 OWR851982 PGN851982 PQJ851982 QAF851982 QKB851982 QTX851982 RDT851982 RNP851982 RXL851982 SHH851982 SRD851982 TAZ851982 TKV851982 TUR851982 UEN851982 UOJ851982 UYF851982 VIB851982 VRX851982 WBT851982 WLP851982 WVL851982 IZ917518 SV917518 ACR917518 AMN917518 AWJ917518 BGF917518 BQB917518 BZX917518 CJT917518 CTP917518 DDL917518 DNH917518 DXD917518 EGZ917518 EQV917518 FAR917518 FKN917518 FUJ917518 GEF917518 GOB917518 GXX917518 HHT917518 HRP917518 IBL917518 ILH917518 IVD917518 JEZ917518 JOV917518 JYR917518 KIN917518 KSJ917518 LCF917518 LMB917518 LVX917518 MFT917518 MPP917518 MZL917518 NJH917518 NTD917518 OCZ917518 OMV917518 OWR917518 PGN917518 PQJ917518 QAF917518 QKB917518 QTX917518 RDT917518 RNP917518 RXL917518 SHH917518 SRD917518 TAZ917518 TKV917518 TUR917518 UEN917518 UOJ917518 UYF917518 VIB917518 VRX917518 WBT917518 WLP917518 WVL917518 IZ983054 SV983054 ACR983054 AMN983054 AWJ983054 BGF983054 BQB983054 BZX983054 CJT983054 CTP983054 DDL983054 DNH983054 DXD983054 EGZ983054 EQV983054 FAR983054 FKN983054 FUJ983054 GEF983054 GOB983054 GXX983054 HHT983054 HRP983054 IBL983054 ILH983054 IVD983054 JEZ983054 JOV983054 JYR983054 KIN983054 KSJ983054 LCF983054 LMB983054 LVX983054 MFT983054 MPP983054 MZL983054 NJH983054 NTD983054 OCZ983054 OMV983054 OWR983054 PGN983054 PQJ983054 QAF983054 QKB983054 QTX983054 RDT983054 RNP983054 RXL983054 SHH983054 SRD983054 TAZ983054 TKV983054 TUR983054 UEN983054 UOJ983054 UYF983054 VIB983054 VRX983054 WBT983054 WLP983054 WVL983054 IW65550 SS65550 ACO65550 AMK65550 AWG65550 BGC65550 BPY65550 BZU65550 CJQ65550 CTM65550 DDI65550 DNE65550 DXA65550 EGW65550 EQS65550 FAO65550 FKK65550 FUG65550 GEC65550 GNY65550 GXU65550 HHQ65550 HRM65550 IBI65550 ILE65550 IVA65550 JEW65550 JOS65550 JYO65550 KIK65550 KSG65550 LCC65550 LLY65550 LVU65550 MFQ65550 MPM65550 MZI65550 NJE65550 NTA65550 OCW65550 OMS65550 OWO65550 PGK65550 PQG65550 QAC65550 QJY65550 QTU65550 RDQ65550 RNM65550 RXI65550 SHE65550 SRA65550 TAW65550 TKS65550 TUO65550 UEK65550 UOG65550 UYC65550 VHY65550 VRU65550 WBQ65550 WLM65550 WVI65550 IW131086 SS131086 ACO131086 AMK131086 AWG131086 BGC131086 BPY131086 BZU131086 CJQ131086 CTM131086 DDI131086 DNE131086 DXA131086 EGW131086 EQS131086 FAO131086 FKK131086 FUG131086 GEC131086 GNY131086 GXU131086 HHQ131086 HRM131086 IBI131086 ILE131086 IVA131086 JEW131086 JOS131086 JYO131086 KIK131086 KSG131086 LCC131086 LLY131086 LVU131086 MFQ131086 MPM131086 MZI131086 NJE131086 NTA131086 OCW131086 OMS131086 OWO131086 PGK131086 PQG131086 QAC131086 QJY131086 QTU131086 RDQ131086 RNM131086 RXI131086 SHE131086 SRA131086 TAW131086 TKS131086 TUO131086 UEK131086 UOG131086 UYC131086 VHY131086 VRU131086 WBQ131086 WLM131086 WVI131086 IW196622 SS196622 ACO196622 AMK196622 AWG196622 BGC196622 BPY196622 BZU196622 CJQ196622 CTM196622 DDI196622 DNE196622 DXA196622 EGW196622 EQS196622 FAO196622 FKK196622 FUG196622 GEC196622 GNY196622 GXU196622 HHQ196622 HRM196622 IBI196622 ILE196622 IVA196622 JEW196622 JOS196622 JYO196622 KIK196622 KSG196622 LCC196622 LLY196622 LVU196622 MFQ196622 MPM196622 MZI196622 NJE196622 NTA196622 OCW196622 OMS196622 OWO196622 PGK196622 PQG196622 QAC196622 QJY196622 QTU196622 RDQ196622 RNM196622 RXI196622 SHE196622 SRA196622 TAW196622 TKS196622 TUO196622 UEK196622 UOG196622 UYC196622 VHY196622 VRU196622 WBQ196622 WLM196622 WVI196622 IW262158 SS262158 ACO262158 AMK262158 AWG262158 BGC262158 BPY262158 BZU262158 CJQ262158 CTM262158 DDI262158 DNE262158 DXA262158 EGW262158 EQS262158 FAO262158 FKK262158 FUG262158 GEC262158 GNY262158 GXU262158 HHQ262158 HRM262158 IBI262158 ILE262158 IVA262158 JEW262158 JOS262158 JYO262158 KIK262158 KSG262158 LCC262158 LLY262158 LVU262158 MFQ262158 MPM262158 MZI262158 NJE262158 NTA262158 OCW262158 OMS262158 OWO262158 PGK262158 PQG262158 QAC262158 QJY262158 QTU262158 RDQ262158 RNM262158 RXI262158 SHE262158 SRA262158 TAW262158 TKS262158 TUO262158 UEK262158 UOG262158 UYC262158 VHY262158 VRU262158 WBQ262158 WLM262158 WVI262158 IW327694 SS327694 ACO327694 AMK327694 AWG327694 BGC327694 BPY327694 BZU327694 CJQ327694 CTM327694 DDI327694 DNE327694 DXA327694 EGW327694 EQS327694 FAO327694 FKK327694 FUG327694 GEC327694 GNY327694 GXU327694 HHQ327694 HRM327694 IBI327694 ILE327694 IVA327694 JEW327694 JOS327694 JYO327694 KIK327694 KSG327694 LCC327694 LLY327694 LVU327694 MFQ327694 MPM327694 MZI327694 NJE327694 NTA327694 OCW327694 OMS327694 OWO327694 PGK327694 PQG327694 QAC327694 QJY327694 QTU327694 RDQ327694 RNM327694 RXI327694 SHE327694 SRA327694 TAW327694 TKS327694 TUO327694 UEK327694 UOG327694 UYC327694 VHY327694 VRU327694 WBQ327694 WLM327694 WVI327694 IW393230 SS393230 ACO393230 AMK393230 AWG393230 BGC393230 BPY393230 BZU393230 CJQ393230 CTM393230 DDI393230 DNE393230 DXA393230 EGW393230 EQS393230 FAO393230 FKK393230 FUG393230 GEC393230 GNY393230 GXU393230 HHQ393230 HRM393230 IBI393230 ILE393230 IVA393230 JEW393230 JOS393230 JYO393230 KIK393230 KSG393230 LCC393230 LLY393230 LVU393230 MFQ393230 MPM393230 MZI393230 NJE393230 NTA393230 OCW393230 OMS393230 OWO393230 PGK393230 PQG393230 QAC393230 QJY393230 QTU393230 RDQ393230 RNM393230 RXI393230 SHE393230 SRA393230 TAW393230 TKS393230 TUO393230 UEK393230 UOG393230 UYC393230 VHY393230 VRU393230 WBQ393230 WLM393230 WVI393230 IW458766 SS458766 ACO458766 AMK458766 AWG458766 BGC458766 BPY458766 BZU458766 CJQ458766 CTM458766 DDI458766 DNE458766 DXA458766 EGW458766 EQS458766 FAO458766 FKK458766 FUG458766 GEC458766 GNY458766 GXU458766 HHQ458766 HRM458766 IBI458766 ILE458766 IVA458766 JEW458766 JOS458766 JYO458766 KIK458766 KSG458766 LCC458766 LLY458766 LVU458766 MFQ458766 MPM458766 MZI458766 NJE458766 NTA458766 OCW458766 OMS458766 OWO458766 PGK458766 PQG458766 QAC458766 QJY458766 QTU458766 RDQ458766 RNM458766 RXI458766 SHE458766 SRA458766 TAW458766 TKS458766 TUO458766 UEK458766 UOG458766 UYC458766 VHY458766 VRU458766 WBQ458766 WLM458766 WVI458766 IW524302 SS524302 ACO524302 AMK524302 AWG524302 BGC524302 BPY524302 BZU524302 CJQ524302 CTM524302 DDI524302 DNE524302 DXA524302 EGW524302 EQS524302 FAO524302 FKK524302 FUG524302 GEC524302 GNY524302 GXU524302 HHQ524302 HRM524302 IBI524302 ILE524302 IVA524302 JEW524302 JOS524302 JYO524302 KIK524302 KSG524302 LCC524302 LLY524302 LVU524302 MFQ524302 MPM524302 MZI524302 NJE524302 NTA524302 OCW524302 OMS524302 OWO524302 PGK524302 PQG524302 QAC524302 QJY524302 QTU524302 RDQ524302 RNM524302 RXI524302 SHE524302 SRA524302 TAW524302 TKS524302 TUO524302 UEK524302 UOG524302 UYC524302 VHY524302 VRU524302 WBQ524302 WLM524302 WVI524302 IW589838 SS589838 ACO589838 AMK589838 AWG589838 BGC589838 BPY589838 BZU589838 CJQ589838 CTM589838 DDI589838 DNE589838 DXA589838 EGW589838 EQS589838 FAO589838 FKK589838 FUG589838 GEC589838 GNY589838 GXU589838 HHQ589838 HRM589838 IBI589838 ILE589838 IVA589838 JEW589838 JOS589838 JYO589838 KIK589838 KSG589838 LCC589838 LLY589838 LVU589838 MFQ589838 MPM589838 MZI589838 NJE589838 NTA589838 OCW589838 OMS589838 OWO589838 PGK589838 PQG589838 QAC589838 QJY589838 QTU589838 RDQ589838 RNM589838 RXI589838 SHE589838 SRA589838 TAW589838 TKS589838 TUO589838 UEK589838 UOG589838 UYC589838 VHY589838 VRU589838 WBQ589838 WLM589838 WVI589838 IW655374 SS655374 ACO655374 AMK655374 AWG655374 BGC655374 BPY655374 BZU655374 CJQ655374 CTM655374 DDI655374 DNE655374 DXA655374 EGW655374 EQS655374 FAO655374 FKK655374 FUG655374 GEC655374 GNY655374 GXU655374 HHQ655374 HRM655374 IBI655374 ILE655374 IVA655374 JEW655374 JOS655374 JYO655374 KIK655374 KSG655374 LCC655374 LLY655374 LVU655374 MFQ655374 MPM655374 MZI655374 NJE655374 NTA655374 OCW655374 OMS655374 OWO655374 PGK655374 PQG655374 QAC655374 QJY655374 QTU655374 RDQ655374 RNM655374 RXI655374 SHE655374 SRA655374 TAW655374 TKS655374 TUO655374 UEK655374 UOG655374 UYC655374 VHY655374 VRU655374 WBQ655374 WLM655374 WVI655374 IW720910 SS720910 ACO720910 AMK720910 AWG720910 BGC720910 BPY720910 BZU720910 CJQ720910 CTM720910 DDI720910 DNE720910 DXA720910 EGW720910 EQS720910 FAO720910 FKK720910 FUG720910 GEC720910 GNY720910 GXU720910 HHQ720910 HRM720910 IBI720910 ILE720910 IVA720910 JEW720910 JOS720910 JYO720910 KIK720910 KSG720910 LCC720910 LLY720910 LVU720910 MFQ720910 MPM720910 MZI720910 NJE720910 NTA720910 OCW720910 OMS720910 OWO720910 PGK720910 PQG720910 QAC720910 QJY720910 QTU720910 RDQ720910 RNM720910 RXI720910 SHE720910 SRA720910 TAW720910 TKS720910 TUO720910 UEK720910 UOG720910 UYC720910 VHY720910 VRU720910 WBQ720910 WLM720910 WVI720910 IW786446 SS786446 ACO786446 AMK786446 AWG786446 BGC786446 BPY786446 BZU786446 CJQ786446 CTM786446 DDI786446 DNE786446 DXA786446 EGW786446 EQS786446 FAO786446 FKK786446 FUG786446 GEC786446 GNY786446 GXU786446 HHQ786446 HRM786446 IBI786446 ILE786446 IVA786446 JEW786446 JOS786446 JYO786446 KIK786446 KSG786446 LCC786446 LLY786446 LVU786446 MFQ786446 MPM786446 MZI786446 NJE786446 NTA786446 OCW786446 OMS786446 OWO786446 PGK786446 PQG786446 QAC786446 QJY786446 QTU786446 RDQ786446 RNM786446 RXI786446 SHE786446 SRA786446 TAW786446 TKS786446 TUO786446 UEK786446 UOG786446 UYC786446 VHY786446 VRU786446 WBQ786446 WLM786446 WVI786446 IW851982 SS851982 ACO851982 AMK851982 AWG851982 BGC851982 BPY851982 BZU851982 CJQ851982 CTM851982 DDI851982 DNE851982 DXA851982 EGW851982 EQS851982 FAO851982 FKK851982 FUG851982 GEC851982 GNY851982 GXU851982 HHQ851982 HRM851982 IBI851982 ILE851982 IVA851982 JEW851982 JOS851982 JYO851982 KIK851982 KSG851982 LCC851982 LLY851982 LVU851982 MFQ851982 MPM851982 MZI851982 NJE851982 NTA851982 OCW851982 OMS851982 OWO851982 PGK851982 PQG851982 QAC851982 QJY851982 QTU851982 RDQ851982 RNM851982 RXI851982 SHE851982 SRA851982 TAW851982 TKS851982 TUO851982 UEK851982 UOG851982 UYC851982 VHY851982 VRU851982 WBQ851982 WLM851982 WVI851982 IW917518 SS917518 ACO917518 AMK917518 AWG917518 BGC917518 BPY917518 BZU917518 CJQ917518 CTM917518 DDI917518 DNE917518 DXA917518 EGW917518 EQS917518 FAO917518 FKK917518 FUG917518 GEC917518 GNY917518 GXU917518 HHQ917518 HRM917518 IBI917518 ILE917518 IVA917518 JEW917518 JOS917518 JYO917518 KIK917518 KSG917518 LCC917518 LLY917518 LVU917518 MFQ917518 MPM917518 MZI917518 NJE917518 NTA917518 OCW917518 OMS917518 OWO917518 PGK917518 PQG917518 QAC917518 QJY917518 QTU917518 RDQ917518 RNM917518 RXI917518 SHE917518 SRA917518 TAW917518 TKS917518 TUO917518 UEK917518 UOG917518 UYC917518 VHY917518 VRU917518 WBQ917518 WLM917518 WVI917518 IW983054 SS983054 ACO983054 AMK983054 AWG983054 BGC983054 BPY983054 BZU983054 CJQ983054 CTM983054 DDI983054 DNE983054 DXA983054 EGW983054 EQS983054 FAO983054 FKK983054 FUG983054 GEC983054 GNY983054 GXU983054 HHQ983054 HRM983054 IBI983054 ILE983054 IVA983054 JEW983054 JOS983054 JYO983054 KIK983054 KSG983054 LCC983054 LLY983054 LVU983054 MFQ983054 MPM983054 MZI983054 NJE983054 NTA983054 OCW983054 OMS983054 OWO983054 PGK983054 PQG983054 QAC983054 QJY983054 QTU983054 RDQ983054 RNM983054 RXI983054 SHE983054 SRA983054 TAW983054 TKS983054 TUO983054 UEK983054 UOG983054 UYC983054 VHY983054 VRU983054 WBQ983054" xr:uid="{00000000-0002-0000-0300-000009000000}">
      <formula1>FinalStub</formula1>
    </dataValidation>
    <dataValidation type="list" allowBlank="1" showInputMessage="1" showErrorMessage="1" sqref="WLM983053 H13 SV12:SV14 ACR12:ACR14 AMN12:AMN14 AWJ12:AWJ14 BGF12:BGF14 BQB12:BQB14 BZX12:BZX14 CJT12:CJT14 CTP12:CTP14 DDL12:DDL14 DNH12:DNH14 DXD12:DXD14 EGZ12:EGZ14 EQV12:EQV14 FAR12:FAR14 FKN12:FKN14 FUJ12:FUJ14 GEF12:GEF14 GOB12:GOB14 GXX12:GXX14 HHT12:HHT14 HRP12:HRP14 IBL12:IBL14 ILH12:ILH14 IVD12:IVD14 JEZ12:JEZ14 JOV12:JOV14 JYR12:JYR14 KIN12:KIN14 KSJ12:KSJ14 LCF12:LCF14 LMB12:LMB14 LVX12:LVX14 MFT12:MFT14 MPP12:MPP14 MZL12:MZL14 NJH12:NJH14 NTD12:NTD14 OCZ12:OCZ14 OMV12:OMV14 OWR12:OWR14 PGN12:PGN14 PQJ12:PQJ14 QAF12:QAF14 QKB12:QKB14 QTX12:QTX14 RDT12:RDT14 RNP12:RNP14 RXL12:RXL14 SHH12:SHH14 SRD12:SRD14 TAZ12:TAZ14 TKV12:TKV14 TUR12:TUR14 UEN12:UEN14 UOJ12:UOJ14 UYF12:UYF14 VIB12:VIB14 VRX12:VRX14 WBT12:WBT14 WLP12:WLP14 WVL12:WVL14 IW12:IW14 SS12:SS14 ACO12:ACO14 AMK12:AMK14 AWG12:AWG14 BGC12:BGC14 BPY12:BPY14 BZU12:BZU14 CJQ12:CJQ14 CTM12:CTM14 DDI12:DDI14 DNE12:DNE14 DXA12:DXA14 EGW12:EGW14 EQS12:EQS14 FAO12:FAO14 FKK12:FKK14 FUG12:FUG14 GEC12:GEC14 GNY12:GNY14 GXU12:GXU14 HHQ12:HHQ14 HRM12:HRM14 IBI12:IBI14 ILE12:ILE14 IVA12:IVA14 JEW12:JEW14 JOS12:JOS14 JYO12:JYO14 KIK12:KIK14 KSG12:KSG14 LCC12:LCC14 LLY12:LLY14 LVU12:LVU14 MFQ12:MFQ14 MPM12:MPM14 MZI12:MZI14 NJE12:NJE14 NTA12:NTA14 OCW12:OCW14 OMS12:OMS14 OWO12:OWO14 PGK12:PGK14 PQG12:PQG14 QAC12:QAC14 QJY12:QJY14 QTU12:QTU14 RDQ12:RDQ14 RNM12:RNM14 RXI12:RXI14 SHE12:SHE14 SRA12:SRA14 TAW12:TAW14 TKS12:TKS14 TUO12:TUO14 UEK12:UEK14 UOG12:UOG14 UYC12:UYC14 VHY12:VHY14 VRU12:VRU14 WBQ12:WBQ14 WLM12:WLM14 WVI12:WVI14 IZ12:IZ14 E13 E983050 E917514 E851978 E786442 E720906 E655370 E589834 E524298 E458762 E393226 E327690 E262154 E196618 E131082 E65546 H983050 H917514 H851978 H786442 H720906 H655370 H589834 H524298 H458762 H393226 H327690 H262154 H196618 H131082 H65546 WVI983053 IZ65549 SV65549 ACR65549 AMN65549 AWJ65549 BGF65549 BQB65549 BZX65549 CJT65549 CTP65549 DDL65549 DNH65549 DXD65549 EGZ65549 EQV65549 FAR65549 FKN65549 FUJ65549 GEF65549 GOB65549 GXX65549 HHT65549 HRP65549 IBL65549 ILH65549 IVD65549 JEZ65549 JOV65549 JYR65549 KIN65549 KSJ65549 LCF65549 LMB65549 LVX65549 MFT65549 MPP65549 MZL65549 NJH65549 NTD65549 OCZ65549 OMV65549 OWR65549 PGN65549 PQJ65549 QAF65549 QKB65549 QTX65549 RDT65549 RNP65549 RXL65549 SHH65549 SRD65549 TAZ65549 TKV65549 TUR65549 UEN65549 UOJ65549 UYF65549 VIB65549 VRX65549 WBT65549 WLP65549 WVL65549 IZ131085 SV131085 ACR131085 AMN131085 AWJ131085 BGF131085 BQB131085 BZX131085 CJT131085 CTP131085 DDL131085 DNH131085 DXD131085 EGZ131085 EQV131085 FAR131085 FKN131085 FUJ131085 GEF131085 GOB131085 GXX131085 HHT131085 HRP131085 IBL131085 ILH131085 IVD131085 JEZ131085 JOV131085 JYR131085 KIN131085 KSJ131085 LCF131085 LMB131085 LVX131085 MFT131085 MPP131085 MZL131085 NJH131085 NTD131085 OCZ131085 OMV131085 OWR131085 PGN131085 PQJ131085 QAF131085 QKB131085 QTX131085 RDT131085 RNP131085 RXL131085 SHH131085 SRD131085 TAZ131085 TKV131085 TUR131085 UEN131085 UOJ131085 UYF131085 VIB131085 VRX131085 WBT131085 WLP131085 WVL131085 IZ196621 SV196621 ACR196621 AMN196621 AWJ196621 BGF196621 BQB196621 BZX196621 CJT196621 CTP196621 DDL196621 DNH196621 DXD196621 EGZ196621 EQV196621 FAR196621 FKN196621 FUJ196621 GEF196621 GOB196621 GXX196621 HHT196621 HRP196621 IBL196621 ILH196621 IVD196621 JEZ196621 JOV196621 JYR196621 KIN196621 KSJ196621 LCF196621 LMB196621 LVX196621 MFT196621 MPP196621 MZL196621 NJH196621 NTD196621 OCZ196621 OMV196621 OWR196621 PGN196621 PQJ196621 QAF196621 QKB196621 QTX196621 RDT196621 RNP196621 RXL196621 SHH196621 SRD196621 TAZ196621 TKV196621 TUR196621 UEN196621 UOJ196621 UYF196621 VIB196621 VRX196621 WBT196621 WLP196621 WVL196621 IZ262157 SV262157 ACR262157 AMN262157 AWJ262157 BGF262157 BQB262157 BZX262157 CJT262157 CTP262157 DDL262157 DNH262157 DXD262157 EGZ262157 EQV262157 FAR262157 FKN262157 FUJ262157 GEF262157 GOB262157 GXX262157 HHT262157 HRP262157 IBL262157 ILH262157 IVD262157 JEZ262157 JOV262157 JYR262157 KIN262157 KSJ262157 LCF262157 LMB262157 LVX262157 MFT262157 MPP262157 MZL262157 NJH262157 NTD262157 OCZ262157 OMV262157 OWR262157 PGN262157 PQJ262157 QAF262157 QKB262157 QTX262157 RDT262157 RNP262157 RXL262157 SHH262157 SRD262157 TAZ262157 TKV262157 TUR262157 UEN262157 UOJ262157 UYF262157 VIB262157 VRX262157 WBT262157 WLP262157 WVL262157 IZ327693 SV327693 ACR327693 AMN327693 AWJ327693 BGF327693 BQB327693 BZX327693 CJT327693 CTP327693 DDL327693 DNH327693 DXD327693 EGZ327693 EQV327693 FAR327693 FKN327693 FUJ327693 GEF327693 GOB327693 GXX327693 HHT327693 HRP327693 IBL327693 ILH327693 IVD327693 JEZ327693 JOV327693 JYR327693 KIN327693 KSJ327693 LCF327693 LMB327693 LVX327693 MFT327693 MPP327693 MZL327693 NJH327693 NTD327693 OCZ327693 OMV327693 OWR327693 PGN327693 PQJ327693 QAF327693 QKB327693 QTX327693 RDT327693 RNP327693 RXL327693 SHH327693 SRD327693 TAZ327693 TKV327693 TUR327693 UEN327693 UOJ327693 UYF327693 VIB327693 VRX327693 WBT327693 WLP327693 WVL327693 IZ393229 SV393229 ACR393229 AMN393229 AWJ393229 BGF393229 BQB393229 BZX393229 CJT393229 CTP393229 DDL393229 DNH393229 DXD393229 EGZ393229 EQV393229 FAR393229 FKN393229 FUJ393229 GEF393229 GOB393229 GXX393229 HHT393229 HRP393229 IBL393229 ILH393229 IVD393229 JEZ393229 JOV393229 JYR393229 KIN393229 KSJ393229 LCF393229 LMB393229 LVX393229 MFT393229 MPP393229 MZL393229 NJH393229 NTD393229 OCZ393229 OMV393229 OWR393229 PGN393229 PQJ393229 QAF393229 QKB393229 QTX393229 RDT393229 RNP393229 RXL393229 SHH393229 SRD393229 TAZ393229 TKV393229 TUR393229 UEN393229 UOJ393229 UYF393229 VIB393229 VRX393229 WBT393229 WLP393229 WVL393229 IZ458765 SV458765 ACR458765 AMN458765 AWJ458765 BGF458765 BQB458765 BZX458765 CJT458765 CTP458765 DDL458765 DNH458765 DXD458765 EGZ458765 EQV458765 FAR458765 FKN458765 FUJ458765 GEF458765 GOB458765 GXX458765 HHT458765 HRP458765 IBL458765 ILH458765 IVD458765 JEZ458765 JOV458765 JYR458765 KIN458765 KSJ458765 LCF458765 LMB458765 LVX458765 MFT458765 MPP458765 MZL458765 NJH458765 NTD458765 OCZ458765 OMV458765 OWR458765 PGN458765 PQJ458765 QAF458765 QKB458765 QTX458765 RDT458765 RNP458765 RXL458765 SHH458765 SRD458765 TAZ458765 TKV458765 TUR458765 UEN458765 UOJ458765 UYF458765 VIB458765 VRX458765 WBT458765 WLP458765 WVL458765 IZ524301 SV524301 ACR524301 AMN524301 AWJ524301 BGF524301 BQB524301 BZX524301 CJT524301 CTP524301 DDL524301 DNH524301 DXD524301 EGZ524301 EQV524301 FAR524301 FKN524301 FUJ524301 GEF524301 GOB524301 GXX524301 HHT524301 HRP524301 IBL524301 ILH524301 IVD524301 JEZ524301 JOV524301 JYR524301 KIN524301 KSJ524301 LCF524301 LMB524301 LVX524301 MFT524301 MPP524301 MZL524301 NJH524301 NTD524301 OCZ524301 OMV524301 OWR524301 PGN524301 PQJ524301 QAF524301 QKB524301 QTX524301 RDT524301 RNP524301 RXL524301 SHH524301 SRD524301 TAZ524301 TKV524301 TUR524301 UEN524301 UOJ524301 UYF524301 VIB524301 VRX524301 WBT524301 WLP524301 WVL524301 IZ589837 SV589837 ACR589837 AMN589837 AWJ589837 BGF589837 BQB589837 BZX589837 CJT589837 CTP589837 DDL589837 DNH589837 DXD589837 EGZ589837 EQV589837 FAR589837 FKN589837 FUJ589837 GEF589837 GOB589837 GXX589837 HHT589837 HRP589837 IBL589837 ILH589837 IVD589837 JEZ589837 JOV589837 JYR589837 KIN589837 KSJ589837 LCF589837 LMB589837 LVX589837 MFT589837 MPP589837 MZL589837 NJH589837 NTD589837 OCZ589837 OMV589837 OWR589837 PGN589837 PQJ589837 QAF589837 QKB589837 QTX589837 RDT589837 RNP589837 RXL589837 SHH589837 SRD589837 TAZ589837 TKV589837 TUR589837 UEN589837 UOJ589837 UYF589837 VIB589837 VRX589837 WBT589837 WLP589837 WVL589837 IZ655373 SV655373 ACR655373 AMN655373 AWJ655373 BGF655373 BQB655373 BZX655373 CJT655373 CTP655373 DDL655373 DNH655373 DXD655373 EGZ655373 EQV655373 FAR655373 FKN655373 FUJ655373 GEF655373 GOB655373 GXX655373 HHT655373 HRP655373 IBL655373 ILH655373 IVD655373 JEZ655373 JOV655373 JYR655373 KIN655373 KSJ655373 LCF655373 LMB655373 LVX655373 MFT655373 MPP655373 MZL655373 NJH655373 NTD655373 OCZ655373 OMV655373 OWR655373 PGN655373 PQJ655373 QAF655373 QKB655373 QTX655373 RDT655373 RNP655373 RXL655373 SHH655373 SRD655373 TAZ655373 TKV655373 TUR655373 UEN655373 UOJ655373 UYF655373 VIB655373 VRX655373 WBT655373 WLP655373 WVL655373 IZ720909 SV720909 ACR720909 AMN720909 AWJ720909 BGF720909 BQB720909 BZX720909 CJT720909 CTP720909 DDL720909 DNH720909 DXD720909 EGZ720909 EQV720909 FAR720909 FKN720909 FUJ720909 GEF720909 GOB720909 GXX720909 HHT720909 HRP720909 IBL720909 ILH720909 IVD720909 JEZ720909 JOV720909 JYR720909 KIN720909 KSJ720909 LCF720909 LMB720909 LVX720909 MFT720909 MPP720909 MZL720909 NJH720909 NTD720909 OCZ720909 OMV720909 OWR720909 PGN720909 PQJ720909 QAF720909 QKB720909 QTX720909 RDT720909 RNP720909 RXL720909 SHH720909 SRD720909 TAZ720909 TKV720909 TUR720909 UEN720909 UOJ720909 UYF720909 VIB720909 VRX720909 WBT720909 WLP720909 WVL720909 IZ786445 SV786445 ACR786445 AMN786445 AWJ786445 BGF786445 BQB786445 BZX786445 CJT786445 CTP786445 DDL786445 DNH786445 DXD786445 EGZ786445 EQV786445 FAR786445 FKN786445 FUJ786445 GEF786445 GOB786445 GXX786445 HHT786445 HRP786445 IBL786445 ILH786445 IVD786445 JEZ786445 JOV786445 JYR786445 KIN786445 KSJ786445 LCF786445 LMB786445 LVX786445 MFT786445 MPP786445 MZL786445 NJH786445 NTD786445 OCZ786445 OMV786445 OWR786445 PGN786445 PQJ786445 QAF786445 QKB786445 QTX786445 RDT786445 RNP786445 RXL786445 SHH786445 SRD786445 TAZ786445 TKV786445 TUR786445 UEN786445 UOJ786445 UYF786445 VIB786445 VRX786445 WBT786445 WLP786445 WVL786445 IZ851981 SV851981 ACR851981 AMN851981 AWJ851981 BGF851981 BQB851981 BZX851981 CJT851981 CTP851981 DDL851981 DNH851981 DXD851981 EGZ851981 EQV851981 FAR851981 FKN851981 FUJ851981 GEF851981 GOB851981 GXX851981 HHT851981 HRP851981 IBL851981 ILH851981 IVD851981 JEZ851981 JOV851981 JYR851981 KIN851981 KSJ851981 LCF851981 LMB851981 LVX851981 MFT851981 MPP851981 MZL851981 NJH851981 NTD851981 OCZ851981 OMV851981 OWR851981 PGN851981 PQJ851981 QAF851981 QKB851981 QTX851981 RDT851981 RNP851981 RXL851981 SHH851981 SRD851981 TAZ851981 TKV851981 TUR851981 UEN851981 UOJ851981 UYF851981 VIB851981 VRX851981 WBT851981 WLP851981 WVL851981 IZ917517 SV917517 ACR917517 AMN917517 AWJ917517 BGF917517 BQB917517 BZX917517 CJT917517 CTP917517 DDL917517 DNH917517 DXD917517 EGZ917517 EQV917517 FAR917517 FKN917517 FUJ917517 GEF917517 GOB917517 GXX917517 HHT917517 HRP917517 IBL917517 ILH917517 IVD917517 JEZ917517 JOV917517 JYR917517 KIN917517 KSJ917517 LCF917517 LMB917517 LVX917517 MFT917517 MPP917517 MZL917517 NJH917517 NTD917517 OCZ917517 OMV917517 OWR917517 PGN917517 PQJ917517 QAF917517 QKB917517 QTX917517 RDT917517 RNP917517 RXL917517 SHH917517 SRD917517 TAZ917517 TKV917517 TUR917517 UEN917517 UOJ917517 UYF917517 VIB917517 VRX917517 WBT917517 WLP917517 WVL917517 IZ983053 SV983053 ACR983053 AMN983053 AWJ983053 BGF983053 BQB983053 BZX983053 CJT983053 CTP983053 DDL983053 DNH983053 DXD983053 EGZ983053 EQV983053 FAR983053 FKN983053 FUJ983053 GEF983053 GOB983053 GXX983053 HHT983053 HRP983053 IBL983053 ILH983053 IVD983053 JEZ983053 JOV983053 JYR983053 KIN983053 KSJ983053 LCF983053 LMB983053 LVX983053 MFT983053 MPP983053 MZL983053 NJH983053 NTD983053 OCZ983053 OMV983053 OWR983053 PGN983053 PQJ983053 QAF983053 QKB983053 QTX983053 RDT983053 RNP983053 RXL983053 SHH983053 SRD983053 TAZ983053 TKV983053 TUR983053 UEN983053 UOJ983053 UYF983053 VIB983053 VRX983053 WBT983053 WLP983053 WVL983053 IW65549 SS65549 ACO65549 AMK65549 AWG65549 BGC65549 BPY65549 BZU65549 CJQ65549 CTM65549 DDI65549 DNE65549 DXA65549 EGW65549 EQS65549 FAO65549 FKK65549 FUG65549 GEC65549 GNY65549 GXU65549 HHQ65549 HRM65549 IBI65549 ILE65549 IVA65549 JEW65549 JOS65549 JYO65549 KIK65549 KSG65549 LCC65549 LLY65549 LVU65549 MFQ65549 MPM65549 MZI65549 NJE65549 NTA65549 OCW65549 OMS65549 OWO65549 PGK65549 PQG65549 QAC65549 QJY65549 QTU65549 RDQ65549 RNM65549 RXI65549 SHE65549 SRA65549 TAW65549 TKS65549 TUO65549 UEK65549 UOG65549 UYC65549 VHY65549 VRU65549 WBQ65549 WLM65549 WVI65549 IW131085 SS131085 ACO131085 AMK131085 AWG131085 BGC131085 BPY131085 BZU131085 CJQ131085 CTM131085 DDI131085 DNE131085 DXA131085 EGW131085 EQS131085 FAO131085 FKK131085 FUG131085 GEC131085 GNY131085 GXU131085 HHQ131085 HRM131085 IBI131085 ILE131085 IVA131085 JEW131085 JOS131085 JYO131085 KIK131085 KSG131085 LCC131085 LLY131085 LVU131085 MFQ131085 MPM131085 MZI131085 NJE131085 NTA131085 OCW131085 OMS131085 OWO131085 PGK131085 PQG131085 QAC131085 QJY131085 QTU131085 RDQ131085 RNM131085 RXI131085 SHE131085 SRA131085 TAW131085 TKS131085 TUO131085 UEK131085 UOG131085 UYC131085 VHY131085 VRU131085 WBQ131085 WLM131085 WVI131085 IW196621 SS196621 ACO196621 AMK196621 AWG196621 BGC196621 BPY196621 BZU196621 CJQ196621 CTM196621 DDI196621 DNE196621 DXA196621 EGW196621 EQS196621 FAO196621 FKK196621 FUG196621 GEC196621 GNY196621 GXU196621 HHQ196621 HRM196621 IBI196621 ILE196621 IVA196621 JEW196621 JOS196621 JYO196621 KIK196621 KSG196621 LCC196621 LLY196621 LVU196621 MFQ196621 MPM196621 MZI196621 NJE196621 NTA196621 OCW196621 OMS196621 OWO196621 PGK196621 PQG196621 QAC196621 QJY196621 QTU196621 RDQ196621 RNM196621 RXI196621 SHE196621 SRA196621 TAW196621 TKS196621 TUO196621 UEK196621 UOG196621 UYC196621 VHY196621 VRU196621 WBQ196621 WLM196621 WVI196621 IW262157 SS262157 ACO262157 AMK262157 AWG262157 BGC262157 BPY262157 BZU262157 CJQ262157 CTM262157 DDI262157 DNE262157 DXA262157 EGW262157 EQS262157 FAO262157 FKK262157 FUG262157 GEC262157 GNY262157 GXU262157 HHQ262157 HRM262157 IBI262157 ILE262157 IVA262157 JEW262157 JOS262157 JYO262157 KIK262157 KSG262157 LCC262157 LLY262157 LVU262157 MFQ262157 MPM262157 MZI262157 NJE262157 NTA262157 OCW262157 OMS262157 OWO262157 PGK262157 PQG262157 QAC262157 QJY262157 QTU262157 RDQ262157 RNM262157 RXI262157 SHE262157 SRA262157 TAW262157 TKS262157 TUO262157 UEK262157 UOG262157 UYC262157 VHY262157 VRU262157 WBQ262157 WLM262157 WVI262157 IW327693 SS327693 ACO327693 AMK327693 AWG327693 BGC327693 BPY327693 BZU327693 CJQ327693 CTM327693 DDI327693 DNE327693 DXA327693 EGW327693 EQS327693 FAO327693 FKK327693 FUG327693 GEC327693 GNY327693 GXU327693 HHQ327693 HRM327693 IBI327693 ILE327693 IVA327693 JEW327693 JOS327693 JYO327693 KIK327693 KSG327693 LCC327693 LLY327693 LVU327693 MFQ327693 MPM327693 MZI327693 NJE327693 NTA327693 OCW327693 OMS327693 OWO327693 PGK327693 PQG327693 QAC327693 QJY327693 QTU327693 RDQ327693 RNM327693 RXI327693 SHE327693 SRA327693 TAW327693 TKS327693 TUO327693 UEK327693 UOG327693 UYC327693 VHY327693 VRU327693 WBQ327693 WLM327693 WVI327693 IW393229 SS393229 ACO393229 AMK393229 AWG393229 BGC393229 BPY393229 BZU393229 CJQ393229 CTM393229 DDI393229 DNE393229 DXA393229 EGW393229 EQS393229 FAO393229 FKK393229 FUG393229 GEC393229 GNY393229 GXU393229 HHQ393229 HRM393229 IBI393229 ILE393229 IVA393229 JEW393229 JOS393229 JYO393229 KIK393229 KSG393229 LCC393229 LLY393229 LVU393229 MFQ393229 MPM393229 MZI393229 NJE393229 NTA393229 OCW393229 OMS393229 OWO393229 PGK393229 PQG393229 QAC393229 QJY393229 QTU393229 RDQ393229 RNM393229 RXI393229 SHE393229 SRA393229 TAW393229 TKS393229 TUO393229 UEK393229 UOG393229 UYC393229 VHY393229 VRU393229 WBQ393229 WLM393229 WVI393229 IW458765 SS458765 ACO458765 AMK458765 AWG458765 BGC458765 BPY458765 BZU458765 CJQ458765 CTM458765 DDI458765 DNE458765 DXA458765 EGW458765 EQS458765 FAO458765 FKK458765 FUG458765 GEC458765 GNY458765 GXU458765 HHQ458765 HRM458765 IBI458765 ILE458765 IVA458765 JEW458765 JOS458765 JYO458765 KIK458765 KSG458765 LCC458765 LLY458765 LVU458765 MFQ458765 MPM458765 MZI458765 NJE458765 NTA458765 OCW458765 OMS458765 OWO458765 PGK458765 PQG458765 QAC458765 QJY458765 QTU458765 RDQ458765 RNM458765 RXI458765 SHE458765 SRA458765 TAW458765 TKS458765 TUO458765 UEK458765 UOG458765 UYC458765 VHY458765 VRU458765 WBQ458765 WLM458765 WVI458765 IW524301 SS524301 ACO524301 AMK524301 AWG524301 BGC524301 BPY524301 BZU524301 CJQ524301 CTM524301 DDI524301 DNE524301 DXA524301 EGW524301 EQS524301 FAO524301 FKK524301 FUG524301 GEC524301 GNY524301 GXU524301 HHQ524301 HRM524301 IBI524301 ILE524301 IVA524301 JEW524301 JOS524301 JYO524301 KIK524301 KSG524301 LCC524301 LLY524301 LVU524301 MFQ524301 MPM524301 MZI524301 NJE524301 NTA524301 OCW524301 OMS524301 OWO524301 PGK524301 PQG524301 QAC524301 QJY524301 QTU524301 RDQ524301 RNM524301 RXI524301 SHE524301 SRA524301 TAW524301 TKS524301 TUO524301 UEK524301 UOG524301 UYC524301 VHY524301 VRU524301 WBQ524301 WLM524301 WVI524301 IW589837 SS589837 ACO589837 AMK589837 AWG589837 BGC589837 BPY589837 BZU589837 CJQ589837 CTM589837 DDI589837 DNE589837 DXA589837 EGW589837 EQS589837 FAO589837 FKK589837 FUG589837 GEC589837 GNY589837 GXU589837 HHQ589837 HRM589837 IBI589837 ILE589837 IVA589837 JEW589837 JOS589837 JYO589837 KIK589837 KSG589837 LCC589837 LLY589837 LVU589837 MFQ589837 MPM589837 MZI589837 NJE589837 NTA589837 OCW589837 OMS589837 OWO589837 PGK589837 PQG589837 QAC589837 QJY589837 QTU589837 RDQ589837 RNM589837 RXI589837 SHE589837 SRA589837 TAW589837 TKS589837 TUO589837 UEK589837 UOG589837 UYC589837 VHY589837 VRU589837 WBQ589837 WLM589837 WVI589837 IW655373 SS655373 ACO655373 AMK655373 AWG655373 BGC655373 BPY655373 BZU655373 CJQ655373 CTM655373 DDI655373 DNE655373 DXA655373 EGW655373 EQS655373 FAO655373 FKK655373 FUG655373 GEC655373 GNY655373 GXU655373 HHQ655373 HRM655373 IBI655373 ILE655373 IVA655373 JEW655373 JOS655373 JYO655373 KIK655373 KSG655373 LCC655373 LLY655373 LVU655373 MFQ655373 MPM655373 MZI655373 NJE655373 NTA655373 OCW655373 OMS655373 OWO655373 PGK655373 PQG655373 QAC655373 QJY655373 QTU655373 RDQ655373 RNM655373 RXI655373 SHE655373 SRA655373 TAW655373 TKS655373 TUO655373 UEK655373 UOG655373 UYC655373 VHY655373 VRU655373 WBQ655373 WLM655373 WVI655373 IW720909 SS720909 ACO720909 AMK720909 AWG720909 BGC720909 BPY720909 BZU720909 CJQ720909 CTM720909 DDI720909 DNE720909 DXA720909 EGW720909 EQS720909 FAO720909 FKK720909 FUG720909 GEC720909 GNY720909 GXU720909 HHQ720909 HRM720909 IBI720909 ILE720909 IVA720909 JEW720909 JOS720909 JYO720909 KIK720909 KSG720909 LCC720909 LLY720909 LVU720909 MFQ720909 MPM720909 MZI720909 NJE720909 NTA720909 OCW720909 OMS720909 OWO720909 PGK720909 PQG720909 QAC720909 QJY720909 QTU720909 RDQ720909 RNM720909 RXI720909 SHE720909 SRA720909 TAW720909 TKS720909 TUO720909 UEK720909 UOG720909 UYC720909 VHY720909 VRU720909 WBQ720909 WLM720909 WVI720909 IW786445 SS786445 ACO786445 AMK786445 AWG786445 BGC786445 BPY786445 BZU786445 CJQ786445 CTM786445 DDI786445 DNE786445 DXA786445 EGW786445 EQS786445 FAO786445 FKK786445 FUG786445 GEC786445 GNY786445 GXU786445 HHQ786445 HRM786445 IBI786445 ILE786445 IVA786445 JEW786445 JOS786445 JYO786445 KIK786445 KSG786445 LCC786445 LLY786445 LVU786445 MFQ786445 MPM786445 MZI786445 NJE786445 NTA786445 OCW786445 OMS786445 OWO786445 PGK786445 PQG786445 QAC786445 QJY786445 QTU786445 RDQ786445 RNM786445 RXI786445 SHE786445 SRA786445 TAW786445 TKS786445 TUO786445 UEK786445 UOG786445 UYC786445 VHY786445 VRU786445 WBQ786445 WLM786445 WVI786445 IW851981 SS851981 ACO851981 AMK851981 AWG851981 BGC851981 BPY851981 BZU851981 CJQ851981 CTM851981 DDI851981 DNE851981 DXA851981 EGW851981 EQS851981 FAO851981 FKK851981 FUG851981 GEC851981 GNY851981 GXU851981 HHQ851981 HRM851981 IBI851981 ILE851981 IVA851981 JEW851981 JOS851981 JYO851981 KIK851981 KSG851981 LCC851981 LLY851981 LVU851981 MFQ851981 MPM851981 MZI851981 NJE851981 NTA851981 OCW851981 OMS851981 OWO851981 PGK851981 PQG851981 QAC851981 QJY851981 QTU851981 RDQ851981 RNM851981 RXI851981 SHE851981 SRA851981 TAW851981 TKS851981 TUO851981 UEK851981 UOG851981 UYC851981 VHY851981 VRU851981 WBQ851981 WLM851981 WVI851981 IW917517 SS917517 ACO917517 AMK917517 AWG917517 BGC917517 BPY917517 BZU917517 CJQ917517 CTM917517 DDI917517 DNE917517 DXA917517 EGW917517 EQS917517 FAO917517 FKK917517 FUG917517 GEC917517 GNY917517 GXU917517 HHQ917517 HRM917517 IBI917517 ILE917517 IVA917517 JEW917517 JOS917517 JYO917517 KIK917517 KSG917517 LCC917517 LLY917517 LVU917517 MFQ917517 MPM917517 MZI917517 NJE917517 NTA917517 OCW917517 OMS917517 OWO917517 PGK917517 PQG917517 QAC917517 QJY917517 QTU917517 RDQ917517 RNM917517 RXI917517 SHE917517 SRA917517 TAW917517 TKS917517 TUO917517 UEK917517 UOG917517 UYC917517 VHY917517 VRU917517 WBQ917517 WLM917517 WVI917517 IW983053 SS983053 ACO983053 AMK983053 AWG983053 BGC983053 BPY983053 BZU983053 CJQ983053 CTM983053 DDI983053 DNE983053 DXA983053 EGW983053 EQS983053 FAO983053 FKK983053 FUG983053 GEC983053 GNY983053 GXU983053 HHQ983053 HRM983053 IBI983053 ILE983053 IVA983053 JEW983053 JOS983053 JYO983053 KIK983053 KSG983053 LCC983053 LLY983053 LVU983053 MFQ983053 MPM983053 MZI983053 NJE983053 NTA983053 OCW983053 OMS983053 OWO983053 PGK983053 PQG983053 QAC983053 QJY983053 QTU983053 RDQ983053 RNM983053 RXI983053 SHE983053 SRA983053 TAW983053 TKS983053 TUO983053 UEK983053 UOG983053 UYC983053 VHY983053 VRU983053 WBQ983053" xr:uid="{00000000-0002-0000-0300-00000A000000}">
      <formula1>StubPeriods</formula1>
    </dataValidation>
    <dataValidation type="list" allowBlank="1" showInputMessage="1" showErrorMessage="1" sqref="H26:H27 E26" xr:uid="{00000000-0002-0000-0300-00000B000000}">
      <formula1>CurveList</formula1>
    </dataValidation>
    <dataValidation type="list" allowBlank="1" showInputMessage="1" showErrorMessage="1" sqref="E12 H12" xr:uid="{00000000-0002-0000-0300-00000C000000}">
      <formula1>FirstCouponType</formula1>
    </dataValidation>
  </dataValidations>
  <pageMargins left="0.75" right="0.75" top="1" bottom="1" header="0.5" footer="0.5"/>
  <pageSetup scale="18" orientation="landscape" r:id="rId1"/>
  <headerFooter alignWithMargins="0"/>
  <pictur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U53"/>
  <sheetViews>
    <sheetView workbookViewId="0">
      <selection activeCell="B2" sqref="B2"/>
    </sheetView>
  </sheetViews>
  <sheetFormatPr defaultRowHeight="12.75"/>
  <cols>
    <col min="1" max="1" width="3.28515625" customWidth="1"/>
    <col min="2" max="2" width="10.5703125" style="67" bestFit="1" customWidth="1"/>
    <col min="3" max="3" width="11.7109375" style="67" bestFit="1" customWidth="1"/>
    <col min="4" max="4" width="24.140625" style="67" bestFit="1" customWidth="1"/>
    <col min="5" max="5" width="15.140625" style="83" bestFit="1" customWidth="1"/>
    <col min="6" max="6" width="17.5703125" style="84" bestFit="1" customWidth="1"/>
    <col min="7" max="8" width="18.140625" style="83" bestFit="1" customWidth="1"/>
    <col min="9" max="10" width="18.5703125" style="82" bestFit="1" customWidth="1"/>
    <col min="11" max="11" width="17.85546875" style="82" bestFit="1" customWidth="1"/>
    <col min="12" max="12" width="25.5703125" style="182" bestFit="1" customWidth="1"/>
    <col min="13" max="13" width="15.140625" style="83" bestFit="1" customWidth="1"/>
    <col min="14" max="14" width="22.42578125" style="182" bestFit="1" customWidth="1"/>
    <col min="15" max="15" width="22.42578125" style="85" bestFit="1" customWidth="1"/>
    <col min="16" max="16" width="14.42578125" style="67" bestFit="1" customWidth="1"/>
    <col min="17" max="17" width="11.85546875" style="67" bestFit="1" customWidth="1"/>
    <col min="18" max="19" width="18" style="83" bestFit="1" customWidth="1"/>
    <col min="20" max="20" width="18.140625" style="84" bestFit="1" customWidth="1"/>
    <col min="21" max="21" width="16.28515625" style="84" bestFit="1" customWidth="1"/>
  </cols>
  <sheetData>
    <row r="1" spans="1:21" ht="13.5" thickBot="1">
      <c r="B1" s="61"/>
      <c r="C1" s="62"/>
      <c r="D1" s="62"/>
      <c r="E1" s="64"/>
      <c r="F1" s="65"/>
      <c r="G1" s="64"/>
      <c r="H1" s="64"/>
      <c r="I1" s="63"/>
      <c r="J1" s="63"/>
      <c r="K1" s="63"/>
      <c r="L1" s="179"/>
      <c r="M1" s="64"/>
      <c r="N1" s="179"/>
      <c r="O1" s="66"/>
      <c r="R1" s="64"/>
      <c r="S1" s="64"/>
      <c r="T1" s="65"/>
      <c r="U1" s="65"/>
    </row>
    <row r="2" spans="1:21" ht="15.75" thickBot="1">
      <c r="A2" s="31"/>
      <c r="B2" s="68" t="str">
        <f t="array" aca="1" ref="B2:Q53" ca="1">_xll.HLV5r3.Financial.Cache.ValueWithDetail(IRSwapPricer2!E32,IRSwapPricer2!L14,IRSwapPricer2!L13,IRSwapPricer2!L16,IRSwapPricer2!L6)</f>
        <v>Leg</v>
      </c>
      <c r="C2" s="69" t="str">
        <f ca="1"/>
        <v>Coupon</v>
      </c>
      <c r="D2" s="69" t="str">
        <f ca="1"/>
        <v>PriceableCouponType</v>
      </c>
      <c r="E2" s="71" t="str">
        <f ca="1"/>
        <v>NotionalAmount</v>
      </c>
      <c r="F2" s="72" t="str">
        <f ca="1"/>
        <v>Rate</v>
      </c>
      <c r="G2" s="71" t="str">
        <f ca="1"/>
        <v>ForecastAmount</v>
      </c>
      <c r="H2" s="71" t="str">
        <f ca="1"/>
        <v>Currency</v>
      </c>
      <c r="I2" s="70" t="str">
        <f ca="1"/>
        <v>AccrualStartDate</v>
      </c>
      <c r="J2" s="70" t="str">
        <f ca="1"/>
        <v>AccrualEndDate</v>
      </c>
      <c r="K2" s="70" t="str">
        <f ca="1"/>
        <v>PaymentDate</v>
      </c>
      <c r="L2" s="180" t="str">
        <f ca="1"/>
        <v>PaymentDiscountFactor</v>
      </c>
      <c r="M2" s="71" t="str">
        <f ca="1"/>
        <v>NPV</v>
      </c>
      <c r="N2" s="180" t="str">
        <f ca="1"/>
        <v>CouponYearFraction</v>
      </c>
      <c r="O2" s="73" t="str">
        <f ca="1"/>
        <v>IsDiscounted</v>
      </c>
      <c r="P2" s="74" t="str">
        <f ca="1"/>
        <v>IsRealised</v>
      </c>
      <c r="Q2" s="74" t="e">
        <f ca="1"/>
        <v>#N/A</v>
      </c>
      <c r="R2" s="71" t="s">
        <v>73</v>
      </c>
      <c r="S2" s="71" t="s">
        <v>74</v>
      </c>
      <c r="T2" s="72" t="s">
        <v>75</v>
      </c>
      <c r="U2" s="72" t="s">
        <v>76</v>
      </c>
    </row>
    <row r="3" spans="1:21">
      <c r="A3" s="31"/>
      <c r="B3" s="75" t="str">
        <f ca="1"/>
        <v>ReceiveLeg</v>
      </c>
      <c r="C3" s="76" t="str">
        <f ca="1"/>
        <v>Coupon_1</v>
      </c>
      <c r="D3" s="76" t="str">
        <f ca="1"/>
        <v>FloatingRate</v>
      </c>
      <c r="E3" s="78">
        <f ca="1"/>
        <v>100000000</v>
      </c>
      <c r="F3" s="79">
        <f ca="1"/>
        <v>4.8978862057778849E-2</v>
      </c>
      <c r="G3" s="78">
        <f ca="1"/>
        <v>2482490.2686819411</v>
      </c>
      <c r="H3" s="78" t="str">
        <f ca="1"/>
        <v>AUD</v>
      </c>
      <c r="I3" s="77">
        <f ca="1"/>
        <v>43647</v>
      </c>
      <c r="J3" s="77">
        <f ca="1"/>
        <v>43832</v>
      </c>
      <c r="K3" s="77">
        <f ca="1"/>
        <v>43832</v>
      </c>
      <c r="L3" s="181">
        <f ca="1"/>
        <v>0.97462718316879404</v>
      </c>
      <c r="M3" s="78">
        <f ca="1"/>
        <v>2419502.4978094222</v>
      </c>
      <c r="N3" s="181">
        <f ca="1"/>
        <v>0.50684931506849296</v>
      </c>
      <c r="O3" s="80" t="b">
        <f ca="1"/>
        <v>0</v>
      </c>
      <c r="P3" s="75" t="b">
        <f ca="1"/>
        <v>0</v>
      </c>
      <c r="Q3" s="75" t="e">
        <f ca="1"/>
        <v>#N/A</v>
      </c>
      <c r="R3" s="78">
        <f t="shared" ref="R3:R42" ca="1" si="0">S3/(1+O3*G3)</f>
        <v>2482490.2686819406</v>
      </c>
      <c r="S3" s="78">
        <f ca="1">E3*F3*N3</f>
        <v>2482490.2686819406</v>
      </c>
      <c r="T3" s="79">
        <f ca="1">G3/N3/(E3-G3)</f>
        <v>5.0225710431620198E-2</v>
      </c>
      <c r="U3" s="79">
        <f ca="1">G3/E3/N3</f>
        <v>4.8978862057778856E-2</v>
      </c>
    </row>
    <row r="4" spans="1:21">
      <c r="A4" s="31"/>
      <c r="B4" s="75" t="str">
        <f ca="1"/>
        <v>ReceiveLeg</v>
      </c>
      <c r="C4" s="75" t="str">
        <f ca="1"/>
        <v>Coupon_2</v>
      </c>
      <c r="D4" s="76" t="str">
        <f ca="1"/>
        <v>FloatingRate</v>
      </c>
      <c r="E4" s="78">
        <f ca="1"/>
        <v>100000000</v>
      </c>
      <c r="F4" s="79">
        <f ca="1"/>
        <v>4.5649339421259802E-2</v>
      </c>
      <c r="G4" s="78">
        <f ca="1"/>
        <v>2276213.6368956924</v>
      </c>
      <c r="H4" s="78" t="str">
        <f ca="1"/>
        <v>AUD</v>
      </c>
      <c r="I4" s="77">
        <f ca="1"/>
        <v>43832</v>
      </c>
      <c r="J4" s="77">
        <f ca="1"/>
        <v>44014</v>
      </c>
      <c r="K4" s="77">
        <f ca="1"/>
        <v>44014</v>
      </c>
      <c r="L4" s="181">
        <f ca="1"/>
        <v>0.95088002622077805</v>
      </c>
      <c r="M4" s="78">
        <f ca="1"/>
        <v>2164406.0827354686</v>
      </c>
      <c r="N4" s="181">
        <f ca="1"/>
        <v>0.49863013698630099</v>
      </c>
      <c r="O4" s="81" t="b">
        <f ca="1"/>
        <v>0</v>
      </c>
      <c r="P4" s="75" t="b">
        <f ca="1"/>
        <v>0</v>
      </c>
      <c r="Q4" s="75" t="e">
        <f ca="1"/>
        <v>#N/A</v>
      </c>
      <c r="R4" s="78">
        <f t="shared" ca="1" si="0"/>
        <v>2276213.6368956924</v>
      </c>
      <c r="S4" s="78">
        <f t="shared" ref="S4:S42" ca="1" si="1">E4*F4*N4</f>
        <v>2276213.6368956924</v>
      </c>
      <c r="T4" s="79">
        <f t="shared" ref="T4:T42" ca="1" si="2">G4/N4/(E4-G4)</f>
        <v>4.6712618411697909E-2</v>
      </c>
      <c r="U4" s="79">
        <f t="shared" ref="U4:U42" ca="1" si="3">G4/E4/N4</f>
        <v>4.5649339421259795E-2</v>
      </c>
    </row>
    <row r="5" spans="1:21">
      <c r="A5" s="31"/>
      <c r="B5" s="75" t="str">
        <f ca="1"/>
        <v>ReceiveLeg</v>
      </c>
      <c r="C5" s="75" t="str">
        <f ca="1"/>
        <v>Coupon_3</v>
      </c>
      <c r="D5" s="76" t="str">
        <f ca="1"/>
        <v>FloatingRate</v>
      </c>
      <c r="E5" s="78">
        <f ca="1"/>
        <v>100000000</v>
      </c>
      <c r="F5" s="79">
        <f ca="1"/>
        <v>4.7997285914653721E-2</v>
      </c>
      <c r="G5" s="78">
        <f ca="1"/>
        <v>2445889.0904453658</v>
      </c>
      <c r="H5" s="78" t="str">
        <f ca="1"/>
        <v>AUD</v>
      </c>
      <c r="I5" s="77">
        <f ca="1"/>
        <v>44014</v>
      </c>
      <c r="J5" s="77">
        <f ca="1"/>
        <v>44200</v>
      </c>
      <c r="K5" s="77">
        <f ca="1"/>
        <v>44200</v>
      </c>
      <c r="L5" s="181">
        <f ca="1"/>
        <v>0.927104665789524</v>
      </c>
      <c r="M5" s="78">
        <f ca="1"/>
        <v>2267595.1877555936</v>
      </c>
      <c r="N5" s="181">
        <f ca="1"/>
        <v>0.50958904109588998</v>
      </c>
      <c r="O5" s="81" t="b">
        <f ca="1"/>
        <v>0</v>
      </c>
      <c r="P5" s="75" t="b">
        <f ca="1"/>
        <v>0</v>
      </c>
      <c r="Q5" s="75" t="e">
        <f ca="1"/>
        <v>#N/A</v>
      </c>
      <c r="R5" s="78">
        <f t="shared" ca="1" si="0"/>
        <v>2445889.0904453658</v>
      </c>
      <c r="S5" s="78">
        <f t="shared" ca="1" si="1"/>
        <v>2445889.0904453658</v>
      </c>
      <c r="T5" s="79">
        <f t="shared" ca="1" si="2"/>
        <v>4.920067997867713E-2</v>
      </c>
      <c r="U5" s="79">
        <f t="shared" ca="1" si="3"/>
        <v>4.7997285914653721E-2</v>
      </c>
    </row>
    <row r="6" spans="1:21">
      <c r="A6" s="31"/>
      <c r="B6" s="75" t="str">
        <f ca="1"/>
        <v>ReceiveLeg</v>
      </c>
      <c r="C6" s="75" t="str">
        <f ca="1"/>
        <v>Coupon_4</v>
      </c>
      <c r="D6" s="76" t="str">
        <f ca="1"/>
        <v>FloatingRate</v>
      </c>
      <c r="E6" s="78">
        <f ca="1"/>
        <v>100000000</v>
      </c>
      <c r="F6" s="79">
        <f ca="1"/>
        <v>4.8818050730106623E-2</v>
      </c>
      <c r="G6" s="78">
        <f ca="1"/>
        <v>2394090.7070381073</v>
      </c>
      <c r="H6" s="78" t="str">
        <f ca="1"/>
        <v>AUD</v>
      </c>
      <c r="I6" s="77">
        <f ca="1"/>
        <v>44200</v>
      </c>
      <c r="J6" s="77">
        <f ca="1"/>
        <v>44379</v>
      </c>
      <c r="K6" s="77">
        <f ca="1"/>
        <v>44379</v>
      </c>
      <c r="L6" s="181">
        <f ca="1"/>
        <v>0.90478467875283597</v>
      </c>
      <c r="M6" s="78">
        <f ca="1"/>
        <v>2166136.5912726237</v>
      </c>
      <c r="N6" s="181">
        <f ca="1"/>
        <v>0.49041095890411002</v>
      </c>
      <c r="O6" s="81" t="b">
        <f ca="1"/>
        <v>0</v>
      </c>
      <c r="P6" s="75" t="b">
        <f ca="1"/>
        <v>0</v>
      </c>
      <c r="Q6" s="75" t="e">
        <f ca="1"/>
        <v>#N/A</v>
      </c>
      <c r="R6" s="78">
        <f t="shared" ca="1" si="0"/>
        <v>2394090.7070381078</v>
      </c>
      <c r="S6" s="78">
        <f t="shared" ca="1" si="1"/>
        <v>2394090.7070381078</v>
      </c>
      <c r="T6" s="79">
        <f t="shared" ca="1" si="2"/>
        <v>5.0015466362369886E-2</v>
      </c>
      <c r="U6" s="79">
        <f t="shared" ca="1" si="3"/>
        <v>4.8818050730106616E-2</v>
      </c>
    </row>
    <row r="7" spans="1:21">
      <c r="A7" s="31"/>
      <c r="B7" s="75" t="str">
        <f ca="1"/>
        <v>ReceiveLeg</v>
      </c>
      <c r="C7" s="75" t="str">
        <f ca="1"/>
        <v>Coupon_5</v>
      </c>
      <c r="D7" s="76" t="str">
        <f ca="1"/>
        <v>FloatingRate</v>
      </c>
      <c r="E7" s="78">
        <f ca="1"/>
        <v>100000000</v>
      </c>
      <c r="F7" s="79">
        <f ca="1"/>
        <v>4.9311158148323361E-2</v>
      </c>
      <c r="G7" s="78">
        <f ca="1"/>
        <v>2512842.5796131887</v>
      </c>
      <c r="H7" s="78" t="str">
        <f ca="1"/>
        <v>AUD</v>
      </c>
      <c r="I7" s="77">
        <f ca="1"/>
        <v>44379</v>
      </c>
      <c r="J7" s="77">
        <f ca="1"/>
        <v>44565</v>
      </c>
      <c r="K7" s="77">
        <f ca="1"/>
        <v>44565</v>
      </c>
      <c r="L7" s="181">
        <f ca="1"/>
        <v>0.88216190713940201</v>
      </c>
      <c r="M7" s="78">
        <f ca="1"/>
        <v>2216734.0023726649</v>
      </c>
      <c r="N7" s="181">
        <f ca="1"/>
        <v>0.50958904109588998</v>
      </c>
      <c r="O7" s="81" t="b">
        <f ca="1"/>
        <v>0</v>
      </c>
      <c r="P7" s="75" t="b">
        <f ca="1"/>
        <v>0</v>
      </c>
      <c r="Q7" s="75" t="e">
        <f ca="1"/>
        <v>#N/A</v>
      </c>
      <c r="R7" s="78">
        <f t="shared" ca="1" si="0"/>
        <v>2512842.5796131883</v>
      </c>
      <c r="S7" s="78">
        <f t="shared" ca="1" si="1"/>
        <v>2512842.5796131883</v>
      </c>
      <c r="T7" s="79">
        <f t="shared" ca="1" si="2"/>
        <v>5.0582209444965595E-2</v>
      </c>
      <c r="U7" s="79">
        <f t="shared" ca="1" si="3"/>
        <v>4.9311158148323375E-2</v>
      </c>
    </row>
    <row r="8" spans="1:21">
      <c r="A8" s="31"/>
      <c r="B8" s="75" t="str">
        <f ca="1"/>
        <v>ReceiveLeg</v>
      </c>
      <c r="C8" s="75" t="str">
        <f ca="1"/>
        <v>Coupon_6</v>
      </c>
      <c r="D8" s="76" t="str">
        <f ca="1"/>
        <v>FloatingRate</v>
      </c>
      <c r="E8" s="78">
        <f ca="1"/>
        <v>100000000</v>
      </c>
      <c r="F8" s="79">
        <f ca="1"/>
        <v>4.9973759179401556E-2</v>
      </c>
      <c r="G8" s="78">
        <f ca="1"/>
        <v>2478150.7976634735</v>
      </c>
      <c r="H8" s="78" t="str">
        <f ca="1"/>
        <v>AUD</v>
      </c>
      <c r="I8" s="77">
        <f ca="1"/>
        <v>44565</v>
      </c>
      <c r="J8" s="77">
        <f ca="1"/>
        <v>44746</v>
      </c>
      <c r="K8" s="77">
        <f ca="1"/>
        <v>44746</v>
      </c>
      <c r="L8" s="181">
        <f ca="1"/>
        <v>0.86069027582778801</v>
      </c>
      <c r="M8" s="78">
        <f ca="1"/>
        <v>2132920.293583828</v>
      </c>
      <c r="N8" s="181">
        <f ca="1"/>
        <v>0.49589041095890402</v>
      </c>
      <c r="O8" s="81" t="b">
        <f ca="1"/>
        <v>0</v>
      </c>
      <c r="P8" s="75" t="b">
        <f ca="1"/>
        <v>0</v>
      </c>
      <c r="Q8" s="75" t="e">
        <f ca="1"/>
        <v>#N/A</v>
      </c>
      <c r="R8" s="78">
        <f t="shared" ca="1" si="0"/>
        <v>2478150.797663474</v>
      </c>
      <c r="S8" s="78">
        <f t="shared" ca="1" si="1"/>
        <v>2478150.797663474</v>
      </c>
      <c r="T8" s="79">
        <f t="shared" ca="1" si="2"/>
        <v>5.1243654204830472E-2</v>
      </c>
      <c r="U8" s="79">
        <f t="shared" ca="1" si="3"/>
        <v>4.9973759179401549E-2</v>
      </c>
    </row>
    <row r="9" spans="1:21">
      <c r="A9" s="31"/>
      <c r="B9" s="75" t="str">
        <f ca="1"/>
        <v>ReceiveLeg</v>
      </c>
      <c r="C9" s="75" t="str">
        <f ca="1"/>
        <v>Coupon_7</v>
      </c>
      <c r="D9" s="76" t="str">
        <f ca="1"/>
        <v>FloatingRate</v>
      </c>
      <c r="E9" s="78">
        <f ca="1"/>
        <v>100000000</v>
      </c>
      <c r="F9" s="79">
        <f ca="1"/>
        <v>5.4093153080037419E-2</v>
      </c>
      <c r="G9" s="78">
        <f ca="1"/>
        <v>2712067.6749717412</v>
      </c>
      <c r="H9" s="78" t="str">
        <f ca="1"/>
        <v>AUD</v>
      </c>
      <c r="I9" s="77">
        <f ca="1"/>
        <v>44746</v>
      </c>
      <c r="J9" s="77">
        <f ca="1"/>
        <v>44929</v>
      </c>
      <c r="K9" s="77">
        <f ca="1"/>
        <v>44929</v>
      </c>
      <c r="L9" s="181">
        <f ca="1"/>
        <v>0.83951275428143701</v>
      </c>
      <c r="M9" s="78">
        <f ca="1"/>
        <v>2276815.403613179</v>
      </c>
      <c r="N9" s="181">
        <f ca="1"/>
        <v>0.50136986301369901</v>
      </c>
      <c r="O9" s="81" t="b">
        <f ca="1"/>
        <v>0</v>
      </c>
      <c r="P9" s="75" t="b">
        <f ca="1"/>
        <v>0</v>
      </c>
      <c r="Q9" s="75" t="e">
        <f ca="1"/>
        <v>#N/A</v>
      </c>
      <c r="R9" s="78">
        <f t="shared" ca="1" si="0"/>
        <v>2712067.6749717412</v>
      </c>
      <c r="S9" s="78">
        <f t="shared" ca="1" si="1"/>
        <v>2712067.6749717412</v>
      </c>
      <c r="T9" s="79">
        <f t="shared" ca="1" si="2"/>
        <v>5.5601092332107707E-2</v>
      </c>
      <c r="U9" s="79">
        <f t="shared" ca="1" si="3"/>
        <v>5.4093153080037419E-2</v>
      </c>
    </row>
    <row r="10" spans="1:21">
      <c r="A10" s="31"/>
      <c r="B10" s="75" t="str">
        <f ca="1"/>
        <v>ReceiveLeg</v>
      </c>
      <c r="C10" s="75" t="str">
        <f ca="1"/>
        <v>Coupon_8</v>
      </c>
      <c r="D10" s="76" t="str">
        <f ca="1"/>
        <v>FloatingRate</v>
      </c>
      <c r="E10" s="78">
        <f ca="1"/>
        <v>100000000</v>
      </c>
      <c r="F10" s="79">
        <f ca="1"/>
        <v>5.5604678147118052E-2</v>
      </c>
      <c r="G10" s="78">
        <f ca="1"/>
        <v>2757382.6697611953</v>
      </c>
      <c r="H10" s="78" t="str">
        <f ca="1"/>
        <v>AUD</v>
      </c>
      <c r="I10" s="77">
        <f ca="1"/>
        <v>44929</v>
      </c>
      <c r="J10" s="77">
        <f ca="1"/>
        <v>45110</v>
      </c>
      <c r="K10" s="77">
        <f ca="1"/>
        <v>45110</v>
      </c>
      <c r="L10" s="181">
        <f ca="1"/>
        <v>0.81907921592260102</v>
      </c>
      <c r="M10" s="78">
        <f ca="1"/>
        <v>2258514.8351465682</v>
      </c>
      <c r="N10" s="181">
        <f ca="1"/>
        <v>0.49589041095890402</v>
      </c>
      <c r="O10" s="81" t="b">
        <f ca="1"/>
        <v>0</v>
      </c>
      <c r="P10" s="75" t="b">
        <f ca="1"/>
        <v>0</v>
      </c>
      <c r="Q10" s="75" t="e">
        <f ca="1"/>
        <v>#N/A</v>
      </c>
      <c r="R10" s="78">
        <f t="shared" ca="1" si="0"/>
        <v>2757382.6697611962</v>
      </c>
      <c r="S10" s="78">
        <f t="shared" ca="1" si="1"/>
        <v>2757382.6697611962</v>
      </c>
      <c r="T10" s="79">
        <f t="shared" ca="1" si="2"/>
        <v>5.7181387825342982E-2</v>
      </c>
      <c r="U10" s="79">
        <f t="shared" ca="1" si="3"/>
        <v>5.5604678147118038E-2</v>
      </c>
    </row>
    <row r="11" spans="1:21">
      <c r="A11" s="31"/>
      <c r="B11" s="75" t="str">
        <f ca="1"/>
        <v>ReceiveLeg</v>
      </c>
      <c r="C11" s="75" t="str">
        <f ca="1"/>
        <v>Coupon_9</v>
      </c>
      <c r="D11" s="76" t="str">
        <f ca="1"/>
        <v>FloatingRate</v>
      </c>
      <c r="E11" s="78">
        <f ca="1"/>
        <v>100000000</v>
      </c>
      <c r="F11" s="79">
        <f ca="1"/>
        <v>5.4529958890552101E-2</v>
      </c>
      <c r="G11" s="78">
        <f ca="1"/>
        <v>2733967.8019098747</v>
      </c>
      <c r="H11" s="78" t="str">
        <f ca="1"/>
        <v>AUD</v>
      </c>
      <c r="I11" s="77">
        <f ca="1"/>
        <v>45110</v>
      </c>
      <c r="J11" s="77">
        <f ca="1"/>
        <v>45293</v>
      </c>
      <c r="K11" s="77">
        <f ca="1"/>
        <v>45293</v>
      </c>
      <c r="L11" s="181">
        <f ca="1"/>
        <v>0.79892582862123895</v>
      </c>
      <c r="M11" s="78">
        <f ca="1"/>
        <v>2184237.4915646338</v>
      </c>
      <c r="N11" s="181">
        <f ca="1"/>
        <v>0.50136986301369901</v>
      </c>
      <c r="O11" s="81" t="b">
        <f ca="1"/>
        <v>0</v>
      </c>
      <c r="P11" s="75" t="b">
        <f ca="1"/>
        <v>0</v>
      </c>
      <c r="Q11" s="75" t="e">
        <f ca="1"/>
        <v>#N/A</v>
      </c>
      <c r="R11" s="78">
        <f t="shared" ca="1" si="0"/>
        <v>2733967.8019098747</v>
      </c>
      <c r="S11" s="78">
        <f t="shared" ca="1" si="1"/>
        <v>2733967.8019098747</v>
      </c>
      <c r="T11" s="79">
        <f t="shared" ca="1" si="2"/>
        <v>5.6062694918507051E-2</v>
      </c>
      <c r="U11" s="79">
        <f t="shared" ca="1" si="3"/>
        <v>5.4529958890552101E-2</v>
      </c>
    </row>
    <row r="12" spans="1:21">
      <c r="A12" s="31"/>
      <c r="B12" s="75" t="str">
        <f ca="1"/>
        <v>ReceiveLeg</v>
      </c>
      <c r="C12" s="75" t="str">
        <f ca="1"/>
        <v>Coupon_10</v>
      </c>
      <c r="D12" s="76" t="str">
        <f ca="1"/>
        <v>FloatingRate</v>
      </c>
      <c r="E12" s="78">
        <f ca="1"/>
        <v>100000000</v>
      </c>
      <c r="F12" s="79">
        <f ca="1"/>
        <v>5.5500927778396485E-2</v>
      </c>
      <c r="G12" s="78">
        <f ca="1"/>
        <v>2767443.5221008635</v>
      </c>
      <c r="H12" s="78" t="str">
        <f ca="1"/>
        <v>AUD</v>
      </c>
      <c r="I12" s="77">
        <f ca="1"/>
        <v>45293</v>
      </c>
      <c r="J12" s="77">
        <f ca="1"/>
        <v>45475</v>
      </c>
      <c r="K12" s="77">
        <f ca="1"/>
        <v>45475</v>
      </c>
      <c r="L12" s="181">
        <f ca="1"/>
        <v>0.77937442502805399</v>
      </c>
      <c r="M12" s="78">
        <f ca="1"/>
        <v>2156874.7038349733</v>
      </c>
      <c r="N12" s="181">
        <f ca="1"/>
        <v>0.49863013698630099</v>
      </c>
      <c r="O12" s="81" t="b">
        <f ca="1"/>
        <v>0</v>
      </c>
      <c r="P12" s="75" t="b">
        <f ca="1"/>
        <v>0</v>
      </c>
      <c r="Q12" s="75" t="e">
        <f ca="1"/>
        <v>#N/A</v>
      </c>
      <c r="R12" s="78">
        <f t="shared" ca="1" si="0"/>
        <v>2767443.5221008635</v>
      </c>
      <c r="S12" s="78">
        <f t="shared" ca="1" si="1"/>
        <v>2767443.5221008635</v>
      </c>
      <c r="T12" s="79">
        <f t="shared" ca="1" si="2"/>
        <v>5.7080601178075362E-2</v>
      </c>
      <c r="U12" s="79">
        <f t="shared" ca="1" si="3"/>
        <v>5.5500927778396485E-2</v>
      </c>
    </row>
    <row r="13" spans="1:21">
      <c r="A13" s="31"/>
      <c r="B13" s="75" t="str">
        <f ca="1"/>
        <v>ReceiveLeg</v>
      </c>
      <c r="C13" s="75" t="str">
        <f ca="1"/>
        <v>Coupon_11</v>
      </c>
      <c r="D13" s="76" t="str">
        <f ca="1"/>
        <v>FloatingRate</v>
      </c>
      <c r="E13" s="78">
        <f ca="1"/>
        <v>100000000</v>
      </c>
      <c r="F13" s="79">
        <f ca="1"/>
        <v>5.5489626411730213E-2</v>
      </c>
      <c r="G13" s="78">
        <f ca="1"/>
        <v>2797285.2766461261</v>
      </c>
      <c r="H13" s="78" t="str">
        <f ca="1"/>
        <v>AUD</v>
      </c>
      <c r="I13" s="77">
        <f ca="1"/>
        <v>45475</v>
      </c>
      <c r="J13" s="77">
        <f ca="1"/>
        <v>45659</v>
      </c>
      <c r="K13" s="77">
        <f ca="1"/>
        <v>45659</v>
      </c>
      <c r="L13" s="181">
        <f ca="1"/>
        <v>0.76009486996202302</v>
      </c>
      <c r="M13" s="78">
        <f ca="1"/>
        <v>2126202.1885990188</v>
      </c>
      <c r="N13" s="181">
        <f ca="1"/>
        <v>0.50410958904109604</v>
      </c>
      <c r="O13" s="81" t="b">
        <f ca="1"/>
        <v>0</v>
      </c>
      <c r="P13" s="75" t="b">
        <f ca="1"/>
        <v>0</v>
      </c>
      <c r="Q13" s="75" t="e">
        <f ca="1"/>
        <v>#N/A</v>
      </c>
      <c r="R13" s="78">
        <f t="shared" ca="1" si="0"/>
        <v>2797285.2766461265</v>
      </c>
      <c r="S13" s="78">
        <f t="shared" ca="1" si="1"/>
        <v>2797285.2766461265</v>
      </c>
      <c r="T13" s="79">
        <f t="shared" ca="1" si="2"/>
        <v>5.7086498632942281E-2</v>
      </c>
      <c r="U13" s="79">
        <f t="shared" ca="1" si="3"/>
        <v>5.5489626411730206E-2</v>
      </c>
    </row>
    <row r="14" spans="1:21">
      <c r="A14" s="31"/>
      <c r="B14" s="75" t="str">
        <f ca="1"/>
        <v>ReceiveLeg</v>
      </c>
      <c r="C14" s="75" t="str">
        <f ca="1"/>
        <v>Coupon_12</v>
      </c>
      <c r="D14" s="76" t="str">
        <f ca="1"/>
        <v>FloatingRate</v>
      </c>
      <c r="E14" s="78">
        <f ca="1"/>
        <v>100000000</v>
      </c>
      <c r="F14" s="79">
        <f ca="1"/>
        <v>5.6272642112525084E-2</v>
      </c>
      <c r="G14" s="78">
        <f ca="1"/>
        <v>2790506.3622923391</v>
      </c>
      <c r="H14" s="78" t="str">
        <f ca="1"/>
        <v>AUD</v>
      </c>
      <c r="I14" s="77">
        <f ca="1"/>
        <v>45659</v>
      </c>
      <c r="J14" s="77">
        <f ca="1"/>
        <v>45840</v>
      </c>
      <c r="K14" s="77">
        <f ca="1"/>
        <v>45840</v>
      </c>
      <c r="L14" s="181">
        <f ca="1"/>
        <v>0.74159511549134804</v>
      </c>
      <c r="M14" s="78">
        <f ca="1"/>
        <v>2069425.8880235283</v>
      </c>
      <c r="N14" s="181">
        <f ca="1"/>
        <v>0.49589041095890402</v>
      </c>
      <c r="O14" s="81" t="b">
        <f ca="1"/>
        <v>0</v>
      </c>
      <c r="P14" s="75" t="b">
        <f ca="1"/>
        <v>0</v>
      </c>
      <c r="Q14" s="75" t="e">
        <f ca="1"/>
        <v>#N/A</v>
      </c>
      <c r="R14" s="78">
        <f t="shared" ca="1" si="0"/>
        <v>2790506.3622923396</v>
      </c>
      <c r="S14" s="78">
        <f t="shared" ca="1" si="1"/>
        <v>2790506.3622923396</v>
      </c>
      <c r="T14" s="79">
        <f t="shared" ca="1" si="2"/>
        <v>5.7888010735092296E-2</v>
      </c>
      <c r="U14" s="79">
        <f t="shared" ca="1" si="3"/>
        <v>5.6272642112525077E-2</v>
      </c>
    </row>
    <row r="15" spans="1:21">
      <c r="A15" s="31"/>
      <c r="B15" s="75" t="str">
        <f ca="1"/>
        <v>ReceiveLeg</v>
      </c>
      <c r="C15" s="75" t="str">
        <f ca="1"/>
        <v>Coupon_13</v>
      </c>
      <c r="D15" s="76" t="str">
        <f ca="1"/>
        <v>FloatingRate</v>
      </c>
      <c r="E15" s="78">
        <f ca="1"/>
        <v>100000000</v>
      </c>
      <c r="F15" s="79">
        <f ca="1"/>
        <v>5.6287813433044696E-2</v>
      </c>
      <c r="G15" s="78">
        <f ca="1"/>
        <v>2837522.6497754045</v>
      </c>
      <c r="H15" s="78" t="str">
        <f ca="1"/>
        <v>AUD</v>
      </c>
      <c r="I15" s="77">
        <f ca="1"/>
        <v>45840</v>
      </c>
      <c r="J15" s="77">
        <f ca="1"/>
        <v>46024</v>
      </c>
      <c r="K15" s="77">
        <f ca="1"/>
        <v>46024</v>
      </c>
      <c r="L15" s="181">
        <f ca="1"/>
        <v>0.72324918610537803</v>
      </c>
      <c r="M15" s="78">
        <f ca="1"/>
        <v>2052235.9470056365</v>
      </c>
      <c r="N15" s="181">
        <f ca="1"/>
        <v>0.50410958904109604</v>
      </c>
      <c r="O15" s="81" t="b">
        <f ca="1"/>
        <v>0</v>
      </c>
      <c r="P15" s="75" t="b">
        <f ca="1"/>
        <v>0</v>
      </c>
      <c r="Q15" s="75" t="e">
        <f ca="1"/>
        <v>#N/A</v>
      </c>
      <c r="R15" s="78">
        <f t="shared" ca="1" si="0"/>
        <v>2837522.6497754045</v>
      </c>
      <c r="S15" s="78">
        <f t="shared" ca="1" si="1"/>
        <v>2837522.6497754045</v>
      </c>
      <c r="T15" s="79">
        <f t="shared" ca="1" si="2"/>
        <v>5.7931636747130116E-2</v>
      </c>
      <c r="U15" s="79">
        <f t="shared" ca="1" si="3"/>
        <v>5.6287813433044696E-2</v>
      </c>
    </row>
    <row r="16" spans="1:21">
      <c r="A16" s="31"/>
      <c r="B16" s="75" t="str">
        <f ca="1"/>
        <v>ReceiveLeg</v>
      </c>
      <c r="C16" s="75" t="str">
        <f ca="1"/>
        <v>Coupon_14</v>
      </c>
      <c r="D16" s="76" t="str">
        <f ca="1"/>
        <v>FloatingRate</v>
      </c>
      <c r="E16" s="78">
        <f ca="1"/>
        <v>100000000</v>
      </c>
      <c r="F16" s="79">
        <f ca="1"/>
        <v>5.6929892321097651E-2</v>
      </c>
      <c r="G16" s="78">
        <f ca="1"/>
        <v>2823098.769895527</v>
      </c>
      <c r="H16" s="78" t="str">
        <f ca="1"/>
        <v>AUD</v>
      </c>
      <c r="I16" s="77">
        <f ca="1"/>
        <v>46024</v>
      </c>
      <c r="J16" s="77">
        <f ca="1"/>
        <v>46205</v>
      </c>
      <c r="K16" s="77">
        <f ca="1"/>
        <v>46205</v>
      </c>
      <c r="L16" s="181">
        <f ca="1"/>
        <v>0.70564515960600405</v>
      </c>
      <c r="M16" s="78">
        <f ca="1"/>
        <v>1992105.9820664427</v>
      </c>
      <c r="N16" s="181">
        <f ca="1"/>
        <v>0.49589041095890402</v>
      </c>
      <c r="O16" s="81" t="b">
        <f ca="1"/>
        <v>0</v>
      </c>
      <c r="P16" s="75" t="b">
        <f ca="1"/>
        <v>0</v>
      </c>
      <c r="Q16" s="75" t="e">
        <f ca="1"/>
        <v>#N/A</v>
      </c>
      <c r="R16" s="78">
        <f t="shared" ca="1" si="0"/>
        <v>2823098.769895527</v>
      </c>
      <c r="S16" s="78">
        <f t="shared" ca="1" si="1"/>
        <v>2823098.769895527</v>
      </c>
      <c r="T16" s="79">
        <f t="shared" ca="1" si="2"/>
        <v>5.8583770011655115E-2</v>
      </c>
      <c r="U16" s="79">
        <f t="shared" ca="1" si="3"/>
        <v>5.6929892321097658E-2</v>
      </c>
    </row>
    <row r="17" spans="1:21">
      <c r="A17" s="31"/>
      <c r="B17" s="75" t="str">
        <f ca="1"/>
        <v>ReceiveLeg</v>
      </c>
      <c r="C17" s="75" t="str">
        <f ca="1"/>
        <v>Coupon_15</v>
      </c>
      <c r="D17" s="76" t="str">
        <f ca="1"/>
        <v>FloatingRate</v>
      </c>
      <c r="E17" s="78">
        <f ca="1"/>
        <v>100000000</v>
      </c>
      <c r="F17" s="79">
        <f ca="1"/>
        <v>5.5857024197263967E-2</v>
      </c>
      <c r="G17" s="78">
        <f ca="1"/>
        <v>2846412.7399153668</v>
      </c>
      <c r="H17" s="78" t="str">
        <f ca="1"/>
        <v>AUD</v>
      </c>
      <c r="I17" s="77">
        <f ca="1"/>
        <v>46205</v>
      </c>
      <c r="J17" s="77">
        <f ca="1"/>
        <v>46391</v>
      </c>
      <c r="K17" s="77">
        <f ca="1"/>
        <v>46391</v>
      </c>
      <c r="L17" s="181">
        <f ca="1"/>
        <v>0.68800122540401598</v>
      </c>
      <c r="M17" s="78">
        <f ca="1"/>
        <v>1958335.4530673751</v>
      </c>
      <c r="N17" s="181">
        <f ca="1"/>
        <v>0.50958904109588998</v>
      </c>
      <c r="O17" s="81" t="b">
        <f ca="1"/>
        <v>0</v>
      </c>
      <c r="P17" s="75" t="b">
        <f ca="1"/>
        <v>0</v>
      </c>
      <c r="Q17" s="75" t="e">
        <f ca="1"/>
        <v>#N/A</v>
      </c>
      <c r="R17" s="78">
        <f t="shared" ca="1" si="0"/>
        <v>2846412.7399153672</v>
      </c>
      <c r="S17" s="78">
        <f t="shared" ca="1" si="1"/>
        <v>2846412.7399153672</v>
      </c>
      <c r="T17" s="79">
        <f t="shared" ca="1" si="2"/>
        <v>5.749352728245858E-2</v>
      </c>
      <c r="U17" s="79">
        <f t="shared" ca="1" si="3"/>
        <v>5.5857024197263967E-2</v>
      </c>
    </row>
    <row r="18" spans="1:21">
      <c r="A18" s="31"/>
      <c r="B18" s="75" t="str">
        <f ca="1"/>
        <v>ReceiveLeg</v>
      </c>
      <c r="C18" s="75" t="str">
        <f ca="1"/>
        <v>Coupon_16</v>
      </c>
      <c r="D18" s="76" t="str">
        <f ca="1"/>
        <v>FloatingRate</v>
      </c>
      <c r="E18" s="78">
        <f ca="1"/>
        <v>100000000</v>
      </c>
      <c r="F18" s="79">
        <f ca="1"/>
        <v>5.6251177573310801E-2</v>
      </c>
      <c r="G18" s="78">
        <f ca="1"/>
        <v>2758619.3933212715</v>
      </c>
      <c r="H18" s="78" t="str">
        <f ca="1"/>
        <v>AUD</v>
      </c>
      <c r="I18" s="77">
        <f ca="1"/>
        <v>46391</v>
      </c>
      <c r="J18" s="77">
        <f ca="1"/>
        <v>46570</v>
      </c>
      <c r="K18" s="77">
        <f ca="1"/>
        <v>46570</v>
      </c>
      <c r="L18" s="181">
        <f ca="1"/>
        <v>0.67143796462583305</v>
      </c>
      <c r="M18" s="78">
        <f ca="1"/>
        <v>1852241.7906289848</v>
      </c>
      <c r="N18" s="181">
        <f ca="1"/>
        <v>0.49041095890411002</v>
      </c>
      <c r="O18" s="81" t="b">
        <f ca="1"/>
        <v>0</v>
      </c>
      <c r="P18" s="75" t="b">
        <f ca="1"/>
        <v>0</v>
      </c>
      <c r="Q18" s="75" t="e">
        <f ca="1"/>
        <v>#N/A</v>
      </c>
      <c r="R18" s="78">
        <f t="shared" ca="1" si="0"/>
        <v>2758619.3933212715</v>
      </c>
      <c r="S18" s="78">
        <f t="shared" ca="1" si="1"/>
        <v>2758619.3933212715</v>
      </c>
      <c r="T18" s="79">
        <f t="shared" ca="1" si="2"/>
        <v>5.7846954889333772E-2</v>
      </c>
      <c r="U18" s="79">
        <f t="shared" ca="1" si="3"/>
        <v>5.6251177573310794E-2</v>
      </c>
    </row>
    <row r="19" spans="1:21">
      <c r="A19" s="31"/>
      <c r="B19" s="75" t="str">
        <f ca="1"/>
        <v>ReceiveLeg</v>
      </c>
      <c r="C19" s="75" t="str">
        <f ca="1"/>
        <v>Coupon_17</v>
      </c>
      <c r="D19" s="76" t="str">
        <f ca="1"/>
        <v>FloatingRate</v>
      </c>
      <c r="E19" s="78">
        <f ca="1"/>
        <v>100000000</v>
      </c>
      <c r="F19" s="79">
        <f ca="1"/>
        <v>5.5541513559168094E-2</v>
      </c>
      <c r="G19" s="78">
        <f ca="1"/>
        <v>2830334.6635630839</v>
      </c>
      <c r="H19" s="78" t="str">
        <f ca="1"/>
        <v>AUD</v>
      </c>
      <c r="I19" s="77">
        <f ca="1"/>
        <v>46570</v>
      </c>
      <c r="J19" s="77">
        <f ca="1"/>
        <v>46756</v>
      </c>
      <c r="K19" s="77">
        <f ca="1"/>
        <v>46756</v>
      </c>
      <c r="L19" s="181">
        <f ca="1"/>
        <v>0.65464987179402101</v>
      </c>
      <c r="M19" s="78">
        <f ca="1"/>
        <v>1852878.2246357466</v>
      </c>
      <c r="N19" s="181">
        <f ca="1"/>
        <v>0.50958904109588998</v>
      </c>
      <c r="O19" s="81" t="b">
        <f ca="1"/>
        <v>0</v>
      </c>
      <c r="P19" s="75" t="b">
        <f ca="1"/>
        <v>0</v>
      </c>
      <c r="Q19" s="75" t="e">
        <f ca="1"/>
        <v>#N/A</v>
      </c>
      <c r="R19" s="78">
        <f t="shared" ca="1" si="0"/>
        <v>2830334.6635630839</v>
      </c>
      <c r="S19" s="78">
        <f t="shared" ca="1" si="1"/>
        <v>2830334.6635630839</v>
      </c>
      <c r="T19" s="79">
        <f t="shared" ca="1" si="2"/>
        <v>5.7159313420359188E-2</v>
      </c>
      <c r="U19" s="79">
        <f t="shared" ca="1" si="3"/>
        <v>5.5541513559168094E-2</v>
      </c>
    </row>
    <row r="20" spans="1:21">
      <c r="A20" s="31"/>
      <c r="B20" s="75" t="str">
        <f ca="1"/>
        <v>ReceiveLeg</v>
      </c>
      <c r="C20" s="75" t="str">
        <f ca="1"/>
        <v>Coupon_18</v>
      </c>
      <c r="D20" s="76" t="str">
        <f ca="1"/>
        <v>FloatingRate</v>
      </c>
      <c r="E20" s="78">
        <f ca="1"/>
        <v>100000000</v>
      </c>
      <c r="F20" s="79">
        <f ca="1"/>
        <v>5.5817383221908885E-2</v>
      </c>
      <c r="G20" s="78">
        <f ca="1"/>
        <v>2767930.5104563031</v>
      </c>
      <c r="H20" s="78" t="str">
        <f ca="1"/>
        <v>AUD</v>
      </c>
      <c r="I20" s="77">
        <f ca="1"/>
        <v>46756</v>
      </c>
      <c r="J20" s="77">
        <f ca="1"/>
        <v>46937</v>
      </c>
      <c r="K20" s="77">
        <f ca="1"/>
        <v>46937</v>
      </c>
      <c r="L20" s="181">
        <f ca="1"/>
        <v>0.63871615445976604</v>
      </c>
      <c r="M20" s="78">
        <f ca="1"/>
        <v>1767921.9314505069</v>
      </c>
      <c r="N20" s="181">
        <f ca="1"/>
        <v>0.49589041095890402</v>
      </c>
      <c r="O20" s="81" t="b">
        <f ca="1"/>
        <v>0</v>
      </c>
      <c r="P20" s="75" t="b">
        <f ca="1"/>
        <v>0</v>
      </c>
      <c r="Q20" s="75" t="e">
        <f ca="1"/>
        <v>#N/A</v>
      </c>
      <c r="R20" s="78">
        <f t="shared" ca="1" si="0"/>
        <v>2767930.5104563031</v>
      </c>
      <c r="S20" s="78">
        <f t="shared" ca="1" si="1"/>
        <v>2767930.5104563031</v>
      </c>
      <c r="T20" s="79">
        <f t="shared" ca="1" si="2"/>
        <v>5.7406351129769453E-2</v>
      </c>
      <c r="U20" s="79">
        <f t="shared" ca="1" si="3"/>
        <v>5.5817383221908885E-2</v>
      </c>
    </row>
    <row r="21" spans="1:21">
      <c r="A21" s="31"/>
      <c r="B21" s="75" t="str">
        <f ca="1"/>
        <v>ReceiveLeg</v>
      </c>
      <c r="C21" s="75" t="str">
        <f ca="1"/>
        <v>Coupon_19</v>
      </c>
      <c r="D21" s="76" t="str">
        <f ca="1"/>
        <v>FloatingRate</v>
      </c>
      <c r="E21" s="78">
        <f ca="1"/>
        <v>100000000</v>
      </c>
      <c r="F21" s="79">
        <f ca="1"/>
        <v>5.5912564922645312E-2</v>
      </c>
      <c r="G21" s="78">
        <f ca="1"/>
        <v>2803287.5016011233</v>
      </c>
      <c r="H21" s="78" t="str">
        <f ca="1"/>
        <v>AUD</v>
      </c>
      <c r="I21" s="77">
        <f ca="1"/>
        <v>46937</v>
      </c>
      <c r="J21" s="77">
        <f ca="1"/>
        <v>47120</v>
      </c>
      <c r="K21" s="77">
        <f ca="1"/>
        <v>47120</v>
      </c>
      <c r="L21" s="181">
        <f ca="1"/>
        <v>0.62300034426745599</v>
      </c>
      <c r="M21" s="78">
        <f ca="1"/>
        <v>1746449.0785781564</v>
      </c>
      <c r="N21" s="181">
        <f ca="1"/>
        <v>0.50136986301369901</v>
      </c>
      <c r="O21" s="81" t="b">
        <f ca="1"/>
        <v>0</v>
      </c>
      <c r="P21" s="75" t="b">
        <f ca="1"/>
        <v>0</v>
      </c>
      <c r="Q21" s="75" t="e">
        <f ca="1"/>
        <v>#N/A</v>
      </c>
      <c r="R21" s="78">
        <f t="shared" ca="1" si="0"/>
        <v>2803287.5016011233</v>
      </c>
      <c r="S21" s="78">
        <f t="shared" ca="1" si="1"/>
        <v>2803287.5016011233</v>
      </c>
      <c r="T21" s="79">
        <f t="shared" ca="1" si="2"/>
        <v>5.7525160558868048E-2</v>
      </c>
      <c r="U21" s="79">
        <f t="shared" ca="1" si="3"/>
        <v>5.5912564922645312E-2</v>
      </c>
    </row>
    <row r="22" spans="1:21">
      <c r="A22" s="31"/>
      <c r="B22" s="75" t="str">
        <f ca="1"/>
        <v>ReceiveLeg</v>
      </c>
      <c r="C22" s="75" t="str">
        <f ca="1"/>
        <v>Coupon_20</v>
      </c>
      <c r="D22" s="76" t="str">
        <f ca="1"/>
        <v>FloatingRate</v>
      </c>
      <c r="E22" s="78">
        <f ca="1"/>
        <v>100000000</v>
      </c>
      <c r="F22" s="79">
        <f ca="1"/>
        <v>5.6171760816843753E-2</v>
      </c>
      <c r="G22" s="78">
        <f ca="1"/>
        <v>2785503.755574991</v>
      </c>
      <c r="H22" s="78" t="str">
        <f ca="1"/>
        <v>AUD</v>
      </c>
      <c r="I22" s="77">
        <f ca="1"/>
        <v>47120</v>
      </c>
      <c r="J22" s="77">
        <f ca="1"/>
        <v>47301</v>
      </c>
      <c r="K22" s="77">
        <f ca="1"/>
        <v>47301</v>
      </c>
      <c r="L22" s="181">
        <f ca="1"/>
        <v>0.60783669043212496</v>
      </c>
      <c r="M22" s="78">
        <f ca="1"/>
        <v>1693131.3839749573</v>
      </c>
      <c r="N22" s="181">
        <f ca="1"/>
        <v>0.49589041095890402</v>
      </c>
      <c r="O22" s="81" t="b">
        <f ca="1"/>
        <v>0</v>
      </c>
      <c r="P22" s="75" t="b">
        <f ca="1"/>
        <v>0</v>
      </c>
      <c r="Q22" s="75" t="e">
        <f ca="1"/>
        <v>#N/A</v>
      </c>
      <c r="R22" s="78">
        <f t="shared" ca="1" si="0"/>
        <v>2785503.755574991</v>
      </c>
      <c r="S22" s="78">
        <f t="shared" ca="1" si="1"/>
        <v>2785503.755574991</v>
      </c>
      <c r="T22" s="79">
        <f t="shared" ca="1" si="2"/>
        <v>5.7781259983708498E-2</v>
      </c>
      <c r="U22" s="79">
        <f t="shared" ca="1" si="3"/>
        <v>5.6171760816843753E-2</v>
      </c>
    </row>
    <row r="23" spans="1:21">
      <c r="A23" s="31"/>
      <c r="B23" s="75" t="str">
        <f ca="1"/>
        <v>PayLeg</v>
      </c>
      <c r="C23" s="75" t="str">
        <f ca="1"/>
        <v>Coupon_1</v>
      </c>
      <c r="D23" s="76" t="str">
        <f ca="1"/>
        <v>FixedRate</v>
      </c>
      <c r="E23" s="78">
        <f ca="1"/>
        <v>-100000000</v>
      </c>
      <c r="F23" s="79">
        <f ca="1"/>
        <v>0.05</v>
      </c>
      <c r="G23" s="78">
        <f ca="1"/>
        <v>-2534246.5753424652</v>
      </c>
      <c r="H23" s="78" t="str">
        <f ca="1"/>
        <v>AUD</v>
      </c>
      <c r="I23" s="77">
        <f ca="1"/>
        <v>43647</v>
      </c>
      <c r="J23" s="77">
        <f ca="1"/>
        <v>43832</v>
      </c>
      <c r="K23" s="77">
        <f ca="1"/>
        <v>43832</v>
      </c>
      <c r="L23" s="181">
        <f ca="1"/>
        <v>0.97462718316879404</v>
      </c>
      <c r="M23" s="78">
        <f ca="1"/>
        <v>-2469945.6011811895</v>
      </c>
      <c r="N23" s="181">
        <f ca="1"/>
        <v>0.50684931506849296</v>
      </c>
      <c r="O23" s="81" t="b">
        <f ca="1"/>
        <v>0</v>
      </c>
      <c r="P23" s="75" t="b">
        <f ca="1"/>
        <v>0</v>
      </c>
      <c r="Q23" s="75" t="e">
        <f ca="1"/>
        <v>#N/A</v>
      </c>
      <c r="R23" s="78">
        <f t="shared" ca="1" si="0"/>
        <v>-2534246.5753424647</v>
      </c>
      <c r="S23" s="78">
        <f t="shared" ca="1" si="1"/>
        <v>-2534246.5753424647</v>
      </c>
      <c r="T23" s="79">
        <f t="shared" ca="1" si="2"/>
        <v>5.1300070274068875E-2</v>
      </c>
      <c r="U23" s="79">
        <f t="shared" ca="1" si="3"/>
        <v>0.05</v>
      </c>
    </row>
    <row r="24" spans="1:21">
      <c r="A24" s="31"/>
      <c r="B24" s="75" t="str">
        <f ca="1"/>
        <v>PayLeg</v>
      </c>
      <c r="C24" s="75" t="str">
        <f ca="1"/>
        <v>Coupon_2</v>
      </c>
      <c r="D24" s="76" t="str">
        <f ca="1"/>
        <v>FixedRate</v>
      </c>
      <c r="E24" s="78">
        <f ca="1"/>
        <v>-100000000</v>
      </c>
      <c r="F24" s="79">
        <f ca="1"/>
        <v>0.05</v>
      </c>
      <c r="G24" s="78">
        <f ca="1"/>
        <v>-2493150.684931505</v>
      </c>
      <c r="H24" s="78" t="str">
        <f ca="1"/>
        <v>AUD</v>
      </c>
      <c r="I24" s="77">
        <f ca="1"/>
        <v>43832</v>
      </c>
      <c r="J24" s="77">
        <f ca="1"/>
        <v>44014</v>
      </c>
      <c r="K24" s="77">
        <f ca="1"/>
        <v>44014</v>
      </c>
      <c r="L24" s="181">
        <f ca="1"/>
        <v>0.95088002622077805</v>
      </c>
      <c r="M24" s="78">
        <f ca="1"/>
        <v>-2370687.1886600205</v>
      </c>
      <c r="N24" s="181">
        <f ca="1"/>
        <v>0.49863013698630099</v>
      </c>
      <c r="O24" s="81" t="b">
        <f ca="1"/>
        <v>0</v>
      </c>
      <c r="P24" s="75" t="b">
        <f ca="1"/>
        <v>0</v>
      </c>
      <c r="Q24" s="75" t="e">
        <f ca="1"/>
        <v>#N/A</v>
      </c>
      <c r="R24" s="78">
        <f t="shared" ca="1" si="0"/>
        <v>-2493150.684931505</v>
      </c>
      <c r="S24" s="78">
        <f t="shared" ca="1" si="1"/>
        <v>-2493150.684931505</v>
      </c>
      <c r="T24" s="79">
        <f t="shared" ca="1" si="2"/>
        <v>5.12784490025288E-2</v>
      </c>
      <c r="U24" s="79">
        <f t="shared" ca="1" si="3"/>
        <v>0.05</v>
      </c>
    </row>
    <row r="25" spans="1:21">
      <c r="A25" s="31"/>
      <c r="B25" s="75" t="str">
        <f ca="1"/>
        <v>PayLeg</v>
      </c>
      <c r="C25" s="75" t="str">
        <f ca="1"/>
        <v>Coupon_3</v>
      </c>
      <c r="D25" s="76" t="str">
        <f ca="1"/>
        <v>FixedRate</v>
      </c>
      <c r="E25" s="78">
        <f ca="1"/>
        <v>-100000000</v>
      </c>
      <c r="F25" s="79">
        <f ca="1"/>
        <v>0.05</v>
      </c>
      <c r="G25" s="78">
        <f ca="1"/>
        <v>-2547945.2054794501</v>
      </c>
      <c r="H25" s="78" t="str">
        <f ca="1"/>
        <v>AUD</v>
      </c>
      <c r="I25" s="77">
        <f ca="1"/>
        <v>44014</v>
      </c>
      <c r="J25" s="77">
        <f ca="1"/>
        <v>44200</v>
      </c>
      <c r="K25" s="77">
        <f ca="1"/>
        <v>44200</v>
      </c>
      <c r="L25" s="181">
        <f ca="1"/>
        <v>0.927104665789524</v>
      </c>
      <c r="M25" s="78">
        <f ca="1"/>
        <v>-2362211.8881760458</v>
      </c>
      <c r="N25" s="181">
        <f ca="1"/>
        <v>0.50958904109588998</v>
      </c>
      <c r="O25" s="81" t="b">
        <f ca="1"/>
        <v>0</v>
      </c>
      <c r="P25" s="75" t="b">
        <f ca="1"/>
        <v>0</v>
      </c>
      <c r="Q25" s="75" t="e">
        <f ca="1"/>
        <v>#N/A</v>
      </c>
      <c r="R25" s="78">
        <f t="shared" ca="1" si="0"/>
        <v>-2547945.2054794501</v>
      </c>
      <c r="S25" s="78">
        <f t="shared" ca="1" si="1"/>
        <v>-2547945.2054794501</v>
      </c>
      <c r="T25" s="79">
        <f t="shared" ca="1" si="2"/>
        <v>5.1307281416924366E-2</v>
      </c>
      <c r="U25" s="79">
        <f t="shared" ca="1" si="3"/>
        <v>0.05</v>
      </c>
    </row>
    <row r="26" spans="1:21">
      <c r="A26" s="31"/>
      <c r="B26" s="75" t="str">
        <f ca="1"/>
        <v>PayLeg</v>
      </c>
      <c r="C26" s="75" t="str">
        <f ca="1"/>
        <v>Coupon_4</v>
      </c>
      <c r="D26" s="76" t="str">
        <f ca="1"/>
        <v>FixedRate</v>
      </c>
      <c r="E26" s="78">
        <f ca="1"/>
        <v>-100000000</v>
      </c>
      <c r="F26" s="79">
        <f ca="1"/>
        <v>0.05</v>
      </c>
      <c r="G26" s="78">
        <f ca="1"/>
        <v>-2452054.7945205499</v>
      </c>
      <c r="H26" s="78" t="str">
        <f ca="1"/>
        <v>AUD</v>
      </c>
      <c r="I26" s="77">
        <f ca="1"/>
        <v>44200</v>
      </c>
      <c r="J26" s="77">
        <f ca="1"/>
        <v>44379</v>
      </c>
      <c r="K26" s="77">
        <f ca="1"/>
        <v>44379</v>
      </c>
      <c r="L26" s="181">
        <f ca="1"/>
        <v>0.90478467875283597</v>
      </c>
      <c r="M26" s="78">
        <f ca="1"/>
        <v>-2218581.6095446269</v>
      </c>
      <c r="N26" s="181">
        <f ca="1"/>
        <v>0.49041095890411002</v>
      </c>
      <c r="O26" s="81" t="b">
        <f ca="1"/>
        <v>0</v>
      </c>
      <c r="P26" s="75" t="b">
        <f ca="1"/>
        <v>0</v>
      </c>
      <c r="Q26" s="75" t="e">
        <f ca="1"/>
        <v>#N/A</v>
      </c>
      <c r="R26" s="78">
        <f t="shared" ca="1" si="0"/>
        <v>-2452054.7945205499</v>
      </c>
      <c r="S26" s="78">
        <f t="shared" ca="1" si="1"/>
        <v>-2452054.7945205499</v>
      </c>
      <c r="T26" s="79">
        <f t="shared" ca="1" si="2"/>
        <v>5.1256845948602726E-2</v>
      </c>
      <c r="U26" s="79">
        <f t="shared" ca="1" si="3"/>
        <v>0.05</v>
      </c>
    </row>
    <row r="27" spans="1:21">
      <c r="A27" s="31"/>
      <c r="B27" s="75" t="str">
        <f ca="1"/>
        <v>PayLeg</v>
      </c>
      <c r="C27" s="75" t="str">
        <f ca="1"/>
        <v>Coupon_5</v>
      </c>
      <c r="D27" s="76" t="str">
        <f ca="1"/>
        <v>FixedRate</v>
      </c>
      <c r="E27" s="78">
        <f ca="1"/>
        <v>-100000000</v>
      </c>
      <c r="F27" s="79">
        <f ca="1"/>
        <v>0.05</v>
      </c>
      <c r="G27" s="78">
        <f ca="1"/>
        <v>-2547945.2054794501</v>
      </c>
      <c r="H27" s="78" t="str">
        <f ca="1"/>
        <v>AUD</v>
      </c>
      <c r="I27" s="77">
        <f ca="1"/>
        <v>44379</v>
      </c>
      <c r="J27" s="77">
        <f ca="1"/>
        <v>44565</v>
      </c>
      <c r="K27" s="77">
        <f ca="1"/>
        <v>44565</v>
      </c>
      <c r="L27" s="181">
        <f ca="1"/>
        <v>0.88216190713940201</v>
      </c>
      <c r="M27" s="78">
        <f ca="1"/>
        <v>-2247700.2017524471</v>
      </c>
      <c r="N27" s="181">
        <f ca="1"/>
        <v>0.50958904109588998</v>
      </c>
      <c r="O27" s="81" t="b">
        <f ca="1"/>
        <v>0</v>
      </c>
      <c r="P27" s="75" t="b">
        <f ca="1"/>
        <v>0</v>
      </c>
      <c r="Q27" s="75" t="e">
        <f ca="1"/>
        <v>#N/A</v>
      </c>
      <c r="R27" s="78">
        <f t="shared" ca="1" si="0"/>
        <v>-2547945.2054794501</v>
      </c>
      <c r="S27" s="78">
        <f t="shared" ca="1" si="1"/>
        <v>-2547945.2054794501</v>
      </c>
      <c r="T27" s="79">
        <f t="shared" ca="1" si="2"/>
        <v>5.1307281416924366E-2</v>
      </c>
      <c r="U27" s="79">
        <f t="shared" ca="1" si="3"/>
        <v>0.05</v>
      </c>
    </row>
    <row r="28" spans="1:21">
      <c r="A28" s="31"/>
      <c r="B28" s="75" t="str">
        <f ca="1"/>
        <v>PayLeg</v>
      </c>
      <c r="C28" s="75" t="str">
        <f ca="1"/>
        <v>Coupon_6</v>
      </c>
      <c r="D28" s="76" t="str">
        <f ca="1"/>
        <v>FixedRate</v>
      </c>
      <c r="E28" s="78">
        <f ca="1"/>
        <v>-100000000</v>
      </c>
      <c r="F28" s="79">
        <f ca="1"/>
        <v>0.05</v>
      </c>
      <c r="G28" s="78">
        <f ca="1"/>
        <v>-2479452.0547945201</v>
      </c>
      <c r="H28" s="78" t="str">
        <f ca="1"/>
        <v>AUD</v>
      </c>
      <c r="I28" s="77">
        <f ca="1"/>
        <v>44565</v>
      </c>
      <c r="J28" s="77">
        <f ca="1"/>
        <v>44746</v>
      </c>
      <c r="K28" s="77">
        <f ca="1"/>
        <v>44746</v>
      </c>
      <c r="L28" s="181">
        <f ca="1"/>
        <v>0.86069027582778801</v>
      </c>
      <c r="M28" s="78">
        <f ca="1"/>
        <v>-2134040.2729428709</v>
      </c>
      <c r="N28" s="181">
        <f ca="1"/>
        <v>0.49589041095890402</v>
      </c>
      <c r="O28" s="81" t="b">
        <f ca="1"/>
        <v>0</v>
      </c>
      <c r="P28" s="75" t="b">
        <f ca="1"/>
        <v>0</v>
      </c>
      <c r="Q28" s="75" t="e">
        <f ca="1"/>
        <v>#N/A</v>
      </c>
      <c r="R28" s="78">
        <f t="shared" ca="1" si="0"/>
        <v>-2479452.0547945201</v>
      </c>
      <c r="S28" s="78">
        <f t="shared" ca="1" si="1"/>
        <v>-2479452.0547945201</v>
      </c>
      <c r="T28" s="79">
        <f t="shared" ca="1" si="2"/>
        <v>5.1271245961511447E-2</v>
      </c>
      <c r="U28" s="79">
        <f t="shared" ca="1" si="3"/>
        <v>4.9999999999999996E-2</v>
      </c>
    </row>
    <row r="29" spans="1:21">
      <c r="A29" s="31"/>
      <c r="B29" s="75" t="str">
        <f ca="1"/>
        <v>PayLeg</v>
      </c>
      <c r="C29" s="75" t="str">
        <f ca="1"/>
        <v>Coupon_7</v>
      </c>
      <c r="D29" s="76" t="str">
        <f ca="1"/>
        <v>FixedRate</v>
      </c>
      <c r="E29" s="78">
        <f ca="1"/>
        <v>-100000000</v>
      </c>
      <c r="F29" s="79">
        <f ca="1"/>
        <v>0.05</v>
      </c>
      <c r="G29" s="78">
        <f ca="1"/>
        <v>-2506849.315068495</v>
      </c>
      <c r="H29" s="78" t="str">
        <f ca="1"/>
        <v>AUD</v>
      </c>
      <c r="I29" s="77">
        <f ca="1"/>
        <v>44746</v>
      </c>
      <c r="J29" s="77">
        <f ca="1"/>
        <v>44929</v>
      </c>
      <c r="K29" s="77">
        <f ca="1"/>
        <v>44929</v>
      </c>
      <c r="L29" s="181">
        <f ca="1"/>
        <v>0.83951275428143701</v>
      </c>
      <c r="M29" s="78">
        <f ca="1"/>
        <v>-2104531.9730616859</v>
      </c>
      <c r="N29" s="181">
        <f ca="1"/>
        <v>0.50136986301369901</v>
      </c>
      <c r="O29" s="81" t="b">
        <f ca="1"/>
        <v>0</v>
      </c>
      <c r="P29" s="75" t="b">
        <f ca="1"/>
        <v>0</v>
      </c>
      <c r="Q29" s="75" t="e">
        <f ca="1"/>
        <v>#N/A</v>
      </c>
      <c r="R29" s="78">
        <f t="shared" ca="1" si="0"/>
        <v>-2506849.315068495</v>
      </c>
      <c r="S29" s="78">
        <f t="shared" ca="1" si="1"/>
        <v>-2506849.315068495</v>
      </c>
      <c r="T29" s="79">
        <f t="shared" ca="1" si="2"/>
        <v>5.1285654067725166E-2</v>
      </c>
      <c r="U29" s="79">
        <f t="shared" ca="1" si="3"/>
        <v>0.05</v>
      </c>
    </row>
    <row r="30" spans="1:21">
      <c r="A30" s="31"/>
      <c r="B30" s="75" t="str">
        <f ca="1"/>
        <v>PayLeg</v>
      </c>
      <c r="C30" s="75" t="str">
        <f ca="1"/>
        <v>Coupon_8</v>
      </c>
      <c r="D30" s="76" t="str">
        <f ca="1"/>
        <v>FixedRate</v>
      </c>
      <c r="E30" s="78">
        <f ca="1"/>
        <v>-100000000</v>
      </c>
      <c r="F30" s="79">
        <f ca="1"/>
        <v>0.05</v>
      </c>
      <c r="G30" s="78">
        <f ca="1"/>
        <v>-2479452.0547945201</v>
      </c>
      <c r="H30" s="78" t="str">
        <f ca="1"/>
        <v>AUD</v>
      </c>
      <c r="I30" s="77">
        <f ca="1"/>
        <v>44929</v>
      </c>
      <c r="J30" s="77">
        <f ca="1"/>
        <v>45110</v>
      </c>
      <c r="K30" s="77">
        <f ca="1"/>
        <v>45110</v>
      </c>
      <c r="L30" s="181">
        <f ca="1"/>
        <v>0.81907921592260102</v>
      </c>
      <c r="M30" s="78">
        <f ca="1"/>
        <v>-2030867.6449587774</v>
      </c>
      <c r="N30" s="181">
        <f ca="1"/>
        <v>0.49589041095890402</v>
      </c>
      <c r="O30" s="81" t="b">
        <f ca="1"/>
        <v>0</v>
      </c>
      <c r="P30" s="75" t="b">
        <f ca="1"/>
        <v>0</v>
      </c>
      <c r="Q30" s="75" t="e">
        <f ca="1"/>
        <v>#N/A</v>
      </c>
      <c r="R30" s="78">
        <f t="shared" ca="1" si="0"/>
        <v>-2479452.0547945201</v>
      </c>
      <c r="S30" s="78">
        <f t="shared" ca="1" si="1"/>
        <v>-2479452.0547945201</v>
      </c>
      <c r="T30" s="79">
        <f t="shared" ca="1" si="2"/>
        <v>5.1271245961511447E-2</v>
      </c>
      <c r="U30" s="79">
        <f t="shared" ca="1" si="3"/>
        <v>4.9999999999999996E-2</v>
      </c>
    </row>
    <row r="31" spans="1:21">
      <c r="A31" s="31"/>
      <c r="B31" s="75" t="str">
        <f ca="1"/>
        <v>PayLeg</v>
      </c>
      <c r="C31" s="75" t="str">
        <f ca="1"/>
        <v>Coupon_9</v>
      </c>
      <c r="D31" s="76" t="str">
        <f ca="1"/>
        <v>FixedRate</v>
      </c>
      <c r="E31" s="78">
        <f ca="1"/>
        <v>-100000000</v>
      </c>
      <c r="F31" s="79">
        <f ca="1"/>
        <v>0.05</v>
      </c>
      <c r="G31" s="78">
        <f ca="1"/>
        <v>-2506849.315068495</v>
      </c>
      <c r="H31" s="78" t="str">
        <f ca="1"/>
        <v>AUD</v>
      </c>
      <c r="I31" s="77">
        <f ca="1"/>
        <v>45110</v>
      </c>
      <c r="J31" s="77">
        <f ca="1"/>
        <v>45293</v>
      </c>
      <c r="K31" s="77">
        <f ca="1"/>
        <v>45293</v>
      </c>
      <c r="L31" s="181">
        <f ca="1"/>
        <v>0.79892582862123895</v>
      </c>
      <c r="M31" s="78">
        <f ca="1"/>
        <v>-2002786.6662696828</v>
      </c>
      <c r="N31" s="181">
        <f ca="1"/>
        <v>0.50136986301369901</v>
      </c>
      <c r="O31" s="81" t="b">
        <f ca="1"/>
        <v>0</v>
      </c>
      <c r="P31" s="75" t="b">
        <f ca="1"/>
        <v>0</v>
      </c>
      <c r="Q31" s="75" t="e">
        <f ca="1"/>
        <v>#N/A</v>
      </c>
      <c r="R31" s="78">
        <f t="shared" ca="1" si="0"/>
        <v>-2506849.315068495</v>
      </c>
      <c r="S31" s="78">
        <f t="shared" ca="1" si="1"/>
        <v>-2506849.315068495</v>
      </c>
      <c r="T31" s="79">
        <f t="shared" ca="1" si="2"/>
        <v>5.1285654067725166E-2</v>
      </c>
      <c r="U31" s="79">
        <f t="shared" ca="1" si="3"/>
        <v>0.05</v>
      </c>
    </row>
    <row r="32" spans="1:21">
      <c r="A32" s="31"/>
      <c r="B32" s="75" t="str">
        <f ca="1"/>
        <v>PayLeg</v>
      </c>
      <c r="C32" s="75" t="str">
        <f ca="1"/>
        <v>Coupon_10</v>
      </c>
      <c r="D32" s="76" t="str">
        <f ca="1"/>
        <v>FixedRate</v>
      </c>
      <c r="E32" s="78">
        <f ca="1"/>
        <v>-100000000</v>
      </c>
      <c r="F32" s="79">
        <f ca="1"/>
        <v>0.05</v>
      </c>
      <c r="G32" s="78">
        <f ca="1"/>
        <v>-2493150.684931505</v>
      </c>
      <c r="H32" s="78" t="str">
        <f ca="1"/>
        <v>AUD</v>
      </c>
      <c r="I32" s="77">
        <f ca="1"/>
        <v>45293</v>
      </c>
      <c r="J32" s="77">
        <f ca="1"/>
        <v>45475</v>
      </c>
      <c r="K32" s="77">
        <f ca="1"/>
        <v>45475</v>
      </c>
      <c r="L32" s="181">
        <f ca="1"/>
        <v>0.77937442502805399</v>
      </c>
      <c r="M32" s="78">
        <f ca="1"/>
        <v>-1943097.8815767907</v>
      </c>
      <c r="N32" s="181">
        <f ca="1"/>
        <v>0.49863013698630099</v>
      </c>
      <c r="O32" s="81" t="b">
        <f ca="1"/>
        <v>0</v>
      </c>
      <c r="P32" s="75" t="b">
        <f ca="1"/>
        <v>0</v>
      </c>
      <c r="Q32" s="75" t="e">
        <f ca="1"/>
        <v>#N/A</v>
      </c>
      <c r="R32" s="78">
        <f t="shared" ca="1" si="0"/>
        <v>-2493150.684931505</v>
      </c>
      <c r="S32" s="78">
        <f t="shared" ca="1" si="1"/>
        <v>-2493150.684931505</v>
      </c>
      <c r="T32" s="79">
        <f t="shared" ca="1" si="2"/>
        <v>5.12784490025288E-2</v>
      </c>
      <c r="U32" s="79">
        <f t="shared" ca="1" si="3"/>
        <v>0.05</v>
      </c>
    </row>
    <row r="33" spans="1:21">
      <c r="A33" s="31"/>
      <c r="B33" s="75" t="str">
        <f ca="1"/>
        <v>PayLeg</v>
      </c>
      <c r="C33" s="75" t="str">
        <f ca="1"/>
        <v>Coupon_11</v>
      </c>
      <c r="D33" s="76" t="str">
        <f ca="1"/>
        <v>FixedRate</v>
      </c>
      <c r="E33" s="78">
        <f ca="1"/>
        <v>-100000000</v>
      </c>
      <c r="F33" s="79">
        <f ca="1"/>
        <v>0.05</v>
      </c>
      <c r="G33" s="78">
        <f ca="1"/>
        <v>-2520547.9452054799</v>
      </c>
      <c r="H33" s="78" t="str">
        <f ca="1"/>
        <v>AUD</v>
      </c>
      <c r="I33" s="77">
        <f ca="1"/>
        <v>45475</v>
      </c>
      <c r="J33" s="77">
        <f ca="1"/>
        <v>45659</v>
      </c>
      <c r="K33" s="77">
        <f ca="1"/>
        <v>45659</v>
      </c>
      <c r="L33" s="181">
        <f ca="1"/>
        <v>0.76009486996202302</v>
      </c>
      <c r="M33" s="78">
        <f ca="1"/>
        <v>-1915855.5626440034</v>
      </c>
      <c r="N33" s="181">
        <f ca="1"/>
        <v>0.50410958904109604</v>
      </c>
      <c r="O33" s="81" t="b">
        <f ca="1"/>
        <v>0</v>
      </c>
      <c r="P33" s="75" t="b">
        <f ca="1"/>
        <v>0</v>
      </c>
      <c r="Q33" s="75" t="e">
        <f ca="1"/>
        <v>#N/A</v>
      </c>
      <c r="R33" s="78">
        <f t="shared" ca="1" si="0"/>
        <v>-2520547.9452054803</v>
      </c>
      <c r="S33" s="78">
        <f t="shared" ca="1" si="1"/>
        <v>-2520547.9452054803</v>
      </c>
      <c r="T33" s="79">
        <f t="shared" ca="1" si="2"/>
        <v>5.1292861157953895E-2</v>
      </c>
      <c r="U33" s="79">
        <f t="shared" ca="1" si="3"/>
        <v>4.9999999999999996E-2</v>
      </c>
    </row>
    <row r="34" spans="1:21">
      <c r="A34" s="31"/>
      <c r="B34" s="75" t="str">
        <f ca="1"/>
        <v>PayLeg</v>
      </c>
      <c r="C34" s="75" t="str">
        <f ca="1"/>
        <v>Coupon_12</v>
      </c>
      <c r="D34" s="76" t="str">
        <f ca="1"/>
        <v>FixedRate</v>
      </c>
      <c r="E34" s="78">
        <f ca="1"/>
        <v>-100000000</v>
      </c>
      <c r="F34" s="79">
        <f ca="1"/>
        <v>0.05</v>
      </c>
      <c r="G34" s="78">
        <f ca="1"/>
        <v>-2479452.0547945201</v>
      </c>
      <c r="H34" s="78" t="str">
        <f ca="1"/>
        <v>AUD</v>
      </c>
      <c r="I34" s="77">
        <f ca="1"/>
        <v>45659</v>
      </c>
      <c r="J34" s="77">
        <f ca="1"/>
        <v>45840</v>
      </c>
      <c r="K34" s="77">
        <f ca="1"/>
        <v>45840</v>
      </c>
      <c r="L34" s="181">
        <f ca="1"/>
        <v>0.74159511549134804</v>
      </c>
      <c r="M34" s="78">
        <f ca="1"/>
        <v>-1838749.5329306023</v>
      </c>
      <c r="N34" s="181">
        <f ca="1"/>
        <v>0.49589041095890402</v>
      </c>
      <c r="O34" s="81" t="b">
        <f ca="1"/>
        <v>0</v>
      </c>
      <c r="P34" s="75" t="b">
        <f ca="1"/>
        <v>0</v>
      </c>
      <c r="Q34" s="75" t="e">
        <f ca="1"/>
        <v>#N/A</v>
      </c>
      <c r="R34" s="78">
        <f t="shared" ca="1" si="0"/>
        <v>-2479452.0547945201</v>
      </c>
      <c r="S34" s="78">
        <f t="shared" ca="1" si="1"/>
        <v>-2479452.0547945201</v>
      </c>
      <c r="T34" s="79">
        <f t="shared" ca="1" si="2"/>
        <v>5.1271245961511447E-2</v>
      </c>
      <c r="U34" s="79">
        <f t="shared" ca="1" si="3"/>
        <v>4.9999999999999996E-2</v>
      </c>
    </row>
    <row r="35" spans="1:21">
      <c r="A35" s="31"/>
      <c r="B35" s="75" t="str">
        <f ca="1"/>
        <v>PayLeg</v>
      </c>
      <c r="C35" s="75" t="str">
        <f ca="1"/>
        <v>Coupon_13</v>
      </c>
      <c r="D35" s="76" t="str">
        <f ca="1"/>
        <v>FixedRate</v>
      </c>
      <c r="E35" s="78">
        <f ca="1"/>
        <v>-100000000</v>
      </c>
      <c r="F35" s="79">
        <f ca="1"/>
        <v>0.05</v>
      </c>
      <c r="G35" s="78">
        <f ca="1"/>
        <v>-2520547.9452054799</v>
      </c>
      <c r="H35" s="78" t="str">
        <f ca="1"/>
        <v>AUD</v>
      </c>
      <c r="I35" s="77">
        <f ca="1"/>
        <v>45840</v>
      </c>
      <c r="J35" s="77">
        <f ca="1"/>
        <v>46024</v>
      </c>
      <c r="K35" s="77">
        <f ca="1"/>
        <v>46024</v>
      </c>
      <c r="L35" s="181">
        <f ca="1"/>
        <v>0.72324918610537803</v>
      </c>
      <c r="M35" s="78">
        <f ca="1"/>
        <v>-1822984.2499094463</v>
      </c>
      <c r="N35" s="181">
        <f ca="1"/>
        <v>0.50410958904109604</v>
      </c>
      <c r="O35" s="81" t="b">
        <f ca="1"/>
        <v>0</v>
      </c>
      <c r="P35" s="75" t="b">
        <f ca="1"/>
        <v>0</v>
      </c>
      <c r="Q35" s="75" t="e">
        <f ca="1"/>
        <v>#N/A</v>
      </c>
      <c r="R35" s="78">
        <f t="shared" ca="1" si="0"/>
        <v>-2520547.9452054803</v>
      </c>
      <c r="S35" s="78">
        <f t="shared" ca="1" si="1"/>
        <v>-2520547.9452054803</v>
      </c>
      <c r="T35" s="79">
        <f t="shared" ca="1" si="2"/>
        <v>5.1292861157953895E-2</v>
      </c>
      <c r="U35" s="79">
        <f t="shared" ca="1" si="3"/>
        <v>4.9999999999999996E-2</v>
      </c>
    </row>
    <row r="36" spans="1:21">
      <c r="A36" s="31"/>
      <c r="B36" s="75" t="str">
        <f ca="1"/>
        <v>PayLeg</v>
      </c>
      <c r="C36" s="75" t="str">
        <f ca="1"/>
        <v>Coupon_14</v>
      </c>
      <c r="D36" s="76" t="str">
        <f ca="1"/>
        <v>FixedRate</v>
      </c>
      <c r="E36" s="78">
        <f ca="1"/>
        <v>-100000000</v>
      </c>
      <c r="F36" s="79">
        <f ca="1"/>
        <v>0.05</v>
      </c>
      <c r="G36" s="78">
        <f ca="1"/>
        <v>-2479452.0547945201</v>
      </c>
      <c r="H36" s="78" t="str">
        <f ca="1"/>
        <v>AUD</v>
      </c>
      <c r="I36" s="77">
        <f ca="1"/>
        <v>46024</v>
      </c>
      <c r="J36" s="77">
        <f ca="1"/>
        <v>46205</v>
      </c>
      <c r="K36" s="77">
        <f ca="1"/>
        <v>46205</v>
      </c>
      <c r="L36" s="181">
        <f ca="1"/>
        <v>0.70564515960600405</v>
      </c>
      <c r="M36" s="78">
        <f ca="1"/>
        <v>-1749613.3409409137</v>
      </c>
      <c r="N36" s="181">
        <f ca="1"/>
        <v>0.49589041095890402</v>
      </c>
      <c r="O36" s="81" t="b">
        <f ca="1"/>
        <v>0</v>
      </c>
      <c r="P36" s="75" t="b">
        <f ca="1"/>
        <v>0</v>
      </c>
      <c r="Q36" s="75" t="e">
        <f ca="1"/>
        <v>#N/A</v>
      </c>
      <c r="R36" s="78">
        <f t="shared" ca="1" si="0"/>
        <v>-2479452.0547945201</v>
      </c>
      <c r="S36" s="78">
        <f t="shared" ca="1" si="1"/>
        <v>-2479452.0547945201</v>
      </c>
      <c r="T36" s="79">
        <f t="shared" ca="1" si="2"/>
        <v>5.1271245961511447E-2</v>
      </c>
      <c r="U36" s="79">
        <f t="shared" ca="1" si="3"/>
        <v>4.9999999999999996E-2</v>
      </c>
    </row>
    <row r="37" spans="1:21">
      <c r="A37" s="31"/>
      <c r="B37" s="75" t="str">
        <f ca="1"/>
        <v>PayLeg</v>
      </c>
      <c r="C37" s="75" t="str">
        <f ca="1"/>
        <v>Coupon_15</v>
      </c>
      <c r="D37" s="76" t="str">
        <f ca="1"/>
        <v>FixedRate</v>
      </c>
      <c r="E37" s="78">
        <f ca="1"/>
        <v>-100000000</v>
      </c>
      <c r="F37" s="79">
        <f ca="1"/>
        <v>0.05</v>
      </c>
      <c r="G37" s="78">
        <f ca="1"/>
        <v>-2547945.2054794501</v>
      </c>
      <c r="H37" s="78" t="str">
        <f ca="1"/>
        <v>AUD</v>
      </c>
      <c r="I37" s="77">
        <f ca="1"/>
        <v>46205</v>
      </c>
      <c r="J37" s="77">
        <f ca="1"/>
        <v>46391</v>
      </c>
      <c r="K37" s="77">
        <f ca="1"/>
        <v>46391</v>
      </c>
      <c r="L37" s="181">
        <f ca="1"/>
        <v>0.68800122540401598</v>
      </c>
      <c r="M37" s="78">
        <f ca="1"/>
        <v>-1752989.4236321489</v>
      </c>
      <c r="N37" s="181">
        <f ca="1"/>
        <v>0.50958904109588998</v>
      </c>
      <c r="O37" s="81" t="b">
        <f ca="1"/>
        <v>0</v>
      </c>
      <c r="P37" s="75" t="b">
        <f ca="1"/>
        <v>0</v>
      </c>
      <c r="Q37" s="75" t="e">
        <f ca="1"/>
        <v>#N/A</v>
      </c>
      <c r="R37" s="78">
        <f t="shared" ca="1" si="0"/>
        <v>-2547945.2054794501</v>
      </c>
      <c r="S37" s="78">
        <f t="shared" ca="1" si="1"/>
        <v>-2547945.2054794501</v>
      </c>
      <c r="T37" s="79">
        <f t="shared" ca="1" si="2"/>
        <v>5.1307281416924366E-2</v>
      </c>
      <c r="U37" s="79">
        <f t="shared" ca="1" si="3"/>
        <v>0.05</v>
      </c>
    </row>
    <row r="38" spans="1:21">
      <c r="A38" s="31"/>
      <c r="B38" s="75" t="str">
        <f ca="1"/>
        <v>PayLeg</v>
      </c>
      <c r="C38" s="75" t="str">
        <f ca="1"/>
        <v>Coupon_16</v>
      </c>
      <c r="D38" s="76" t="str">
        <f ca="1"/>
        <v>FixedRate</v>
      </c>
      <c r="E38" s="78">
        <f ca="1"/>
        <v>-100000000</v>
      </c>
      <c r="F38" s="79">
        <f ca="1"/>
        <v>0.05</v>
      </c>
      <c r="G38" s="78">
        <f ca="1"/>
        <v>-2452054.7945205499</v>
      </c>
      <c r="H38" s="78" t="str">
        <f ca="1"/>
        <v>AUD</v>
      </c>
      <c r="I38" s="77">
        <f ca="1"/>
        <v>46391</v>
      </c>
      <c r="J38" s="77">
        <f ca="1"/>
        <v>46570</v>
      </c>
      <c r="K38" s="77">
        <f ca="1"/>
        <v>46570</v>
      </c>
      <c r="L38" s="181">
        <f ca="1"/>
        <v>0.67143796462583305</v>
      </c>
      <c r="M38" s="78">
        <f ca="1"/>
        <v>-1646402.6803838932</v>
      </c>
      <c r="N38" s="181">
        <f ca="1"/>
        <v>0.49041095890411002</v>
      </c>
      <c r="O38" s="81" t="b">
        <f ca="1"/>
        <v>0</v>
      </c>
      <c r="P38" s="75" t="b">
        <f ca="1"/>
        <v>0</v>
      </c>
      <c r="Q38" s="75" t="e">
        <f ca="1"/>
        <v>#N/A</v>
      </c>
      <c r="R38" s="78">
        <f t="shared" ca="1" si="0"/>
        <v>-2452054.7945205499</v>
      </c>
      <c r="S38" s="78">
        <f t="shared" ca="1" si="1"/>
        <v>-2452054.7945205499</v>
      </c>
      <c r="T38" s="79">
        <f t="shared" ca="1" si="2"/>
        <v>5.1256845948602726E-2</v>
      </c>
      <c r="U38" s="79">
        <f t="shared" ca="1" si="3"/>
        <v>0.05</v>
      </c>
    </row>
    <row r="39" spans="1:21">
      <c r="A39" s="31"/>
      <c r="B39" s="75" t="str">
        <f ca="1"/>
        <v>PayLeg</v>
      </c>
      <c r="C39" s="75" t="str">
        <f ca="1"/>
        <v>Coupon_17</v>
      </c>
      <c r="D39" s="76" t="str">
        <f ca="1"/>
        <v>FixedRate</v>
      </c>
      <c r="E39" s="78">
        <f ca="1"/>
        <v>-100000000</v>
      </c>
      <c r="F39" s="79">
        <f ca="1"/>
        <v>0.05</v>
      </c>
      <c r="G39" s="78">
        <f ca="1"/>
        <v>-2547945.2054794501</v>
      </c>
      <c r="H39" s="78" t="str">
        <f ca="1"/>
        <v>AUD</v>
      </c>
      <c r="I39" s="77">
        <f ca="1"/>
        <v>46570</v>
      </c>
      <c r="J39" s="77">
        <f ca="1"/>
        <v>46756</v>
      </c>
      <c r="K39" s="77">
        <f ca="1"/>
        <v>46756</v>
      </c>
      <c r="L39" s="181">
        <f ca="1"/>
        <v>0.65464987179402101</v>
      </c>
      <c r="M39" s="78">
        <f ca="1"/>
        <v>-1668012.0021053124</v>
      </c>
      <c r="N39" s="181">
        <f ca="1"/>
        <v>0.50958904109588998</v>
      </c>
      <c r="O39" s="81" t="b">
        <f ca="1"/>
        <v>0</v>
      </c>
      <c r="P39" s="75" t="b">
        <f ca="1"/>
        <v>0</v>
      </c>
      <c r="Q39" s="75" t="e">
        <f ca="1"/>
        <v>#N/A</v>
      </c>
      <c r="R39" s="78">
        <f t="shared" ca="1" si="0"/>
        <v>-2547945.2054794501</v>
      </c>
      <c r="S39" s="78">
        <f t="shared" ca="1" si="1"/>
        <v>-2547945.2054794501</v>
      </c>
      <c r="T39" s="79">
        <f t="shared" ca="1" si="2"/>
        <v>5.1307281416924366E-2</v>
      </c>
      <c r="U39" s="79">
        <f t="shared" ca="1" si="3"/>
        <v>0.05</v>
      </c>
    </row>
    <row r="40" spans="1:21">
      <c r="A40" s="31"/>
      <c r="B40" s="75" t="str">
        <f ca="1"/>
        <v>PayLeg</v>
      </c>
      <c r="C40" s="75" t="str">
        <f ca="1"/>
        <v>Coupon_18</v>
      </c>
      <c r="D40" s="76" t="str">
        <f ca="1"/>
        <v>FixedRate</v>
      </c>
      <c r="E40" s="78">
        <f ca="1"/>
        <v>-100000000</v>
      </c>
      <c r="F40" s="79">
        <f ca="1"/>
        <v>0.05</v>
      </c>
      <c r="G40" s="78">
        <f ca="1"/>
        <v>-2479452.0547945201</v>
      </c>
      <c r="H40" s="78" t="str">
        <f ca="1"/>
        <v>AUD</v>
      </c>
      <c r="I40" s="77">
        <f ca="1"/>
        <v>46756</v>
      </c>
      <c r="J40" s="77">
        <f ca="1"/>
        <v>46937</v>
      </c>
      <c r="K40" s="77">
        <f ca="1"/>
        <v>46937</v>
      </c>
      <c r="L40" s="181">
        <f ca="1"/>
        <v>0.63871615445976604</v>
      </c>
      <c r="M40" s="78">
        <f ca="1"/>
        <v>-1583666.0816057208</v>
      </c>
      <c r="N40" s="181">
        <f ca="1"/>
        <v>0.49589041095890402</v>
      </c>
      <c r="O40" s="81" t="b">
        <f ca="1"/>
        <v>0</v>
      </c>
      <c r="P40" s="75" t="b">
        <f ca="1"/>
        <v>0</v>
      </c>
      <c r="Q40" s="75" t="e">
        <f ca="1"/>
        <v>#N/A</v>
      </c>
      <c r="R40" s="78">
        <f t="shared" ca="1" si="0"/>
        <v>-2479452.0547945201</v>
      </c>
      <c r="S40" s="78">
        <f t="shared" ca="1" si="1"/>
        <v>-2479452.0547945201</v>
      </c>
      <c r="T40" s="79">
        <f t="shared" ca="1" si="2"/>
        <v>5.1271245961511447E-2</v>
      </c>
      <c r="U40" s="79">
        <f t="shared" ca="1" si="3"/>
        <v>4.9999999999999996E-2</v>
      </c>
    </row>
    <row r="41" spans="1:21">
      <c r="A41" s="31"/>
      <c r="B41" s="75" t="str">
        <f ca="1"/>
        <v>PayLeg</v>
      </c>
      <c r="C41" s="75" t="str">
        <f ca="1"/>
        <v>Coupon_19</v>
      </c>
      <c r="D41" s="76" t="str">
        <f ca="1"/>
        <v>FixedRate</v>
      </c>
      <c r="E41" s="78">
        <f ca="1"/>
        <v>-100000000</v>
      </c>
      <c r="F41" s="79">
        <f ca="1"/>
        <v>0.05</v>
      </c>
      <c r="G41" s="78">
        <f ca="1"/>
        <v>-2506849.315068495</v>
      </c>
      <c r="H41" s="78" t="str">
        <f ca="1"/>
        <v>AUD</v>
      </c>
      <c r="I41" s="77">
        <f ca="1"/>
        <v>46937</v>
      </c>
      <c r="J41" s="77">
        <f ca="1"/>
        <v>47120</v>
      </c>
      <c r="K41" s="77">
        <f ca="1"/>
        <v>47120</v>
      </c>
      <c r="L41" s="181">
        <f ca="1"/>
        <v>0.62300034426745599</v>
      </c>
      <c r="M41" s="78">
        <f ca="1"/>
        <v>-1561767.9863143086</v>
      </c>
      <c r="N41" s="181">
        <f ca="1"/>
        <v>0.50136986301369901</v>
      </c>
      <c r="O41" s="81" t="b">
        <f ca="1"/>
        <v>0</v>
      </c>
      <c r="P41" s="75" t="b">
        <f ca="1"/>
        <v>0</v>
      </c>
      <c r="Q41" s="75" t="e">
        <f ca="1"/>
        <v>#N/A</v>
      </c>
      <c r="R41" s="78">
        <f t="shared" ca="1" si="0"/>
        <v>-2506849.315068495</v>
      </c>
      <c r="S41" s="78">
        <f t="shared" ca="1" si="1"/>
        <v>-2506849.315068495</v>
      </c>
      <c r="T41" s="79">
        <f t="shared" ca="1" si="2"/>
        <v>5.1285654067725166E-2</v>
      </c>
      <c r="U41" s="79">
        <f t="shared" ca="1" si="3"/>
        <v>0.05</v>
      </c>
    </row>
    <row r="42" spans="1:21">
      <c r="A42" s="31"/>
      <c r="B42" s="75" t="str">
        <f ca="1"/>
        <v>PayLeg</v>
      </c>
      <c r="C42" s="75" t="str">
        <f ca="1"/>
        <v>Coupon_20</v>
      </c>
      <c r="D42" s="76" t="str">
        <f ca="1"/>
        <v>FixedRate</v>
      </c>
      <c r="E42" s="78">
        <f ca="1"/>
        <v>-100000000</v>
      </c>
      <c r="F42" s="79">
        <f ca="1"/>
        <v>0.05</v>
      </c>
      <c r="G42" s="78">
        <f ca="1"/>
        <v>-2479452.0547945201</v>
      </c>
      <c r="H42" s="78" t="str">
        <f ca="1"/>
        <v>AUD</v>
      </c>
      <c r="I42" s="77">
        <f ca="1"/>
        <v>47120</v>
      </c>
      <c r="J42" s="77">
        <f ca="1"/>
        <v>47301</v>
      </c>
      <c r="K42" s="77">
        <f ca="1"/>
        <v>47301</v>
      </c>
      <c r="L42" s="181">
        <f ca="1"/>
        <v>0.60783669043212496</v>
      </c>
      <c r="M42" s="78">
        <f ca="1"/>
        <v>-1507101.931071433</v>
      </c>
      <c r="N42" s="181">
        <f ca="1"/>
        <v>0.49589041095890402</v>
      </c>
      <c r="O42" s="81" t="b">
        <f ca="1"/>
        <v>0</v>
      </c>
      <c r="P42" s="75" t="b">
        <f ca="1"/>
        <v>0</v>
      </c>
      <c r="Q42" s="75" t="e">
        <f ca="1"/>
        <v>#N/A</v>
      </c>
      <c r="R42" s="78">
        <f t="shared" ca="1" si="0"/>
        <v>-2479452.0547945201</v>
      </c>
      <c r="S42" s="78">
        <f t="shared" ca="1" si="1"/>
        <v>-2479452.0547945201</v>
      </c>
      <c r="T42" s="79">
        <f t="shared" ca="1" si="2"/>
        <v>5.1271245961511447E-2</v>
      </c>
      <c r="U42" s="79">
        <f t="shared" ca="1" si="3"/>
        <v>4.9999999999999996E-2</v>
      </c>
    </row>
    <row r="43" spans="1:21">
      <c r="A43" s="31"/>
      <c r="B43" s="75" t="str">
        <f ca="1"/>
        <v>ReceiveLeg</v>
      </c>
      <c r="C43" s="75" t="str">
        <f ca="1"/>
        <v>Principal_1</v>
      </c>
      <c r="D43" s="76" t="str">
        <f ca="1"/>
        <v>PrincipalExchange</v>
      </c>
      <c r="E43" s="78">
        <f ca="1"/>
        <v>-100000000</v>
      </c>
      <c r="F43" s="79">
        <f ca="1"/>
        <v>0</v>
      </c>
      <c r="G43" s="78">
        <f ca="1"/>
        <v>-100000000</v>
      </c>
      <c r="H43" s="78" t="str">
        <f ca="1"/>
        <v>AUD</v>
      </c>
      <c r="I43" s="77">
        <f ca="1"/>
        <v>43647</v>
      </c>
      <c r="J43" s="77">
        <f ca="1"/>
        <v>43647</v>
      </c>
      <c r="K43" s="77">
        <f ca="1"/>
        <v>43647</v>
      </c>
      <c r="L43" s="181">
        <f ca="1"/>
        <v>0.99958917240548195</v>
      </c>
      <c r="M43" s="78">
        <f ca="1"/>
        <v>-99958917.240548193</v>
      </c>
      <c r="N43" s="181">
        <f ca="1"/>
        <v>8.21917808219178E-3</v>
      </c>
      <c r="O43" s="81" t="b">
        <f ca="1"/>
        <v>0</v>
      </c>
      <c r="P43" s="75" t="b">
        <f ca="1"/>
        <v>0</v>
      </c>
      <c r="Q43" s="75" t="e">
        <f ca="1"/>
        <v>#N/A</v>
      </c>
      <c r="R43" s="78"/>
      <c r="S43" s="78"/>
      <c r="T43" s="79"/>
      <c r="U43" s="79"/>
    </row>
    <row r="44" spans="1:21">
      <c r="A44" s="31"/>
      <c r="B44" s="75" t="str">
        <f ca="1"/>
        <v>ReceiveLeg</v>
      </c>
      <c r="C44" s="75" t="str">
        <f ca="1"/>
        <v>Principal_2</v>
      </c>
      <c r="D44" s="76" t="str">
        <f ca="1"/>
        <v>PrincipalExchange</v>
      </c>
      <c r="E44" s="78">
        <f ca="1"/>
        <v>100000000</v>
      </c>
      <c r="F44" s="79">
        <f ca="1"/>
        <v>0</v>
      </c>
      <c r="G44" s="78">
        <f ca="1"/>
        <v>100000000</v>
      </c>
      <c r="H44" s="78" t="str">
        <f ca="1"/>
        <v>AUD</v>
      </c>
      <c r="I44" s="77">
        <f ca="1"/>
        <v>47301</v>
      </c>
      <c r="J44" s="77">
        <f ca="1"/>
        <v>47301</v>
      </c>
      <c r="K44" s="77">
        <f ca="1"/>
        <v>47301</v>
      </c>
      <c r="L44" s="181">
        <f ca="1"/>
        <v>0.60783669043212496</v>
      </c>
      <c r="M44" s="78">
        <f ca="1"/>
        <v>60783669.043212503</v>
      </c>
      <c r="N44" s="181">
        <f ca="1"/>
        <v>10.0191780821918</v>
      </c>
      <c r="O44" s="81" t="b">
        <f ca="1"/>
        <v>0</v>
      </c>
      <c r="P44" s="75" t="b">
        <f ca="1"/>
        <v>0</v>
      </c>
      <c r="Q44" s="75" t="e">
        <f ca="1"/>
        <v>#N/A</v>
      </c>
      <c r="R44" s="78"/>
      <c r="S44" s="78"/>
      <c r="T44" s="79"/>
      <c r="U44" s="79"/>
    </row>
    <row r="45" spans="1:21">
      <c r="A45" s="31"/>
      <c r="B45" s="75" t="str">
        <f ca="1"/>
        <v>PayLeg</v>
      </c>
      <c r="C45" s="75" t="str">
        <f ca="1"/>
        <v>Principal_1</v>
      </c>
      <c r="D45" s="76" t="str">
        <f ca="1"/>
        <v>PrincipalExchange</v>
      </c>
      <c r="E45" s="78">
        <f ca="1"/>
        <v>100000000</v>
      </c>
      <c r="F45" s="79">
        <f ca="1"/>
        <v>0</v>
      </c>
      <c r="G45" s="78">
        <f ca="1"/>
        <v>100000000</v>
      </c>
      <c r="H45" s="78" t="str">
        <f ca="1"/>
        <v>AUD</v>
      </c>
      <c r="I45" s="77">
        <f ca="1"/>
        <v>43647</v>
      </c>
      <c r="J45" s="77">
        <f ca="1"/>
        <v>43647</v>
      </c>
      <c r="K45" s="77">
        <f ca="1"/>
        <v>43647</v>
      </c>
      <c r="L45" s="181">
        <f ca="1"/>
        <v>0.99958917240548195</v>
      </c>
      <c r="M45" s="78">
        <f ca="1"/>
        <v>99958917.240548193</v>
      </c>
      <c r="N45" s="181">
        <f ca="1"/>
        <v>8.21917808219178E-3</v>
      </c>
      <c r="O45" s="81" t="b">
        <f ca="1"/>
        <v>0</v>
      </c>
      <c r="P45" s="75" t="b">
        <f ca="1"/>
        <v>0</v>
      </c>
      <c r="Q45" s="75" t="e">
        <f ca="1"/>
        <v>#N/A</v>
      </c>
      <c r="R45" s="78"/>
      <c r="S45" s="78"/>
      <c r="T45" s="79"/>
      <c r="U45" s="79"/>
    </row>
    <row r="46" spans="1:21">
      <c r="A46" s="31"/>
      <c r="B46" s="75" t="str">
        <f ca="1"/>
        <v>PayLeg</v>
      </c>
      <c r="C46" s="75" t="str">
        <f ca="1"/>
        <v>Principal_2</v>
      </c>
      <c r="D46" s="76" t="str">
        <f ca="1"/>
        <v>PrincipalExchange</v>
      </c>
      <c r="E46" s="78">
        <f ca="1"/>
        <v>-100000000</v>
      </c>
      <c r="F46" s="79">
        <f ca="1"/>
        <v>0</v>
      </c>
      <c r="G46" s="78">
        <f ca="1"/>
        <v>-100000000</v>
      </c>
      <c r="H46" s="78" t="str">
        <f ca="1"/>
        <v>AUD</v>
      </c>
      <c r="I46" s="77">
        <f ca="1"/>
        <v>47301</v>
      </c>
      <c r="J46" s="77">
        <f ca="1"/>
        <v>47301</v>
      </c>
      <c r="K46" s="77">
        <f ca="1"/>
        <v>47301</v>
      </c>
      <c r="L46" s="181">
        <f ca="1"/>
        <v>0.60783669043212496</v>
      </c>
      <c r="M46" s="78">
        <f ca="1"/>
        <v>-60783669.043212503</v>
      </c>
      <c r="N46" s="181">
        <f ca="1"/>
        <v>10.0191780821918</v>
      </c>
      <c r="O46" s="81" t="b">
        <f ca="1"/>
        <v>0</v>
      </c>
      <c r="P46" s="75" t="b">
        <f ca="1"/>
        <v>0</v>
      </c>
      <c r="Q46" s="75" t="e">
        <f ca="1"/>
        <v>#N/A</v>
      </c>
      <c r="R46" s="78"/>
      <c r="S46" s="78"/>
      <c r="T46" s="79"/>
      <c r="U46" s="79"/>
    </row>
    <row r="47" spans="1:21">
      <c r="A47" s="31"/>
      <c r="B47" s="75" t="e">
        <f ca="1"/>
        <v>#N/A</v>
      </c>
      <c r="C47" s="75" t="e">
        <f ca="1"/>
        <v>#N/A</v>
      </c>
      <c r="D47" s="76" t="e">
        <f ca="1"/>
        <v>#N/A</v>
      </c>
      <c r="E47" s="78" t="e">
        <f ca="1"/>
        <v>#N/A</v>
      </c>
      <c r="F47" s="79" t="e">
        <f ca="1"/>
        <v>#N/A</v>
      </c>
      <c r="G47" s="78" t="e">
        <f ca="1"/>
        <v>#N/A</v>
      </c>
      <c r="H47" s="78" t="e">
        <f ca="1"/>
        <v>#N/A</v>
      </c>
      <c r="I47" s="77" t="e">
        <f ca="1"/>
        <v>#N/A</v>
      </c>
      <c r="J47" s="77" t="e">
        <f ca="1"/>
        <v>#N/A</v>
      </c>
      <c r="K47" s="77" t="e">
        <f ca="1"/>
        <v>#N/A</v>
      </c>
      <c r="L47" s="181" t="e">
        <f ca="1"/>
        <v>#N/A</v>
      </c>
      <c r="M47" s="78" t="e">
        <f ca="1"/>
        <v>#N/A</v>
      </c>
      <c r="N47" s="181" t="e">
        <f ca="1"/>
        <v>#N/A</v>
      </c>
      <c r="O47" s="81" t="e">
        <f ca="1"/>
        <v>#N/A</v>
      </c>
      <c r="P47" s="75" t="e">
        <f ca="1"/>
        <v>#N/A</v>
      </c>
      <c r="Q47" s="75" t="e">
        <f ca="1"/>
        <v>#N/A</v>
      </c>
      <c r="R47" s="78"/>
      <c r="S47" s="78"/>
      <c r="T47" s="79"/>
      <c r="U47" s="79"/>
    </row>
    <row r="48" spans="1:21">
      <c r="A48" s="31"/>
      <c r="B48" s="75" t="e">
        <f ca="1"/>
        <v>#N/A</v>
      </c>
      <c r="C48" s="75" t="e">
        <f ca="1"/>
        <v>#N/A</v>
      </c>
      <c r="D48" s="76" t="e">
        <f ca="1"/>
        <v>#N/A</v>
      </c>
      <c r="E48" s="78" t="e">
        <f ca="1"/>
        <v>#N/A</v>
      </c>
      <c r="F48" s="79" t="e">
        <f ca="1"/>
        <v>#N/A</v>
      </c>
      <c r="G48" s="78" t="e">
        <f ca="1"/>
        <v>#N/A</v>
      </c>
      <c r="H48" s="78" t="e">
        <f ca="1"/>
        <v>#N/A</v>
      </c>
      <c r="I48" s="77" t="e">
        <f ca="1"/>
        <v>#N/A</v>
      </c>
      <c r="J48" s="77" t="e">
        <f ca="1"/>
        <v>#N/A</v>
      </c>
      <c r="K48" s="77" t="e">
        <f ca="1"/>
        <v>#N/A</v>
      </c>
      <c r="L48" s="181" t="e">
        <f ca="1"/>
        <v>#N/A</v>
      </c>
      <c r="M48" s="78" t="e">
        <f ca="1"/>
        <v>#N/A</v>
      </c>
      <c r="N48" s="181" t="e">
        <f ca="1"/>
        <v>#N/A</v>
      </c>
      <c r="O48" s="81" t="e">
        <f ca="1"/>
        <v>#N/A</v>
      </c>
      <c r="P48" s="75" t="e">
        <f ca="1"/>
        <v>#N/A</v>
      </c>
      <c r="Q48" s="75" t="e">
        <f ca="1"/>
        <v>#N/A</v>
      </c>
      <c r="R48" s="78"/>
      <c r="S48" s="78"/>
      <c r="T48" s="79"/>
      <c r="U48" s="79"/>
    </row>
    <row r="49" spans="1:21">
      <c r="A49" s="31"/>
      <c r="B49" s="75" t="e">
        <f ca="1"/>
        <v>#N/A</v>
      </c>
      <c r="C49" s="75" t="e">
        <f ca="1"/>
        <v>#N/A</v>
      </c>
      <c r="D49" s="76" t="e">
        <f ca="1"/>
        <v>#N/A</v>
      </c>
      <c r="E49" s="78" t="e">
        <f ca="1"/>
        <v>#N/A</v>
      </c>
      <c r="F49" s="79" t="e">
        <f ca="1"/>
        <v>#N/A</v>
      </c>
      <c r="G49" s="78" t="e">
        <f ca="1"/>
        <v>#N/A</v>
      </c>
      <c r="H49" s="78" t="e">
        <f ca="1"/>
        <v>#N/A</v>
      </c>
      <c r="I49" s="77" t="e">
        <f ca="1"/>
        <v>#N/A</v>
      </c>
      <c r="J49" s="77" t="e">
        <f ca="1"/>
        <v>#N/A</v>
      </c>
      <c r="K49" s="77" t="e">
        <f ca="1"/>
        <v>#N/A</v>
      </c>
      <c r="L49" s="181" t="e">
        <f ca="1"/>
        <v>#N/A</v>
      </c>
      <c r="M49" s="78" t="e">
        <f ca="1"/>
        <v>#N/A</v>
      </c>
      <c r="N49" s="181" t="e">
        <f ca="1"/>
        <v>#N/A</v>
      </c>
      <c r="O49" s="81" t="e">
        <f ca="1"/>
        <v>#N/A</v>
      </c>
      <c r="P49" s="75" t="e">
        <f ca="1"/>
        <v>#N/A</v>
      </c>
      <c r="Q49" s="75" t="e">
        <f ca="1"/>
        <v>#N/A</v>
      </c>
      <c r="R49" s="78"/>
      <c r="S49" s="78"/>
      <c r="T49" s="79"/>
      <c r="U49" s="79"/>
    </row>
    <row r="50" spans="1:21">
      <c r="A50" s="31"/>
      <c r="B50" s="75" t="e">
        <f ca="1"/>
        <v>#N/A</v>
      </c>
      <c r="C50" s="75" t="e">
        <f ca="1"/>
        <v>#N/A</v>
      </c>
      <c r="D50" s="76" t="e">
        <f ca="1"/>
        <v>#N/A</v>
      </c>
      <c r="E50" s="78" t="e">
        <f ca="1"/>
        <v>#N/A</v>
      </c>
      <c r="F50" s="79" t="e">
        <f ca="1"/>
        <v>#N/A</v>
      </c>
      <c r="G50" s="78" t="e">
        <f ca="1"/>
        <v>#N/A</v>
      </c>
      <c r="H50" s="78" t="e">
        <f ca="1"/>
        <v>#N/A</v>
      </c>
      <c r="I50" s="77" t="e">
        <f ca="1"/>
        <v>#N/A</v>
      </c>
      <c r="J50" s="77" t="e">
        <f ca="1"/>
        <v>#N/A</v>
      </c>
      <c r="K50" s="77" t="e">
        <f ca="1"/>
        <v>#N/A</v>
      </c>
      <c r="L50" s="181" t="e">
        <f ca="1"/>
        <v>#N/A</v>
      </c>
      <c r="M50" s="78" t="e">
        <f ca="1"/>
        <v>#N/A</v>
      </c>
      <c r="N50" s="181" t="e">
        <f ca="1"/>
        <v>#N/A</v>
      </c>
      <c r="O50" s="81" t="e">
        <f ca="1"/>
        <v>#N/A</v>
      </c>
      <c r="P50" s="75" t="e">
        <f ca="1"/>
        <v>#N/A</v>
      </c>
      <c r="Q50" s="75" t="e">
        <f ca="1"/>
        <v>#N/A</v>
      </c>
      <c r="R50" s="78"/>
      <c r="S50" s="78"/>
      <c r="T50" s="79"/>
      <c r="U50" s="79"/>
    </row>
    <row r="51" spans="1:21">
      <c r="A51" s="31"/>
      <c r="B51" s="75" t="e">
        <f ca="1"/>
        <v>#N/A</v>
      </c>
      <c r="C51" s="75" t="e">
        <f ca="1"/>
        <v>#N/A</v>
      </c>
      <c r="D51" s="76" t="e">
        <f ca="1"/>
        <v>#N/A</v>
      </c>
      <c r="E51" s="78" t="e">
        <f ca="1"/>
        <v>#N/A</v>
      </c>
      <c r="F51" s="79" t="e">
        <f ca="1"/>
        <v>#N/A</v>
      </c>
      <c r="G51" s="78" t="e">
        <f ca="1"/>
        <v>#N/A</v>
      </c>
      <c r="H51" s="78" t="e">
        <f ca="1"/>
        <v>#N/A</v>
      </c>
      <c r="I51" s="77" t="e">
        <f ca="1"/>
        <v>#N/A</v>
      </c>
      <c r="J51" s="77" t="e">
        <f ca="1"/>
        <v>#N/A</v>
      </c>
      <c r="K51" s="77" t="e">
        <f ca="1"/>
        <v>#N/A</v>
      </c>
      <c r="L51" s="181" t="e">
        <f ca="1"/>
        <v>#N/A</v>
      </c>
      <c r="M51" s="78" t="e">
        <f ca="1"/>
        <v>#N/A</v>
      </c>
      <c r="N51" s="181" t="e">
        <f ca="1"/>
        <v>#N/A</v>
      </c>
      <c r="O51" s="81" t="e">
        <f ca="1"/>
        <v>#N/A</v>
      </c>
      <c r="P51" s="75" t="e">
        <f ca="1"/>
        <v>#N/A</v>
      </c>
      <c r="Q51" s="75" t="e">
        <f ca="1"/>
        <v>#N/A</v>
      </c>
      <c r="R51" s="78"/>
      <c r="S51" s="78"/>
      <c r="T51" s="79"/>
      <c r="U51" s="79"/>
    </row>
    <row r="52" spans="1:21">
      <c r="A52" s="31"/>
      <c r="B52" s="75" t="e">
        <f ca="1"/>
        <v>#N/A</v>
      </c>
      <c r="C52" s="75" t="e">
        <f ca="1"/>
        <v>#N/A</v>
      </c>
      <c r="D52" s="76" t="e">
        <f ca="1"/>
        <v>#N/A</v>
      </c>
      <c r="E52" s="78" t="e">
        <f ca="1"/>
        <v>#N/A</v>
      </c>
      <c r="F52" s="79" t="e">
        <f ca="1"/>
        <v>#N/A</v>
      </c>
      <c r="G52" s="78" t="e">
        <f ca="1"/>
        <v>#N/A</v>
      </c>
      <c r="H52" s="78" t="e">
        <f ca="1"/>
        <v>#N/A</v>
      </c>
      <c r="I52" s="77" t="e">
        <f ca="1"/>
        <v>#N/A</v>
      </c>
      <c r="J52" s="77" t="e">
        <f ca="1"/>
        <v>#N/A</v>
      </c>
      <c r="K52" s="77" t="e">
        <f ca="1"/>
        <v>#N/A</v>
      </c>
      <c r="L52" s="181" t="e">
        <f ca="1"/>
        <v>#N/A</v>
      </c>
      <c r="M52" s="78" t="e">
        <f ca="1"/>
        <v>#N/A</v>
      </c>
      <c r="N52" s="181" t="e">
        <f ca="1"/>
        <v>#N/A</v>
      </c>
      <c r="O52" s="81" t="e">
        <f ca="1"/>
        <v>#N/A</v>
      </c>
      <c r="P52" s="75" t="e">
        <f ca="1"/>
        <v>#N/A</v>
      </c>
      <c r="Q52" s="75" t="e">
        <f ca="1"/>
        <v>#N/A</v>
      </c>
      <c r="R52" s="78"/>
      <c r="S52" s="78"/>
      <c r="T52" s="79"/>
      <c r="U52" s="79"/>
    </row>
    <row r="53" spans="1:21">
      <c r="A53" s="31"/>
      <c r="B53" s="75" t="e">
        <f ca="1"/>
        <v>#N/A</v>
      </c>
      <c r="C53" s="75" t="e">
        <f ca="1"/>
        <v>#N/A</v>
      </c>
      <c r="D53" s="76" t="e">
        <f ca="1"/>
        <v>#N/A</v>
      </c>
      <c r="E53" s="78" t="e">
        <f ca="1"/>
        <v>#N/A</v>
      </c>
      <c r="F53" s="79" t="e">
        <f ca="1"/>
        <v>#N/A</v>
      </c>
      <c r="G53" s="78" t="e">
        <f ca="1"/>
        <v>#N/A</v>
      </c>
      <c r="H53" s="78" t="e">
        <f ca="1"/>
        <v>#N/A</v>
      </c>
      <c r="I53" s="77" t="e">
        <f ca="1"/>
        <v>#N/A</v>
      </c>
      <c r="J53" s="77" t="e">
        <f ca="1"/>
        <v>#N/A</v>
      </c>
      <c r="K53" s="77" t="e">
        <f ca="1"/>
        <v>#N/A</v>
      </c>
      <c r="L53" s="181" t="e">
        <f ca="1"/>
        <v>#N/A</v>
      </c>
      <c r="M53" s="78" t="e">
        <f ca="1"/>
        <v>#N/A</v>
      </c>
      <c r="N53" s="181" t="e">
        <f ca="1"/>
        <v>#N/A</v>
      </c>
      <c r="O53" s="81" t="e">
        <f ca="1"/>
        <v>#N/A</v>
      </c>
      <c r="P53" s="75" t="e">
        <f ca="1"/>
        <v>#N/A</v>
      </c>
      <c r="Q53" s="75" t="e">
        <f ca="1"/>
        <v>#N/A</v>
      </c>
      <c r="R53" s="78"/>
      <c r="S53" s="78"/>
      <c r="T53" s="79"/>
      <c r="U53" s="7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2">
    <pageSetUpPr fitToPage="1"/>
  </sheetPr>
  <dimension ref="B1:AB153"/>
  <sheetViews>
    <sheetView showGridLines="0" topLeftCell="D1" workbookViewId="0">
      <selection activeCell="N32" sqref="N32"/>
    </sheetView>
  </sheetViews>
  <sheetFormatPr defaultRowHeight="12.75"/>
  <cols>
    <col min="1" max="2" width="1.7109375" style="8" customWidth="1"/>
    <col min="3" max="3" width="3.140625" style="8" customWidth="1"/>
    <col min="4" max="4" width="33.28515625" style="8" bestFit="1" customWidth="1"/>
    <col min="5" max="5" width="46.7109375" style="8" bestFit="1" customWidth="1"/>
    <col min="6" max="6" width="12.28515625" style="8" bestFit="1" customWidth="1"/>
    <col min="7" max="7" width="28.28515625" style="8" bestFit="1" customWidth="1"/>
    <col min="8" max="8" width="48.5703125" style="8" bestFit="1" customWidth="1"/>
    <col min="9" max="9" width="14.42578125" style="8" bestFit="1" customWidth="1"/>
    <col min="10" max="10" width="4.85546875" style="8" customWidth="1"/>
    <col min="11" max="11" width="19.28515625" style="8" bestFit="1" customWidth="1"/>
    <col min="12" max="12" width="25.28515625" style="201" bestFit="1" customWidth="1"/>
    <col min="13" max="13" width="2.5703125" style="8" customWidth="1"/>
    <col min="14" max="14" width="8.7109375" style="8" bestFit="1" customWidth="1"/>
    <col min="15" max="15" width="8.42578125" style="8" bestFit="1" customWidth="1"/>
    <col min="16" max="16" width="10.85546875" style="8" customWidth="1"/>
    <col min="17" max="17" width="11.28515625" style="8" bestFit="1" customWidth="1"/>
    <col min="18" max="18" width="10.140625" style="8" bestFit="1" customWidth="1"/>
    <col min="19" max="19" width="9.7109375" style="8" bestFit="1" customWidth="1"/>
    <col min="20" max="20" width="8.7109375" style="8" bestFit="1" customWidth="1"/>
    <col min="21" max="22" width="8.42578125" style="8" bestFit="1" customWidth="1"/>
    <col min="23" max="23" width="13" style="140" bestFit="1" customWidth="1"/>
    <col min="24" max="28" width="9.42578125" style="8" bestFit="1" customWidth="1"/>
    <col min="29" max="252" width="9.140625" style="8"/>
    <col min="253" max="254" width="1.7109375" style="8" customWidth="1"/>
    <col min="255" max="255" width="3.140625" style="8" customWidth="1"/>
    <col min="256" max="256" width="17.7109375" style="8" bestFit="1" customWidth="1"/>
    <col min="257" max="257" width="36.42578125" style="8" bestFit="1" customWidth="1"/>
    <col min="258" max="258" width="9.140625" style="8"/>
    <col min="259" max="259" width="17.7109375" style="8" bestFit="1" customWidth="1"/>
    <col min="260" max="260" width="36.42578125" style="8" bestFit="1" customWidth="1"/>
    <col min="261" max="261" width="9.140625" style="8"/>
    <col min="262" max="262" width="1.140625" style="8" customWidth="1"/>
    <col min="263" max="264" width="9.140625" style="8"/>
    <col min="265" max="265" width="11.85546875" style="8" bestFit="1" customWidth="1"/>
    <col min="266" max="508" width="9.140625" style="8"/>
    <col min="509" max="510" width="1.7109375" style="8" customWidth="1"/>
    <col min="511" max="511" width="3.140625" style="8" customWidth="1"/>
    <col min="512" max="512" width="17.7109375" style="8" bestFit="1" customWidth="1"/>
    <col min="513" max="513" width="36.42578125" style="8" bestFit="1" customWidth="1"/>
    <col min="514" max="514" width="9.140625" style="8"/>
    <col min="515" max="515" width="17.7109375" style="8" bestFit="1" customWidth="1"/>
    <col min="516" max="516" width="36.42578125" style="8" bestFit="1" customWidth="1"/>
    <col min="517" max="517" width="9.140625" style="8"/>
    <col min="518" max="518" width="1.140625" style="8" customWidth="1"/>
    <col min="519" max="520" width="9.140625" style="8"/>
    <col min="521" max="521" width="11.85546875" style="8" bestFit="1" customWidth="1"/>
    <col min="522" max="764" width="9.140625" style="8"/>
    <col min="765" max="766" width="1.7109375" style="8" customWidth="1"/>
    <col min="767" max="767" width="3.140625" style="8" customWidth="1"/>
    <col min="768" max="768" width="17.7109375" style="8" bestFit="1" customWidth="1"/>
    <col min="769" max="769" width="36.42578125" style="8" bestFit="1" customWidth="1"/>
    <col min="770" max="770" width="9.140625" style="8"/>
    <col min="771" max="771" width="17.7109375" style="8" bestFit="1" customWidth="1"/>
    <col min="772" max="772" width="36.42578125" style="8" bestFit="1" customWidth="1"/>
    <col min="773" max="773" width="9.140625" style="8"/>
    <col min="774" max="774" width="1.140625" style="8" customWidth="1"/>
    <col min="775" max="776" width="9.140625" style="8"/>
    <col min="777" max="777" width="11.85546875" style="8" bestFit="1" customWidth="1"/>
    <col min="778" max="1020" width="9.140625" style="8"/>
    <col min="1021" max="1022" width="1.7109375" style="8" customWidth="1"/>
    <col min="1023" max="1023" width="3.140625" style="8" customWidth="1"/>
    <col min="1024" max="1024" width="17.7109375" style="8" bestFit="1" customWidth="1"/>
    <col min="1025" max="1025" width="36.42578125" style="8" bestFit="1" customWidth="1"/>
    <col min="1026" max="1026" width="9.140625" style="8"/>
    <col min="1027" max="1027" width="17.7109375" style="8" bestFit="1" customWidth="1"/>
    <col min="1028" max="1028" width="36.42578125" style="8" bestFit="1" customWidth="1"/>
    <col min="1029" max="1029" width="9.140625" style="8"/>
    <col min="1030" max="1030" width="1.140625" style="8" customWidth="1"/>
    <col min="1031" max="1032" width="9.140625" style="8"/>
    <col min="1033" max="1033" width="11.85546875" style="8" bestFit="1" customWidth="1"/>
    <col min="1034" max="1276" width="9.140625" style="8"/>
    <col min="1277" max="1278" width="1.7109375" style="8" customWidth="1"/>
    <col min="1279" max="1279" width="3.140625" style="8" customWidth="1"/>
    <col min="1280" max="1280" width="17.7109375" style="8" bestFit="1" customWidth="1"/>
    <col min="1281" max="1281" width="36.42578125" style="8" bestFit="1" customWidth="1"/>
    <col min="1282" max="1282" width="9.140625" style="8"/>
    <col min="1283" max="1283" width="17.7109375" style="8" bestFit="1" customWidth="1"/>
    <col min="1284" max="1284" width="36.42578125" style="8" bestFit="1" customWidth="1"/>
    <col min="1285" max="1285" width="9.140625" style="8"/>
    <col min="1286" max="1286" width="1.140625" style="8" customWidth="1"/>
    <col min="1287" max="1288" width="9.140625" style="8"/>
    <col min="1289" max="1289" width="11.85546875" style="8" bestFit="1" customWidth="1"/>
    <col min="1290" max="1532" width="9.140625" style="8"/>
    <col min="1533" max="1534" width="1.7109375" style="8" customWidth="1"/>
    <col min="1535" max="1535" width="3.140625" style="8" customWidth="1"/>
    <col min="1536" max="1536" width="17.7109375" style="8" bestFit="1" customWidth="1"/>
    <col min="1537" max="1537" width="36.42578125" style="8" bestFit="1" customWidth="1"/>
    <col min="1538" max="1538" width="9.140625" style="8"/>
    <col min="1539" max="1539" width="17.7109375" style="8" bestFit="1" customWidth="1"/>
    <col min="1540" max="1540" width="36.42578125" style="8" bestFit="1" customWidth="1"/>
    <col min="1541" max="1541" width="9.140625" style="8"/>
    <col min="1542" max="1542" width="1.140625" style="8" customWidth="1"/>
    <col min="1543" max="1544" width="9.140625" style="8"/>
    <col min="1545" max="1545" width="11.85546875" style="8" bestFit="1" customWidth="1"/>
    <col min="1546" max="1788" width="9.140625" style="8"/>
    <col min="1789" max="1790" width="1.7109375" style="8" customWidth="1"/>
    <col min="1791" max="1791" width="3.140625" style="8" customWidth="1"/>
    <col min="1792" max="1792" width="17.7109375" style="8" bestFit="1" customWidth="1"/>
    <col min="1793" max="1793" width="36.42578125" style="8" bestFit="1" customWidth="1"/>
    <col min="1794" max="1794" width="9.140625" style="8"/>
    <col min="1795" max="1795" width="17.7109375" style="8" bestFit="1" customWidth="1"/>
    <col min="1796" max="1796" width="36.42578125" style="8" bestFit="1" customWidth="1"/>
    <col min="1797" max="1797" width="9.140625" style="8"/>
    <col min="1798" max="1798" width="1.140625" style="8" customWidth="1"/>
    <col min="1799" max="1800" width="9.140625" style="8"/>
    <col min="1801" max="1801" width="11.85546875" style="8" bestFit="1" customWidth="1"/>
    <col min="1802" max="2044" width="9.140625" style="8"/>
    <col min="2045" max="2046" width="1.7109375" style="8" customWidth="1"/>
    <col min="2047" max="2047" width="3.140625" style="8" customWidth="1"/>
    <col min="2048" max="2048" width="17.7109375" style="8" bestFit="1" customWidth="1"/>
    <col min="2049" max="2049" width="36.42578125" style="8" bestFit="1" customWidth="1"/>
    <col min="2050" max="2050" width="9.140625" style="8"/>
    <col min="2051" max="2051" width="17.7109375" style="8" bestFit="1" customWidth="1"/>
    <col min="2052" max="2052" width="36.42578125" style="8" bestFit="1" customWidth="1"/>
    <col min="2053" max="2053" width="9.140625" style="8"/>
    <col min="2054" max="2054" width="1.140625" style="8" customWidth="1"/>
    <col min="2055" max="2056" width="9.140625" style="8"/>
    <col min="2057" max="2057" width="11.85546875" style="8" bestFit="1" customWidth="1"/>
    <col min="2058" max="2300" width="9.140625" style="8"/>
    <col min="2301" max="2302" width="1.7109375" style="8" customWidth="1"/>
    <col min="2303" max="2303" width="3.140625" style="8" customWidth="1"/>
    <col min="2304" max="2304" width="17.7109375" style="8" bestFit="1" customWidth="1"/>
    <col min="2305" max="2305" width="36.42578125" style="8" bestFit="1" customWidth="1"/>
    <col min="2306" max="2306" width="9.140625" style="8"/>
    <col min="2307" max="2307" width="17.7109375" style="8" bestFit="1" customWidth="1"/>
    <col min="2308" max="2308" width="36.42578125" style="8" bestFit="1" customWidth="1"/>
    <col min="2309" max="2309" width="9.140625" style="8"/>
    <col min="2310" max="2310" width="1.140625" style="8" customWidth="1"/>
    <col min="2311" max="2312" width="9.140625" style="8"/>
    <col min="2313" max="2313" width="11.85546875" style="8" bestFit="1" customWidth="1"/>
    <col min="2314" max="2556" width="9.140625" style="8"/>
    <col min="2557" max="2558" width="1.7109375" style="8" customWidth="1"/>
    <col min="2559" max="2559" width="3.140625" style="8" customWidth="1"/>
    <col min="2560" max="2560" width="17.7109375" style="8" bestFit="1" customWidth="1"/>
    <col min="2561" max="2561" width="36.42578125" style="8" bestFit="1" customWidth="1"/>
    <col min="2562" max="2562" width="9.140625" style="8"/>
    <col min="2563" max="2563" width="17.7109375" style="8" bestFit="1" customWidth="1"/>
    <col min="2564" max="2564" width="36.42578125" style="8" bestFit="1" customWidth="1"/>
    <col min="2565" max="2565" width="9.140625" style="8"/>
    <col min="2566" max="2566" width="1.140625" style="8" customWidth="1"/>
    <col min="2567" max="2568" width="9.140625" style="8"/>
    <col min="2569" max="2569" width="11.85546875" style="8" bestFit="1" customWidth="1"/>
    <col min="2570" max="2812" width="9.140625" style="8"/>
    <col min="2813" max="2814" width="1.7109375" style="8" customWidth="1"/>
    <col min="2815" max="2815" width="3.140625" style="8" customWidth="1"/>
    <col min="2816" max="2816" width="17.7109375" style="8" bestFit="1" customWidth="1"/>
    <col min="2817" max="2817" width="36.42578125" style="8" bestFit="1" customWidth="1"/>
    <col min="2818" max="2818" width="9.140625" style="8"/>
    <col min="2819" max="2819" width="17.7109375" style="8" bestFit="1" customWidth="1"/>
    <col min="2820" max="2820" width="36.42578125" style="8" bestFit="1" customWidth="1"/>
    <col min="2821" max="2821" width="9.140625" style="8"/>
    <col min="2822" max="2822" width="1.140625" style="8" customWidth="1"/>
    <col min="2823" max="2824" width="9.140625" style="8"/>
    <col min="2825" max="2825" width="11.85546875" style="8" bestFit="1" customWidth="1"/>
    <col min="2826" max="3068" width="9.140625" style="8"/>
    <col min="3069" max="3070" width="1.7109375" style="8" customWidth="1"/>
    <col min="3071" max="3071" width="3.140625" style="8" customWidth="1"/>
    <col min="3072" max="3072" width="17.7109375" style="8" bestFit="1" customWidth="1"/>
    <col min="3073" max="3073" width="36.42578125" style="8" bestFit="1" customWidth="1"/>
    <col min="3074" max="3074" width="9.140625" style="8"/>
    <col min="3075" max="3075" width="17.7109375" style="8" bestFit="1" customWidth="1"/>
    <col min="3076" max="3076" width="36.42578125" style="8" bestFit="1" customWidth="1"/>
    <col min="3077" max="3077" width="9.140625" style="8"/>
    <col min="3078" max="3078" width="1.140625" style="8" customWidth="1"/>
    <col min="3079" max="3080" width="9.140625" style="8"/>
    <col min="3081" max="3081" width="11.85546875" style="8" bestFit="1" customWidth="1"/>
    <col min="3082" max="3324" width="9.140625" style="8"/>
    <col min="3325" max="3326" width="1.7109375" style="8" customWidth="1"/>
    <col min="3327" max="3327" width="3.140625" style="8" customWidth="1"/>
    <col min="3328" max="3328" width="17.7109375" style="8" bestFit="1" customWidth="1"/>
    <col min="3329" max="3329" width="36.42578125" style="8" bestFit="1" customWidth="1"/>
    <col min="3330" max="3330" width="9.140625" style="8"/>
    <col min="3331" max="3331" width="17.7109375" style="8" bestFit="1" customWidth="1"/>
    <col min="3332" max="3332" width="36.42578125" style="8" bestFit="1" customWidth="1"/>
    <col min="3333" max="3333" width="9.140625" style="8"/>
    <col min="3334" max="3334" width="1.140625" style="8" customWidth="1"/>
    <col min="3335" max="3336" width="9.140625" style="8"/>
    <col min="3337" max="3337" width="11.85546875" style="8" bestFit="1" customWidth="1"/>
    <col min="3338" max="3580" width="9.140625" style="8"/>
    <col min="3581" max="3582" width="1.7109375" style="8" customWidth="1"/>
    <col min="3583" max="3583" width="3.140625" style="8" customWidth="1"/>
    <col min="3584" max="3584" width="17.7109375" style="8" bestFit="1" customWidth="1"/>
    <col min="3585" max="3585" width="36.42578125" style="8" bestFit="1" customWidth="1"/>
    <col min="3586" max="3586" width="9.140625" style="8"/>
    <col min="3587" max="3587" width="17.7109375" style="8" bestFit="1" customWidth="1"/>
    <col min="3588" max="3588" width="36.42578125" style="8" bestFit="1" customWidth="1"/>
    <col min="3589" max="3589" width="9.140625" style="8"/>
    <col min="3590" max="3590" width="1.140625" style="8" customWidth="1"/>
    <col min="3591" max="3592" width="9.140625" style="8"/>
    <col min="3593" max="3593" width="11.85546875" style="8" bestFit="1" customWidth="1"/>
    <col min="3594" max="3836" width="9.140625" style="8"/>
    <col min="3837" max="3838" width="1.7109375" style="8" customWidth="1"/>
    <col min="3839" max="3839" width="3.140625" style="8" customWidth="1"/>
    <col min="3840" max="3840" width="17.7109375" style="8" bestFit="1" customWidth="1"/>
    <col min="3841" max="3841" width="36.42578125" style="8" bestFit="1" customWidth="1"/>
    <col min="3842" max="3842" width="9.140625" style="8"/>
    <col min="3843" max="3843" width="17.7109375" style="8" bestFit="1" customWidth="1"/>
    <col min="3844" max="3844" width="36.42578125" style="8" bestFit="1" customWidth="1"/>
    <col min="3845" max="3845" width="9.140625" style="8"/>
    <col min="3846" max="3846" width="1.140625" style="8" customWidth="1"/>
    <col min="3847" max="3848" width="9.140625" style="8"/>
    <col min="3849" max="3849" width="11.85546875" style="8" bestFit="1" customWidth="1"/>
    <col min="3850" max="4092" width="9.140625" style="8"/>
    <col min="4093" max="4094" width="1.7109375" style="8" customWidth="1"/>
    <col min="4095" max="4095" width="3.140625" style="8" customWidth="1"/>
    <col min="4096" max="4096" width="17.7109375" style="8" bestFit="1" customWidth="1"/>
    <col min="4097" max="4097" width="36.42578125" style="8" bestFit="1" customWidth="1"/>
    <col min="4098" max="4098" width="9.140625" style="8"/>
    <col min="4099" max="4099" width="17.7109375" style="8" bestFit="1" customWidth="1"/>
    <col min="4100" max="4100" width="36.42578125" style="8" bestFit="1" customWidth="1"/>
    <col min="4101" max="4101" width="9.140625" style="8"/>
    <col min="4102" max="4102" width="1.140625" style="8" customWidth="1"/>
    <col min="4103" max="4104" width="9.140625" style="8"/>
    <col min="4105" max="4105" width="11.85546875" style="8" bestFit="1" customWidth="1"/>
    <col min="4106" max="4348" width="9.140625" style="8"/>
    <col min="4349" max="4350" width="1.7109375" style="8" customWidth="1"/>
    <col min="4351" max="4351" width="3.140625" style="8" customWidth="1"/>
    <col min="4352" max="4352" width="17.7109375" style="8" bestFit="1" customWidth="1"/>
    <col min="4353" max="4353" width="36.42578125" style="8" bestFit="1" customWidth="1"/>
    <col min="4354" max="4354" width="9.140625" style="8"/>
    <col min="4355" max="4355" width="17.7109375" style="8" bestFit="1" customWidth="1"/>
    <col min="4356" max="4356" width="36.42578125" style="8" bestFit="1" customWidth="1"/>
    <col min="4357" max="4357" width="9.140625" style="8"/>
    <col min="4358" max="4358" width="1.140625" style="8" customWidth="1"/>
    <col min="4359" max="4360" width="9.140625" style="8"/>
    <col min="4361" max="4361" width="11.85546875" style="8" bestFit="1" customWidth="1"/>
    <col min="4362" max="4604" width="9.140625" style="8"/>
    <col min="4605" max="4606" width="1.7109375" style="8" customWidth="1"/>
    <col min="4607" max="4607" width="3.140625" style="8" customWidth="1"/>
    <col min="4608" max="4608" width="17.7109375" style="8" bestFit="1" customWidth="1"/>
    <col min="4609" max="4609" width="36.42578125" style="8" bestFit="1" customWidth="1"/>
    <col min="4610" max="4610" width="9.140625" style="8"/>
    <col min="4611" max="4611" width="17.7109375" style="8" bestFit="1" customWidth="1"/>
    <col min="4612" max="4612" width="36.42578125" style="8" bestFit="1" customWidth="1"/>
    <col min="4613" max="4613" width="9.140625" style="8"/>
    <col min="4614" max="4614" width="1.140625" style="8" customWidth="1"/>
    <col min="4615" max="4616" width="9.140625" style="8"/>
    <col min="4617" max="4617" width="11.85546875" style="8" bestFit="1" customWidth="1"/>
    <col min="4618" max="4860" width="9.140625" style="8"/>
    <col min="4861" max="4862" width="1.7109375" style="8" customWidth="1"/>
    <col min="4863" max="4863" width="3.140625" style="8" customWidth="1"/>
    <col min="4864" max="4864" width="17.7109375" style="8" bestFit="1" customWidth="1"/>
    <col min="4865" max="4865" width="36.42578125" style="8" bestFit="1" customWidth="1"/>
    <col min="4866" max="4866" width="9.140625" style="8"/>
    <col min="4867" max="4867" width="17.7109375" style="8" bestFit="1" customWidth="1"/>
    <col min="4868" max="4868" width="36.42578125" style="8" bestFit="1" customWidth="1"/>
    <col min="4869" max="4869" width="9.140625" style="8"/>
    <col min="4870" max="4870" width="1.140625" style="8" customWidth="1"/>
    <col min="4871" max="4872" width="9.140625" style="8"/>
    <col min="4873" max="4873" width="11.85546875" style="8" bestFit="1" customWidth="1"/>
    <col min="4874" max="5116" width="9.140625" style="8"/>
    <col min="5117" max="5118" width="1.7109375" style="8" customWidth="1"/>
    <col min="5119" max="5119" width="3.140625" style="8" customWidth="1"/>
    <col min="5120" max="5120" width="17.7109375" style="8" bestFit="1" customWidth="1"/>
    <col min="5121" max="5121" width="36.42578125" style="8" bestFit="1" customWidth="1"/>
    <col min="5122" max="5122" width="9.140625" style="8"/>
    <col min="5123" max="5123" width="17.7109375" style="8" bestFit="1" customWidth="1"/>
    <col min="5124" max="5124" width="36.42578125" style="8" bestFit="1" customWidth="1"/>
    <col min="5125" max="5125" width="9.140625" style="8"/>
    <col min="5126" max="5126" width="1.140625" style="8" customWidth="1"/>
    <col min="5127" max="5128" width="9.140625" style="8"/>
    <col min="5129" max="5129" width="11.85546875" style="8" bestFit="1" customWidth="1"/>
    <col min="5130" max="5372" width="9.140625" style="8"/>
    <col min="5373" max="5374" width="1.7109375" style="8" customWidth="1"/>
    <col min="5375" max="5375" width="3.140625" style="8" customWidth="1"/>
    <col min="5376" max="5376" width="17.7109375" style="8" bestFit="1" customWidth="1"/>
    <col min="5377" max="5377" width="36.42578125" style="8" bestFit="1" customWidth="1"/>
    <col min="5378" max="5378" width="9.140625" style="8"/>
    <col min="5379" max="5379" width="17.7109375" style="8" bestFit="1" customWidth="1"/>
    <col min="5380" max="5380" width="36.42578125" style="8" bestFit="1" customWidth="1"/>
    <col min="5381" max="5381" width="9.140625" style="8"/>
    <col min="5382" max="5382" width="1.140625" style="8" customWidth="1"/>
    <col min="5383" max="5384" width="9.140625" style="8"/>
    <col min="5385" max="5385" width="11.85546875" style="8" bestFit="1" customWidth="1"/>
    <col min="5386" max="5628" width="9.140625" style="8"/>
    <col min="5629" max="5630" width="1.7109375" style="8" customWidth="1"/>
    <col min="5631" max="5631" width="3.140625" style="8" customWidth="1"/>
    <col min="5632" max="5632" width="17.7109375" style="8" bestFit="1" customWidth="1"/>
    <col min="5633" max="5633" width="36.42578125" style="8" bestFit="1" customWidth="1"/>
    <col min="5634" max="5634" width="9.140625" style="8"/>
    <col min="5635" max="5635" width="17.7109375" style="8" bestFit="1" customWidth="1"/>
    <col min="5636" max="5636" width="36.42578125" style="8" bestFit="1" customWidth="1"/>
    <col min="5637" max="5637" width="9.140625" style="8"/>
    <col min="5638" max="5638" width="1.140625" style="8" customWidth="1"/>
    <col min="5639" max="5640" width="9.140625" style="8"/>
    <col min="5641" max="5641" width="11.85546875" style="8" bestFit="1" customWidth="1"/>
    <col min="5642" max="5884" width="9.140625" style="8"/>
    <col min="5885" max="5886" width="1.7109375" style="8" customWidth="1"/>
    <col min="5887" max="5887" width="3.140625" style="8" customWidth="1"/>
    <col min="5888" max="5888" width="17.7109375" style="8" bestFit="1" customWidth="1"/>
    <col min="5889" max="5889" width="36.42578125" style="8" bestFit="1" customWidth="1"/>
    <col min="5890" max="5890" width="9.140625" style="8"/>
    <col min="5891" max="5891" width="17.7109375" style="8" bestFit="1" customWidth="1"/>
    <col min="5892" max="5892" width="36.42578125" style="8" bestFit="1" customWidth="1"/>
    <col min="5893" max="5893" width="9.140625" style="8"/>
    <col min="5894" max="5894" width="1.140625" style="8" customWidth="1"/>
    <col min="5895" max="5896" width="9.140625" style="8"/>
    <col min="5897" max="5897" width="11.85546875" style="8" bestFit="1" customWidth="1"/>
    <col min="5898" max="6140" width="9.140625" style="8"/>
    <col min="6141" max="6142" width="1.7109375" style="8" customWidth="1"/>
    <col min="6143" max="6143" width="3.140625" style="8" customWidth="1"/>
    <col min="6144" max="6144" width="17.7109375" style="8" bestFit="1" customWidth="1"/>
    <col min="6145" max="6145" width="36.42578125" style="8" bestFit="1" customWidth="1"/>
    <col min="6146" max="6146" width="9.140625" style="8"/>
    <col min="6147" max="6147" width="17.7109375" style="8" bestFit="1" customWidth="1"/>
    <col min="6148" max="6148" width="36.42578125" style="8" bestFit="1" customWidth="1"/>
    <col min="6149" max="6149" width="9.140625" style="8"/>
    <col min="6150" max="6150" width="1.140625" style="8" customWidth="1"/>
    <col min="6151" max="6152" width="9.140625" style="8"/>
    <col min="6153" max="6153" width="11.85546875" style="8" bestFit="1" customWidth="1"/>
    <col min="6154" max="6396" width="9.140625" style="8"/>
    <col min="6397" max="6398" width="1.7109375" style="8" customWidth="1"/>
    <col min="6399" max="6399" width="3.140625" style="8" customWidth="1"/>
    <col min="6400" max="6400" width="17.7109375" style="8" bestFit="1" customWidth="1"/>
    <col min="6401" max="6401" width="36.42578125" style="8" bestFit="1" customWidth="1"/>
    <col min="6402" max="6402" width="9.140625" style="8"/>
    <col min="6403" max="6403" width="17.7109375" style="8" bestFit="1" customWidth="1"/>
    <col min="6404" max="6404" width="36.42578125" style="8" bestFit="1" customWidth="1"/>
    <col min="6405" max="6405" width="9.140625" style="8"/>
    <col min="6406" max="6406" width="1.140625" style="8" customWidth="1"/>
    <col min="6407" max="6408" width="9.140625" style="8"/>
    <col min="6409" max="6409" width="11.85546875" style="8" bestFit="1" customWidth="1"/>
    <col min="6410" max="6652" width="9.140625" style="8"/>
    <col min="6653" max="6654" width="1.7109375" style="8" customWidth="1"/>
    <col min="6655" max="6655" width="3.140625" style="8" customWidth="1"/>
    <col min="6656" max="6656" width="17.7109375" style="8" bestFit="1" customWidth="1"/>
    <col min="6657" max="6657" width="36.42578125" style="8" bestFit="1" customWidth="1"/>
    <col min="6658" max="6658" width="9.140625" style="8"/>
    <col min="6659" max="6659" width="17.7109375" style="8" bestFit="1" customWidth="1"/>
    <col min="6660" max="6660" width="36.42578125" style="8" bestFit="1" customWidth="1"/>
    <col min="6661" max="6661" width="9.140625" style="8"/>
    <col min="6662" max="6662" width="1.140625" style="8" customWidth="1"/>
    <col min="6663" max="6664" width="9.140625" style="8"/>
    <col min="6665" max="6665" width="11.85546875" style="8" bestFit="1" customWidth="1"/>
    <col min="6666" max="6908" width="9.140625" style="8"/>
    <col min="6909" max="6910" width="1.7109375" style="8" customWidth="1"/>
    <col min="6911" max="6911" width="3.140625" style="8" customWidth="1"/>
    <col min="6912" max="6912" width="17.7109375" style="8" bestFit="1" customWidth="1"/>
    <col min="6913" max="6913" width="36.42578125" style="8" bestFit="1" customWidth="1"/>
    <col min="6914" max="6914" width="9.140625" style="8"/>
    <col min="6915" max="6915" width="17.7109375" style="8" bestFit="1" customWidth="1"/>
    <col min="6916" max="6916" width="36.42578125" style="8" bestFit="1" customWidth="1"/>
    <col min="6917" max="6917" width="9.140625" style="8"/>
    <col min="6918" max="6918" width="1.140625" style="8" customWidth="1"/>
    <col min="6919" max="6920" width="9.140625" style="8"/>
    <col min="6921" max="6921" width="11.85546875" style="8" bestFit="1" customWidth="1"/>
    <col min="6922" max="7164" width="9.140625" style="8"/>
    <col min="7165" max="7166" width="1.7109375" style="8" customWidth="1"/>
    <col min="7167" max="7167" width="3.140625" style="8" customWidth="1"/>
    <col min="7168" max="7168" width="17.7109375" style="8" bestFit="1" customWidth="1"/>
    <col min="7169" max="7169" width="36.42578125" style="8" bestFit="1" customWidth="1"/>
    <col min="7170" max="7170" width="9.140625" style="8"/>
    <col min="7171" max="7171" width="17.7109375" style="8" bestFit="1" customWidth="1"/>
    <col min="7172" max="7172" width="36.42578125" style="8" bestFit="1" customWidth="1"/>
    <col min="7173" max="7173" width="9.140625" style="8"/>
    <col min="7174" max="7174" width="1.140625" style="8" customWidth="1"/>
    <col min="7175" max="7176" width="9.140625" style="8"/>
    <col min="7177" max="7177" width="11.85546875" style="8" bestFit="1" customWidth="1"/>
    <col min="7178" max="7420" width="9.140625" style="8"/>
    <col min="7421" max="7422" width="1.7109375" style="8" customWidth="1"/>
    <col min="7423" max="7423" width="3.140625" style="8" customWidth="1"/>
    <col min="7424" max="7424" width="17.7109375" style="8" bestFit="1" customWidth="1"/>
    <col min="7425" max="7425" width="36.42578125" style="8" bestFit="1" customWidth="1"/>
    <col min="7426" max="7426" width="9.140625" style="8"/>
    <col min="7427" max="7427" width="17.7109375" style="8" bestFit="1" customWidth="1"/>
    <col min="7428" max="7428" width="36.42578125" style="8" bestFit="1" customWidth="1"/>
    <col min="7429" max="7429" width="9.140625" style="8"/>
    <col min="7430" max="7430" width="1.140625" style="8" customWidth="1"/>
    <col min="7431" max="7432" width="9.140625" style="8"/>
    <col min="7433" max="7433" width="11.85546875" style="8" bestFit="1" customWidth="1"/>
    <col min="7434" max="7676" width="9.140625" style="8"/>
    <col min="7677" max="7678" width="1.7109375" style="8" customWidth="1"/>
    <col min="7679" max="7679" width="3.140625" style="8" customWidth="1"/>
    <col min="7680" max="7680" width="17.7109375" style="8" bestFit="1" customWidth="1"/>
    <col min="7681" max="7681" width="36.42578125" style="8" bestFit="1" customWidth="1"/>
    <col min="7682" max="7682" width="9.140625" style="8"/>
    <col min="7683" max="7683" width="17.7109375" style="8" bestFit="1" customWidth="1"/>
    <col min="7684" max="7684" width="36.42578125" style="8" bestFit="1" customWidth="1"/>
    <col min="7685" max="7685" width="9.140625" style="8"/>
    <col min="7686" max="7686" width="1.140625" style="8" customWidth="1"/>
    <col min="7687" max="7688" width="9.140625" style="8"/>
    <col min="7689" max="7689" width="11.85546875" style="8" bestFit="1" customWidth="1"/>
    <col min="7690" max="7932" width="9.140625" style="8"/>
    <col min="7933" max="7934" width="1.7109375" style="8" customWidth="1"/>
    <col min="7935" max="7935" width="3.140625" style="8" customWidth="1"/>
    <col min="7936" max="7936" width="17.7109375" style="8" bestFit="1" customWidth="1"/>
    <col min="7937" max="7937" width="36.42578125" style="8" bestFit="1" customWidth="1"/>
    <col min="7938" max="7938" width="9.140625" style="8"/>
    <col min="7939" max="7939" width="17.7109375" style="8" bestFit="1" customWidth="1"/>
    <col min="7940" max="7940" width="36.42578125" style="8" bestFit="1" customWidth="1"/>
    <col min="7941" max="7941" width="9.140625" style="8"/>
    <col min="7942" max="7942" width="1.140625" style="8" customWidth="1"/>
    <col min="7943" max="7944" width="9.140625" style="8"/>
    <col min="7945" max="7945" width="11.85546875" style="8" bestFit="1" customWidth="1"/>
    <col min="7946" max="8188" width="9.140625" style="8"/>
    <col min="8189" max="8190" width="1.7109375" style="8" customWidth="1"/>
    <col min="8191" max="8191" width="3.140625" style="8" customWidth="1"/>
    <col min="8192" max="8192" width="17.7109375" style="8" bestFit="1" customWidth="1"/>
    <col min="8193" max="8193" width="36.42578125" style="8" bestFit="1" customWidth="1"/>
    <col min="8194" max="8194" width="9.140625" style="8"/>
    <col min="8195" max="8195" width="17.7109375" style="8" bestFit="1" customWidth="1"/>
    <col min="8196" max="8196" width="36.42578125" style="8" bestFit="1" customWidth="1"/>
    <col min="8197" max="8197" width="9.140625" style="8"/>
    <col min="8198" max="8198" width="1.140625" style="8" customWidth="1"/>
    <col min="8199" max="8200" width="9.140625" style="8"/>
    <col min="8201" max="8201" width="11.85546875" style="8" bestFit="1" customWidth="1"/>
    <col min="8202" max="8444" width="9.140625" style="8"/>
    <col min="8445" max="8446" width="1.7109375" style="8" customWidth="1"/>
    <col min="8447" max="8447" width="3.140625" style="8" customWidth="1"/>
    <col min="8448" max="8448" width="17.7109375" style="8" bestFit="1" customWidth="1"/>
    <col min="8449" max="8449" width="36.42578125" style="8" bestFit="1" customWidth="1"/>
    <col min="8450" max="8450" width="9.140625" style="8"/>
    <col min="8451" max="8451" width="17.7109375" style="8" bestFit="1" customWidth="1"/>
    <col min="8452" max="8452" width="36.42578125" style="8" bestFit="1" customWidth="1"/>
    <col min="8453" max="8453" width="9.140625" style="8"/>
    <col min="8454" max="8454" width="1.140625" style="8" customWidth="1"/>
    <col min="8455" max="8456" width="9.140625" style="8"/>
    <col min="8457" max="8457" width="11.85546875" style="8" bestFit="1" customWidth="1"/>
    <col min="8458" max="8700" width="9.140625" style="8"/>
    <col min="8701" max="8702" width="1.7109375" style="8" customWidth="1"/>
    <col min="8703" max="8703" width="3.140625" style="8" customWidth="1"/>
    <col min="8704" max="8704" width="17.7109375" style="8" bestFit="1" customWidth="1"/>
    <col min="8705" max="8705" width="36.42578125" style="8" bestFit="1" customWidth="1"/>
    <col min="8706" max="8706" width="9.140625" style="8"/>
    <col min="8707" max="8707" width="17.7109375" style="8" bestFit="1" customWidth="1"/>
    <col min="8708" max="8708" width="36.42578125" style="8" bestFit="1" customWidth="1"/>
    <col min="8709" max="8709" width="9.140625" style="8"/>
    <col min="8710" max="8710" width="1.140625" style="8" customWidth="1"/>
    <col min="8711" max="8712" width="9.140625" style="8"/>
    <col min="8713" max="8713" width="11.85546875" style="8" bestFit="1" customWidth="1"/>
    <col min="8714" max="8956" width="9.140625" style="8"/>
    <col min="8957" max="8958" width="1.7109375" style="8" customWidth="1"/>
    <col min="8959" max="8959" width="3.140625" style="8" customWidth="1"/>
    <col min="8960" max="8960" width="17.7109375" style="8" bestFit="1" customWidth="1"/>
    <col min="8961" max="8961" width="36.42578125" style="8" bestFit="1" customWidth="1"/>
    <col min="8962" max="8962" width="9.140625" style="8"/>
    <col min="8963" max="8963" width="17.7109375" style="8" bestFit="1" customWidth="1"/>
    <col min="8964" max="8964" width="36.42578125" style="8" bestFit="1" customWidth="1"/>
    <col min="8965" max="8965" width="9.140625" style="8"/>
    <col min="8966" max="8966" width="1.140625" style="8" customWidth="1"/>
    <col min="8967" max="8968" width="9.140625" style="8"/>
    <col min="8969" max="8969" width="11.85546875" style="8" bestFit="1" customWidth="1"/>
    <col min="8970" max="9212" width="9.140625" style="8"/>
    <col min="9213" max="9214" width="1.7109375" style="8" customWidth="1"/>
    <col min="9215" max="9215" width="3.140625" style="8" customWidth="1"/>
    <col min="9216" max="9216" width="17.7109375" style="8" bestFit="1" customWidth="1"/>
    <col min="9217" max="9217" width="36.42578125" style="8" bestFit="1" customWidth="1"/>
    <col min="9218" max="9218" width="9.140625" style="8"/>
    <col min="9219" max="9219" width="17.7109375" style="8" bestFit="1" customWidth="1"/>
    <col min="9220" max="9220" width="36.42578125" style="8" bestFit="1" customWidth="1"/>
    <col min="9221" max="9221" width="9.140625" style="8"/>
    <col min="9222" max="9222" width="1.140625" style="8" customWidth="1"/>
    <col min="9223" max="9224" width="9.140625" style="8"/>
    <col min="9225" max="9225" width="11.85546875" style="8" bestFit="1" customWidth="1"/>
    <col min="9226" max="9468" width="9.140625" style="8"/>
    <col min="9469" max="9470" width="1.7109375" style="8" customWidth="1"/>
    <col min="9471" max="9471" width="3.140625" style="8" customWidth="1"/>
    <col min="9472" max="9472" width="17.7109375" style="8" bestFit="1" customWidth="1"/>
    <col min="9473" max="9473" width="36.42578125" style="8" bestFit="1" customWidth="1"/>
    <col min="9474" max="9474" width="9.140625" style="8"/>
    <col min="9475" max="9475" width="17.7109375" style="8" bestFit="1" customWidth="1"/>
    <col min="9476" max="9476" width="36.42578125" style="8" bestFit="1" customWidth="1"/>
    <col min="9477" max="9477" width="9.140625" style="8"/>
    <col min="9478" max="9478" width="1.140625" style="8" customWidth="1"/>
    <col min="9479" max="9480" width="9.140625" style="8"/>
    <col min="9481" max="9481" width="11.85546875" style="8" bestFit="1" customWidth="1"/>
    <col min="9482" max="9724" width="9.140625" style="8"/>
    <col min="9725" max="9726" width="1.7109375" style="8" customWidth="1"/>
    <col min="9727" max="9727" width="3.140625" style="8" customWidth="1"/>
    <col min="9728" max="9728" width="17.7109375" style="8" bestFit="1" customWidth="1"/>
    <col min="9729" max="9729" width="36.42578125" style="8" bestFit="1" customWidth="1"/>
    <col min="9730" max="9730" width="9.140625" style="8"/>
    <col min="9731" max="9731" width="17.7109375" style="8" bestFit="1" customWidth="1"/>
    <col min="9732" max="9732" width="36.42578125" style="8" bestFit="1" customWidth="1"/>
    <col min="9733" max="9733" width="9.140625" style="8"/>
    <col min="9734" max="9734" width="1.140625" style="8" customWidth="1"/>
    <col min="9735" max="9736" width="9.140625" style="8"/>
    <col min="9737" max="9737" width="11.85546875" style="8" bestFit="1" customWidth="1"/>
    <col min="9738" max="9980" width="9.140625" style="8"/>
    <col min="9981" max="9982" width="1.7109375" style="8" customWidth="1"/>
    <col min="9983" max="9983" width="3.140625" style="8" customWidth="1"/>
    <col min="9984" max="9984" width="17.7109375" style="8" bestFit="1" customWidth="1"/>
    <col min="9985" max="9985" width="36.42578125" style="8" bestFit="1" customWidth="1"/>
    <col min="9986" max="9986" width="9.140625" style="8"/>
    <col min="9987" max="9987" width="17.7109375" style="8" bestFit="1" customWidth="1"/>
    <col min="9988" max="9988" width="36.42578125" style="8" bestFit="1" customWidth="1"/>
    <col min="9989" max="9989" width="9.140625" style="8"/>
    <col min="9990" max="9990" width="1.140625" style="8" customWidth="1"/>
    <col min="9991" max="9992" width="9.140625" style="8"/>
    <col min="9993" max="9993" width="11.85546875" style="8" bestFit="1" customWidth="1"/>
    <col min="9994" max="10236" width="9.140625" style="8"/>
    <col min="10237" max="10238" width="1.7109375" style="8" customWidth="1"/>
    <col min="10239" max="10239" width="3.140625" style="8" customWidth="1"/>
    <col min="10240" max="10240" width="17.7109375" style="8" bestFit="1" customWidth="1"/>
    <col min="10241" max="10241" width="36.42578125" style="8" bestFit="1" customWidth="1"/>
    <col min="10242" max="10242" width="9.140625" style="8"/>
    <col min="10243" max="10243" width="17.7109375" style="8" bestFit="1" customWidth="1"/>
    <col min="10244" max="10244" width="36.42578125" style="8" bestFit="1" customWidth="1"/>
    <col min="10245" max="10245" width="9.140625" style="8"/>
    <col min="10246" max="10246" width="1.140625" style="8" customWidth="1"/>
    <col min="10247" max="10248" width="9.140625" style="8"/>
    <col min="10249" max="10249" width="11.85546875" style="8" bestFit="1" customWidth="1"/>
    <col min="10250" max="10492" width="9.140625" style="8"/>
    <col min="10493" max="10494" width="1.7109375" style="8" customWidth="1"/>
    <col min="10495" max="10495" width="3.140625" style="8" customWidth="1"/>
    <col min="10496" max="10496" width="17.7109375" style="8" bestFit="1" customWidth="1"/>
    <col min="10497" max="10497" width="36.42578125" style="8" bestFit="1" customWidth="1"/>
    <col min="10498" max="10498" width="9.140625" style="8"/>
    <col min="10499" max="10499" width="17.7109375" style="8" bestFit="1" customWidth="1"/>
    <col min="10500" max="10500" width="36.42578125" style="8" bestFit="1" customWidth="1"/>
    <col min="10501" max="10501" width="9.140625" style="8"/>
    <col min="10502" max="10502" width="1.140625" style="8" customWidth="1"/>
    <col min="10503" max="10504" width="9.140625" style="8"/>
    <col min="10505" max="10505" width="11.85546875" style="8" bestFit="1" customWidth="1"/>
    <col min="10506" max="10748" width="9.140625" style="8"/>
    <col min="10749" max="10750" width="1.7109375" style="8" customWidth="1"/>
    <col min="10751" max="10751" width="3.140625" style="8" customWidth="1"/>
    <col min="10752" max="10752" width="17.7109375" style="8" bestFit="1" customWidth="1"/>
    <col min="10753" max="10753" width="36.42578125" style="8" bestFit="1" customWidth="1"/>
    <col min="10754" max="10754" width="9.140625" style="8"/>
    <col min="10755" max="10755" width="17.7109375" style="8" bestFit="1" customWidth="1"/>
    <col min="10756" max="10756" width="36.42578125" style="8" bestFit="1" customWidth="1"/>
    <col min="10757" max="10757" width="9.140625" style="8"/>
    <col min="10758" max="10758" width="1.140625" style="8" customWidth="1"/>
    <col min="10759" max="10760" width="9.140625" style="8"/>
    <col min="10761" max="10761" width="11.85546875" style="8" bestFit="1" customWidth="1"/>
    <col min="10762" max="11004" width="9.140625" style="8"/>
    <col min="11005" max="11006" width="1.7109375" style="8" customWidth="1"/>
    <col min="11007" max="11007" width="3.140625" style="8" customWidth="1"/>
    <col min="11008" max="11008" width="17.7109375" style="8" bestFit="1" customWidth="1"/>
    <col min="11009" max="11009" width="36.42578125" style="8" bestFit="1" customWidth="1"/>
    <col min="11010" max="11010" width="9.140625" style="8"/>
    <col min="11011" max="11011" width="17.7109375" style="8" bestFit="1" customWidth="1"/>
    <col min="11012" max="11012" width="36.42578125" style="8" bestFit="1" customWidth="1"/>
    <col min="11013" max="11013" width="9.140625" style="8"/>
    <col min="11014" max="11014" width="1.140625" style="8" customWidth="1"/>
    <col min="11015" max="11016" width="9.140625" style="8"/>
    <col min="11017" max="11017" width="11.85546875" style="8" bestFit="1" customWidth="1"/>
    <col min="11018" max="11260" width="9.140625" style="8"/>
    <col min="11261" max="11262" width="1.7109375" style="8" customWidth="1"/>
    <col min="11263" max="11263" width="3.140625" style="8" customWidth="1"/>
    <col min="11264" max="11264" width="17.7109375" style="8" bestFit="1" customWidth="1"/>
    <col min="11265" max="11265" width="36.42578125" style="8" bestFit="1" customWidth="1"/>
    <col min="11266" max="11266" width="9.140625" style="8"/>
    <col min="11267" max="11267" width="17.7109375" style="8" bestFit="1" customWidth="1"/>
    <col min="11268" max="11268" width="36.42578125" style="8" bestFit="1" customWidth="1"/>
    <col min="11269" max="11269" width="9.140625" style="8"/>
    <col min="11270" max="11270" width="1.140625" style="8" customWidth="1"/>
    <col min="11271" max="11272" width="9.140625" style="8"/>
    <col min="11273" max="11273" width="11.85546875" style="8" bestFit="1" customWidth="1"/>
    <col min="11274" max="11516" width="9.140625" style="8"/>
    <col min="11517" max="11518" width="1.7109375" style="8" customWidth="1"/>
    <col min="11519" max="11519" width="3.140625" style="8" customWidth="1"/>
    <col min="11520" max="11520" width="17.7109375" style="8" bestFit="1" customWidth="1"/>
    <col min="11521" max="11521" width="36.42578125" style="8" bestFit="1" customWidth="1"/>
    <col min="11522" max="11522" width="9.140625" style="8"/>
    <col min="11523" max="11523" width="17.7109375" style="8" bestFit="1" customWidth="1"/>
    <col min="11524" max="11524" width="36.42578125" style="8" bestFit="1" customWidth="1"/>
    <col min="11525" max="11525" width="9.140625" style="8"/>
    <col min="11526" max="11526" width="1.140625" style="8" customWidth="1"/>
    <col min="11527" max="11528" width="9.140625" style="8"/>
    <col min="11529" max="11529" width="11.85546875" style="8" bestFit="1" customWidth="1"/>
    <col min="11530" max="11772" width="9.140625" style="8"/>
    <col min="11773" max="11774" width="1.7109375" style="8" customWidth="1"/>
    <col min="11775" max="11775" width="3.140625" style="8" customWidth="1"/>
    <col min="11776" max="11776" width="17.7109375" style="8" bestFit="1" customWidth="1"/>
    <col min="11777" max="11777" width="36.42578125" style="8" bestFit="1" customWidth="1"/>
    <col min="11778" max="11778" width="9.140625" style="8"/>
    <col min="11779" max="11779" width="17.7109375" style="8" bestFit="1" customWidth="1"/>
    <col min="11780" max="11780" width="36.42578125" style="8" bestFit="1" customWidth="1"/>
    <col min="11781" max="11781" width="9.140625" style="8"/>
    <col min="11782" max="11782" width="1.140625" style="8" customWidth="1"/>
    <col min="11783" max="11784" width="9.140625" style="8"/>
    <col min="11785" max="11785" width="11.85546875" style="8" bestFit="1" customWidth="1"/>
    <col min="11786" max="12028" width="9.140625" style="8"/>
    <col min="12029" max="12030" width="1.7109375" style="8" customWidth="1"/>
    <col min="12031" max="12031" width="3.140625" style="8" customWidth="1"/>
    <col min="12032" max="12032" width="17.7109375" style="8" bestFit="1" customWidth="1"/>
    <col min="12033" max="12033" width="36.42578125" style="8" bestFit="1" customWidth="1"/>
    <col min="12034" max="12034" width="9.140625" style="8"/>
    <col min="12035" max="12035" width="17.7109375" style="8" bestFit="1" customWidth="1"/>
    <col min="12036" max="12036" width="36.42578125" style="8" bestFit="1" customWidth="1"/>
    <col min="12037" max="12037" width="9.140625" style="8"/>
    <col min="12038" max="12038" width="1.140625" style="8" customWidth="1"/>
    <col min="12039" max="12040" width="9.140625" style="8"/>
    <col min="12041" max="12041" width="11.85546875" style="8" bestFit="1" customWidth="1"/>
    <col min="12042" max="12284" width="9.140625" style="8"/>
    <col min="12285" max="12286" width="1.7109375" style="8" customWidth="1"/>
    <col min="12287" max="12287" width="3.140625" style="8" customWidth="1"/>
    <col min="12288" max="12288" width="17.7109375" style="8" bestFit="1" customWidth="1"/>
    <col min="12289" max="12289" width="36.42578125" style="8" bestFit="1" customWidth="1"/>
    <col min="12290" max="12290" width="9.140625" style="8"/>
    <col min="12291" max="12291" width="17.7109375" style="8" bestFit="1" customWidth="1"/>
    <col min="12292" max="12292" width="36.42578125" style="8" bestFit="1" customWidth="1"/>
    <col min="12293" max="12293" width="9.140625" style="8"/>
    <col min="12294" max="12294" width="1.140625" style="8" customWidth="1"/>
    <col min="12295" max="12296" width="9.140625" style="8"/>
    <col min="12297" max="12297" width="11.85546875" style="8" bestFit="1" customWidth="1"/>
    <col min="12298" max="12540" width="9.140625" style="8"/>
    <col min="12541" max="12542" width="1.7109375" style="8" customWidth="1"/>
    <col min="12543" max="12543" width="3.140625" style="8" customWidth="1"/>
    <col min="12544" max="12544" width="17.7109375" style="8" bestFit="1" customWidth="1"/>
    <col min="12545" max="12545" width="36.42578125" style="8" bestFit="1" customWidth="1"/>
    <col min="12546" max="12546" width="9.140625" style="8"/>
    <col min="12547" max="12547" width="17.7109375" style="8" bestFit="1" customWidth="1"/>
    <col min="12548" max="12548" width="36.42578125" style="8" bestFit="1" customWidth="1"/>
    <col min="12549" max="12549" width="9.140625" style="8"/>
    <col min="12550" max="12550" width="1.140625" style="8" customWidth="1"/>
    <col min="12551" max="12552" width="9.140625" style="8"/>
    <col min="12553" max="12553" width="11.85546875" style="8" bestFit="1" customWidth="1"/>
    <col min="12554" max="12796" width="9.140625" style="8"/>
    <col min="12797" max="12798" width="1.7109375" style="8" customWidth="1"/>
    <col min="12799" max="12799" width="3.140625" style="8" customWidth="1"/>
    <col min="12800" max="12800" width="17.7109375" style="8" bestFit="1" customWidth="1"/>
    <col min="12801" max="12801" width="36.42578125" style="8" bestFit="1" customWidth="1"/>
    <col min="12802" max="12802" width="9.140625" style="8"/>
    <col min="12803" max="12803" width="17.7109375" style="8" bestFit="1" customWidth="1"/>
    <col min="12804" max="12804" width="36.42578125" style="8" bestFit="1" customWidth="1"/>
    <col min="12805" max="12805" width="9.140625" style="8"/>
    <col min="12806" max="12806" width="1.140625" style="8" customWidth="1"/>
    <col min="12807" max="12808" width="9.140625" style="8"/>
    <col min="12809" max="12809" width="11.85546875" style="8" bestFit="1" customWidth="1"/>
    <col min="12810" max="13052" width="9.140625" style="8"/>
    <col min="13053" max="13054" width="1.7109375" style="8" customWidth="1"/>
    <col min="13055" max="13055" width="3.140625" style="8" customWidth="1"/>
    <col min="13056" max="13056" width="17.7109375" style="8" bestFit="1" customWidth="1"/>
    <col min="13057" max="13057" width="36.42578125" style="8" bestFit="1" customWidth="1"/>
    <col min="13058" max="13058" width="9.140625" style="8"/>
    <col min="13059" max="13059" width="17.7109375" style="8" bestFit="1" customWidth="1"/>
    <col min="13060" max="13060" width="36.42578125" style="8" bestFit="1" customWidth="1"/>
    <col min="13061" max="13061" width="9.140625" style="8"/>
    <col min="13062" max="13062" width="1.140625" style="8" customWidth="1"/>
    <col min="13063" max="13064" width="9.140625" style="8"/>
    <col min="13065" max="13065" width="11.85546875" style="8" bestFit="1" customWidth="1"/>
    <col min="13066" max="13308" width="9.140625" style="8"/>
    <col min="13309" max="13310" width="1.7109375" style="8" customWidth="1"/>
    <col min="13311" max="13311" width="3.140625" style="8" customWidth="1"/>
    <col min="13312" max="13312" width="17.7109375" style="8" bestFit="1" customWidth="1"/>
    <col min="13313" max="13313" width="36.42578125" style="8" bestFit="1" customWidth="1"/>
    <col min="13314" max="13314" width="9.140625" style="8"/>
    <col min="13315" max="13315" width="17.7109375" style="8" bestFit="1" customWidth="1"/>
    <col min="13316" max="13316" width="36.42578125" style="8" bestFit="1" customWidth="1"/>
    <col min="13317" max="13317" width="9.140625" style="8"/>
    <col min="13318" max="13318" width="1.140625" style="8" customWidth="1"/>
    <col min="13319" max="13320" width="9.140625" style="8"/>
    <col min="13321" max="13321" width="11.85546875" style="8" bestFit="1" customWidth="1"/>
    <col min="13322" max="13564" width="9.140625" style="8"/>
    <col min="13565" max="13566" width="1.7109375" style="8" customWidth="1"/>
    <col min="13567" max="13567" width="3.140625" style="8" customWidth="1"/>
    <col min="13568" max="13568" width="17.7109375" style="8" bestFit="1" customWidth="1"/>
    <col min="13569" max="13569" width="36.42578125" style="8" bestFit="1" customWidth="1"/>
    <col min="13570" max="13570" width="9.140625" style="8"/>
    <col min="13571" max="13571" width="17.7109375" style="8" bestFit="1" customWidth="1"/>
    <col min="13572" max="13572" width="36.42578125" style="8" bestFit="1" customWidth="1"/>
    <col min="13573" max="13573" width="9.140625" style="8"/>
    <col min="13574" max="13574" width="1.140625" style="8" customWidth="1"/>
    <col min="13575" max="13576" width="9.140625" style="8"/>
    <col min="13577" max="13577" width="11.85546875" style="8" bestFit="1" customWidth="1"/>
    <col min="13578" max="13820" width="9.140625" style="8"/>
    <col min="13821" max="13822" width="1.7109375" style="8" customWidth="1"/>
    <col min="13823" max="13823" width="3.140625" style="8" customWidth="1"/>
    <col min="13824" max="13824" width="17.7109375" style="8" bestFit="1" customWidth="1"/>
    <col min="13825" max="13825" width="36.42578125" style="8" bestFit="1" customWidth="1"/>
    <col min="13826" max="13826" width="9.140625" style="8"/>
    <col min="13827" max="13827" width="17.7109375" style="8" bestFit="1" customWidth="1"/>
    <col min="13828" max="13828" width="36.42578125" style="8" bestFit="1" customWidth="1"/>
    <col min="13829" max="13829" width="9.140625" style="8"/>
    <col min="13830" max="13830" width="1.140625" style="8" customWidth="1"/>
    <col min="13831" max="13832" width="9.140625" style="8"/>
    <col min="13833" max="13833" width="11.85546875" style="8" bestFit="1" customWidth="1"/>
    <col min="13834" max="14076" width="9.140625" style="8"/>
    <col min="14077" max="14078" width="1.7109375" style="8" customWidth="1"/>
    <col min="14079" max="14079" width="3.140625" style="8" customWidth="1"/>
    <col min="14080" max="14080" width="17.7109375" style="8" bestFit="1" customWidth="1"/>
    <col min="14081" max="14081" width="36.42578125" style="8" bestFit="1" customWidth="1"/>
    <col min="14082" max="14082" width="9.140625" style="8"/>
    <col min="14083" max="14083" width="17.7109375" style="8" bestFit="1" customWidth="1"/>
    <col min="14084" max="14084" width="36.42578125" style="8" bestFit="1" customWidth="1"/>
    <col min="14085" max="14085" width="9.140625" style="8"/>
    <col min="14086" max="14086" width="1.140625" style="8" customWidth="1"/>
    <col min="14087" max="14088" width="9.140625" style="8"/>
    <col min="14089" max="14089" width="11.85546875" style="8" bestFit="1" customWidth="1"/>
    <col min="14090" max="14332" width="9.140625" style="8"/>
    <col min="14333" max="14334" width="1.7109375" style="8" customWidth="1"/>
    <col min="14335" max="14335" width="3.140625" style="8" customWidth="1"/>
    <col min="14336" max="14336" width="17.7109375" style="8" bestFit="1" customWidth="1"/>
    <col min="14337" max="14337" width="36.42578125" style="8" bestFit="1" customWidth="1"/>
    <col min="14338" max="14338" width="9.140625" style="8"/>
    <col min="14339" max="14339" width="17.7109375" style="8" bestFit="1" customWidth="1"/>
    <col min="14340" max="14340" width="36.42578125" style="8" bestFit="1" customWidth="1"/>
    <col min="14341" max="14341" width="9.140625" style="8"/>
    <col min="14342" max="14342" width="1.140625" style="8" customWidth="1"/>
    <col min="14343" max="14344" width="9.140625" style="8"/>
    <col min="14345" max="14345" width="11.85546875" style="8" bestFit="1" customWidth="1"/>
    <col min="14346" max="14588" width="9.140625" style="8"/>
    <col min="14589" max="14590" width="1.7109375" style="8" customWidth="1"/>
    <col min="14591" max="14591" width="3.140625" style="8" customWidth="1"/>
    <col min="14592" max="14592" width="17.7109375" style="8" bestFit="1" customWidth="1"/>
    <col min="14593" max="14593" width="36.42578125" style="8" bestFit="1" customWidth="1"/>
    <col min="14594" max="14594" width="9.140625" style="8"/>
    <col min="14595" max="14595" width="17.7109375" style="8" bestFit="1" customWidth="1"/>
    <col min="14596" max="14596" width="36.42578125" style="8" bestFit="1" customWidth="1"/>
    <col min="14597" max="14597" width="9.140625" style="8"/>
    <col min="14598" max="14598" width="1.140625" style="8" customWidth="1"/>
    <col min="14599" max="14600" width="9.140625" style="8"/>
    <col min="14601" max="14601" width="11.85546875" style="8" bestFit="1" customWidth="1"/>
    <col min="14602" max="14844" width="9.140625" style="8"/>
    <col min="14845" max="14846" width="1.7109375" style="8" customWidth="1"/>
    <col min="14847" max="14847" width="3.140625" style="8" customWidth="1"/>
    <col min="14848" max="14848" width="17.7109375" style="8" bestFit="1" customWidth="1"/>
    <col min="14849" max="14849" width="36.42578125" style="8" bestFit="1" customWidth="1"/>
    <col min="14850" max="14850" width="9.140625" style="8"/>
    <col min="14851" max="14851" width="17.7109375" style="8" bestFit="1" customWidth="1"/>
    <col min="14852" max="14852" width="36.42578125" style="8" bestFit="1" customWidth="1"/>
    <col min="14853" max="14853" width="9.140625" style="8"/>
    <col min="14854" max="14854" width="1.140625" style="8" customWidth="1"/>
    <col min="14855" max="14856" width="9.140625" style="8"/>
    <col min="14857" max="14857" width="11.85546875" style="8" bestFit="1" customWidth="1"/>
    <col min="14858" max="15100" width="9.140625" style="8"/>
    <col min="15101" max="15102" width="1.7109375" style="8" customWidth="1"/>
    <col min="15103" max="15103" width="3.140625" style="8" customWidth="1"/>
    <col min="15104" max="15104" width="17.7109375" style="8" bestFit="1" customWidth="1"/>
    <col min="15105" max="15105" width="36.42578125" style="8" bestFit="1" customWidth="1"/>
    <col min="15106" max="15106" width="9.140625" style="8"/>
    <col min="15107" max="15107" width="17.7109375" style="8" bestFit="1" customWidth="1"/>
    <col min="15108" max="15108" width="36.42578125" style="8" bestFit="1" customWidth="1"/>
    <col min="15109" max="15109" width="9.140625" style="8"/>
    <col min="15110" max="15110" width="1.140625" style="8" customWidth="1"/>
    <col min="15111" max="15112" width="9.140625" style="8"/>
    <col min="15113" max="15113" width="11.85546875" style="8" bestFit="1" customWidth="1"/>
    <col min="15114" max="15356" width="9.140625" style="8"/>
    <col min="15357" max="15358" width="1.7109375" style="8" customWidth="1"/>
    <col min="15359" max="15359" width="3.140625" style="8" customWidth="1"/>
    <col min="15360" max="15360" width="17.7109375" style="8" bestFit="1" customWidth="1"/>
    <col min="15361" max="15361" width="36.42578125" style="8" bestFit="1" customWidth="1"/>
    <col min="15362" max="15362" width="9.140625" style="8"/>
    <col min="15363" max="15363" width="17.7109375" style="8" bestFit="1" customWidth="1"/>
    <col min="15364" max="15364" width="36.42578125" style="8" bestFit="1" customWidth="1"/>
    <col min="15365" max="15365" width="9.140625" style="8"/>
    <col min="15366" max="15366" width="1.140625" style="8" customWidth="1"/>
    <col min="15367" max="15368" width="9.140625" style="8"/>
    <col min="15369" max="15369" width="11.85546875" style="8" bestFit="1" customWidth="1"/>
    <col min="15370" max="15612" width="9.140625" style="8"/>
    <col min="15613" max="15614" width="1.7109375" style="8" customWidth="1"/>
    <col min="15615" max="15615" width="3.140625" style="8" customWidth="1"/>
    <col min="15616" max="15616" width="17.7109375" style="8" bestFit="1" customWidth="1"/>
    <col min="15617" max="15617" width="36.42578125" style="8" bestFit="1" customWidth="1"/>
    <col min="15618" max="15618" width="9.140625" style="8"/>
    <col min="15619" max="15619" width="17.7109375" style="8" bestFit="1" customWidth="1"/>
    <col min="15620" max="15620" width="36.42578125" style="8" bestFit="1" customWidth="1"/>
    <col min="15621" max="15621" width="9.140625" style="8"/>
    <col min="15622" max="15622" width="1.140625" style="8" customWidth="1"/>
    <col min="15623" max="15624" width="9.140625" style="8"/>
    <col min="15625" max="15625" width="11.85546875" style="8" bestFit="1" customWidth="1"/>
    <col min="15626" max="15868" width="9.140625" style="8"/>
    <col min="15869" max="15870" width="1.7109375" style="8" customWidth="1"/>
    <col min="15871" max="15871" width="3.140625" style="8" customWidth="1"/>
    <col min="15872" max="15872" width="17.7109375" style="8" bestFit="1" customWidth="1"/>
    <col min="15873" max="15873" width="36.42578125" style="8" bestFit="1" customWidth="1"/>
    <col min="15874" max="15874" width="9.140625" style="8"/>
    <col min="15875" max="15875" width="17.7109375" style="8" bestFit="1" customWidth="1"/>
    <col min="15876" max="15876" width="36.42578125" style="8" bestFit="1" customWidth="1"/>
    <col min="15877" max="15877" width="9.140625" style="8"/>
    <col min="15878" max="15878" width="1.140625" style="8" customWidth="1"/>
    <col min="15879" max="15880" width="9.140625" style="8"/>
    <col min="15881" max="15881" width="11.85546875" style="8" bestFit="1" customWidth="1"/>
    <col min="15882" max="16124" width="9.140625" style="8"/>
    <col min="16125" max="16126" width="1.7109375" style="8" customWidth="1"/>
    <col min="16127" max="16127" width="3.140625" style="8" customWidth="1"/>
    <col min="16128" max="16128" width="17.7109375" style="8" bestFit="1" customWidth="1"/>
    <col min="16129" max="16129" width="36.42578125" style="8" bestFit="1" customWidth="1"/>
    <col min="16130" max="16130" width="9.140625" style="8"/>
    <col min="16131" max="16131" width="17.7109375" style="8" bestFit="1" customWidth="1"/>
    <col min="16132" max="16132" width="36.42578125" style="8" bestFit="1" customWidth="1"/>
    <col min="16133" max="16133" width="9.140625" style="8"/>
    <col min="16134" max="16134" width="1.140625" style="8" customWidth="1"/>
    <col min="16135" max="16136" width="9.140625" style="8"/>
    <col min="16137" max="16137" width="11.85546875" style="8" bestFit="1" customWidth="1"/>
    <col min="16138" max="16384" width="9.140625" style="8"/>
  </cols>
  <sheetData>
    <row r="1" spans="2:28" ht="6" customHeight="1" thickBot="1"/>
    <row r="2" spans="2:28" ht="23.25" thickBot="1">
      <c r="B2" s="9"/>
      <c r="C2" s="9"/>
      <c r="D2" s="10">
        <f ca="1">TODAY() + 52</f>
        <v>43696</v>
      </c>
      <c r="E2" s="9" t="s">
        <v>8</v>
      </c>
      <c r="F2" s="9"/>
      <c r="G2" s="9"/>
      <c r="H2" s="9"/>
      <c r="I2" s="9"/>
      <c r="N2" s="90" t="s">
        <v>40</v>
      </c>
      <c r="O2" s="91" t="s">
        <v>181</v>
      </c>
      <c r="P2" s="91" t="s">
        <v>182</v>
      </c>
      <c r="Q2" s="91" t="s">
        <v>183</v>
      </c>
      <c r="R2" s="91" t="s">
        <v>83</v>
      </c>
      <c r="S2" s="91" t="s">
        <v>179</v>
      </c>
      <c r="T2" s="91" t="s">
        <v>81</v>
      </c>
      <c r="U2" s="91" t="s">
        <v>82</v>
      </c>
      <c r="V2" s="91" t="s">
        <v>180</v>
      </c>
      <c r="W2" s="91" t="s">
        <v>84</v>
      </c>
      <c r="X2" s="141" t="s">
        <v>120</v>
      </c>
      <c r="Y2" s="91" t="s">
        <v>85</v>
      </c>
      <c r="Z2" s="91" t="s">
        <v>86</v>
      </c>
      <c r="AA2" s="91" t="s">
        <v>87</v>
      </c>
      <c r="AB2" s="92"/>
    </row>
    <row r="3" spans="2:28" ht="13.5" thickTop="1">
      <c r="B3" s="14"/>
      <c r="C3" s="14"/>
      <c r="D3" s="14" t="s">
        <v>9</v>
      </c>
      <c r="E3" s="15"/>
      <c r="F3" s="15"/>
      <c r="G3" s="16" t="s">
        <v>10</v>
      </c>
      <c r="H3" s="15"/>
      <c r="I3" s="15"/>
      <c r="N3" s="93" t="str">
        <f t="array" aca="1" ref="N3:AB29" ca="1">_xll.HLV5r3.Financial.Cache.GetSwapLegDetailedCashflowsWithNotionalSchedule(G4:H29,D32:E32,K38:L39)</f>
        <v>AUD</v>
      </c>
      <c r="O3" s="94">
        <f ca="1"/>
        <v>207</v>
      </c>
      <c r="P3" s="193">
        <f ca="1"/>
        <v>4932118.3358294824</v>
      </c>
      <c r="Q3" s="193">
        <f ca="1"/>
        <v>4792541.5482238112</v>
      </c>
      <c r="R3" s="195">
        <f ca="1"/>
        <v>0.97170043820893104</v>
      </c>
      <c r="S3" s="93">
        <f ca="1"/>
        <v>43647</v>
      </c>
      <c r="T3" s="93">
        <f ca="1"/>
        <v>43647</v>
      </c>
      <c r="U3" s="93">
        <f ca="1"/>
        <v>43854</v>
      </c>
      <c r="V3" s="93">
        <f ca="1"/>
        <v>43854</v>
      </c>
      <c r="W3" s="193">
        <f ca="1"/>
        <v>100000000</v>
      </c>
      <c r="X3" s="190" t="str">
        <f ca="1"/>
        <v>Float</v>
      </c>
      <c r="Y3" s="190">
        <f ca="1"/>
        <v>8.6967303989263806E-2</v>
      </c>
      <c r="Z3" s="190">
        <f ca="1"/>
        <v>0</v>
      </c>
      <c r="AA3" s="190">
        <f ca="1"/>
        <v>0</v>
      </c>
      <c r="AB3" s="13" t="e">
        <f ca="1"/>
        <v>#N/A</v>
      </c>
    </row>
    <row r="4" spans="2:28">
      <c r="B4" s="15"/>
      <c r="C4" s="18"/>
      <c r="D4" s="19" t="s">
        <v>12</v>
      </c>
      <c r="E4" s="20" t="s">
        <v>13</v>
      </c>
      <c r="F4" s="15" t="s">
        <v>14</v>
      </c>
      <c r="G4" s="19" t="s">
        <v>12</v>
      </c>
      <c r="H4" s="20" t="s">
        <v>15</v>
      </c>
      <c r="I4" s="15" t="str">
        <f>F4</f>
        <v>AUSY</v>
      </c>
      <c r="K4" s="8" t="str">
        <f t="array" aca="1" ref="K4:L15" ca="1">_xll.HLV5r3.Financial.Cache.ViewValuationReport(E36)</f>
        <v>ImpliedQuote</v>
      </c>
      <c r="L4" s="206">
        <f ca="1"/>
        <v>5.3114036544914818E-2</v>
      </c>
      <c r="N4" s="88" t="str">
        <f ca="1"/>
        <v>AUD</v>
      </c>
      <c r="O4" s="89">
        <f ca="1"/>
        <v>182</v>
      </c>
      <c r="P4" s="194">
        <f ca="1"/>
        <v>4533024.2866001911</v>
      </c>
      <c r="Q4" s="194">
        <f ca="1"/>
        <v>4297472.2375738891</v>
      </c>
      <c r="R4" s="196">
        <f ca="1"/>
        <v>0.948036446722202</v>
      </c>
      <c r="S4" s="88">
        <f ca="1"/>
        <v>43854</v>
      </c>
      <c r="T4" s="88">
        <f ca="1"/>
        <v>43854</v>
      </c>
      <c r="U4" s="88">
        <f ca="1"/>
        <v>44036</v>
      </c>
      <c r="V4" s="88">
        <f ca="1"/>
        <v>44036</v>
      </c>
      <c r="W4" s="194">
        <f ca="1"/>
        <v>100000000</v>
      </c>
      <c r="X4" s="191" t="str">
        <f ca="1"/>
        <v>Float</v>
      </c>
      <c r="Y4" s="191">
        <f ca="1"/>
        <v>9.0909553000498397E-2</v>
      </c>
      <c r="Z4" s="191">
        <f ca="1"/>
        <v>0</v>
      </c>
      <c r="AA4" s="191">
        <f ca="1"/>
        <v>0</v>
      </c>
      <c r="AB4" s="96" t="e">
        <f ca="1"/>
        <v>#N/A</v>
      </c>
    </row>
    <row r="5" spans="2:28">
      <c r="B5" s="15"/>
      <c r="C5" s="18"/>
      <c r="D5" s="19" t="s">
        <v>17</v>
      </c>
      <c r="E5" s="20" t="s">
        <v>15</v>
      </c>
      <c r="F5" s="15"/>
      <c r="G5" s="19" t="s">
        <v>17</v>
      </c>
      <c r="H5" s="20" t="s">
        <v>13</v>
      </c>
      <c r="I5" s="15"/>
      <c r="K5" s="8" t="str">
        <f ca="1"/>
        <v>NPV</v>
      </c>
      <c r="L5" s="83">
        <f ca="1"/>
        <v>2424300.698286226</v>
      </c>
      <c r="N5" s="88" t="str">
        <f ca="1"/>
        <v>AUD</v>
      </c>
      <c r="O5" s="89">
        <f ca="1"/>
        <v>184</v>
      </c>
      <c r="P5" s="194">
        <f ca="1"/>
        <v>4802949.1045078551</v>
      </c>
      <c r="Q5" s="194">
        <f ca="1"/>
        <v>4440728.836763246</v>
      </c>
      <c r="R5" s="196">
        <f ca="1"/>
        <v>0.92458377970221595</v>
      </c>
      <c r="S5" s="88">
        <f ca="1"/>
        <v>44036</v>
      </c>
      <c r="T5" s="88">
        <f ca="1"/>
        <v>44036</v>
      </c>
      <c r="U5" s="88">
        <f ca="1"/>
        <v>44220</v>
      </c>
      <c r="V5" s="88">
        <f ca="1"/>
        <v>44220</v>
      </c>
      <c r="W5" s="194">
        <f ca="1"/>
        <v>100000000</v>
      </c>
      <c r="X5" s="191" t="str">
        <f ca="1"/>
        <v>Float</v>
      </c>
      <c r="Y5" s="191">
        <f ca="1"/>
        <v>9.5275892562248193E-2</v>
      </c>
      <c r="Z5" s="191">
        <f ca="1"/>
        <v>0</v>
      </c>
      <c r="AA5" s="191">
        <f ca="1"/>
        <v>0</v>
      </c>
      <c r="AB5" s="96" t="e">
        <f ca="1"/>
        <v>#N/A</v>
      </c>
    </row>
    <row r="6" spans="2:28">
      <c r="B6" s="15"/>
      <c r="C6" s="15"/>
      <c r="D6" s="23" t="s">
        <v>20</v>
      </c>
      <c r="E6" s="24">
        <v>100000000</v>
      </c>
      <c r="F6" s="24"/>
      <c r="G6" s="23" t="s">
        <v>20</v>
      </c>
      <c r="H6" s="24">
        <f>E6</f>
        <v>100000000</v>
      </c>
      <c r="I6" s="24"/>
      <c r="K6" s="8" t="str">
        <f ca="1"/>
        <v>AccrualFactor</v>
      </c>
      <c r="L6" s="83">
        <f ca="1"/>
        <v>0</v>
      </c>
      <c r="N6" s="88" t="str">
        <f ca="1"/>
        <v>AUD</v>
      </c>
      <c r="O6" s="89">
        <f ca="1"/>
        <v>181</v>
      </c>
      <c r="P6" s="194">
        <f ca="1"/>
        <v>4958931.8363535739</v>
      </c>
      <c r="Q6" s="194">
        <f ca="1"/>
        <v>4473347.8262028331</v>
      </c>
      <c r="R6" s="196">
        <f ca="1"/>
        <v>0.90207891010096997</v>
      </c>
      <c r="S6" s="88">
        <f ca="1"/>
        <v>44220</v>
      </c>
      <c r="T6" s="88">
        <f ca="1"/>
        <v>44220</v>
      </c>
      <c r="U6" s="88">
        <f ca="1"/>
        <v>44401</v>
      </c>
      <c r="V6" s="88">
        <f ca="1"/>
        <v>44401</v>
      </c>
      <c r="W6" s="194">
        <f ca="1"/>
        <v>100000000</v>
      </c>
      <c r="X6" s="191" t="str">
        <f ca="1"/>
        <v>Float</v>
      </c>
      <c r="Y6" s="191">
        <f ca="1"/>
        <v>0.100000559130887</v>
      </c>
      <c r="Z6" s="191">
        <f ca="1"/>
        <v>0</v>
      </c>
      <c r="AA6" s="191">
        <f ca="1"/>
        <v>0</v>
      </c>
      <c r="AB6" s="96" t="e">
        <f ca="1"/>
        <v>#N/A</v>
      </c>
    </row>
    <row r="7" spans="2:28">
      <c r="B7" s="15"/>
      <c r="C7" s="15"/>
      <c r="D7" s="19" t="s">
        <v>22</v>
      </c>
      <c r="E7" s="27">
        <f ca="1">_xll.HLV5r3.Financial.Cache.AddPeriod($L$21,$F$7,$F$4,"FOLLOWING","Business")</f>
        <v>43647</v>
      </c>
      <c r="F7" s="28" t="s">
        <v>23</v>
      </c>
      <c r="G7" s="19" t="s">
        <v>22</v>
      </c>
      <c r="H7" s="27">
        <f ca="1">_xll.HLV5r3.Financial.Cache.AddPeriod($L$21,$I$7,$I$4,"FOLLOWING","Business")</f>
        <v>43647</v>
      </c>
      <c r="I7" s="28" t="s">
        <v>23</v>
      </c>
      <c r="K7" s="8" t="str">
        <f ca="1"/>
        <v>FloatingNPV</v>
      </c>
      <c r="L7" s="83">
        <f ca="1"/>
        <v>2178403.2887993902</v>
      </c>
      <c r="N7" s="88" t="str">
        <f ca="1"/>
        <v>AUD</v>
      </c>
      <c r="O7" s="89">
        <f ca="1"/>
        <v>184</v>
      </c>
      <c r="P7" s="194">
        <f ca="1"/>
        <v>5308744.472511271</v>
      </c>
      <c r="Q7" s="194">
        <f ca="1"/>
        <v>4670438.4232004685</v>
      </c>
      <c r="R7" s="196">
        <f ca="1"/>
        <v>0.87976327498602402</v>
      </c>
      <c r="S7" s="88">
        <f ca="1"/>
        <v>44401</v>
      </c>
      <c r="T7" s="88">
        <f ca="1"/>
        <v>44401</v>
      </c>
      <c r="U7" s="88">
        <f ca="1"/>
        <v>44585</v>
      </c>
      <c r="V7" s="88">
        <f ca="1"/>
        <v>44585</v>
      </c>
      <c r="W7" s="194">
        <f ca="1"/>
        <v>100000000</v>
      </c>
      <c r="X7" s="191" t="str">
        <f ca="1"/>
        <v>Float</v>
      </c>
      <c r="Y7" s="191">
        <f ca="1"/>
        <v>0.105309333286229</v>
      </c>
      <c r="Z7" s="191">
        <f ca="1"/>
        <v>0</v>
      </c>
      <c r="AA7" s="191">
        <f ca="1"/>
        <v>0</v>
      </c>
      <c r="AB7" s="96" t="e">
        <f ca="1"/>
        <v>#N/A</v>
      </c>
    </row>
    <row r="8" spans="2:28">
      <c r="B8" s="15"/>
      <c r="C8" s="15"/>
      <c r="D8" s="29" t="s">
        <v>21</v>
      </c>
      <c r="E8" s="27">
        <f ca="1">_xll.HLV5r3.Financial.Cache.AddPeriod(E7,$F$8,$F$4,"MODFOLLOWING","Calendar")</f>
        <v>47301</v>
      </c>
      <c r="F8" s="28" t="s">
        <v>24</v>
      </c>
      <c r="G8" s="29" t="s">
        <v>21</v>
      </c>
      <c r="H8" s="27">
        <f ca="1">_xll.HLV5r3.Financial.Cache.AddPeriod(H7,$I$8,$I$4,"MODFOLLOWING","Calendar")</f>
        <v>47301</v>
      </c>
      <c r="I8" s="28" t="s">
        <v>24</v>
      </c>
      <c r="K8" s="8" t="e">
        <f ca="1"/>
        <v>#N/A</v>
      </c>
      <c r="L8" s="83" t="e">
        <f ca="1"/>
        <v>#N/A</v>
      </c>
      <c r="N8" s="88" t="str">
        <f ca="1"/>
        <v>AUD</v>
      </c>
      <c r="O8" s="89">
        <f ca="1"/>
        <v>181</v>
      </c>
      <c r="P8" s="194">
        <f ca="1"/>
        <v>5509927.6856937157</v>
      </c>
      <c r="Q8" s="194">
        <f ca="1"/>
        <v>4729446.6180409016</v>
      </c>
      <c r="R8" s="196">
        <f ca="1"/>
        <v>0.85835003430638501</v>
      </c>
      <c r="S8" s="88">
        <f ca="1"/>
        <v>44585</v>
      </c>
      <c r="T8" s="88">
        <f ca="1"/>
        <v>44585</v>
      </c>
      <c r="U8" s="88">
        <f ca="1"/>
        <v>44766</v>
      </c>
      <c r="V8" s="88">
        <f ca="1"/>
        <v>44766</v>
      </c>
      <c r="W8" s="194">
        <f ca="1"/>
        <v>100000000</v>
      </c>
      <c r="X8" s="191" t="str">
        <f ca="1"/>
        <v>Float</v>
      </c>
      <c r="Y8" s="191">
        <f ca="1"/>
        <v>0.111111801396586</v>
      </c>
      <c r="Z8" s="191">
        <f ca="1"/>
        <v>0</v>
      </c>
      <c r="AA8" s="191">
        <f ca="1"/>
        <v>0</v>
      </c>
      <c r="AB8" s="96" t="e">
        <f ca="1"/>
        <v>#N/A</v>
      </c>
    </row>
    <row r="9" spans="2:28">
      <c r="B9" s="15"/>
      <c r="C9" s="15"/>
      <c r="D9" s="29" t="s">
        <v>25</v>
      </c>
      <c r="E9" s="27"/>
      <c r="F9" s="28" t="s">
        <v>26</v>
      </c>
      <c r="G9" s="29" t="s">
        <v>25</v>
      </c>
      <c r="H9" s="27"/>
      <c r="I9" s="28" t="s">
        <v>26</v>
      </c>
      <c r="K9" s="8" t="e">
        <f ca="1"/>
        <v>#N/A</v>
      </c>
      <c r="L9" s="201" t="e">
        <f ca="1"/>
        <v>#N/A</v>
      </c>
      <c r="N9" s="88" t="str">
        <f ca="1"/>
        <v>AUD</v>
      </c>
      <c r="O9" s="89">
        <f ca="1"/>
        <v>184</v>
      </c>
      <c r="P9" s="194">
        <f ca="1"/>
        <v>5933608.866191118</v>
      </c>
      <c r="Q9" s="194">
        <f ca="1"/>
        <v>4967119.6014242703</v>
      </c>
      <c r="R9" s="196">
        <f ca="1"/>
        <v>0.83711611490373605</v>
      </c>
      <c r="S9" s="88">
        <f ca="1"/>
        <v>44766</v>
      </c>
      <c r="T9" s="88">
        <f ca="1"/>
        <v>44766</v>
      </c>
      <c r="U9" s="88">
        <f ca="1"/>
        <v>44950</v>
      </c>
      <c r="V9" s="88">
        <f ca="1"/>
        <v>44950</v>
      </c>
      <c r="W9" s="194">
        <f ca="1"/>
        <v>100000000</v>
      </c>
      <c r="X9" s="191" t="str">
        <f ca="1"/>
        <v>Float</v>
      </c>
      <c r="Y9" s="191">
        <f ca="1"/>
        <v>0.117704741095639</v>
      </c>
      <c r="Z9" s="191">
        <f ca="1"/>
        <v>0</v>
      </c>
      <c r="AA9" s="191">
        <f ca="1"/>
        <v>0</v>
      </c>
      <c r="AB9" s="96" t="e">
        <f ca="1"/>
        <v>#N/A</v>
      </c>
    </row>
    <row r="10" spans="2:28">
      <c r="B10" s="15"/>
      <c r="C10" s="15"/>
      <c r="D10" s="29" t="s">
        <v>27</v>
      </c>
      <c r="E10" s="27"/>
      <c r="F10" s="30"/>
      <c r="G10" s="29" t="s">
        <v>27</v>
      </c>
      <c r="H10" s="27"/>
      <c r="I10" s="30"/>
      <c r="K10" s="8" t="e">
        <f ca="1"/>
        <v>#N/A</v>
      </c>
      <c r="L10" s="201" t="e">
        <f ca="1"/>
        <v>#N/A</v>
      </c>
      <c r="N10" s="88" t="str">
        <f ca="1"/>
        <v>AUD</v>
      </c>
      <c r="O10" s="89">
        <f ca="1"/>
        <v>181</v>
      </c>
      <c r="P10" s="194">
        <f ca="1"/>
        <v>6198673.4601164842</v>
      </c>
      <c r="Q10" s="194">
        <f ca="1"/>
        <v>5062710.4387897709</v>
      </c>
      <c r="R10" s="196">
        <f ca="1"/>
        <v>0.81674094810192399</v>
      </c>
      <c r="S10" s="88">
        <f ca="1"/>
        <v>44950</v>
      </c>
      <c r="T10" s="88">
        <f ca="1"/>
        <v>44950</v>
      </c>
      <c r="U10" s="88">
        <f ca="1"/>
        <v>45131</v>
      </c>
      <c r="V10" s="88">
        <f ca="1"/>
        <v>45131</v>
      </c>
      <c r="W10" s="194">
        <f ca="1"/>
        <v>100000000</v>
      </c>
      <c r="X10" s="191" t="str">
        <f ca="1"/>
        <v>Float</v>
      </c>
      <c r="Y10" s="191">
        <f ca="1"/>
        <v>0.12500087364323301</v>
      </c>
      <c r="Z10" s="191">
        <f ca="1"/>
        <v>0</v>
      </c>
      <c r="AA10" s="191">
        <f ca="1"/>
        <v>0</v>
      </c>
      <c r="AB10" s="96" t="e">
        <f ca="1"/>
        <v>#N/A</v>
      </c>
    </row>
    <row r="11" spans="2:28">
      <c r="B11" s="15"/>
      <c r="C11" s="31"/>
      <c r="D11" s="29" t="s">
        <v>28</v>
      </c>
      <c r="E11" s="32" t="s">
        <v>29</v>
      </c>
      <c r="F11" s="30"/>
      <c r="G11" s="29" t="s">
        <v>28</v>
      </c>
      <c r="H11" s="32" t="s">
        <v>29</v>
      </c>
      <c r="I11" s="30"/>
      <c r="K11" s="8" t="e">
        <f ca="1"/>
        <v>#N/A</v>
      </c>
      <c r="L11" s="201" t="e">
        <f ca="1"/>
        <v>#N/A</v>
      </c>
      <c r="N11" s="88" t="str">
        <f ca="1"/>
        <v>AUD</v>
      </c>
      <c r="O11" s="89">
        <f ca="1"/>
        <v>184</v>
      </c>
      <c r="P11" s="194">
        <f ca="1"/>
        <v>6725196.3629040625</v>
      </c>
      <c r="Q11" s="194">
        <f ca="1"/>
        <v>5356865.3926550848</v>
      </c>
      <c r="R11" s="196">
        <f ca="1"/>
        <v>0.796536651658732</v>
      </c>
      <c r="S11" s="88">
        <f ca="1"/>
        <v>45131</v>
      </c>
      <c r="T11" s="88">
        <f ca="1"/>
        <v>45131</v>
      </c>
      <c r="U11" s="88">
        <f ca="1"/>
        <v>45315</v>
      </c>
      <c r="V11" s="88">
        <f ca="1"/>
        <v>45315</v>
      </c>
      <c r="W11" s="194">
        <f ca="1"/>
        <v>100000000</v>
      </c>
      <c r="X11" s="191" t="str">
        <f ca="1"/>
        <v>Float</v>
      </c>
      <c r="Y11" s="191">
        <f ca="1"/>
        <v>0.133407427851086</v>
      </c>
      <c r="Z11" s="191">
        <f ca="1"/>
        <v>0</v>
      </c>
      <c r="AA11" s="191">
        <f ca="1"/>
        <v>0</v>
      </c>
      <c r="AB11" s="96" t="e">
        <f ca="1"/>
        <v>#N/A</v>
      </c>
    </row>
    <row r="12" spans="2:28">
      <c r="B12" s="15"/>
      <c r="C12" s="31"/>
      <c r="D12" s="29" t="s">
        <v>31</v>
      </c>
      <c r="E12" s="32" t="s">
        <v>138</v>
      </c>
      <c r="F12" s="30"/>
      <c r="G12" s="29" t="s">
        <v>31</v>
      </c>
      <c r="H12" s="32" t="s">
        <v>151</v>
      </c>
      <c r="I12" s="30"/>
      <c r="K12" s="8" t="e">
        <f ca="1"/>
        <v>#N/A</v>
      </c>
      <c r="L12" s="201" t="e">
        <f ca="1"/>
        <v>#N/A</v>
      </c>
      <c r="N12" s="88" t="str">
        <f ca="1"/>
        <v>AUD</v>
      </c>
      <c r="O12" s="89">
        <f ca="1"/>
        <v>182</v>
      </c>
      <c r="P12" s="194">
        <f ca="1"/>
        <v>7126133.6849254929</v>
      </c>
      <c r="Q12" s="194">
        <f ca="1"/>
        <v>5537317.6958790272</v>
      </c>
      <c r="R12" s="196">
        <f ca="1"/>
        <v>0.77704375762590305</v>
      </c>
      <c r="S12" s="88">
        <f ca="1"/>
        <v>45315</v>
      </c>
      <c r="T12" s="88">
        <f ca="1"/>
        <v>45315</v>
      </c>
      <c r="U12" s="88">
        <f ca="1"/>
        <v>45497</v>
      </c>
      <c r="V12" s="88">
        <f ca="1"/>
        <v>45497</v>
      </c>
      <c r="W12" s="194">
        <f ca="1"/>
        <v>100000000</v>
      </c>
      <c r="X12" s="191" t="str">
        <f ca="1"/>
        <v>Float</v>
      </c>
      <c r="Y12" s="191">
        <f ca="1"/>
        <v>0.142914219505374</v>
      </c>
      <c r="Z12" s="191">
        <f ca="1"/>
        <v>0</v>
      </c>
      <c r="AA12" s="191">
        <f ca="1"/>
        <v>0</v>
      </c>
      <c r="AB12" s="96" t="e">
        <f ca="1"/>
        <v>#N/A</v>
      </c>
    </row>
    <row r="13" spans="2:28">
      <c r="B13" s="15"/>
      <c r="C13" s="31"/>
      <c r="D13" s="29" t="s">
        <v>32</v>
      </c>
      <c r="E13" s="32"/>
      <c r="F13" s="30"/>
      <c r="G13" s="29" t="s">
        <v>32</v>
      </c>
      <c r="H13" s="32"/>
      <c r="I13" s="30"/>
      <c r="K13" s="8" t="e">
        <f ca="1"/>
        <v>#N/A</v>
      </c>
      <c r="L13" s="201" t="e">
        <f ca="1"/>
        <v>#N/A</v>
      </c>
      <c r="N13" s="88" t="str">
        <f ca="1"/>
        <v>AUD</v>
      </c>
      <c r="O13" s="89">
        <f ca="1"/>
        <v>184</v>
      </c>
      <c r="P13" s="194">
        <f ca="1"/>
        <v>7763779.9343833411</v>
      </c>
      <c r="Q13" s="194">
        <f ca="1"/>
        <v>5883562.198469555</v>
      </c>
      <c r="R13" s="196">
        <f ca="1"/>
        <v>0.75782186617798197</v>
      </c>
      <c r="S13" s="88">
        <f ca="1"/>
        <v>45497</v>
      </c>
      <c r="T13" s="88">
        <f ca="1"/>
        <v>45497</v>
      </c>
      <c r="U13" s="88">
        <f ca="1"/>
        <v>45681</v>
      </c>
      <c r="V13" s="88">
        <f ca="1"/>
        <v>45681</v>
      </c>
      <c r="W13" s="194">
        <f ca="1"/>
        <v>100000000</v>
      </c>
      <c r="X13" s="191" t="str">
        <f ca="1"/>
        <v>Float</v>
      </c>
      <c r="Y13" s="191">
        <f ca="1"/>
        <v>0.15400976500271299</v>
      </c>
      <c r="Z13" s="191">
        <f ca="1"/>
        <v>0</v>
      </c>
      <c r="AA13" s="191">
        <f ca="1"/>
        <v>0</v>
      </c>
      <c r="AB13" s="96" t="e">
        <f ca="1"/>
        <v>#N/A</v>
      </c>
    </row>
    <row r="14" spans="2:28">
      <c r="B14" s="15"/>
      <c r="C14" s="31"/>
      <c r="D14" s="33" t="s">
        <v>34</v>
      </c>
      <c r="E14" s="32">
        <v>24</v>
      </c>
      <c r="F14" s="34"/>
      <c r="G14" s="33" t="s">
        <v>34</v>
      </c>
      <c r="H14" s="32">
        <v>24</v>
      </c>
      <c r="I14" s="34"/>
      <c r="K14" s="8" t="e">
        <f ca="1"/>
        <v>#N/A</v>
      </c>
      <c r="L14" s="201" t="e">
        <f ca="1"/>
        <v>#N/A</v>
      </c>
      <c r="N14" s="88" t="str">
        <f ca="1"/>
        <v>AUD</v>
      </c>
      <c r="O14" s="89">
        <f ca="1"/>
        <v>181</v>
      </c>
      <c r="P14" s="194">
        <f ca="1"/>
        <v>8268692.8957673572</v>
      </c>
      <c r="Q14" s="194">
        <f ca="1"/>
        <v>6113683.9929909669</v>
      </c>
      <c r="R14" s="196">
        <f ca="1"/>
        <v>0.73937731997768197</v>
      </c>
      <c r="S14" s="88">
        <f ca="1"/>
        <v>45681</v>
      </c>
      <c r="T14" s="88">
        <f ca="1"/>
        <v>45681</v>
      </c>
      <c r="U14" s="88">
        <f ca="1"/>
        <v>45862</v>
      </c>
      <c r="V14" s="88">
        <f ca="1"/>
        <v>45862</v>
      </c>
      <c r="W14" s="194">
        <f ca="1"/>
        <v>100000000</v>
      </c>
      <c r="X14" s="191" t="str">
        <f ca="1"/>
        <v>Float</v>
      </c>
      <c r="Y14" s="191">
        <f ca="1"/>
        <v>0.16674435950028099</v>
      </c>
      <c r="Z14" s="191">
        <f ca="1"/>
        <v>0</v>
      </c>
      <c r="AA14" s="191">
        <f ca="1"/>
        <v>0</v>
      </c>
      <c r="AB14" s="96" t="e">
        <f ca="1"/>
        <v>#N/A</v>
      </c>
    </row>
    <row r="15" spans="2:28">
      <c r="B15" s="15"/>
      <c r="C15" s="31"/>
      <c r="D15" s="134" t="s">
        <v>36</v>
      </c>
      <c r="E15" s="35" t="s">
        <v>37</v>
      </c>
      <c r="F15" s="15"/>
      <c r="G15" s="134" t="s">
        <v>36</v>
      </c>
      <c r="H15" s="35" t="s">
        <v>38</v>
      </c>
      <c r="I15" s="15"/>
      <c r="K15" s="8" t="e">
        <f ca="1"/>
        <v>#N/A</v>
      </c>
      <c r="L15" s="201" t="e">
        <f ca="1"/>
        <v>#N/A</v>
      </c>
      <c r="N15" s="88" t="str">
        <f ca="1"/>
        <v>AUD</v>
      </c>
      <c r="O15" s="89">
        <f ca="1"/>
        <v>184</v>
      </c>
      <c r="P15" s="194">
        <f ca="1"/>
        <v>9177150.7674769945</v>
      </c>
      <c r="Q15" s="194">
        <f ca="1"/>
        <v>6617517.1823789254</v>
      </c>
      <c r="R15" s="196">
        <f ca="1"/>
        <v>0.72108624452709402</v>
      </c>
      <c r="S15" s="88">
        <f ca="1"/>
        <v>45862</v>
      </c>
      <c r="T15" s="88">
        <f ca="1"/>
        <v>45862</v>
      </c>
      <c r="U15" s="88">
        <f ca="1"/>
        <v>46046</v>
      </c>
      <c r="V15" s="88">
        <f ca="1"/>
        <v>46046</v>
      </c>
      <c r="W15" s="194">
        <f ca="1"/>
        <v>100000000</v>
      </c>
      <c r="X15" s="191" t="str">
        <f ca="1"/>
        <v>Float</v>
      </c>
      <c r="Y15" s="191">
        <f ca="1"/>
        <v>0.18204674076788599</v>
      </c>
      <c r="Z15" s="191">
        <f ca="1"/>
        <v>0</v>
      </c>
      <c r="AA15" s="191">
        <f ca="1"/>
        <v>0</v>
      </c>
      <c r="AB15" s="96" t="e">
        <f ca="1"/>
        <v>#N/A</v>
      </c>
    </row>
    <row r="16" spans="2:28" ht="13.5" thickBot="1">
      <c r="B16" s="15"/>
      <c r="C16" s="31"/>
      <c r="D16" s="19" t="s">
        <v>40</v>
      </c>
      <c r="E16" s="36" t="s">
        <v>41</v>
      </c>
      <c r="F16" s="15"/>
      <c r="G16" s="19" t="s">
        <v>40</v>
      </c>
      <c r="H16" s="32" t="s">
        <v>41</v>
      </c>
      <c r="I16" s="15"/>
      <c r="N16" s="88" t="str">
        <f ca="1"/>
        <v>AUD</v>
      </c>
      <c r="O16" s="89">
        <f ca="1"/>
        <v>181</v>
      </c>
      <c r="P16" s="194">
        <f ca="1"/>
        <v>9923356.6433566846</v>
      </c>
      <c r="Q16" s="194">
        <f ca="1"/>
        <v>6981427.4666262614</v>
      </c>
      <c r="R16" s="196">
        <f ca="1"/>
        <v>0.70353487408920901</v>
      </c>
      <c r="S16" s="88">
        <f ca="1"/>
        <v>46046</v>
      </c>
      <c r="T16" s="88">
        <f ca="1"/>
        <v>46046</v>
      </c>
      <c r="U16" s="88">
        <f ca="1"/>
        <v>46227</v>
      </c>
      <c r="V16" s="88">
        <f ca="1"/>
        <v>46227</v>
      </c>
      <c r="W16" s="194">
        <f ca="1"/>
        <v>100000000</v>
      </c>
      <c r="X16" s="191" t="str">
        <f ca="1"/>
        <v>Float</v>
      </c>
      <c r="Y16" s="191">
        <f ca="1"/>
        <v>0.20011188811188901</v>
      </c>
      <c r="Z16" s="191">
        <f ca="1"/>
        <v>0</v>
      </c>
      <c r="AA16" s="191">
        <f ca="1"/>
        <v>0</v>
      </c>
      <c r="AB16" s="96" t="e">
        <f ca="1"/>
        <v>#N/A</v>
      </c>
    </row>
    <row r="17" spans="2:28" ht="13.5" thickBot="1">
      <c r="B17" s="15"/>
      <c r="C17" s="31"/>
      <c r="D17" s="29" t="s">
        <v>42</v>
      </c>
      <c r="E17" s="36">
        <v>0.05</v>
      </c>
      <c r="F17" s="15"/>
      <c r="G17" s="29" t="s">
        <v>42</v>
      </c>
      <c r="H17" s="36">
        <v>0</v>
      </c>
      <c r="I17" s="15"/>
      <c r="K17" s="12" t="s">
        <v>39</v>
      </c>
      <c r="L17" s="202"/>
      <c r="N17" s="88" t="str">
        <f ca="1"/>
        <v>AUD</v>
      </c>
      <c r="O17" s="89">
        <f ca="1"/>
        <v>184</v>
      </c>
      <c r="P17" s="194">
        <f ca="1"/>
        <v>11219651.812491627</v>
      </c>
      <c r="Q17" s="194">
        <f ca="1"/>
        <v>7698145.2091060178</v>
      </c>
      <c r="R17" s="196">
        <f ca="1"/>
        <v>0.68613049119181502</v>
      </c>
      <c r="S17" s="88">
        <f ca="1"/>
        <v>46227</v>
      </c>
      <c r="T17" s="88">
        <f ca="1"/>
        <v>46227</v>
      </c>
      <c r="U17" s="88">
        <f ca="1"/>
        <v>46411</v>
      </c>
      <c r="V17" s="88">
        <f ca="1"/>
        <v>46411</v>
      </c>
      <c r="W17" s="194">
        <f ca="1"/>
        <v>100000000</v>
      </c>
      <c r="X17" s="191" t="str">
        <f ca="1"/>
        <v>Float</v>
      </c>
      <c r="Y17" s="191">
        <f ca="1"/>
        <v>0.22256374519344799</v>
      </c>
      <c r="Z17" s="191">
        <f ca="1"/>
        <v>0</v>
      </c>
      <c r="AA17" s="191">
        <f ca="1"/>
        <v>0</v>
      </c>
      <c r="AB17" s="96" t="e">
        <f ca="1"/>
        <v>#N/A</v>
      </c>
    </row>
    <row r="18" spans="2:28">
      <c r="B18" s="15"/>
      <c r="C18" s="31"/>
      <c r="D18" s="29" t="s">
        <v>43</v>
      </c>
      <c r="E18" s="36">
        <v>0</v>
      </c>
      <c r="F18" s="15"/>
      <c r="G18" s="29" t="s">
        <v>43</v>
      </c>
      <c r="H18" s="38">
        <v>0</v>
      </c>
      <c r="I18" s="15"/>
      <c r="K18" s="17" t="s">
        <v>18</v>
      </c>
      <c r="L18" s="203" t="s">
        <v>77</v>
      </c>
      <c r="N18" s="88" t="str">
        <f ca="1"/>
        <v>AUD</v>
      </c>
      <c r="O18" s="89">
        <f ca="1"/>
        <v>181</v>
      </c>
      <c r="P18" s="194">
        <f ca="1"/>
        <v>12405930.89942665</v>
      </c>
      <c r="Q18" s="194">
        <f ca="1"/>
        <v>8304902.7905082004</v>
      </c>
      <c r="R18" s="196">
        <f ca="1"/>
        <v>0.66943003776459997</v>
      </c>
      <c r="S18" s="88">
        <f ca="1"/>
        <v>46411</v>
      </c>
      <c r="T18" s="88">
        <f ca="1"/>
        <v>46411</v>
      </c>
      <c r="U18" s="88">
        <f ca="1"/>
        <v>46592</v>
      </c>
      <c r="V18" s="88">
        <f ca="1"/>
        <v>46592</v>
      </c>
      <c r="W18" s="194">
        <f ca="1"/>
        <v>100000000</v>
      </c>
      <c r="X18" s="191" t="str">
        <f ca="1"/>
        <v>Float</v>
      </c>
      <c r="Y18" s="191">
        <f ca="1"/>
        <v>0.25017484962932202</v>
      </c>
      <c r="Z18" s="191">
        <f ca="1"/>
        <v>0</v>
      </c>
      <c r="AA18" s="191">
        <f ca="1"/>
        <v>0</v>
      </c>
      <c r="AB18" s="96" t="e">
        <f ca="1"/>
        <v>#N/A</v>
      </c>
    </row>
    <row r="19" spans="2:28">
      <c r="B19" s="15"/>
      <c r="C19" s="31"/>
      <c r="D19" s="29" t="s">
        <v>44</v>
      </c>
      <c r="E19" s="36" t="s">
        <v>26</v>
      </c>
      <c r="F19" s="15"/>
      <c r="G19" s="29" t="s">
        <v>44</v>
      </c>
      <c r="H19" s="39" t="s">
        <v>26</v>
      </c>
      <c r="I19" s="15"/>
      <c r="K19" s="21" t="s">
        <v>16</v>
      </c>
      <c r="L19" s="204">
        <f ca="1">TODAY()</f>
        <v>43644</v>
      </c>
      <c r="N19" s="88" t="str">
        <f ca="1"/>
        <v>AUD</v>
      </c>
      <c r="O19" s="89">
        <f ca="1"/>
        <v>184</v>
      </c>
      <c r="P19" s="194">
        <f ca="1"/>
        <v>14431603.54707576</v>
      </c>
      <c r="Q19" s="194">
        <f ca="1"/>
        <v>9421959.3295396343</v>
      </c>
      <c r="R19" s="196">
        <f ca="1"/>
        <v>0.65286988371079402</v>
      </c>
      <c r="S19" s="88">
        <f ca="1"/>
        <v>46592</v>
      </c>
      <c r="T19" s="88">
        <f ca="1"/>
        <v>46592</v>
      </c>
      <c r="U19" s="88">
        <f ca="1"/>
        <v>46776</v>
      </c>
      <c r="V19" s="88">
        <f ca="1"/>
        <v>46776</v>
      </c>
      <c r="W19" s="194">
        <f ca="1"/>
        <v>100000000</v>
      </c>
      <c r="X19" s="191" t="str">
        <f ca="1"/>
        <v>Float</v>
      </c>
      <c r="Y19" s="191">
        <f ca="1"/>
        <v>0.286279092102318</v>
      </c>
      <c r="Z19" s="191">
        <f ca="1"/>
        <v>0</v>
      </c>
      <c r="AA19" s="191">
        <f ca="1"/>
        <v>0</v>
      </c>
      <c r="AB19" s="96" t="e">
        <f ca="1"/>
        <v>#N/A</v>
      </c>
    </row>
    <row r="20" spans="2:28">
      <c r="B20" s="15"/>
      <c r="C20" s="31"/>
      <c r="D20" s="29" t="s">
        <v>45</v>
      </c>
      <c r="E20" s="36" t="s">
        <v>46</v>
      </c>
      <c r="F20" s="15"/>
      <c r="G20" s="29" t="s">
        <v>45</v>
      </c>
      <c r="H20" s="36" t="s">
        <v>46</v>
      </c>
      <c r="I20" s="15"/>
      <c r="K20" s="21" t="s">
        <v>21</v>
      </c>
      <c r="L20" s="204">
        <f ca="1">E8</f>
        <v>47301</v>
      </c>
      <c r="N20" s="88" t="str">
        <f ca="1"/>
        <v>AUD</v>
      </c>
      <c r="O20" s="89">
        <f ca="1"/>
        <v>182</v>
      </c>
      <c r="P20" s="194">
        <f ca="1"/>
        <v>16651729.031294554</v>
      </c>
      <c r="Q20" s="194">
        <f ca="1"/>
        <v>10605365.5157026</v>
      </c>
      <c r="R20" s="196">
        <f ca="1"/>
        <v>0.63689275124350897</v>
      </c>
      <c r="S20" s="88">
        <f ca="1"/>
        <v>46776</v>
      </c>
      <c r="T20" s="88">
        <f ca="1"/>
        <v>46776</v>
      </c>
      <c r="U20" s="88">
        <f ca="1"/>
        <v>46958</v>
      </c>
      <c r="V20" s="88">
        <f ca="1"/>
        <v>46958</v>
      </c>
      <c r="W20" s="194">
        <f ca="1"/>
        <v>100000000</v>
      </c>
      <c r="X20" s="191" t="str">
        <f ca="1"/>
        <v>Float</v>
      </c>
      <c r="Y20" s="191">
        <f ca="1"/>
        <v>0.333949510792446</v>
      </c>
      <c r="Z20" s="191">
        <f ca="1"/>
        <v>0</v>
      </c>
      <c r="AA20" s="191">
        <f ca="1"/>
        <v>0</v>
      </c>
      <c r="AB20" s="96" t="e">
        <f ca="1"/>
        <v>#N/A</v>
      </c>
    </row>
    <row r="21" spans="2:28">
      <c r="B21" s="15"/>
      <c r="C21" s="31"/>
      <c r="D21" s="29" t="s">
        <v>48</v>
      </c>
      <c r="E21" s="36" t="s">
        <v>49</v>
      </c>
      <c r="F21" s="15"/>
      <c r="G21" s="29" t="s">
        <v>48</v>
      </c>
      <c r="H21" s="36" t="s">
        <v>49</v>
      </c>
      <c r="I21" s="15"/>
      <c r="K21" s="21" t="s">
        <v>11</v>
      </c>
      <c r="L21" s="204">
        <f ca="1">TODAY()</f>
        <v>43644</v>
      </c>
      <c r="N21" s="88" t="str">
        <f ca="1"/>
        <v>AUD</v>
      </c>
      <c r="O21" s="89">
        <f ca="1"/>
        <v>184</v>
      </c>
      <c r="P21" s="194">
        <f ca="1"/>
        <v>20242478.670858063</v>
      </c>
      <c r="Q21" s="194">
        <f ca="1"/>
        <v>12573357.314114299</v>
      </c>
      <c r="R21" s="196">
        <f ca="1"/>
        <v>0.62113723909787</v>
      </c>
      <c r="S21" s="88">
        <f ca="1"/>
        <v>46958</v>
      </c>
      <c r="T21" s="88">
        <f ca="1"/>
        <v>46958</v>
      </c>
      <c r="U21" s="88">
        <f ca="1"/>
        <v>47142</v>
      </c>
      <c r="V21" s="88">
        <f ca="1"/>
        <v>47142</v>
      </c>
      <c r="W21" s="194">
        <f ca="1"/>
        <v>100000000</v>
      </c>
      <c r="X21" s="191" t="str">
        <f ca="1"/>
        <v>Float</v>
      </c>
      <c r="Y21" s="191">
        <f ca="1"/>
        <v>0.40154916928604301</v>
      </c>
      <c r="Z21" s="191">
        <f ca="1"/>
        <v>0</v>
      </c>
      <c r="AA21" s="191">
        <f ca="1"/>
        <v>0</v>
      </c>
      <c r="AB21" s="96" t="e">
        <f ca="1"/>
        <v>#N/A</v>
      </c>
    </row>
    <row r="22" spans="2:28">
      <c r="B22" s="15"/>
      <c r="C22" s="31"/>
      <c r="D22" s="29" t="s">
        <v>51</v>
      </c>
      <c r="E22" s="36" t="s">
        <v>52</v>
      </c>
      <c r="F22" s="15"/>
      <c r="G22" s="29" t="s">
        <v>51</v>
      </c>
      <c r="H22" s="42" t="s">
        <v>52</v>
      </c>
      <c r="I22" s="15"/>
      <c r="K22" s="21" t="s">
        <v>191</v>
      </c>
      <c r="L22" s="204" t="s">
        <v>190</v>
      </c>
      <c r="N22" s="88" t="str">
        <f ca="1"/>
        <v>AUD</v>
      </c>
      <c r="O22" s="89">
        <f ca="1"/>
        <v>159</v>
      </c>
      <c r="P22" s="194">
        <f ca="1"/>
        <v>21200576.886446279</v>
      </c>
      <c r="Q22" s="194">
        <f ca="1"/>
        <v>12847951.639137764</v>
      </c>
      <c r="R22" s="196">
        <f ca="1"/>
        <v>0.60601896391562704</v>
      </c>
      <c r="S22" s="88">
        <f ca="1"/>
        <v>47142</v>
      </c>
      <c r="T22" s="88">
        <f ca="1"/>
        <v>47142</v>
      </c>
      <c r="U22" s="88">
        <f ca="1"/>
        <v>47301</v>
      </c>
      <c r="V22" s="88">
        <f ca="1"/>
        <v>47323</v>
      </c>
      <c r="W22" s="194">
        <f ca="1"/>
        <v>100000000</v>
      </c>
      <c r="X22" s="191" t="str">
        <f ca="1"/>
        <v>Float</v>
      </c>
      <c r="Y22" s="191">
        <f ca="1"/>
        <v>0.48667990965741498</v>
      </c>
      <c r="Z22" s="191">
        <f ca="1"/>
        <v>0</v>
      </c>
      <c r="AA22" s="191">
        <f ca="1"/>
        <v>0</v>
      </c>
      <c r="AB22" s="96" t="e">
        <f ca="1"/>
        <v>#N/A</v>
      </c>
    </row>
    <row r="23" spans="2:28">
      <c r="B23" s="15"/>
      <c r="C23" s="31"/>
      <c r="D23" s="29" t="s">
        <v>53</v>
      </c>
      <c r="E23" s="36" t="s">
        <v>49</v>
      </c>
      <c r="F23" s="15"/>
      <c r="G23" s="29" t="s">
        <v>53</v>
      </c>
      <c r="H23" s="41" t="s">
        <v>49</v>
      </c>
      <c r="I23" s="15"/>
      <c r="K23" s="21" t="s">
        <v>13</v>
      </c>
      <c r="L23" s="204" t="s">
        <v>47</v>
      </c>
      <c r="N23" s="95" t="e">
        <f ca="1"/>
        <v>#N/A</v>
      </c>
      <c r="O23" s="88" t="e">
        <f ca="1"/>
        <v>#N/A</v>
      </c>
      <c r="P23" s="194" t="e">
        <f ca="1"/>
        <v>#N/A</v>
      </c>
      <c r="Q23" s="194" t="e">
        <f ca="1"/>
        <v>#N/A</v>
      </c>
      <c r="R23" s="196" t="e">
        <f ca="1"/>
        <v>#N/A</v>
      </c>
      <c r="S23" s="88" t="e">
        <f ca="1"/>
        <v>#N/A</v>
      </c>
      <c r="T23" s="88" t="e">
        <f ca="1"/>
        <v>#N/A</v>
      </c>
      <c r="U23" s="88" t="e">
        <f ca="1"/>
        <v>#N/A</v>
      </c>
      <c r="V23" s="88" t="e">
        <f ca="1"/>
        <v>#N/A</v>
      </c>
      <c r="W23" s="194" t="e">
        <f ca="1"/>
        <v>#N/A</v>
      </c>
      <c r="X23" s="15" t="e">
        <f ca="1"/>
        <v>#N/A</v>
      </c>
      <c r="Y23" s="15" t="e">
        <f ca="1"/>
        <v>#N/A</v>
      </c>
      <c r="Z23" s="15" t="e">
        <f ca="1"/>
        <v>#N/A</v>
      </c>
      <c r="AA23" s="15" t="e">
        <f ca="1"/>
        <v>#N/A</v>
      </c>
      <c r="AB23" s="96" t="e">
        <f ca="1"/>
        <v>#N/A</v>
      </c>
    </row>
    <row r="24" spans="2:28" ht="13.5" thickBot="1">
      <c r="B24" s="15"/>
      <c r="C24" s="31"/>
      <c r="D24" s="29" t="s">
        <v>54</v>
      </c>
      <c r="E24" s="36" t="s">
        <v>55</v>
      </c>
      <c r="F24" s="15"/>
      <c r="G24" s="29" t="s">
        <v>54</v>
      </c>
      <c r="H24" s="42" t="s">
        <v>55</v>
      </c>
      <c r="I24" s="15"/>
      <c r="K24" s="25" t="s">
        <v>15</v>
      </c>
      <c r="L24" s="205" t="s">
        <v>50</v>
      </c>
      <c r="N24" s="95" t="e">
        <f ca="1"/>
        <v>#N/A</v>
      </c>
      <c r="O24" s="88" t="e">
        <f ca="1"/>
        <v>#N/A</v>
      </c>
      <c r="P24" s="194" t="e">
        <f ca="1"/>
        <v>#N/A</v>
      </c>
      <c r="Q24" s="194" t="e">
        <f ca="1"/>
        <v>#N/A</v>
      </c>
      <c r="R24" s="196" t="e">
        <f ca="1"/>
        <v>#N/A</v>
      </c>
      <c r="S24" s="88" t="e">
        <f ca="1"/>
        <v>#N/A</v>
      </c>
      <c r="T24" s="88" t="e">
        <f ca="1"/>
        <v>#N/A</v>
      </c>
      <c r="U24" s="88" t="e">
        <f ca="1"/>
        <v>#N/A</v>
      </c>
      <c r="V24" s="88" t="e">
        <f ca="1"/>
        <v>#N/A</v>
      </c>
      <c r="W24" s="194" t="e">
        <f ca="1"/>
        <v>#N/A</v>
      </c>
      <c r="X24" s="15" t="e">
        <f ca="1"/>
        <v>#N/A</v>
      </c>
      <c r="Y24" s="15" t="e">
        <f ca="1"/>
        <v>#N/A</v>
      </c>
      <c r="Z24" s="15" t="e">
        <f ca="1"/>
        <v>#N/A</v>
      </c>
      <c r="AA24" s="15" t="e">
        <f ca="1"/>
        <v>#N/A</v>
      </c>
      <c r="AB24" s="96" t="e">
        <f ca="1"/>
        <v>#N/A</v>
      </c>
    </row>
    <row r="25" spans="2:28" ht="13.5" thickBot="1">
      <c r="B25" s="15"/>
      <c r="C25" s="31"/>
      <c r="D25" s="29" t="s">
        <v>57</v>
      </c>
      <c r="E25" s="36"/>
      <c r="F25" s="15"/>
      <c r="G25" s="29" t="s">
        <v>57</v>
      </c>
      <c r="H25" s="36" t="s">
        <v>58</v>
      </c>
      <c r="I25" s="15"/>
      <c r="N25" s="95" t="e">
        <f ca="1"/>
        <v>#N/A</v>
      </c>
      <c r="O25" s="88" t="e">
        <f ca="1"/>
        <v>#N/A</v>
      </c>
      <c r="P25" s="194" t="e">
        <f ca="1"/>
        <v>#N/A</v>
      </c>
      <c r="Q25" s="194" t="e">
        <f ca="1"/>
        <v>#N/A</v>
      </c>
      <c r="R25" s="196" t="e">
        <f ca="1"/>
        <v>#N/A</v>
      </c>
      <c r="S25" s="88" t="e">
        <f ca="1"/>
        <v>#N/A</v>
      </c>
      <c r="T25" s="88" t="e">
        <f ca="1"/>
        <v>#N/A</v>
      </c>
      <c r="U25" s="88" t="e">
        <f ca="1"/>
        <v>#N/A</v>
      </c>
      <c r="V25" s="88" t="e">
        <f ca="1"/>
        <v>#N/A</v>
      </c>
      <c r="W25" s="194" t="e">
        <f ca="1"/>
        <v>#N/A</v>
      </c>
      <c r="X25" s="15" t="e">
        <f ca="1"/>
        <v>#N/A</v>
      </c>
      <c r="Y25" s="15" t="e">
        <f ca="1"/>
        <v>#N/A</v>
      </c>
      <c r="Z25" s="15" t="e">
        <f ca="1"/>
        <v>#N/A</v>
      </c>
      <c r="AA25" s="15" t="e">
        <f ca="1"/>
        <v>#N/A</v>
      </c>
      <c r="AB25" s="96" t="e">
        <f ca="1"/>
        <v>#N/A</v>
      </c>
    </row>
    <row r="26" spans="2:28" ht="13.5" thickBot="1">
      <c r="B26" s="15"/>
      <c r="C26" s="31"/>
      <c r="D26" s="29" t="s">
        <v>61</v>
      </c>
      <c r="E26" s="7" t="s">
        <v>172</v>
      </c>
      <c r="F26" s="15"/>
      <c r="G26" s="29" t="s">
        <v>61</v>
      </c>
      <c r="H26" s="7" t="s">
        <v>172</v>
      </c>
      <c r="I26" s="15"/>
      <c r="K26" s="12" t="s">
        <v>56</v>
      </c>
      <c r="L26" s="202"/>
      <c r="N26" s="95" t="e">
        <f ca="1"/>
        <v>#N/A</v>
      </c>
      <c r="O26" s="88" t="e">
        <f ca="1"/>
        <v>#N/A</v>
      </c>
      <c r="P26" s="194" t="e">
        <f ca="1"/>
        <v>#N/A</v>
      </c>
      <c r="Q26" s="194" t="e">
        <f ca="1"/>
        <v>#N/A</v>
      </c>
      <c r="R26" s="196" t="e">
        <f ca="1"/>
        <v>#N/A</v>
      </c>
      <c r="S26" s="88" t="e">
        <f ca="1"/>
        <v>#N/A</v>
      </c>
      <c r="T26" s="88" t="e">
        <f ca="1"/>
        <v>#N/A</v>
      </c>
      <c r="U26" s="88" t="e">
        <f ca="1"/>
        <v>#N/A</v>
      </c>
      <c r="V26" s="88" t="e">
        <f ca="1"/>
        <v>#N/A</v>
      </c>
      <c r="W26" s="194" t="e">
        <f ca="1"/>
        <v>#N/A</v>
      </c>
      <c r="X26" s="15" t="e">
        <f ca="1"/>
        <v>#N/A</v>
      </c>
      <c r="Y26" s="15" t="e">
        <f ca="1"/>
        <v>#N/A</v>
      </c>
      <c r="Z26" s="15" t="e">
        <f ca="1"/>
        <v>#N/A</v>
      </c>
      <c r="AA26" s="15" t="e">
        <f ca="1"/>
        <v>#N/A</v>
      </c>
      <c r="AB26" s="96" t="e">
        <f ca="1"/>
        <v>#N/A</v>
      </c>
    </row>
    <row r="27" spans="2:28">
      <c r="B27" s="15"/>
      <c r="C27" s="31"/>
      <c r="D27" s="29" t="s">
        <v>63</v>
      </c>
      <c r="E27" s="36"/>
      <c r="F27" s="15" t="str">
        <f>IF(ISNA(VLOOKUP(E26,LiveCurveRange,1,FALSE)),"&lt;-Error","")</f>
        <v/>
      </c>
      <c r="G27" s="29" t="s">
        <v>63</v>
      </c>
      <c r="H27" s="7" t="s">
        <v>173</v>
      </c>
      <c r="I27" s="15" t="str">
        <f>IF(ISNA(VLOOKUP(H26,LiveCurveRange,1,FALSE)),"&lt;-Error","")</f>
        <v/>
      </c>
      <c r="K27" s="17" t="s">
        <v>59</v>
      </c>
      <c r="L27" s="203" t="s">
        <v>41</v>
      </c>
      <c r="N27" s="95" t="e">
        <f ca="1"/>
        <v>#N/A</v>
      </c>
      <c r="O27" s="88" t="e">
        <f ca="1"/>
        <v>#N/A</v>
      </c>
      <c r="P27" s="194" t="e">
        <f ca="1"/>
        <v>#N/A</v>
      </c>
      <c r="Q27" s="194" t="e">
        <f ca="1"/>
        <v>#N/A</v>
      </c>
      <c r="R27" s="196" t="e">
        <f ca="1"/>
        <v>#N/A</v>
      </c>
      <c r="S27" s="88" t="e">
        <f ca="1"/>
        <v>#N/A</v>
      </c>
      <c r="T27" s="88" t="e">
        <f ca="1"/>
        <v>#N/A</v>
      </c>
      <c r="U27" s="88" t="e">
        <f ca="1"/>
        <v>#N/A</v>
      </c>
      <c r="V27" s="88" t="e">
        <f ca="1"/>
        <v>#N/A</v>
      </c>
      <c r="W27" s="194" t="e">
        <f ca="1"/>
        <v>#N/A</v>
      </c>
      <c r="X27" s="15" t="e">
        <f ca="1"/>
        <v>#N/A</v>
      </c>
      <c r="Y27" s="15" t="e">
        <f ca="1"/>
        <v>#N/A</v>
      </c>
      <c r="Z27" s="15" t="e">
        <f ca="1"/>
        <v>#N/A</v>
      </c>
      <c r="AA27" s="15" t="e">
        <f ca="1"/>
        <v>#N/A</v>
      </c>
      <c r="AB27" s="96" t="e">
        <f ca="1"/>
        <v>#N/A</v>
      </c>
    </row>
    <row r="28" spans="2:28">
      <c r="B28" s="15"/>
      <c r="C28" s="31"/>
      <c r="D28" s="29" t="s">
        <v>65</v>
      </c>
      <c r="E28" s="36"/>
      <c r="F28" s="15"/>
      <c r="G28" s="29" t="s">
        <v>65</v>
      </c>
      <c r="H28" s="36"/>
      <c r="I28" s="15" t="str">
        <f>IF(ISNA(VLOOKUP(H27,LiveCurveRange,1,FALSE)),"&lt;-Error","")</f>
        <v/>
      </c>
      <c r="K28" s="21" t="s">
        <v>60</v>
      </c>
      <c r="L28" s="204" t="s">
        <v>47</v>
      </c>
      <c r="N28" s="95" t="e">
        <f ca="1"/>
        <v>#N/A</v>
      </c>
      <c r="O28" s="88" t="e">
        <f ca="1"/>
        <v>#N/A</v>
      </c>
      <c r="P28" s="194" t="e">
        <f ca="1"/>
        <v>#N/A</v>
      </c>
      <c r="Q28" s="194" t="e">
        <f ca="1"/>
        <v>#N/A</v>
      </c>
      <c r="R28" s="196" t="e">
        <f ca="1"/>
        <v>#N/A</v>
      </c>
      <c r="S28" s="88" t="e">
        <f ca="1"/>
        <v>#N/A</v>
      </c>
      <c r="T28" s="88" t="e">
        <f ca="1"/>
        <v>#N/A</v>
      </c>
      <c r="U28" s="88" t="e">
        <f ca="1"/>
        <v>#N/A</v>
      </c>
      <c r="V28" s="88" t="e">
        <f ca="1"/>
        <v>#N/A</v>
      </c>
      <c r="W28" s="194" t="e">
        <f ca="1"/>
        <v>#N/A</v>
      </c>
      <c r="X28" s="15" t="e">
        <f ca="1"/>
        <v>#N/A</v>
      </c>
      <c r="Y28" s="15" t="e">
        <f ca="1"/>
        <v>#N/A</v>
      </c>
      <c r="Z28" s="15" t="e">
        <f ca="1"/>
        <v>#N/A</v>
      </c>
      <c r="AA28" s="15" t="e">
        <f ca="1"/>
        <v>#N/A</v>
      </c>
      <c r="AB28" s="96" t="e">
        <f ca="1"/>
        <v>#N/A</v>
      </c>
    </row>
    <row r="29" spans="2:28">
      <c r="B29" s="15"/>
      <c r="C29" s="31"/>
      <c r="D29" s="8" t="s">
        <v>67</v>
      </c>
      <c r="E29" s="8" t="b">
        <v>1</v>
      </c>
      <c r="F29" s="15"/>
      <c r="G29" s="8" t="s">
        <v>67</v>
      </c>
      <c r="H29" s="8" t="b">
        <v>1</v>
      </c>
      <c r="I29" s="15"/>
      <c r="K29" s="21" t="s">
        <v>62</v>
      </c>
      <c r="L29" s="204">
        <f ca="1">L21</f>
        <v>43644</v>
      </c>
      <c r="N29" s="95" t="e">
        <f ca="1"/>
        <v>#N/A</v>
      </c>
      <c r="O29" s="88" t="e">
        <f ca="1"/>
        <v>#N/A</v>
      </c>
      <c r="P29" s="194" t="e">
        <f ca="1"/>
        <v>#N/A</v>
      </c>
      <c r="Q29" s="194" t="e">
        <f ca="1"/>
        <v>#N/A</v>
      </c>
      <c r="R29" s="196" t="e">
        <f ca="1"/>
        <v>#N/A</v>
      </c>
      <c r="S29" s="88" t="e">
        <f ca="1"/>
        <v>#N/A</v>
      </c>
      <c r="T29" s="88" t="e">
        <f ca="1"/>
        <v>#N/A</v>
      </c>
      <c r="U29" s="88" t="e">
        <f ca="1"/>
        <v>#N/A</v>
      </c>
      <c r="V29" s="88" t="e">
        <f ca="1"/>
        <v>#N/A</v>
      </c>
      <c r="W29" s="194" t="e">
        <f ca="1"/>
        <v>#N/A</v>
      </c>
      <c r="X29" s="15" t="e">
        <f ca="1"/>
        <v>#N/A</v>
      </c>
      <c r="Y29" s="15" t="e">
        <f ca="1"/>
        <v>#N/A</v>
      </c>
      <c r="Z29" s="15" t="e">
        <f ca="1"/>
        <v>#N/A</v>
      </c>
      <c r="AA29" s="15" t="e">
        <f ca="1"/>
        <v>#N/A</v>
      </c>
      <c r="AB29" s="96" t="e">
        <f ca="1"/>
        <v>#N/A</v>
      </c>
    </row>
    <row r="30" spans="2:28" ht="13.5" thickBot="1">
      <c r="B30" s="15"/>
      <c r="C30" s="31"/>
      <c r="D30" s="15"/>
      <c r="E30" s="15"/>
      <c r="F30" s="15"/>
      <c r="G30" s="15"/>
      <c r="H30" s="15"/>
      <c r="I30" s="15"/>
      <c r="K30" s="21" t="s">
        <v>64</v>
      </c>
      <c r="L30" s="204" t="s">
        <v>7</v>
      </c>
      <c r="N30" s="97"/>
      <c r="O30" s="98"/>
      <c r="P30" s="98"/>
      <c r="Q30" s="98"/>
      <c r="R30" s="98"/>
      <c r="S30" s="98"/>
      <c r="T30" s="98"/>
      <c r="U30" s="98"/>
      <c r="V30" s="98"/>
      <c r="W30" s="142"/>
      <c r="X30" s="98"/>
      <c r="Y30" s="98"/>
      <c r="Z30" s="98"/>
      <c r="AA30" s="98"/>
      <c r="AB30" s="99"/>
    </row>
    <row r="31" spans="2:28" ht="13.5" thickBot="1">
      <c r="B31" s="15"/>
      <c r="C31" s="31"/>
      <c r="D31" s="23" t="s">
        <v>79</v>
      </c>
      <c r="E31" s="24" t="s">
        <v>80</v>
      </c>
      <c r="F31" s="15"/>
      <c r="G31" s="15"/>
      <c r="H31" s="15"/>
      <c r="I31" s="15"/>
      <c r="K31" s="12" t="s">
        <v>66</v>
      </c>
      <c r="L31" s="202"/>
      <c r="N31" s="8" t="s">
        <v>9</v>
      </c>
    </row>
    <row r="32" spans="2:28">
      <c r="B32" s="15"/>
      <c r="C32" s="31"/>
      <c r="D32" s="87">
        <f ca="1">E7</f>
        <v>43647</v>
      </c>
      <c r="E32" s="24">
        <f>E6</f>
        <v>100000000</v>
      </c>
      <c r="F32" s="31"/>
      <c r="G32" s="31"/>
      <c r="H32" s="31"/>
      <c r="I32" s="15"/>
      <c r="K32" s="21" t="s">
        <v>68</v>
      </c>
      <c r="L32" s="204"/>
      <c r="N32" s="93" t="str">
        <f t="array" aca="1" ref="N32:AB58" ca="1">_xll.HLV5r3.Financial.Cache.GetSwapLegDetailedCashflowsWithNotionalSchedule(D4:E29,D32:E32,K38:L39)</f>
        <v>AUD</v>
      </c>
      <c r="O32" s="94">
        <f ca="1"/>
        <v>207</v>
      </c>
      <c r="P32" s="193">
        <f ca="1"/>
        <v>2835616.4383561648</v>
      </c>
      <c r="Q32" s="193">
        <f ca="1"/>
        <v>2755369.7357431338</v>
      </c>
      <c r="R32" s="195">
        <f ca="1"/>
        <v>0.97170043820893104</v>
      </c>
      <c r="S32" s="93">
        <f ca="1"/>
        <v>0</v>
      </c>
      <c r="T32" s="93">
        <f ca="1"/>
        <v>43647</v>
      </c>
      <c r="U32" s="93">
        <f ca="1"/>
        <v>43854</v>
      </c>
      <c r="V32" s="93">
        <f ca="1"/>
        <v>43854</v>
      </c>
      <c r="W32" s="193">
        <f ca="1"/>
        <v>100000000</v>
      </c>
      <c r="X32" s="190" t="str">
        <f ca="1"/>
        <v>Fixed</v>
      </c>
      <c r="Y32" s="190">
        <f ca="1"/>
        <v>0.05</v>
      </c>
      <c r="Z32" s="190">
        <f ca="1"/>
        <v>0</v>
      </c>
      <c r="AA32" s="190">
        <f ca="1"/>
        <v>0</v>
      </c>
      <c r="AB32" s="13" t="e">
        <f ca="1"/>
        <v>#N/A</v>
      </c>
    </row>
    <row r="33" spans="2:28" ht="13.5" thickBot="1">
      <c r="B33" s="15"/>
      <c r="C33" s="31"/>
      <c r="D33" s="43"/>
      <c r="E33" s="43"/>
      <c r="F33" s="43"/>
      <c r="G33" s="43"/>
      <c r="H33" s="43"/>
      <c r="I33" s="15"/>
      <c r="K33" s="21" t="s">
        <v>69</v>
      </c>
      <c r="L33" s="204"/>
      <c r="N33" s="88" t="str">
        <f ca="1"/>
        <v>AUD</v>
      </c>
      <c r="O33" s="89">
        <f ca="1"/>
        <v>182</v>
      </c>
      <c r="P33" s="194">
        <f ca="1"/>
        <v>2493150.684931505</v>
      </c>
      <c r="Q33" s="194">
        <f ca="1"/>
        <v>2363597.7164854882</v>
      </c>
      <c r="R33" s="196">
        <f ca="1"/>
        <v>0.948036446722202</v>
      </c>
      <c r="S33" s="88">
        <f ca="1"/>
        <v>0</v>
      </c>
      <c r="T33" s="88">
        <f ca="1"/>
        <v>43854</v>
      </c>
      <c r="U33" s="88">
        <f ca="1"/>
        <v>44036</v>
      </c>
      <c r="V33" s="88">
        <f ca="1"/>
        <v>44036</v>
      </c>
      <c r="W33" s="194">
        <f ca="1"/>
        <v>100000000</v>
      </c>
      <c r="X33" s="191" t="str">
        <f ca="1"/>
        <v>Fixed</v>
      </c>
      <c r="Y33" s="191">
        <f ca="1"/>
        <v>0.05</v>
      </c>
      <c r="Z33" s="191">
        <f ca="1"/>
        <v>0</v>
      </c>
      <c r="AA33" s="191">
        <f ca="1"/>
        <v>0</v>
      </c>
      <c r="AB33" s="96" t="e">
        <f ca="1"/>
        <v>#N/A</v>
      </c>
    </row>
    <row r="34" spans="2:28">
      <c r="B34" s="15"/>
      <c r="C34" s="31"/>
      <c r="D34" s="15"/>
      <c r="E34" s="15"/>
      <c r="F34" s="15"/>
      <c r="G34" s="15"/>
      <c r="H34" s="15"/>
      <c r="I34" s="15"/>
      <c r="K34" s="21"/>
      <c r="L34" s="204"/>
      <c r="N34" s="88" t="str">
        <f ca="1"/>
        <v>AUD</v>
      </c>
      <c r="O34" s="89">
        <f ca="1"/>
        <v>184</v>
      </c>
      <c r="P34" s="194">
        <f ca="1"/>
        <v>2520547.9452054799</v>
      </c>
      <c r="Q34" s="194">
        <f ca="1"/>
        <v>2330457.7460987368</v>
      </c>
      <c r="R34" s="196">
        <f ca="1"/>
        <v>0.92458377970221595</v>
      </c>
      <c r="S34" s="88">
        <f ca="1"/>
        <v>0</v>
      </c>
      <c r="T34" s="88">
        <f ca="1"/>
        <v>44036</v>
      </c>
      <c r="U34" s="88">
        <f ca="1"/>
        <v>44220</v>
      </c>
      <c r="V34" s="88">
        <f ca="1"/>
        <v>44220</v>
      </c>
      <c r="W34" s="194">
        <f ca="1"/>
        <v>100000000</v>
      </c>
      <c r="X34" s="191" t="str">
        <f ca="1"/>
        <v>Fixed</v>
      </c>
      <c r="Y34" s="191">
        <f ca="1"/>
        <v>0.05</v>
      </c>
      <c r="Z34" s="191">
        <f ca="1"/>
        <v>0</v>
      </c>
      <c r="AA34" s="191">
        <f ca="1"/>
        <v>0</v>
      </c>
      <c r="AB34" s="96" t="e">
        <f ca="1"/>
        <v>#N/A</v>
      </c>
    </row>
    <row r="35" spans="2:28" ht="13.5" thickBot="1">
      <c r="B35" s="15"/>
      <c r="C35" s="31"/>
      <c r="D35" s="23" t="s">
        <v>70</v>
      </c>
      <c r="E35" s="44" t="str">
        <f ca="1">_xll.HLV5r3.Financial.Cache.CreateInterestRateSwap(L18,L19,TRUE,L23,L24,D4:E29,G4:H29)</f>
        <v>Trade.Orion.swap.nb003</v>
      </c>
      <c r="F35" s="15"/>
      <c r="G35" t="str">
        <f t="array" aca="1" ref="G35:G38" ca="1">_xll.HLV5r3.Financial.Cache.GetRequiredCurves(E35)</f>
        <v>DiscountCurve.AUD-LIBOR-SENIOR</v>
      </c>
      <c r="H35" t="str">
        <f>H26</f>
        <v>Market.QR_LIVE.DiscountCurve.AUD-LIBOR-SENIOR</v>
      </c>
      <c r="I35" s="15"/>
      <c r="K35" s="25"/>
      <c r="L35" s="205"/>
      <c r="N35" s="88" t="str">
        <f ca="1"/>
        <v>AUD</v>
      </c>
      <c r="O35" s="89">
        <f ca="1"/>
        <v>181</v>
      </c>
      <c r="P35" s="194">
        <f ca="1"/>
        <v>2479452.0547945201</v>
      </c>
      <c r="Q35" s="194">
        <f ca="1"/>
        <v>2236661.4072366511</v>
      </c>
      <c r="R35" s="196">
        <f ca="1"/>
        <v>0.90207891010096997</v>
      </c>
      <c r="S35" s="88">
        <f ca="1"/>
        <v>0</v>
      </c>
      <c r="T35" s="88">
        <f ca="1"/>
        <v>44220</v>
      </c>
      <c r="U35" s="88">
        <f ca="1"/>
        <v>44401</v>
      </c>
      <c r="V35" s="88">
        <f ca="1"/>
        <v>44401</v>
      </c>
      <c r="W35" s="194">
        <f ca="1"/>
        <v>100000000</v>
      </c>
      <c r="X35" s="191" t="str">
        <f ca="1"/>
        <v>Fixed</v>
      </c>
      <c r="Y35" s="191">
        <f ca="1"/>
        <v>0.05</v>
      </c>
      <c r="Z35" s="191">
        <f ca="1"/>
        <v>0</v>
      </c>
      <c r="AA35" s="191">
        <f ca="1"/>
        <v>0</v>
      </c>
      <c r="AB35" s="96" t="e">
        <f ca="1"/>
        <v>#N/A</v>
      </c>
    </row>
    <row r="36" spans="2:28">
      <c r="B36" s="15"/>
      <c r="C36" s="31"/>
      <c r="D36" s="29" t="s">
        <v>121</v>
      </c>
      <c r="E36" s="133" t="str">
        <f ca="1">_xll.HLV5r3.Financial.Cache.ValueTradeFromMarket(E35,L23,K32:K33,L27,L30,L29)</f>
        <v>ValuationReport.LOCAL_USER.SpreadSheet.swap.nb003.QR_LIVE</v>
      </c>
      <c r="F36" s="15"/>
      <c r="G36" t="str">
        <f ca="1"/>
        <v>RateCurve.AUD-BBR-BBSW-6M</v>
      </c>
      <c r="H36" t="str">
        <f>H27</f>
        <v>Market.QR_LIVE.RateCurve.AUD-BBR-BBSW-6M</v>
      </c>
      <c r="I36" s="15"/>
      <c r="N36" s="88" t="str">
        <f ca="1"/>
        <v>AUD</v>
      </c>
      <c r="O36" s="89">
        <f ca="1"/>
        <v>184</v>
      </c>
      <c r="P36" s="194">
        <f ca="1"/>
        <v>2520547.9452054799</v>
      </c>
      <c r="Q36" s="194">
        <f ca="1"/>
        <v>2217485.5150332665</v>
      </c>
      <c r="R36" s="196">
        <f ca="1"/>
        <v>0.87976327498602402</v>
      </c>
      <c r="S36" s="88">
        <f ca="1"/>
        <v>0</v>
      </c>
      <c r="T36" s="88">
        <f ca="1"/>
        <v>44401</v>
      </c>
      <c r="U36" s="88">
        <f ca="1"/>
        <v>44585</v>
      </c>
      <c r="V36" s="88">
        <f ca="1"/>
        <v>44585</v>
      </c>
      <c r="W36" s="194">
        <f ca="1"/>
        <v>100000000</v>
      </c>
      <c r="X36" s="191" t="str">
        <f ca="1"/>
        <v>Fixed</v>
      </c>
      <c r="Y36" s="191">
        <f ca="1"/>
        <v>0.05</v>
      </c>
      <c r="Z36" s="191">
        <f ca="1"/>
        <v>0</v>
      </c>
      <c r="AA36" s="191">
        <f ca="1"/>
        <v>0</v>
      </c>
      <c r="AB36" s="96" t="e">
        <f ca="1"/>
        <v>#N/A</v>
      </c>
    </row>
    <row r="37" spans="2:28">
      <c r="B37" s="15"/>
      <c r="C37" s="31"/>
      <c r="D37" s="29" t="s">
        <v>68</v>
      </c>
      <c r="E37" s="137">
        <f ca="1">_xll.HLV5r3.Financial.Cache.GetNPV(E35,L28,L27,L29,L30)</f>
        <v>2424300.698286226</v>
      </c>
      <c r="F37" s="15"/>
      <c r="G37" t="e">
        <f ca="1"/>
        <v>#N/A</v>
      </c>
      <c r="H37"/>
      <c r="I37" s="15"/>
      <c r="N37" s="88" t="str">
        <f ca="1"/>
        <v>AUD</v>
      </c>
      <c r="O37" s="89">
        <f ca="1"/>
        <v>181</v>
      </c>
      <c r="P37" s="194">
        <f ca="1"/>
        <v>2479452.0547945201</v>
      </c>
      <c r="Q37" s="194">
        <f ca="1"/>
        <v>2128237.7562939129</v>
      </c>
      <c r="R37" s="196">
        <f ca="1"/>
        <v>0.85835003430638501</v>
      </c>
      <c r="S37" s="88">
        <f ca="1"/>
        <v>0</v>
      </c>
      <c r="T37" s="88">
        <f ca="1"/>
        <v>44585</v>
      </c>
      <c r="U37" s="88">
        <f ca="1"/>
        <v>44766</v>
      </c>
      <c r="V37" s="88">
        <f ca="1"/>
        <v>44766</v>
      </c>
      <c r="W37" s="194">
        <f ca="1"/>
        <v>100000000</v>
      </c>
      <c r="X37" s="191" t="str">
        <f ca="1"/>
        <v>Fixed</v>
      </c>
      <c r="Y37" s="191">
        <f ca="1"/>
        <v>0.05</v>
      </c>
      <c r="Z37" s="191">
        <f ca="1"/>
        <v>0</v>
      </c>
      <c r="AA37" s="191">
        <f ca="1"/>
        <v>0</v>
      </c>
      <c r="AB37" s="96" t="e">
        <f ca="1"/>
        <v>#N/A</v>
      </c>
    </row>
    <row r="38" spans="2:28">
      <c r="B38" s="15"/>
      <c r="C38" s="31"/>
      <c r="D38" s="47" t="s">
        <v>122</v>
      </c>
      <c r="E38" s="136"/>
      <c r="F38" s="31"/>
      <c r="G38" t="e">
        <f ca="1"/>
        <v>#N/A</v>
      </c>
      <c r="H38"/>
      <c r="I38" s="15"/>
      <c r="K38" s="86" t="s">
        <v>78</v>
      </c>
      <c r="L38" s="58" t="str">
        <f>L28</f>
        <v>CBA</v>
      </c>
      <c r="N38" s="88" t="str">
        <f ca="1"/>
        <v>AUD</v>
      </c>
      <c r="O38" s="89">
        <f ca="1"/>
        <v>184</v>
      </c>
      <c r="P38" s="194">
        <f ca="1"/>
        <v>2520547.9452054799</v>
      </c>
      <c r="Q38" s="194">
        <f ca="1"/>
        <v>2109991.3033190062</v>
      </c>
      <c r="R38" s="196">
        <f ca="1"/>
        <v>0.83711611490373605</v>
      </c>
      <c r="S38" s="88">
        <f ca="1"/>
        <v>0</v>
      </c>
      <c r="T38" s="88">
        <f ca="1"/>
        <v>44766</v>
      </c>
      <c r="U38" s="88">
        <f ca="1"/>
        <v>44950</v>
      </c>
      <c r="V38" s="88">
        <f ca="1"/>
        <v>44950</v>
      </c>
      <c r="W38" s="194">
        <f ca="1"/>
        <v>100000000</v>
      </c>
      <c r="X38" s="191" t="str">
        <f ca="1"/>
        <v>Fixed</v>
      </c>
      <c r="Y38" s="191">
        <f ca="1"/>
        <v>0.05</v>
      </c>
      <c r="Z38" s="191">
        <f ca="1"/>
        <v>0</v>
      </c>
      <c r="AA38" s="191">
        <f ca="1"/>
        <v>0</v>
      </c>
      <c r="AB38" s="96" t="e">
        <f ca="1"/>
        <v>#N/A</v>
      </c>
    </row>
    <row r="39" spans="2:28">
      <c r="B39" s="31"/>
      <c r="C39"/>
      <c r="D39"/>
      <c r="E39" s="60"/>
      <c r="F39"/>
      <c r="G39"/>
      <c r="H39"/>
      <c r="I39"/>
      <c r="K39" s="86" t="s">
        <v>11</v>
      </c>
      <c r="L39" s="58">
        <f ca="1">L21</f>
        <v>43644</v>
      </c>
      <c r="N39" s="88" t="str">
        <f ca="1"/>
        <v>AUD</v>
      </c>
      <c r="O39" s="89">
        <f ca="1"/>
        <v>181</v>
      </c>
      <c r="P39" s="194">
        <f ca="1"/>
        <v>2479452.0547945201</v>
      </c>
      <c r="Q39" s="194">
        <f ca="1"/>
        <v>2025070.0220061401</v>
      </c>
      <c r="R39" s="196">
        <f ca="1"/>
        <v>0.81674094810192399</v>
      </c>
      <c r="S39" s="88">
        <f ca="1"/>
        <v>0</v>
      </c>
      <c r="T39" s="88">
        <f ca="1"/>
        <v>44950</v>
      </c>
      <c r="U39" s="88">
        <f ca="1"/>
        <v>45131</v>
      </c>
      <c r="V39" s="88">
        <f ca="1"/>
        <v>45131</v>
      </c>
      <c r="W39" s="194">
        <f ca="1"/>
        <v>100000000</v>
      </c>
      <c r="X39" s="191" t="str">
        <f ca="1"/>
        <v>Fixed</v>
      </c>
      <c r="Y39" s="191">
        <f ca="1"/>
        <v>0.05</v>
      </c>
      <c r="Z39" s="191">
        <f ca="1"/>
        <v>0</v>
      </c>
      <c r="AA39" s="191">
        <f ca="1"/>
        <v>0</v>
      </c>
      <c r="AB39" s="96" t="e">
        <f ca="1"/>
        <v>#N/A</v>
      </c>
    </row>
    <row r="40" spans="2:28">
      <c r="B40" s="31"/>
      <c r="C40"/>
      <c r="D40" s="45">
        <f t="array" aca="1" ref="D40:H46" ca="1">_xll.HLV5r3.Financial.Cache.CreateIRSwapPrincipalExchanges(D4:E29,D32:E32,K38:L39)</f>
        <v>-99958917.240548193</v>
      </c>
      <c r="E40" s="192">
        <f ca="1"/>
        <v>0.99958917240548195</v>
      </c>
      <c r="F40" s="197">
        <f ca="1"/>
        <v>43647</v>
      </c>
      <c r="G40" t="str">
        <f ca="1"/>
        <v>AUD</v>
      </c>
      <c r="H40" s="198">
        <f ca="1"/>
        <v>-100000000</v>
      </c>
      <c r="I40"/>
      <c r="N40" s="88" t="str">
        <f ca="1"/>
        <v>AUD</v>
      </c>
      <c r="O40" s="89">
        <f ca="1"/>
        <v>184</v>
      </c>
      <c r="P40" s="194">
        <f ca="1"/>
        <v>2520547.9452054799</v>
      </c>
      <c r="Q40" s="194">
        <f ca="1"/>
        <v>2007708.82061927</v>
      </c>
      <c r="R40" s="196">
        <f ca="1"/>
        <v>0.796536651658732</v>
      </c>
      <c r="S40" s="88">
        <f ca="1"/>
        <v>0</v>
      </c>
      <c r="T40" s="88">
        <f ca="1"/>
        <v>45131</v>
      </c>
      <c r="U40" s="88">
        <f ca="1"/>
        <v>45315</v>
      </c>
      <c r="V40" s="88">
        <f ca="1"/>
        <v>45315</v>
      </c>
      <c r="W40" s="194">
        <f ca="1"/>
        <v>100000000</v>
      </c>
      <c r="X40" s="191" t="str">
        <f ca="1"/>
        <v>Fixed</v>
      </c>
      <c r="Y40" s="191">
        <f ca="1"/>
        <v>0.05</v>
      </c>
      <c r="Z40" s="191">
        <f ca="1"/>
        <v>0</v>
      </c>
      <c r="AA40" s="191">
        <f ca="1"/>
        <v>0</v>
      </c>
      <c r="AB40" s="96" t="e">
        <f ca="1"/>
        <v>#N/A</v>
      </c>
    </row>
    <row r="41" spans="2:28">
      <c r="B41" s="31"/>
      <c r="C41"/>
      <c r="D41" s="45">
        <f ca="1"/>
        <v>60783669.043212503</v>
      </c>
      <c r="E41" s="192">
        <f ca="1"/>
        <v>0.60783669043212496</v>
      </c>
      <c r="F41" s="197">
        <f ca="1"/>
        <v>47301</v>
      </c>
      <c r="G41" t="str">
        <f ca="1"/>
        <v>AUD</v>
      </c>
      <c r="H41" s="198">
        <f ca="1"/>
        <v>100000000</v>
      </c>
      <c r="I41"/>
      <c r="N41" s="88" t="str">
        <f ca="1"/>
        <v>AUD</v>
      </c>
      <c r="O41" s="89">
        <f ca="1"/>
        <v>182</v>
      </c>
      <c r="P41" s="194">
        <f ca="1"/>
        <v>2493150.684931505</v>
      </c>
      <c r="Q41" s="194">
        <f ca="1"/>
        <v>1937287.1765467704</v>
      </c>
      <c r="R41" s="196">
        <f ca="1"/>
        <v>0.77704375762590305</v>
      </c>
      <c r="S41" s="88">
        <f ca="1"/>
        <v>0</v>
      </c>
      <c r="T41" s="88">
        <f ca="1"/>
        <v>45315</v>
      </c>
      <c r="U41" s="88">
        <f ca="1"/>
        <v>45497</v>
      </c>
      <c r="V41" s="88">
        <f ca="1"/>
        <v>45497</v>
      </c>
      <c r="W41" s="194">
        <f ca="1"/>
        <v>100000000</v>
      </c>
      <c r="X41" s="191" t="str">
        <f ca="1"/>
        <v>Fixed</v>
      </c>
      <c r="Y41" s="191">
        <f ca="1"/>
        <v>0.05</v>
      </c>
      <c r="Z41" s="191">
        <f ca="1"/>
        <v>0</v>
      </c>
      <c r="AA41" s="191">
        <f ca="1"/>
        <v>0</v>
      </c>
      <c r="AB41" s="96" t="e">
        <f ca="1"/>
        <v>#N/A</v>
      </c>
    </row>
    <row r="42" spans="2:28">
      <c r="B42" s="31"/>
      <c r="C42"/>
      <c r="D42" t="e">
        <f ca="1"/>
        <v>#N/A</v>
      </c>
      <c r="E42" s="60" t="e">
        <f ca="1"/>
        <v>#N/A</v>
      </c>
      <c r="F42" s="45" t="e">
        <f ca="1"/>
        <v>#N/A</v>
      </c>
      <c r="G42" t="e">
        <f ca="1"/>
        <v>#N/A</v>
      </c>
      <c r="H42" t="e">
        <f ca="1"/>
        <v>#N/A</v>
      </c>
      <c r="I42"/>
      <c r="N42" s="88" t="str">
        <f ca="1"/>
        <v>AUD</v>
      </c>
      <c r="O42" s="89">
        <f ca="1"/>
        <v>184</v>
      </c>
      <c r="P42" s="194">
        <f ca="1"/>
        <v>2520547.9452054799</v>
      </c>
      <c r="Q42" s="194">
        <f ca="1"/>
        <v>1910126.3476266947</v>
      </c>
      <c r="R42" s="196">
        <f ca="1"/>
        <v>0.75782186617798197</v>
      </c>
      <c r="S42" s="88">
        <f ca="1"/>
        <v>0</v>
      </c>
      <c r="T42" s="88">
        <f ca="1"/>
        <v>45497</v>
      </c>
      <c r="U42" s="88">
        <f ca="1"/>
        <v>45681</v>
      </c>
      <c r="V42" s="88">
        <f ca="1"/>
        <v>45681</v>
      </c>
      <c r="W42" s="194">
        <f ca="1"/>
        <v>100000000</v>
      </c>
      <c r="X42" s="191" t="str">
        <f ca="1"/>
        <v>Fixed</v>
      </c>
      <c r="Y42" s="191">
        <f ca="1"/>
        <v>0.05</v>
      </c>
      <c r="Z42" s="191">
        <f ca="1"/>
        <v>0</v>
      </c>
      <c r="AA42" s="191">
        <f ca="1"/>
        <v>0</v>
      </c>
      <c r="AB42" s="96" t="e">
        <f ca="1"/>
        <v>#N/A</v>
      </c>
    </row>
    <row r="43" spans="2:28">
      <c r="B43" s="31"/>
      <c r="C43"/>
      <c r="D43" t="e">
        <f ca="1"/>
        <v>#N/A</v>
      </c>
      <c r="E43" s="60" t="e">
        <f ca="1"/>
        <v>#N/A</v>
      </c>
      <c r="F43" t="e">
        <f ca="1"/>
        <v>#N/A</v>
      </c>
      <c r="G43" t="e">
        <f ca="1"/>
        <v>#N/A</v>
      </c>
      <c r="H43" t="e">
        <f ca="1"/>
        <v>#N/A</v>
      </c>
      <c r="I43"/>
      <c r="N43" s="88" t="str">
        <f ca="1"/>
        <v>AUD</v>
      </c>
      <c r="O43" s="89">
        <f ca="1"/>
        <v>181</v>
      </c>
      <c r="P43" s="194">
        <f ca="1"/>
        <v>2479452.0547945201</v>
      </c>
      <c r="Q43" s="194">
        <f ca="1"/>
        <v>1833250.6152871291</v>
      </c>
      <c r="R43" s="196">
        <f ca="1"/>
        <v>0.73937731997768197</v>
      </c>
      <c r="S43" s="88">
        <f ca="1"/>
        <v>0</v>
      </c>
      <c r="T43" s="88">
        <f ca="1"/>
        <v>45681</v>
      </c>
      <c r="U43" s="88">
        <f ca="1"/>
        <v>45862</v>
      </c>
      <c r="V43" s="88">
        <f ca="1"/>
        <v>45862</v>
      </c>
      <c r="W43" s="194">
        <f ca="1"/>
        <v>100000000</v>
      </c>
      <c r="X43" s="191" t="str">
        <f ca="1"/>
        <v>Fixed</v>
      </c>
      <c r="Y43" s="191">
        <f ca="1"/>
        <v>0.05</v>
      </c>
      <c r="Z43" s="191">
        <f ca="1"/>
        <v>0</v>
      </c>
      <c r="AA43" s="191">
        <f ca="1"/>
        <v>0</v>
      </c>
      <c r="AB43" s="96" t="e">
        <f ca="1"/>
        <v>#N/A</v>
      </c>
    </row>
    <row r="44" spans="2:28">
      <c r="B44" s="31"/>
      <c r="C44"/>
      <c r="D44" t="e">
        <f ca="1"/>
        <v>#N/A</v>
      </c>
      <c r="E44" s="60" t="e">
        <f ca="1"/>
        <v>#N/A</v>
      </c>
      <c r="F44" t="e">
        <f ca="1"/>
        <v>#N/A</v>
      </c>
      <c r="G44" t="e">
        <f ca="1"/>
        <v>#N/A</v>
      </c>
      <c r="H44" t="e">
        <f ca="1"/>
        <v>#N/A</v>
      </c>
      <c r="I44"/>
      <c r="K44" s="52"/>
      <c r="N44" s="88" t="str">
        <f ca="1"/>
        <v>AUD</v>
      </c>
      <c r="O44" s="89">
        <f ca="1"/>
        <v>184</v>
      </c>
      <c r="P44" s="194">
        <f ca="1"/>
        <v>2520547.9452054799</v>
      </c>
      <c r="Q44" s="194">
        <f ca="1"/>
        <v>1817532.4519587031</v>
      </c>
      <c r="R44" s="196">
        <f ca="1"/>
        <v>0.72108624452709402</v>
      </c>
      <c r="S44" s="88">
        <f ca="1"/>
        <v>0</v>
      </c>
      <c r="T44" s="88">
        <f ca="1"/>
        <v>45862</v>
      </c>
      <c r="U44" s="88">
        <f ca="1"/>
        <v>46046</v>
      </c>
      <c r="V44" s="88">
        <f ca="1"/>
        <v>46046</v>
      </c>
      <c r="W44" s="194">
        <f ca="1"/>
        <v>100000000</v>
      </c>
      <c r="X44" s="191" t="str">
        <f ca="1"/>
        <v>Fixed</v>
      </c>
      <c r="Y44" s="191">
        <f ca="1"/>
        <v>0.05</v>
      </c>
      <c r="Z44" s="191">
        <f ca="1"/>
        <v>0</v>
      </c>
      <c r="AA44" s="191">
        <f ca="1"/>
        <v>0</v>
      </c>
      <c r="AB44" s="96" t="e">
        <f ca="1"/>
        <v>#N/A</v>
      </c>
    </row>
    <row r="45" spans="2:28">
      <c r="B45" s="31"/>
      <c r="C45"/>
      <c r="D45" t="e">
        <f ca="1"/>
        <v>#N/A</v>
      </c>
      <c r="E45" s="60" t="e">
        <f ca="1"/>
        <v>#N/A</v>
      </c>
      <c r="F45" t="e">
        <f ca="1"/>
        <v>#N/A</v>
      </c>
      <c r="G45" t="e">
        <f ca="1"/>
        <v>#N/A</v>
      </c>
      <c r="H45" t="e">
        <f ca="1"/>
        <v>#N/A</v>
      </c>
      <c r="I45"/>
      <c r="K45" s="52"/>
      <c r="N45" s="88" t="str">
        <f ca="1"/>
        <v>AUD</v>
      </c>
      <c r="O45" s="89">
        <f ca="1"/>
        <v>181</v>
      </c>
      <c r="P45" s="194">
        <f ca="1"/>
        <v>2479452.0547945201</v>
      </c>
      <c r="Q45" s="194">
        <f ca="1"/>
        <v>1744380.9891800932</v>
      </c>
      <c r="R45" s="196">
        <f ca="1"/>
        <v>0.70353487408920901</v>
      </c>
      <c r="S45" s="88">
        <f ca="1"/>
        <v>0</v>
      </c>
      <c r="T45" s="88">
        <f ca="1"/>
        <v>46046</v>
      </c>
      <c r="U45" s="88">
        <f ca="1"/>
        <v>46227</v>
      </c>
      <c r="V45" s="88">
        <f ca="1"/>
        <v>46227</v>
      </c>
      <c r="W45" s="194">
        <f ca="1"/>
        <v>100000000</v>
      </c>
      <c r="X45" s="191" t="str">
        <f ca="1"/>
        <v>Fixed</v>
      </c>
      <c r="Y45" s="191">
        <f ca="1"/>
        <v>0.05</v>
      </c>
      <c r="Z45" s="191">
        <f ca="1"/>
        <v>0</v>
      </c>
      <c r="AA45" s="191">
        <f ca="1"/>
        <v>0</v>
      </c>
      <c r="AB45" s="96" t="e">
        <f ca="1"/>
        <v>#N/A</v>
      </c>
    </row>
    <row r="46" spans="2:28">
      <c r="B46" s="31"/>
      <c r="C46"/>
      <c r="D46" t="e">
        <f ca="1"/>
        <v>#N/A</v>
      </c>
      <c r="E46" s="60" t="e">
        <f ca="1"/>
        <v>#N/A</v>
      </c>
      <c r="F46" t="e">
        <f ca="1"/>
        <v>#N/A</v>
      </c>
      <c r="G46" t="e">
        <f ca="1"/>
        <v>#N/A</v>
      </c>
      <c r="H46" t="e">
        <f ca="1"/>
        <v>#N/A</v>
      </c>
      <c r="I46"/>
      <c r="K46" s="52"/>
      <c r="N46" s="88" t="str">
        <f ca="1"/>
        <v>AUD</v>
      </c>
      <c r="O46" s="89">
        <f ca="1"/>
        <v>184</v>
      </c>
      <c r="P46" s="194">
        <f ca="1"/>
        <v>2520547.9452054799</v>
      </c>
      <c r="Q46" s="194">
        <f ca="1"/>
        <v>1729424.799716356</v>
      </c>
      <c r="R46" s="196">
        <f ca="1"/>
        <v>0.68613049119181502</v>
      </c>
      <c r="S46" s="88">
        <f ca="1"/>
        <v>0</v>
      </c>
      <c r="T46" s="88">
        <f ca="1"/>
        <v>46227</v>
      </c>
      <c r="U46" s="88">
        <f ca="1"/>
        <v>46411</v>
      </c>
      <c r="V46" s="88">
        <f ca="1"/>
        <v>46411</v>
      </c>
      <c r="W46" s="194">
        <f ca="1"/>
        <v>100000000</v>
      </c>
      <c r="X46" s="191" t="str">
        <f ca="1"/>
        <v>Fixed</v>
      </c>
      <c r="Y46" s="191">
        <f ca="1"/>
        <v>0.05</v>
      </c>
      <c r="Z46" s="191">
        <f ca="1"/>
        <v>0</v>
      </c>
      <c r="AA46" s="191">
        <f ca="1"/>
        <v>0</v>
      </c>
      <c r="AB46" s="96" t="e">
        <f ca="1"/>
        <v>#N/A</v>
      </c>
    </row>
    <row r="47" spans="2:28">
      <c r="B47" s="31"/>
      <c r="C47"/>
      <c r="D47"/>
      <c r="E47" s="60"/>
      <c r="F47"/>
      <c r="G47"/>
      <c r="H47"/>
      <c r="I47"/>
      <c r="K47" s="52"/>
      <c r="N47" s="88" t="str">
        <f ca="1"/>
        <v>AUD</v>
      </c>
      <c r="O47" s="89">
        <f ca="1"/>
        <v>181</v>
      </c>
      <c r="P47" s="194">
        <f ca="1"/>
        <v>2479452.0547945201</v>
      </c>
      <c r="Q47" s="194">
        <f ca="1"/>
        <v>1659819.6826766108</v>
      </c>
      <c r="R47" s="196">
        <f ca="1"/>
        <v>0.66943003776459997</v>
      </c>
      <c r="S47" s="88">
        <f ca="1"/>
        <v>0</v>
      </c>
      <c r="T47" s="88">
        <f ca="1"/>
        <v>46411</v>
      </c>
      <c r="U47" s="88">
        <f ca="1"/>
        <v>46592</v>
      </c>
      <c r="V47" s="88">
        <f ca="1"/>
        <v>46592</v>
      </c>
      <c r="W47" s="194">
        <f ca="1"/>
        <v>100000000</v>
      </c>
      <c r="X47" s="191" t="str">
        <f ca="1"/>
        <v>Fixed</v>
      </c>
      <c r="Y47" s="191">
        <f ca="1"/>
        <v>0.05</v>
      </c>
      <c r="Z47" s="191">
        <f ca="1"/>
        <v>0</v>
      </c>
      <c r="AA47" s="191">
        <f ca="1"/>
        <v>0</v>
      </c>
      <c r="AB47" s="96" t="e">
        <f ca="1"/>
        <v>#N/A</v>
      </c>
    </row>
    <row r="48" spans="2:28">
      <c r="K48" s="52"/>
      <c r="N48" s="88" t="str">
        <f ca="1"/>
        <v>AUD</v>
      </c>
      <c r="O48" s="89">
        <f ca="1"/>
        <v>184</v>
      </c>
      <c r="P48" s="194">
        <f ca="1"/>
        <v>2520547.9452054799</v>
      </c>
      <c r="Q48" s="194">
        <f ca="1"/>
        <v>1645589.8438737825</v>
      </c>
      <c r="R48" s="196">
        <f ca="1"/>
        <v>0.65286988371079402</v>
      </c>
      <c r="S48" s="88">
        <f ca="1"/>
        <v>0</v>
      </c>
      <c r="T48" s="88">
        <f ca="1"/>
        <v>46592</v>
      </c>
      <c r="U48" s="88">
        <f ca="1"/>
        <v>46776</v>
      </c>
      <c r="V48" s="88">
        <f ca="1"/>
        <v>46776</v>
      </c>
      <c r="W48" s="194">
        <f ca="1"/>
        <v>100000000</v>
      </c>
      <c r="X48" s="191" t="str">
        <f ca="1"/>
        <v>Fixed</v>
      </c>
      <c r="Y48" s="191">
        <f ca="1"/>
        <v>0.05</v>
      </c>
      <c r="Z48" s="191">
        <f ca="1"/>
        <v>0</v>
      </c>
      <c r="AA48" s="191">
        <f ca="1"/>
        <v>0</v>
      </c>
      <c r="AB48" s="96" t="e">
        <f ca="1"/>
        <v>#N/A</v>
      </c>
    </row>
    <row r="49" spans="11:28">
      <c r="K49" s="52"/>
      <c r="N49" s="88" t="str">
        <f ca="1"/>
        <v>AUD</v>
      </c>
      <c r="O49" s="89">
        <f ca="1"/>
        <v>182</v>
      </c>
      <c r="P49" s="194">
        <f ca="1"/>
        <v>2493150.684931505</v>
      </c>
      <c r="Q49" s="194">
        <f ca="1"/>
        <v>1587869.5989906653</v>
      </c>
      <c r="R49" s="196">
        <f ca="1"/>
        <v>0.63689275124350897</v>
      </c>
      <c r="S49" s="88">
        <f ca="1"/>
        <v>0</v>
      </c>
      <c r="T49" s="88">
        <f ca="1"/>
        <v>46776</v>
      </c>
      <c r="U49" s="88">
        <f ca="1"/>
        <v>46958</v>
      </c>
      <c r="V49" s="88">
        <f ca="1"/>
        <v>46958</v>
      </c>
      <c r="W49" s="194">
        <f ca="1"/>
        <v>100000000</v>
      </c>
      <c r="X49" s="191" t="str">
        <f ca="1"/>
        <v>Fixed</v>
      </c>
      <c r="Y49" s="191">
        <f ca="1"/>
        <v>0.05</v>
      </c>
      <c r="Z49" s="191">
        <f ca="1"/>
        <v>0</v>
      </c>
      <c r="AA49" s="191">
        <f ca="1"/>
        <v>0</v>
      </c>
      <c r="AB49" s="96" t="e">
        <f ca="1"/>
        <v>#N/A</v>
      </c>
    </row>
    <row r="50" spans="11:28">
      <c r="K50" s="52"/>
      <c r="N50" s="88" t="str">
        <f ca="1"/>
        <v>AUD</v>
      </c>
      <c r="O50" s="89">
        <f ca="1"/>
        <v>184</v>
      </c>
      <c r="P50" s="194">
        <f ca="1"/>
        <v>2520547.9452054799</v>
      </c>
      <c r="Q50" s="194">
        <f ca="1"/>
        <v>1565606.1916987412</v>
      </c>
      <c r="R50" s="196">
        <f ca="1"/>
        <v>0.62113723909787</v>
      </c>
      <c r="S50" s="88">
        <f ca="1"/>
        <v>0</v>
      </c>
      <c r="T50" s="88">
        <f ca="1"/>
        <v>46958</v>
      </c>
      <c r="U50" s="88">
        <f ca="1"/>
        <v>47142</v>
      </c>
      <c r="V50" s="88">
        <f ca="1"/>
        <v>47142</v>
      </c>
      <c r="W50" s="194">
        <f ca="1"/>
        <v>100000000</v>
      </c>
      <c r="X50" s="191" t="str">
        <f ca="1"/>
        <v>Fixed</v>
      </c>
      <c r="Y50" s="191">
        <f ca="1"/>
        <v>0.05</v>
      </c>
      <c r="Z50" s="191">
        <f ca="1"/>
        <v>0</v>
      </c>
      <c r="AA50" s="191">
        <f ca="1"/>
        <v>0</v>
      </c>
      <c r="AB50" s="96" t="e">
        <f ca="1"/>
        <v>#N/A</v>
      </c>
    </row>
    <row r="51" spans="11:28">
      <c r="K51" s="52"/>
      <c r="N51" s="88" t="str">
        <f ca="1"/>
        <v>AUD</v>
      </c>
      <c r="O51" s="89">
        <f ca="1"/>
        <v>159</v>
      </c>
      <c r="P51" s="194">
        <f ca="1"/>
        <v>2178082.19178082</v>
      </c>
      <c r="Q51" s="194">
        <f ca="1"/>
        <v>1319959.1131860905</v>
      </c>
      <c r="R51" s="196">
        <f ca="1"/>
        <v>0.60601896391562704</v>
      </c>
      <c r="S51" s="88">
        <f ca="1"/>
        <v>0</v>
      </c>
      <c r="T51" s="88">
        <f ca="1"/>
        <v>47142</v>
      </c>
      <c r="U51" s="88">
        <f ca="1"/>
        <v>47301</v>
      </c>
      <c r="V51" s="88">
        <f ca="1"/>
        <v>47323</v>
      </c>
      <c r="W51" s="194">
        <f ca="1"/>
        <v>100000000</v>
      </c>
      <c r="X51" s="191" t="str">
        <f ca="1"/>
        <v>Fixed</v>
      </c>
      <c r="Y51" s="191">
        <f ca="1"/>
        <v>0.05</v>
      </c>
      <c r="Z51" s="191">
        <f ca="1"/>
        <v>0</v>
      </c>
      <c r="AA51" s="191">
        <f ca="1"/>
        <v>0</v>
      </c>
      <c r="AB51" s="96" t="e">
        <f ca="1"/>
        <v>#N/A</v>
      </c>
    </row>
    <row r="52" spans="11:28">
      <c r="K52" s="52"/>
      <c r="N52" s="95" t="e">
        <f ca="1"/>
        <v>#N/A</v>
      </c>
      <c r="O52" s="88" t="e">
        <f ca="1"/>
        <v>#N/A</v>
      </c>
      <c r="P52" s="194" t="e">
        <f ca="1"/>
        <v>#N/A</v>
      </c>
      <c r="Q52" s="194" t="e">
        <f ca="1"/>
        <v>#N/A</v>
      </c>
      <c r="R52" s="196" t="e">
        <f ca="1"/>
        <v>#N/A</v>
      </c>
      <c r="S52" s="88" t="e">
        <f ca="1"/>
        <v>#N/A</v>
      </c>
      <c r="T52" s="88" t="e">
        <f ca="1"/>
        <v>#N/A</v>
      </c>
      <c r="U52" s="88" t="e">
        <f ca="1"/>
        <v>#N/A</v>
      </c>
      <c r="V52" s="88" t="e">
        <f ca="1"/>
        <v>#N/A</v>
      </c>
      <c r="W52" s="194" t="e">
        <f ca="1"/>
        <v>#N/A</v>
      </c>
      <c r="X52" s="15" t="e">
        <f ca="1"/>
        <v>#N/A</v>
      </c>
      <c r="Y52" s="15" t="e">
        <f ca="1"/>
        <v>#N/A</v>
      </c>
      <c r="Z52" s="15" t="e">
        <f ca="1"/>
        <v>#N/A</v>
      </c>
      <c r="AA52" s="15" t="e">
        <f ca="1"/>
        <v>#N/A</v>
      </c>
      <c r="AB52" s="96" t="e">
        <f ca="1"/>
        <v>#N/A</v>
      </c>
    </row>
    <row r="53" spans="11:28">
      <c r="K53" s="52"/>
      <c r="N53" s="95" t="e">
        <f ca="1"/>
        <v>#N/A</v>
      </c>
      <c r="O53" s="88" t="e">
        <f ca="1"/>
        <v>#N/A</v>
      </c>
      <c r="P53" s="194" t="e">
        <f ca="1"/>
        <v>#N/A</v>
      </c>
      <c r="Q53" s="194" t="e">
        <f ca="1"/>
        <v>#N/A</v>
      </c>
      <c r="R53" s="196" t="e">
        <f ca="1"/>
        <v>#N/A</v>
      </c>
      <c r="S53" s="88" t="e">
        <f ca="1"/>
        <v>#N/A</v>
      </c>
      <c r="T53" s="88" t="e">
        <f ca="1"/>
        <v>#N/A</v>
      </c>
      <c r="U53" s="88" t="e">
        <f ca="1"/>
        <v>#N/A</v>
      </c>
      <c r="V53" s="88" t="e">
        <f ca="1"/>
        <v>#N/A</v>
      </c>
      <c r="W53" s="194" t="e">
        <f ca="1"/>
        <v>#N/A</v>
      </c>
      <c r="X53" s="15" t="e">
        <f ca="1"/>
        <v>#N/A</v>
      </c>
      <c r="Y53" s="15" t="e">
        <f ca="1"/>
        <v>#N/A</v>
      </c>
      <c r="Z53" s="15" t="e">
        <f ca="1"/>
        <v>#N/A</v>
      </c>
      <c r="AA53" s="15" t="e">
        <f ca="1"/>
        <v>#N/A</v>
      </c>
      <c r="AB53" s="96" t="e">
        <f ca="1"/>
        <v>#N/A</v>
      </c>
    </row>
    <row r="54" spans="11:28">
      <c r="K54" s="52"/>
      <c r="N54" s="95" t="e">
        <f ca="1"/>
        <v>#N/A</v>
      </c>
      <c r="O54" s="88" t="e">
        <f ca="1"/>
        <v>#N/A</v>
      </c>
      <c r="P54" s="194" t="e">
        <f ca="1"/>
        <v>#N/A</v>
      </c>
      <c r="Q54" s="194" t="e">
        <f ca="1"/>
        <v>#N/A</v>
      </c>
      <c r="R54" s="196" t="e">
        <f ca="1"/>
        <v>#N/A</v>
      </c>
      <c r="S54" s="88" t="e">
        <f ca="1"/>
        <v>#N/A</v>
      </c>
      <c r="T54" s="88" t="e">
        <f ca="1"/>
        <v>#N/A</v>
      </c>
      <c r="U54" s="88" t="e">
        <f ca="1"/>
        <v>#N/A</v>
      </c>
      <c r="V54" s="88" t="e">
        <f ca="1"/>
        <v>#N/A</v>
      </c>
      <c r="W54" s="194" t="e">
        <f ca="1"/>
        <v>#N/A</v>
      </c>
      <c r="X54" s="15" t="e">
        <f ca="1"/>
        <v>#N/A</v>
      </c>
      <c r="Y54" s="15" t="e">
        <f ca="1"/>
        <v>#N/A</v>
      </c>
      <c r="Z54" s="15" t="e">
        <f ca="1"/>
        <v>#N/A</v>
      </c>
      <c r="AA54" s="15" t="e">
        <f ca="1"/>
        <v>#N/A</v>
      </c>
      <c r="AB54" s="96" t="e">
        <f ca="1"/>
        <v>#N/A</v>
      </c>
    </row>
    <row r="55" spans="11:28">
      <c r="K55" s="52"/>
      <c r="N55" s="95" t="e">
        <f ca="1"/>
        <v>#N/A</v>
      </c>
      <c r="O55" s="88" t="e">
        <f ca="1"/>
        <v>#N/A</v>
      </c>
      <c r="P55" s="194" t="e">
        <f ca="1"/>
        <v>#N/A</v>
      </c>
      <c r="Q55" s="194" t="e">
        <f ca="1"/>
        <v>#N/A</v>
      </c>
      <c r="R55" s="196" t="e">
        <f ca="1"/>
        <v>#N/A</v>
      </c>
      <c r="S55" s="88" t="e">
        <f ca="1"/>
        <v>#N/A</v>
      </c>
      <c r="T55" s="88" t="e">
        <f ca="1"/>
        <v>#N/A</v>
      </c>
      <c r="U55" s="88" t="e">
        <f ca="1"/>
        <v>#N/A</v>
      </c>
      <c r="V55" s="88" t="e">
        <f ca="1"/>
        <v>#N/A</v>
      </c>
      <c r="W55" s="194" t="e">
        <f ca="1"/>
        <v>#N/A</v>
      </c>
      <c r="X55" s="15" t="e">
        <f ca="1"/>
        <v>#N/A</v>
      </c>
      <c r="Y55" s="15" t="e">
        <f ca="1"/>
        <v>#N/A</v>
      </c>
      <c r="Z55" s="15" t="e">
        <f ca="1"/>
        <v>#N/A</v>
      </c>
      <c r="AA55" s="15" t="e">
        <f ca="1"/>
        <v>#N/A</v>
      </c>
      <c r="AB55" s="96" t="e">
        <f ca="1"/>
        <v>#N/A</v>
      </c>
    </row>
    <row r="56" spans="11:28">
      <c r="K56" s="52"/>
      <c r="N56" s="95" t="e">
        <f ca="1"/>
        <v>#N/A</v>
      </c>
      <c r="O56" s="88" t="e">
        <f ca="1"/>
        <v>#N/A</v>
      </c>
      <c r="P56" s="88" t="e">
        <f ca="1"/>
        <v>#N/A</v>
      </c>
      <c r="Q56" s="15" t="e">
        <f ca="1"/>
        <v>#N/A</v>
      </c>
      <c r="R56" s="89" t="e">
        <f ca="1"/>
        <v>#N/A</v>
      </c>
      <c r="S56" s="89" t="e">
        <f ca="1"/>
        <v>#N/A</v>
      </c>
      <c r="T56" s="15" t="e">
        <f ca="1"/>
        <v>#N/A</v>
      </c>
      <c r="U56" s="89" t="e">
        <f ca="1"/>
        <v>#N/A</v>
      </c>
      <c r="V56" s="89" t="e">
        <f ca="1"/>
        <v>#N/A</v>
      </c>
      <c r="W56" s="53" t="e">
        <f ca="1"/>
        <v>#N/A</v>
      </c>
      <c r="X56" s="15" t="e">
        <f ca="1"/>
        <v>#N/A</v>
      </c>
      <c r="Y56" s="15" t="e">
        <f ca="1"/>
        <v>#N/A</v>
      </c>
      <c r="Z56" s="15" t="e">
        <f ca="1"/>
        <v>#N/A</v>
      </c>
      <c r="AA56" s="15" t="e">
        <f ca="1"/>
        <v>#N/A</v>
      </c>
      <c r="AB56" s="96" t="e">
        <f ca="1"/>
        <v>#N/A</v>
      </c>
    </row>
    <row r="57" spans="11:28">
      <c r="K57" s="52"/>
      <c r="N57" s="95" t="e">
        <f ca="1"/>
        <v>#N/A</v>
      </c>
      <c r="O57" s="88" t="e">
        <f ca="1"/>
        <v>#N/A</v>
      </c>
      <c r="P57" s="88" t="e">
        <f ca="1"/>
        <v>#N/A</v>
      </c>
      <c r="Q57" s="15" t="e">
        <f ca="1"/>
        <v>#N/A</v>
      </c>
      <c r="R57" s="89" t="e">
        <f ca="1"/>
        <v>#N/A</v>
      </c>
      <c r="S57" s="89" t="e">
        <f ca="1"/>
        <v>#N/A</v>
      </c>
      <c r="T57" s="15" t="e">
        <f ca="1"/>
        <v>#N/A</v>
      </c>
      <c r="U57" s="89" t="e">
        <f ca="1"/>
        <v>#N/A</v>
      </c>
      <c r="V57" s="89" t="e">
        <f ca="1"/>
        <v>#N/A</v>
      </c>
      <c r="W57" s="53" t="e">
        <f ca="1"/>
        <v>#N/A</v>
      </c>
      <c r="X57" s="15" t="e">
        <f ca="1"/>
        <v>#N/A</v>
      </c>
      <c r="Y57" s="15" t="e">
        <f ca="1"/>
        <v>#N/A</v>
      </c>
      <c r="Z57" s="15" t="e">
        <f ca="1"/>
        <v>#N/A</v>
      </c>
      <c r="AA57" s="15" t="e">
        <f ca="1"/>
        <v>#N/A</v>
      </c>
      <c r="AB57" s="96" t="e">
        <f ca="1"/>
        <v>#N/A</v>
      </c>
    </row>
    <row r="58" spans="11:28">
      <c r="K58" s="52"/>
      <c r="N58" s="95" t="e">
        <f ca="1"/>
        <v>#N/A</v>
      </c>
      <c r="O58" s="88" t="e">
        <f ca="1"/>
        <v>#N/A</v>
      </c>
      <c r="P58" s="88" t="e">
        <f ca="1"/>
        <v>#N/A</v>
      </c>
      <c r="Q58" s="15" t="e">
        <f ca="1"/>
        <v>#N/A</v>
      </c>
      <c r="R58" s="89" t="e">
        <f ca="1"/>
        <v>#N/A</v>
      </c>
      <c r="S58" s="89" t="e">
        <f ca="1"/>
        <v>#N/A</v>
      </c>
      <c r="T58" s="15" t="e">
        <f ca="1"/>
        <v>#N/A</v>
      </c>
      <c r="U58" s="89" t="e">
        <f ca="1"/>
        <v>#N/A</v>
      </c>
      <c r="V58" s="89" t="e">
        <f ca="1"/>
        <v>#N/A</v>
      </c>
      <c r="W58" s="53" t="e">
        <f ca="1"/>
        <v>#N/A</v>
      </c>
      <c r="X58" s="15" t="e">
        <f ca="1"/>
        <v>#N/A</v>
      </c>
      <c r="Y58" s="15" t="e">
        <f ca="1"/>
        <v>#N/A</v>
      </c>
      <c r="Z58" s="15" t="e">
        <f ca="1"/>
        <v>#N/A</v>
      </c>
      <c r="AA58" s="15" t="e">
        <f ca="1"/>
        <v>#N/A</v>
      </c>
      <c r="AB58" s="96" t="e">
        <f ca="1"/>
        <v>#N/A</v>
      </c>
    </row>
    <row r="59" spans="11:28" ht="13.5" thickBot="1">
      <c r="K59" s="52"/>
      <c r="N59" s="97"/>
      <c r="O59" s="98"/>
      <c r="P59" s="98"/>
      <c r="Q59" s="98"/>
      <c r="R59" s="98"/>
      <c r="S59" s="98"/>
      <c r="T59" s="98"/>
      <c r="U59" s="98"/>
      <c r="V59" s="98"/>
      <c r="W59" s="142"/>
      <c r="X59" s="98"/>
      <c r="Y59" s="98"/>
      <c r="Z59" s="98"/>
      <c r="AA59" s="98"/>
      <c r="AB59" s="99"/>
    </row>
    <row r="60" spans="11:28">
      <c r="K60" s="52"/>
    </row>
    <row r="61" spans="11:28">
      <c r="K61" s="52"/>
    </row>
    <row r="62" spans="11:28">
      <c r="K62" s="52"/>
    </row>
    <row r="63" spans="11:28">
      <c r="K63" s="52"/>
    </row>
    <row r="64" spans="11:28">
      <c r="K64" s="52"/>
    </row>
    <row r="65" spans="11:11">
      <c r="K65" s="52"/>
    </row>
    <row r="66" spans="11:11">
      <c r="K66" s="52"/>
    </row>
    <row r="67" spans="11:11">
      <c r="K67" s="52"/>
    </row>
    <row r="68" spans="11:11">
      <c r="K68" s="52"/>
    </row>
    <row r="69" spans="11:11">
      <c r="K69" s="52"/>
    </row>
    <row r="70" spans="11:11">
      <c r="K70" s="52"/>
    </row>
    <row r="71" spans="11:11">
      <c r="K71" s="52"/>
    </row>
    <row r="72" spans="11:11">
      <c r="K72" s="52"/>
    </row>
    <row r="73" spans="11:11">
      <c r="K73" s="52"/>
    </row>
    <row r="74" spans="11:11">
      <c r="K74" s="52"/>
    </row>
    <row r="75" spans="11:11">
      <c r="K75" s="52"/>
    </row>
    <row r="76" spans="11:11">
      <c r="K76" s="52"/>
    </row>
    <row r="77" spans="11:11">
      <c r="K77" s="52"/>
    </row>
    <row r="78" spans="11:11">
      <c r="K78" s="52"/>
    </row>
    <row r="79" spans="11:11">
      <c r="K79" s="52"/>
    </row>
    <row r="80" spans="11:11">
      <c r="K80" s="52"/>
    </row>
    <row r="81" spans="11:11">
      <c r="K81" s="52"/>
    </row>
    <row r="82" spans="11:11">
      <c r="K82" s="52"/>
    </row>
    <row r="83" spans="11:11">
      <c r="K83" s="52"/>
    </row>
    <row r="84" spans="11:11">
      <c r="K84" s="52"/>
    </row>
    <row r="85" spans="11:11">
      <c r="K85" s="52"/>
    </row>
    <row r="86" spans="11:11">
      <c r="K86" s="52"/>
    </row>
    <row r="87" spans="11:11">
      <c r="K87" s="52"/>
    </row>
    <row r="88" spans="11:11">
      <c r="K88" s="52"/>
    </row>
    <row r="89" spans="11:11">
      <c r="K89" s="52"/>
    </row>
    <row r="90" spans="11:11">
      <c r="K90" s="52"/>
    </row>
    <row r="91" spans="11:11">
      <c r="K91" s="52"/>
    </row>
    <row r="92" spans="11:11">
      <c r="K92" s="52"/>
    </row>
    <row r="93" spans="11:11">
      <c r="K93" s="52"/>
    </row>
    <row r="94" spans="11:11">
      <c r="K94" s="52"/>
    </row>
    <row r="95" spans="11:11">
      <c r="K95" s="52"/>
    </row>
    <row r="96" spans="11:11">
      <c r="K96" s="52"/>
    </row>
    <row r="97" spans="11:11">
      <c r="K97" s="52"/>
    </row>
    <row r="98" spans="11:11">
      <c r="K98" s="52"/>
    </row>
    <row r="99" spans="11:11">
      <c r="K99" s="52"/>
    </row>
    <row r="100" spans="11:11">
      <c r="K100" s="52"/>
    </row>
    <row r="101" spans="11:11">
      <c r="K101" s="52"/>
    </row>
    <row r="102" spans="11:11">
      <c r="K102" s="52"/>
    </row>
    <row r="103" spans="11:11">
      <c r="K103" s="52"/>
    </row>
    <row r="104" spans="11:11">
      <c r="K104" s="52"/>
    </row>
    <row r="105" spans="11:11">
      <c r="K105" s="52"/>
    </row>
    <row r="106" spans="11:11">
      <c r="K106" s="52"/>
    </row>
    <row r="107" spans="11:11">
      <c r="K107" s="52"/>
    </row>
    <row r="108" spans="11:11">
      <c r="K108" s="52"/>
    </row>
    <row r="109" spans="11:11">
      <c r="K109" s="52"/>
    </row>
    <row r="110" spans="11:11">
      <c r="K110" s="52"/>
    </row>
    <row r="111" spans="11:11">
      <c r="K111" s="52"/>
    </row>
    <row r="112" spans="11:11">
      <c r="K112" s="52"/>
    </row>
    <row r="113" spans="11:11">
      <c r="K113" s="52"/>
    </row>
    <row r="114" spans="11:11">
      <c r="K114" s="52"/>
    </row>
    <row r="115" spans="11:11">
      <c r="K115" s="52"/>
    </row>
    <row r="116" spans="11:11">
      <c r="K116" s="52"/>
    </row>
    <row r="117" spans="11:11">
      <c r="K117" s="52"/>
    </row>
    <row r="118" spans="11:11">
      <c r="K118" s="52"/>
    </row>
    <row r="119" spans="11:11">
      <c r="K119" s="52"/>
    </row>
    <row r="120" spans="11:11">
      <c r="K120" s="52"/>
    </row>
    <row r="121" spans="11:11">
      <c r="K121" s="52"/>
    </row>
    <row r="122" spans="11:11">
      <c r="K122" s="52"/>
    </row>
    <row r="123" spans="11:11">
      <c r="K123" s="52"/>
    </row>
    <row r="124" spans="11:11">
      <c r="K124" s="52"/>
    </row>
    <row r="125" spans="11:11">
      <c r="K125" s="52"/>
    </row>
    <row r="126" spans="11:11">
      <c r="K126" s="52"/>
    </row>
    <row r="127" spans="11:11">
      <c r="K127" s="52"/>
    </row>
    <row r="128" spans="11:11">
      <c r="K128" s="52"/>
    </row>
    <row r="129" spans="11:11">
      <c r="K129" s="52"/>
    </row>
    <row r="130" spans="11:11">
      <c r="K130" s="52"/>
    </row>
    <row r="131" spans="11:11">
      <c r="K131" s="59"/>
    </row>
    <row r="132" spans="11:11">
      <c r="K132" s="59"/>
    </row>
    <row r="133" spans="11:11">
      <c r="K133" s="59"/>
    </row>
    <row r="134" spans="11:11">
      <c r="K134" s="59"/>
    </row>
    <row r="135" spans="11:11">
      <c r="K135" s="59"/>
    </row>
    <row r="136" spans="11:11">
      <c r="K136" s="59"/>
    </row>
    <row r="137" spans="11:11">
      <c r="K137" s="59"/>
    </row>
    <row r="138" spans="11:11">
      <c r="K138" s="59"/>
    </row>
    <row r="139" spans="11:11">
      <c r="K139" s="59"/>
    </row>
    <row r="140" spans="11:11">
      <c r="K140" s="59"/>
    </row>
    <row r="141" spans="11:11">
      <c r="K141" s="59"/>
    </row>
    <row r="142" spans="11:11">
      <c r="K142" s="59"/>
    </row>
    <row r="143" spans="11:11">
      <c r="K143" s="59"/>
    </row>
    <row r="144" spans="11:11">
      <c r="K144" s="59"/>
    </row>
    <row r="145" spans="11:11">
      <c r="K145" s="59"/>
    </row>
    <row r="146" spans="11:11">
      <c r="K146" s="59"/>
    </row>
    <row r="147" spans="11:11">
      <c r="K147" s="59"/>
    </row>
    <row r="148" spans="11:11">
      <c r="K148" s="59"/>
    </row>
    <row r="149" spans="11:11">
      <c r="K149" s="59"/>
    </row>
    <row r="150" spans="11:11">
      <c r="K150" s="59"/>
    </row>
    <row r="151" spans="11:11">
      <c r="K151" s="59"/>
    </row>
    <row r="152" spans="11:11">
      <c r="K152" s="59"/>
    </row>
    <row r="153" spans="11:11">
      <c r="K153" s="59"/>
    </row>
  </sheetData>
  <conditionalFormatting sqref="F27 I27:I28">
    <cfRule type="cellIs" dxfId="1" priority="1" stopIfTrue="1" operator="equal">
      <formula>"&lt;-Error"</formula>
    </cfRule>
  </conditionalFormatting>
  <dataValidations disablePrompts="1" count="13">
    <dataValidation type="list" allowBlank="1" showInputMessage="1" showErrorMessage="1" sqref="IZ65499 H13 E917464 E851928 E786392 E720856 E655320 E589784 E524248 E458712 E393176 E327640 E262104 E196568 E131032 E65496 H983000 H917464 H851928 H786392 H720856 H655320 H589784 H524248 H458712 H393176 H327640 H262104 H196568 H131032 H65496 E983000 E13 WVI983003 WVI12:WVI14 WLM12:WLM14 WBQ12:WBQ14 VRU12:VRU14 VHY12:VHY14 UYC12:UYC14 UOG12:UOG14 UEK12:UEK14 TUO12:TUO14 TKS12:TKS14 TAW12:TAW14 SRA12:SRA14 SHE12:SHE14 RXI12:RXI14 RNM12:RNM14 RDQ12:RDQ14 QTU12:QTU14 QJY12:QJY14 QAC12:QAC14 PQG12:PQG14 PGK12:PGK14 OWO12:OWO14 OMS12:OMS14 OCW12:OCW14 NTA12:NTA14 NJE12:NJE14 MZI12:MZI14 MPM12:MPM14 MFQ12:MFQ14 LVU12:LVU14 LLY12:LLY14 LCC12:LCC14 KSG12:KSG14 KIK12:KIK14 JYO12:JYO14 JOS12:JOS14 JEW12:JEW14 IVA12:IVA14 ILE12:ILE14 IBI12:IBI14 HRM12:HRM14 HHQ12:HHQ14 GXU12:GXU14 GNY12:GNY14 GEC12:GEC14 FUG12:FUG14 FKK12:FKK14 FAO12:FAO14 EQS12:EQS14 EGW12:EGW14 DXA12:DXA14 DNE12:DNE14 DDI12:DDI14 CTM12:CTM14 CJQ12:CJQ14 BZU12:BZU14 BPY12:BPY14 BGC12:BGC14 AWG12:AWG14 AMK12:AMK14 ACO12:ACO14 SS12:SS14 IW12:IW14 WVL12:WVL14 WLP12:WLP14 WBT12:WBT14 VRX12:VRX14 VIB12:VIB14 UYF12:UYF14 UOJ12:UOJ14 UEN12:UEN14 TUR12:TUR14 TKV12:TKV14 TAZ12:TAZ14 SRD12:SRD14 SHH12:SHH14 RXL12:RXL14 RNP12:RNP14 RDT12:RDT14 QTX12:QTX14 QKB12:QKB14 QAF12:QAF14 PQJ12:PQJ14 PGN12:PGN14 OWR12:OWR14 OMV12:OMV14 OCZ12:OCZ14 NTD12:NTD14 NJH12:NJH14 MZL12:MZL14 MPP12:MPP14 MFT12:MFT14 LVX12:LVX14 LMB12:LMB14 LCF12:LCF14 KSJ12:KSJ14 KIN12:KIN14 JYR12:JYR14 JOV12:JOV14 JEZ12:JEZ14 IVD12:IVD14 ILH12:ILH14 IBL12:IBL14 HRP12:HRP14 HHT12:HHT14 GXX12:GXX14 GOB12:GOB14 GEF12:GEF14 FUJ12:FUJ14 FKN12:FKN14 FAR12:FAR14 EQV12:EQV14 EGZ12:EGZ14 DXD12:DXD14 DNH12:DNH14 DDL12:DDL14 CTP12:CTP14 CJT12:CJT14 BZX12:BZX14 BQB12:BQB14 BGF12:BGF14 AWJ12:AWJ14 AMN12:AMN14 ACR12:ACR14 SV12:SV14 IZ12:IZ14 WLM983003 WBQ983003 VRU983003 VHY983003 UYC983003 UOG983003 UEK983003 TUO983003 TKS983003 TAW983003 SRA983003 SHE983003 RXI983003 RNM983003 RDQ983003 QTU983003 QJY983003 QAC983003 PQG983003 PGK983003 OWO983003 OMS983003 OCW983003 NTA983003 NJE983003 MZI983003 MPM983003 MFQ983003 LVU983003 LLY983003 LCC983003 KSG983003 KIK983003 JYO983003 JOS983003 JEW983003 IVA983003 ILE983003 IBI983003 HRM983003 HHQ983003 GXU983003 GNY983003 GEC983003 FUG983003 FKK983003 FAO983003 EQS983003 EGW983003 DXA983003 DNE983003 DDI983003 CTM983003 CJQ983003 BZU983003 BPY983003 BGC983003 AWG983003 AMK983003 ACO983003 SS983003 IW983003 WVI917467 WLM917467 WBQ917467 VRU917467 VHY917467 UYC917467 UOG917467 UEK917467 TUO917467 TKS917467 TAW917467 SRA917467 SHE917467 RXI917467 RNM917467 RDQ917467 QTU917467 QJY917467 QAC917467 PQG917467 PGK917467 OWO917467 OMS917467 OCW917467 NTA917467 NJE917467 MZI917467 MPM917467 MFQ917467 LVU917467 LLY917467 LCC917467 KSG917467 KIK917467 JYO917467 JOS917467 JEW917467 IVA917467 ILE917467 IBI917467 HRM917467 HHQ917467 GXU917467 GNY917467 GEC917467 FUG917467 FKK917467 FAO917467 EQS917467 EGW917467 DXA917467 DNE917467 DDI917467 CTM917467 CJQ917467 BZU917467 BPY917467 BGC917467 AWG917467 AMK917467 ACO917467 SS917467 IW917467 WVI851931 WLM851931 WBQ851931 VRU851931 VHY851931 UYC851931 UOG851931 UEK851931 TUO851931 TKS851931 TAW851931 SRA851931 SHE851931 RXI851931 RNM851931 RDQ851931 QTU851931 QJY851931 QAC851931 PQG851931 PGK851931 OWO851931 OMS851931 OCW851931 NTA851931 NJE851931 MZI851931 MPM851931 MFQ851931 LVU851931 LLY851931 LCC851931 KSG851931 KIK851931 JYO851931 JOS851931 JEW851931 IVA851931 ILE851931 IBI851931 HRM851931 HHQ851931 GXU851931 GNY851931 GEC851931 FUG851931 FKK851931 FAO851931 EQS851931 EGW851931 DXA851931 DNE851931 DDI851931 CTM851931 CJQ851931 BZU851931 BPY851931 BGC851931 AWG851931 AMK851931 ACO851931 SS851931 IW851931 WVI786395 WLM786395 WBQ786395 VRU786395 VHY786395 UYC786395 UOG786395 UEK786395 TUO786395 TKS786395 TAW786395 SRA786395 SHE786395 RXI786395 RNM786395 RDQ786395 QTU786395 QJY786395 QAC786395 PQG786395 PGK786395 OWO786395 OMS786395 OCW786395 NTA786395 NJE786395 MZI786395 MPM786395 MFQ786395 LVU786395 LLY786395 LCC786395 KSG786395 KIK786395 JYO786395 JOS786395 JEW786395 IVA786395 ILE786395 IBI786395 HRM786395 HHQ786395 GXU786395 GNY786395 GEC786395 FUG786395 FKK786395 FAO786395 EQS786395 EGW786395 DXA786395 DNE786395 DDI786395 CTM786395 CJQ786395 BZU786395 BPY786395 BGC786395 AWG786395 AMK786395 ACO786395 SS786395 IW786395 WVI720859 WLM720859 WBQ720859 VRU720859 VHY720859 UYC720859 UOG720859 UEK720859 TUO720859 TKS720859 TAW720859 SRA720859 SHE720859 RXI720859 RNM720859 RDQ720859 QTU720859 QJY720859 QAC720859 PQG720859 PGK720859 OWO720859 OMS720859 OCW720859 NTA720859 NJE720859 MZI720859 MPM720859 MFQ720859 LVU720859 LLY720859 LCC720859 KSG720859 KIK720859 JYO720859 JOS720859 JEW720859 IVA720859 ILE720859 IBI720859 HRM720859 HHQ720859 GXU720859 GNY720859 GEC720859 FUG720859 FKK720859 FAO720859 EQS720859 EGW720859 DXA720859 DNE720859 DDI720859 CTM720859 CJQ720859 BZU720859 BPY720859 BGC720859 AWG720859 AMK720859 ACO720859 SS720859 IW720859 WVI655323 WLM655323 WBQ655323 VRU655323 VHY655323 UYC655323 UOG655323 UEK655323 TUO655323 TKS655323 TAW655323 SRA655323 SHE655323 RXI655323 RNM655323 RDQ655323 QTU655323 QJY655323 QAC655323 PQG655323 PGK655323 OWO655323 OMS655323 OCW655323 NTA655323 NJE655323 MZI655323 MPM655323 MFQ655323 LVU655323 LLY655323 LCC655323 KSG655323 KIK655323 JYO655323 JOS655323 JEW655323 IVA655323 ILE655323 IBI655323 HRM655323 HHQ655323 GXU655323 GNY655323 GEC655323 FUG655323 FKK655323 FAO655323 EQS655323 EGW655323 DXA655323 DNE655323 DDI655323 CTM655323 CJQ655323 BZU655323 BPY655323 BGC655323 AWG655323 AMK655323 ACO655323 SS655323 IW655323 WVI589787 WLM589787 WBQ589787 VRU589787 VHY589787 UYC589787 UOG589787 UEK589787 TUO589787 TKS589787 TAW589787 SRA589787 SHE589787 RXI589787 RNM589787 RDQ589787 QTU589787 QJY589787 QAC589787 PQG589787 PGK589787 OWO589787 OMS589787 OCW589787 NTA589787 NJE589787 MZI589787 MPM589787 MFQ589787 LVU589787 LLY589787 LCC589787 KSG589787 KIK589787 JYO589787 JOS589787 JEW589787 IVA589787 ILE589787 IBI589787 HRM589787 HHQ589787 GXU589787 GNY589787 GEC589787 FUG589787 FKK589787 FAO589787 EQS589787 EGW589787 DXA589787 DNE589787 DDI589787 CTM589787 CJQ589787 BZU589787 BPY589787 BGC589787 AWG589787 AMK589787 ACO589787 SS589787 IW589787 WVI524251 WLM524251 WBQ524251 VRU524251 VHY524251 UYC524251 UOG524251 UEK524251 TUO524251 TKS524251 TAW524251 SRA524251 SHE524251 RXI524251 RNM524251 RDQ524251 QTU524251 QJY524251 QAC524251 PQG524251 PGK524251 OWO524251 OMS524251 OCW524251 NTA524251 NJE524251 MZI524251 MPM524251 MFQ524251 LVU524251 LLY524251 LCC524251 KSG524251 KIK524251 JYO524251 JOS524251 JEW524251 IVA524251 ILE524251 IBI524251 HRM524251 HHQ524251 GXU524251 GNY524251 GEC524251 FUG524251 FKK524251 FAO524251 EQS524251 EGW524251 DXA524251 DNE524251 DDI524251 CTM524251 CJQ524251 BZU524251 BPY524251 BGC524251 AWG524251 AMK524251 ACO524251 SS524251 IW524251 WVI458715 WLM458715 WBQ458715 VRU458715 VHY458715 UYC458715 UOG458715 UEK458715 TUO458715 TKS458715 TAW458715 SRA458715 SHE458715 RXI458715 RNM458715 RDQ458715 QTU458715 QJY458715 QAC458715 PQG458715 PGK458715 OWO458715 OMS458715 OCW458715 NTA458715 NJE458715 MZI458715 MPM458715 MFQ458715 LVU458715 LLY458715 LCC458715 KSG458715 KIK458715 JYO458715 JOS458715 JEW458715 IVA458715 ILE458715 IBI458715 HRM458715 HHQ458715 GXU458715 GNY458715 GEC458715 FUG458715 FKK458715 FAO458715 EQS458715 EGW458715 DXA458715 DNE458715 DDI458715 CTM458715 CJQ458715 BZU458715 BPY458715 BGC458715 AWG458715 AMK458715 ACO458715 SS458715 IW458715 WVI393179 WLM393179 WBQ393179 VRU393179 VHY393179 UYC393179 UOG393179 UEK393179 TUO393179 TKS393179 TAW393179 SRA393179 SHE393179 RXI393179 RNM393179 RDQ393179 QTU393179 QJY393179 QAC393179 PQG393179 PGK393179 OWO393179 OMS393179 OCW393179 NTA393179 NJE393179 MZI393179 MPM393179 MFQ393179 LVU393179 LLY393179 LCC393179 KSG393179 KIK393179 JYO393179 JOS393179 JEW393179 IVA393179 ILE393179 IBI393179 HRM393179 HHQ393179 GXU393179 GNY393179 GEC393179 FUG393179 FKK393179 FAO393179 EQS393179 EGW393179 DXA393179 DNE393179 DDI393179 CTM393179 CJQ393179 BZU393179 BPY393179 BGC393179 AWG393179 AMK393179 ACO393179 SS393179 IW393179 WVI327643 WLM327643 WBQ327643 VRU327643 VHY327643 UYC327643 UOG327643 UEK327643 TUO327643 TKS327643 TAW327643 SRA327643 SHE327643 RXI327643 RNM327643 RDQ327643 QTU327643 QJY327643 QAC327643 PQG327643 PGK327643 OWO327643 OMS327643 OCW327643 NTA327643 NJE327643 MZI327643 MPM327643 MFQ327643 LVU327643 LLY327643 LCC327643 KSG327643 KIK327643 JYO327643 JOS327643 JEW327643 IVA327643 ILE327643 IBI327643 HRM327643 HHQ327643 GXU327643 GNY327643 GEC327643 FUG327643 FKK327643 FAO327643 EQS327643 EGW327643 DXA327643 DNE327643 DDI327643 CTM327643 CJQ327643 BZU327643 BPY327643 BGC327643 AWG327643 AMK327643 ACO327643 SS327643 IW327643 WVI262107 WLM262107 WBQ262107 VRU262107 VHY262107 UYC262107 UOG262107 UEK262107 TUO262107 TKS262107 TAW262107 SRA262107 SHE262107 RXI262107 RNM262107 RDQ262107 QTU262107 QJY262107 QAC262107 PQG262107 PGK262107 OWO262107 OMS262107 OCW262107 NTA262107 NJE262107 MZI262107 MPM262107 MFQ262107 LVU262107 LLY262107 LCC262107 KSG262107 KIK262107 JYO262107 JOS262107 JEW262107 IVA262107 ILE262107 IBI262107 HRM262107 HHQ262107 GXU262107 GNY262107 GEC262107 FUG262107 FKK262107 FAO262107 EQS262107 EGW262107 DXA262107 DNE262107 DDI262107 CTM262107 CJQ262107 BZU262107 BPY262107 BGC262107 AWG262107 AMK262107 ACO262107 SS262107 IW262107 WVI196571 WLM196571 WBQ196571 VRU196571 VHY196571 UYC196571 UOG196571 UEK196571 TUO196571 TKS196571 TAW196571 SRA196571 SHE196571 RXI196571 RNM196571 RDQ196571 QTU196571 QJY196571 QAC196571 PQG196571 PGK196571 OWO196571 OMS196571 OCW196571 NTA196571 NJE196571 MZI196571 MPM196571 MFQ196571 LVU196571 LLY196571 LCC196571 KSG196571 KIK196571 JYO196571 JOS196571 JEW196571 IVA196571 ILE196571 IBI196571 HRM196571 HHQ196571 GXU196571 GNY196571 GEC196571 FUG196571 FKK196571 FAO196571 EQS196571 EGW196571 DXA196571 DNE196571 DDI196571 CTM196571 CJQ196571 BZU196571 BPY196571 BGC196571 AWG196571 AMK196571 ACO196571 SS196571 IW196571 WVI131035 WLM131035 WBQ131035 VRU131035 VHY131035 UYC131035 UOG131035 UEK131035 TUO131035 TKS131035 TAW131035 SRA131035 SHE131035 RXI131035 RNM131035 RDQ131035 QTU131035 QJY131035 QAC131035 PQG131035 PGK131035 OWO131035 OMS131035 OCW131035 NTA131035 NJE131035 MZI131035 MPM131035 MFQ131035 LVU131035 LLY131035 LCC131035 KSG131035 KIK131035 JYO131035 JOS131035 JEW131035 IVA131035 ILE131035 IBI131035 HRM131035 HHQ131035 GXU131035 GNY131035 GEC131035 FUG131035 FKK131035 FAO131035 EQS131035 EGW131035 DXA131035 DNE131035 DDI131035 CTM131035 CJQ131035 BZU131035 BPY131035 BGC131035 AWG131035 AMK131035 ACO131035 SS131035 IW131035 WVI65499 WLM65499 WBQ65499 VRU65499 VHY65499 UYC65499 UOG65499 UEK65499 TUO65499 TKS65499 TAW65499 SRA65499 SHE65499 RXI65499 RNM65499 RDQ65499 QTU65499 QJY65499 QAC65499 PQG65499 PGK65499 OWO65499 OMS65499 OCW65499 NTA65499 NJE65499 MZI65499 MPM65499 MFQ65499 LVU65499 LLY65499 LCC65499 KSG65499 KIK65499 JYO65499 JOS65499 JEW65499 IVA65499 ILE65499 IBI65499 HRM65499 HHQ65499 GXU65499 GNY65499 GEC65499 FUG65499 FKK65499 FAO65499 EQS65499 EGW65499 DXA65499 DNE65499 DDI65499 CTM65499 CJQ65499 BZU65499 BPY65499 BGC65499 AWG65499 AMK65499 ACO65499 SS65499 IW65499 WVL983003 WLP983003 WBT983003 VRX983003 VIB983003 UYF983003 UOJ983003 UEN983003 TUR983003 TKV983003 TAZ983003 SRD983003 SHH983003 RXL983003 RNP983003 RDT983003 QTX983003 QKB983003 QAF983003 PQJ983003 PGN983003 OWR983003 OMV983003 OCZ983003 NTD983003 NJH983003 MZL983003 MPP983003 MFT983003 LVX983003 LMB983003 LCF983003 KSJ983003 KIN983003 JYR983003 JOV983003 JEZ983003 IVD983003 ILH983003 IBL983003 HRP983003 HHT983003 GXX983003 GOB983003 GEF983003 FUJ983003 FKN983003 FAR983003 EQV983003 EGZ983003 DXD983003 DNH983003 DDL983003 CTP983003 CJT983003 BZX983003 BQB983003 BGF983003 AWJ983003 AMN983003 ACR983003 SV983003 IZ983003 WVL917467 WLP917467 WBT917467 VRX917467 VIB917467 UYF917467 UOJ917467 UEN917467 TUR917467 TKV917467 TAZ917467 SRD917467 SHH917467 RXL917467 RNP917467 RDT917467 QTX917467 QKB917467 QAF917467 PQJ917467 PGN917467 OWR917467 OMV917467 OCZ917467 NTD917467 NJH917467 MZL917467 MPP917467 MFT917467 LVX917467 LMB917467 LCF917467 KSJ917467 KIN917467 JYR917467 JOV917467 JEZ917467 IVD917467 ILH917467 IBL917467 HRP917467 HHT917467 GXX917467 GOB917467 GEF917467 FUJ917467 FKN917467 FAR917467 EQV917467 EGZ917467 DXD917467 DNH917467 DDL917467 CTP917467 CJT917467 BZX917467 BQB917467 BGF917467 AWJ917467 AMN917467 ACR917467 SV917467 IZ917467 WVL851931 WLP851931 WBT851931 VRX851931 VIB851931 UYF851931 UOJ851931 UEN851931 TUR851931 TKV851931 TAZ851931 SRD851931 SHH851931 RXL851931 RNP851931 RDT851931 QTX851931 QKB851931 QAF851931 PQJ851931 PGN851931 OWR851931 OMV851931 OCZ851931 NTD851931 NJH851931 MZL851931 MPP851931 MFT851931 LVX851931 LMB851931 LCF851931 KSJ851931 KIN851931 JYR851931 JOV851931 JEZ851931 IVD851931 ILH851931 IBL851931 HRP851931 HHT851931 GXX851931 GOB851931 GEF851931 FUJ851931 FKN851931 FAR851931 EQV851931 EGZ851931 DXD851931 DNH851931 DDL851931 CTP851931 CJT851931 BZX851931 BQB851931 BGF851931 AWJ851931 AMN851931 ACR851931 SV851931 IZ851931 WVL786395 WLP786395 WBT786395 VRX786395 VIB786395 UYF786395 UOJ786395 UEN786395 TUR786395 TKV786395 TAZ786395 SRD786395 SHH786395 RXL786395 RNP786395 RDT786395 QTX786395 QKB786395 QAF786395 PQJ786395 PGN786395 OWR786395 OMV786395 OCZ786395 NTD786395 NJH786395 MZL786395 MPP786395 MFT786395 LVX786395 LMB786395 LCF786395 KSJ786395 KIN786395 JYR786395 JOV786395 JEZ786395 IVD786395 ILH786395 IBL786395 HRP786395 HHT786395 GXX786395 GOB786395 GEF786395 FUJ786395 FKN786395 FAR786395 EQV786395 EGZ786395 DXD786395 DNH786395 DDL786395 CTP786395 CJT786395 BZX786395 BQB786395 BGF786395 AWJ786395 AMN786395 ACR786395 SV786395 IZ786395 WVL720859 WLP720859 WBT720859 VRX720859 VIB720859 UYF720859 UOJ720859 UEN720859 TUR720859 TKV720859 TAZ720859 SRD720859 SHH720859 RXL720859 RNP720859 RDT720859 QTX720859 QKB720859 QAF720859 PQJ720859 PGN720859 OWR720859 OMV720859 OCZ720859 NTD720859 NJH720859 MZL720859 MPP720859 MFT720859 LVX720859 LMB720859 LCF720859 KSJ720859 KIN720859 JYR720859 JOV720859 JEZ720859 IVD720859 ILH720859 IBL720859 HRP720859 HHT720859 GXX720859 GOB720859 GEF720859 FUJ720859 FKN720859 FAR720859 EQV720859 EGZ720859 DXD720859 DNH720859 DDL720859 CTP720859 CJT720859 BZX720859 BQB720859 BGF720859 AWJ720859 AMN720859 ACR720859 SV720859 IZ720859 WVL655323 WLP655323 WBT655323 VRX655323 VIB655323 UYF655323 UOJ655323 UEN655323 TUR655323 TKV655323 TAZ655323 SRD655323 SHH655323 RXL655323 RNP655323 RDT655323 QTX655323 QKB655323 QAF655323 PQJ655323 PGN655323 OWR655323 OMV655323 OCZ655323 NTD655323 NJH655323 MZL655323 MPP655323 MFT655323 LVX655323 LMB655323 LCF655323 KSJ655323 KIN655323 JYR655323 JOV655323 JEZ655323 IVD655323 ILH655323 IBL655323 HRP655323 HHT655323 GXX655323 GOB655323 GEF655323 FUJ655323 FKN655323 FAR655323 EQV655323 EGZ655323 DXD655323 DNH655323 DDL655323 CTP655323 CJT655323 BZX655323 BQB655323 BGF655323 AWJ655323 AMN655323 ACR655323 SV655323 IZ655323 WVL589787 WLP589787 WBT589787 VRX589787 VIB589787 UYF589787 UOJ589787 UEN589787 TUR589787 TKV589787 TAZ589787 SRD589787 SHH589787 RXL589787 RNP589787 RDT589787 QTX589787 QKB589787 QAF589787 PQJ589787 PGN589787 OWR589787 OMV589787 OCZ589787 NTD589787 NJH589787 MZL589787 MPP589787 MFT589787 LVX589787 LMB589787 LCF589787 KSJ589787 KIN589787 JYR589787 JOV589787 JEZ589787 IVD589787 ILH589787 IBL589787 HRP589787 HHT589787 GXX589787 GOB589787 GEF589787 FUJ589787 FKN589787 FAR589787 EQV589787 EGZ589787 DXD589787 DNH589787 DDL589787 CTP589787 CJT589787 BZX589787 BQB589787 BGF589787 AWJ589787 AMN589787 ACR589787 SV589787 IZ589787 WVL524251 WLP524251 WBT524251 VRX524251 VIB524251 UYF524251 UOJ524251 UEN524251 TUR524251 TKV524251 TAZ524251 SRD524251 SHH524251 RXL524251 RNP524251 RDT524251 QTX524251 QKB524251 QAF524251 PQJ524251 PGN524251 OWR524251 OMV524251 OCZ524251 NTD524251 NJH524251 MZL524251 MPP524251 MFT524251 LVX524251 LMB524251 LCF524251 KSJ524251 KIN524251 JYR524251 JOV524251 JEZ524251 IVD524251 ILH524251 IBL524251 HRP524251 HHT524251 GXX524251 GOB524251 GEF524251 FUJ524251 FKN524251 FAR524251 EQV524251 EGZ524251 DXD524251 DNH524251 DDL524251 CTP524251 CJT524251 BZX524251 BQB524251 BGF524251 AWJ524251 AMN524251 ACR524251 SV524251 IZ524251 WVL458715 WLP458715 WBT458715 VRX458715 VIB458715 UYF458715 UOJ458715 UEN458715 TUR458715 TKV458715 TAZ458715 SRD458715 SHH458715 RXL458715 RNP458715 RDT458715 QTX458715 QKB458715 QAF458715 PQJ458715 PGN458715 OWR458715 OMV458715 OCZ458715 NTD458715 NJH458715 MZL458715 MPP458715 MFT458715 LVX458715 LMB458715 LCF458715 KSJ458715 KIN458715 JYR458715 JOV458715 JEZ458715 IVD458715 ILH458715 IBL458715 HRP458715 HHT458715 GXX458715 GOB458715 GEF458715 FUJ458715 FKN458715 FAR458715 EQV458715 EGZ458715 DXD458715 DNH458715 DDL458715 CTP458715 CJT458715 BZX458715 BQB458715 BGF458715 AWJ458715 AMN458715 ACR458715 SV458715 IZ458715 WVL393179 WLP393179 WBT393179 VRX393179 VIB393179 UYF393179 UOJ393179 UEN393179 TUR393179 TKV393179 TAZ393179 SRD393179 SHH393179 RXL393179 RNP393179 RDT393179 QTX393179 QKB393179 QAF393179 PQJ393179 PGN393179 OWR393179 OMV393179 OCZ393179 NTD393179 NJH393179 MZL393179 MPP393179 MFT393179 LVX393179 LMB393179 LCF393179 KSJ393179 KIN393179 JYR393179 JOV393179 JEZ393179 IVD393179 ILH393179 IBL393179 HRP393179 HHT393179 GXX393179 GOB393179 GEF393179 FUJ393179 FKN393179 FAR393179 EQV393179 EGZ393179 DXD393179 DNH393179 DDL393179 CTP393179 CJT393179 BZX393179 BQB393179 BGF393179 AWJ393179 AMN393179 ACR393179 SV393179 IZ393179 WVL327643 WLP327643 WBT327643 VRX327643 VIB327643 UYF327643 UOJ327643 UEN327643 TUR327643 TKV327643 TAZ327643 SRD327643 SHH327643 RXL327643 RNP327643 RDT327643 QTX327643 QKB327643 QAF327643 PQJ327643 PGN327643 OWR327643 OMV327643 OCZ327643 NTD327643 NJH327643 MZL327643 MPP327643 MFT327643 LVX327643 LMB327643 LCF327643 KSJ327643 KIN327643 JYR327643 JOV327643 JEZ327643 IVD327643 ILH327643 IBL327643 HRP327643 HHT327643 GXX327643 GOB327643 GEF327643 FUJ327643 FKN327643 FAR327643 EQV327643 EGZ327643 DXD327643 DNH327643 DDL327643 CTP327643 CJT327643 BZX327643 BQB327643 BGF327643 AWJ327643 AMN327643 ACR327643 SV327643 IZ327643 WVL262107 WLP262107 WBT262107 VRX262107 VIB262107 UYF262107 UOJ262107 UEN262107 TUR262107 TKV262107 TAZ262107 SRD262107 SHH262107 RXL262107 RNP262107 RDT262107 QTX262107 QKB262107 QAF262107 PQJ262107 PGN262107 OWR262107 OMV262107 OCZ262107 NTD262107 NJH262107 MZL262107 MPP262107 MFT262107 LVX262107 LMB262107 LCF262107 KSJ262107 KIN262107 JYR262107 JOV262107 JEZ262107 IVD262107 ILH262107 IBL262107 HRP262107 HHT262107 GXX262107 GOB262107 GEF262107 FUJ262107 FKN262107 FAR262107 EQV262107 EGZ262107 DXD262107 DNH262107 DDL262107 CTP262107 CJT262107 BZX262107 BQB262107 BGF262107 AWJ262107 AMN262107 ACR262107 SV262107 IZ262107 WVL196571 WLP196571 WBT196571 VRX196571 VIB196571 UYF196571 UOJ196571 UEN196571 TUR196571 TKV196571 TAZ196571 SRD196571 SHH196571 RXL196571 RNP196571 RDT196571 QTX196571 QKB196571 QAF196571 PQJ196571 PGN196571 OWR196571 OMV196571 OCZ196571 NTD196571 NJH196571 MZL196571 MPP196571 MFT196571 LVX196571 LMB196571 LCF196571 KSJ196571 KIN196571 JYR196571 JOV196571 JEZ196571 IVD196571 ILH196571 IBL196571 HRP196571 HHT196571 GXX196571 GOB196571 GEF196571 FUJ196571 FKN196571 FAR196571 EQV196571 EGZ196571 DXD196571 DNH196571 DDL196571 CTP196571 CJT196571 BZX196571 BQB196571 BGF196571 AWJ196571 AMN196571 ACR196571 SV196571 IZ196571 WVL131035 WLP131035 WBT131035 VRX131035 VIB131035 UYF131035 UOJ131035 UEN131035 TUR131035 TKV131035 TAZ131035 SRD131035 SHH131035 RXL131035 RNP131035 RDT131035 QTX131035 QKB131035 QAF131035 PQJ131035 PGN131035 OWR131035 OMV131035 OCZ131035 NTD131035 NJH131035 MZL131035 MPP131035 MFT131035 LVX131035 LMB131035 LCF131035 KSJ131035 KIN131035 JYR131035 JOV131035 JEZ131035 IVD131035 ILH131035 IBL131035 HRP131035 HHT131035 GXX131035 GOB131035 GEF131035 FUJ131035 FKN131035 FAR131035 EQV131035 EGZ131035 DXD131035 DNH131035 DDL131035 CTP131035 CJT131035 BZX131035 BQB131035 BGF131035 AWJ131035 AMN131035 ACR131035 SV131035 IZ131035 WVL65499 WLP65499 WBT65499 VRX65499 VIB65499 UYF65499 UOJ65499 UEN65499 TUR65499 TKV65499 TAZ65499 SRD65499 SHH65499 RXL65499 RNP65499 RDT65499 QTX65499 QKB65499 QAF65499 PQJ65499 PGN65499 OWR65499 OMV65499 OCZ65499 NTD65499 NJH65499 MZL65499 MPP65499 MFT65499 LVX65499 LMB65499 LCF65499 KSJ65499 KIN65499 JYR65499 JOV65499 JEZ65499 IVD65499 ILH65499 IBL65499 HRP65499 HHT65499 GXX65499 GOB65499 GEF65499 FUJ65499 FKN65499 FAR65499 EQV65499 EGZ65499 DXD65499 DNH65499 DDL65499 CTP65499 CJT65499 BZX65499 BQB65499 BGF65499 AWJ65499 AMN65499 ACR65499 SV65499" xr:uid="{00000000-0002-0000-0500-000000000000}">
      <formula1>StubPeriods</formula1>
    </dataValidation>
    <dataValidation type="list" allowBlank="1" showInputMessage="1" showErrorMessage="1" sqref="IZ65500 E983001 E917465 E851929 E786393 E720857 E655321 E589785 E524249 E458713 E393177 E327641 E262105 E196569 E131033 E65497 H983001 H917465 H851929 H786393 H720857 H655321 H589785 H524249 H458713 H393177 H327641 H262105 H196569 H131033 H65497 WVI983004 WVI15 WLM15 WBQ15 VRU15 VHY15 UYC15 UOG15 UEK15 TUO15 TKS15 TAW15 SRA15 SHE15 RXI15 RNM15 RDQ15 QTU15 QJY15 QAC15 PQG15 PGK15 OWO15 OMS15 OCW15 NTA15 NJE15 MZI15 MPM15 MFQ15 LVU15 LLY15 LCC15 KSG15 KIK15 JYO15 JOS15 JEW15 IVA15 ILE15 IBI15 HRM15 HHQ15 GXU15 GNY15 GEC15 FUG15 FKK15 FAO15 EQS15 EGW15 DXA15 DNE15 DDI15 CTM15 CJQ15 BZU15 BPY15 BGC15 AWG15 AMK15 ACO15 SS15 IW15 WVL15 WLP15 WBT15 VRX15 VIB15 UYF15 UOJ15 UEN15 TUR15 TKV15 TAZ15 SRD15 SHH15 RXL15 RNP15 RDT15 QTX15 QKB15 QAF15 PQJ15 PGN15 OWR15 OMV15 OCZ15 NTD15 NJH15 MZL15 MPP15 MFT15 LVX15 LMB15 LCF15 KSJ15 KIN15 JYR15 JOV15 JEZ15 IVD15 ILH15 IBL15 HRP15 HHT15 GXX15 GOB15 GEF15 FUJ15 FKN15 FAR15 EQV15 EGZ15 DXD15 DNH15 DDL15 CTP15 CJT15 BZX15 BQB15 BGF15 AWJ15 AMN15 ACR15 SV15 IZ15 WLM983004 WBQ983004 VRU983004 VHY983004 UYC983004 UOG983004 UEK983004 TUO983004 TKS983004 TAW983004 SRA983004 SHE983004 RXI983004 RNM983004 RDQ983004 QTU983004 QJY983004 QAC983004 PQG983004 PGK983004 OWO983004 OMS983004 OCW983004 NTA983004 NJE983004 MZI983004 MPM983004 MFQ983004 LVU983004 LLY983004 LCC983004 KSG983004 KIK983004 JYO983004 JOS983004 JEW983004 IVA983004 ILE983004 IBI983004 HRM983004 HHQ983004 GXU983004 GNY983004 GEC983004 FUG983004 FKK983004 FAO983004 EQS983004 EGW983004 DXA983004 DNE983004 DDI983004 CTM983004 CJQ983004 BZU983004 BPY983004 BGC983004 AWG983004 AMK983004 ACO983004 SS983004 IW983004 WVI917468 WLM917468 WBQ917468 VRU917468 VHY917468 UYC917468 UOG917468 UEK917468 TUO917468 TKS917468 TAW917468 SRA917468 SHE917468 RXI917468 RNM917468 RDQ917468 QTU917468 QJY917468 QAC917468 PQG917468 PGK917468 OWO917468 OMS917468 OCW917468 NTA917468 NJE917468 MZI917468 MPM917468 MFQ917468 LVU917468 LLY917468 LCC917468 KSG917468 KIK917468 JYO917468 JOS917468 JEW917468 IVA917468 ILE917468 IBI917468 HRM917468 HHQ917468 GXU917468 GNY917468 GEC917468 FUG917468 FKK917468 FAO917468 EQS917468 EGW917468 DXA917468 DNE917468 DDI917468 CTM917468 CJQ917468 BZU917468 BPY917468 BGC917468 AWG917468 AMK917468 ACO917468 SS917468 IW917468 WVI851932 WLM851932 WBQ851932 VRU851932 VHY851932 UYC851932 UOG851932 UEK851932 TUO851932 TKS851932 TAW851932 SRA851932 SHE851932 RXI851932 RNM851932 RDQ851932 QTU851932 QJY851932 QAC851932 PQG851932 PGK851932 OWO851932 OMS851932 OCW851932 NTA851932 NJE851932 MZI851932 MPM851932 MFQ851932 LVU851932 LLY851932 LCC851932 KSG851932 KIK851932 JYO851932 JOS851932 JEW851932 IVA851932 ILE851932 IBI851932 HRM851932 HHQ851932 GXU851932 GNY851932 GEC851932 FUG851932 FKK851932 FAO851932 EQS851932 EGW851932 DXA851932 DNE851932 DDI851932 CTM851932 CJQ851932 BZU851932 BPY851932 BGC851932 AWG851932 AMK851932 ACO851932 SS851932 IW851932 WVI786396 WLM786396 WBQ786396 VRU786396 VHY786396 UYC786396 UOG786396 UEK786396 TUO786396 TKS786396 TAW786396 SRA786396 SHE786396 RXI786396 RNM786396 RDQ786396 QTU786396 QJY786396 QAC786396 PQG786396 PGK786396 OWO786396 OMS786396 OCW786396 NTA786396 NJE786396 MZI786396 MPM786396 MFQ786396 LVU786396 LLY786396 LCC786396 KSG786396 KIK786396 JYO786396 JOS786396 JEW786396 IVA786396 ILE786396 IBI786396 HRM786396 HHQ786396 GXU786396 GNY786396 GEC786396 FUG786396 FKK786396 FAO786396 EQS786396 EGW786396 DXA786396 DNE786396 DDI786396 CTM786396 CJQ786396 BZU786396 BPY786396 BGC786396 AWG786396 AMK786396 ACO786396 SS786396 IW786396 WVI720860 WLM720860 WBQ720860 VRU720860 VHY720860 UYC720860 UOG720860 UEK720860 TUO720860 TKS720860 TAW720860 SRA720860 SHE720860 RXI720860 RNM720860 RDQ720860 QTU720860 QJY720860 QAC720860 PQG720860 PGK720860 OWO720860 OMS720860 OCW720860 NTA720860 NJE720860 MZI720860 MPM720860 MFQ720860 LVU720860 LLY720860 LCC720860 KSG720860 KIK720860 JYO720860 JOS720860 JEW720860 IVA720860 ILE720860 IBI720860 HRM720860 HHQ720860 GXU720860 GNY720860 GEC720860 FUG720860 FKK720860 FAO720860 EQS720860 EGW720860 DXA720860 DNE720860 DDI720860 CTM720860 CJQ720860 BZU720860 BPY720860 BGC720860 AWG720860 AMK720860 ACO720860 SS720860 IW720860 WVI655324 WLM655324 WBQ655324 VRU655324 VHY655324 UYC655324 UOG655324 UEK655324 TUO655324 TKS655324 TAW655324 SRA655324 SHE655324 RXI655324 RNM655324 RDQ655324 QTU655324 QJY655324 QAC655324 PQG655324 PGK655324 OWO655324 OMS655324 OCW655324 NTA655324 NJE655324 MZI655324 MPM655324 MFQ655324 LVU655324 LLY655324 LCC655324 KSG655324 KIK655324 JYO655324 JOS655324 JEW655324 IVA655324 ILE655324 IBI655324 HRM655324 HHQ655324 GXU655324 GNY655324 GEC655324 FUG655324 FKK655324 FAO655324 EQS655324 EGW655324 DXA655324 DNE655324 DDI655324 CTM655324 CJQ655324 BZU655324 BPY655324 BGC655324 AWG655324 AMK655324 ACO655324 SS655324 IW655324 WVI589788 WLM589788 WBQ589788 VRU589788 VHY589788 UYC589788 UOG589788 UEK589788 TUO589788 TKS589788 TAW589788 SRA589788 SHE589788 RXI589788 RNM589788 RDQ589788 QTU589788 QJY589788 QAC589788 PQG589788 PGK589788 OWO589788 OMS589788 OCW589788 NTA589788 NJE589788 MZI589788 MPM589788 MFQ589788 LVU589788 LLY589788 LCC589788 KSG589788 KIK589788 JYO589788 JOS589788 JEW589788 IVA589788 ILE589788 IBI589788 HRM589788 HHQ589788 GXU589788 GNY589788 GEC589788 FUG589788 FKK589788 FAO589788 EQS589788 EGW589788 DXA589788 DNE589788 DDI589788 CTM589788 CJQ589788 BZU589788 BPY589788 BGC589788 AWG589788 AMK589788 ACO589788 SS589788 IW589788 WVI524252 WLM524252 WBQ524252 VRU524252 VHY524252 UYC524252 UOG524252 UEK524252 TUO524252 TKS524252 TAW524252 SRA524252 SHE524252 RXI524252 RNM524252 RDQ524252 QTU524252 QJY524252 QAC524252 PQG524252 PGK524252 OWO524252 OMS524252 OCW524252 NTA524252 NJE524252 MZI524252 MPM524252 MFQ524252 LVU524252 LLY524252 LCC524252 KSG524252 KIK524252 JYO524252 JOS524252 JEW524252 IVA524252 ILE524252 IBI524252 HRM524252 HHQ524252 GXU524252 GNY524252 GEC524252 FUG524252 FKK524252 FAO524252 EQS524252 EGW524252 DXA524252 DNE524252 DDI524252 CTM524252 CJQ524252 BZU524252 BPY524252 BGC524252 AWG524252 AMK524252 ACO524252 SS524252 IW524252 WVI458716 WLM458716 WBQ458716 VRU458716 VHY458716 UYC458716 UOG458716 UEK458716 TUO458716 TKS458716 TAW458716 SRA458716 SHE458716 RXI458716 RNM458716 RDQ458716 QTU458716 QJY458716 QAC458716 PQG458716 PGK458716 OWO458716 OMS458716 OCW458716 NTA458716 NJE458716 MZI458716 MPM458716 MFQ458716 LVU458716 LLY458716 LCC458716 KSG458716 KIK458716 JYO458716 JOS458716 JEW458716 IVA458716 ILE458716 IBI458716 HRM458716 HHQ458716 GXU458716 GNY458716 GEC458716 FUG458716 FKK458716 FAO458716 EQS458716 EGW458716 DXA458716 DNE458716 DDI458716 CTM458716 CJQ458716 BZU458716 BPY458716 BGC458716 AWG458716 AMK458716 ACO458716 SS458716 IW458716 WVI393180 WLM393180 WBQ393180 VRU393180 VHY393180 UYC393180 UOG393180 UEK393180 TUO393180 TKS393180 TAW393180 SRA393180 SHE393180 RXI393180 RNM393180 RDQ393180 QTU393180 QJY393180 QAC393180 PQG393180 PGK393180 OWO393180 OMS393180 OCW393180 NTA393180 NJE393180 MZI393180 MPM393180 MFQ393180 LVU393180 LLY393180 LCC393180 KSG393180 KIK393180 JYO393180 JOS393180 JEW393180 IVA393180 ILE393180 IBI393180 HRM393180 HHQ393180 GXU393180 GNY393180 GEC393180 FUG393180 FKK393180 FAO393180 EQS393180 EGW393180 DXA393180 DNE393180 DDI393180 CTM393180 CJQ393180 BZU393180 BPY393180 BGC393180 AWG393180 AMK393180 ACO393180 SS393180 IW393180 WVI327644 WLM327644 WBQ327644 VRU327644 VHY327644 UYC327644 UOG327644 UEK327644 TUO327644 TKS327644 TAW327644 SRA327644 SHE327644 RXI327644 RNM327644 RDQ327644 QTU327644 QJY327644 QAC327644 PQG327644 PGK327644 OWO327644 OMS327644 OCW327644 NTA327644 NJE327644 MZI327644 MPM327644 MFQ327644 LVU327644 LLY327644 LCC327644 KSG327644 KIK327644 JYO327644 JOS327644 JEW327644 IVA327644 ILE327644 IBI327644 HRM327644 HHQ327644 GXU327644 GNY327644 GEC327644 FUG327644 FKK327644 FAO327644 EQS327644 EGW327644 DXA327644 DNE327644 DDI327644 CTM327644 CJQ327644 BZU327644 BPY327644 BGC327644 AWG327644 AMK327644 ACO327644 SS327644 IW327644 WVI262108 WLM262108 WBQ262108 VRU262108 VHY262108 UYC262108 UOG262108 UEK262108 TUO262108 TKS262108 TAW262108 SRA262108 SHE262108 RXI262108 RNM262108 RDQ262108 QTU262108 QJY262108 QAC262108 PQG262108 PGK262108 OWO262108 OMS262108 OCW262108 NTA262108 NJE262108 MZI262108 MPM262108 MFQ262108 LVU262108 LLY262108 LCC262108 KSG262108 KIK262108 JYO262108 JOS262108 JEW262108 IVA262108 ILE262108 IBI262108 HRM262108 HHQ262108 GXU262108 GNY262108 GEC262108 FUG262108 FKK262108 FAO262108 EQS262108 EGW262108 DXA262108 DNE262108 DDI262108 CTM262108 CJQ262108 BZU262108 BPY262108 BGC262108 AWG262108 AMK262108 ACO262108 SS262108 IW262108 WVI196572 WLM196572 WBQ196572 VRU196572 VHY196572 UYC196572 UOG196572 UEK196572 TUO196572 TKS196572 TAW196572 SRA196572 SHE196572 RXI196572 RNM196572 RDQ196572 QTU196572 QJY196572 QAC196572 PQG196572 PGK196572 OWO196572 OMS196572 OCW196572 NTA196572 NJE196572 MZI196572 MPM196572 MFQ196572 LVU196572 LLY196572 LCC196572 KSG196572 KIK196572 JYO196572 JOS196572 JEW196572 IVA196572 ILE196572 IBI196572 HRM196572 HHQ196572 GXU196572 GNY196572 GEC196572 FUG196572 FKK196572 FAO196572 EQS196572 EGW196572 DXA196572 DNE196572 DDI196572 CTM196572 CJQ196572 BZU196572 BPY196572 BGC196572 AWG196572 AMK196572 ACO196572 SS196572 IW196572 WVI131036 WLM131036 WBQ131036 VRU131036 VHY131036 UYC131036 UOG131036 UEK131036 TUO131036 TKS131036 TAW131036 SRA131036 SHE131036 RXI131036 RNM131036 RDQ131036 QTU131036 QJY131036 QAC131036 PQG131036 PGK131036 OWO131036 OMS131036 OCW131036 NTA131036 NJE131036 MZI131036 MPM131036 MFQ131036 LVU131036 LLY131036 LCC131036 KSG131036 KIK131036 JYO131036 JOS131036 JEW131036 IVA131036 ILE131036 IBI131036 HRM131036 HHQ131036 GXU131036 GNY131036 GEC131036 FUG131036 FKK131036 FAO131036 EQS131036 EGW131036 DXA131036 DNE131036 DDI131036 CTM131036 CJQ131036 BZU131036 BPY131036 BGC131036 AWG131036 AMK131036 ACO131036 SS131036 IW131036 WVI65500 WLM65500 WBQ65500 VRU65500 VHY65500 UYC65500 UOG65500 UEK65500 TUO65500 TKS65500 TAW65500 SRA65500 SHE65500 RXI65500 RNM65500 RDQ65500 QTU65500 QJY65500 QAC65500 PQG65500 PGK65500 OWO65500 OMS65500 OCW65500 NTA65500 NJE65500 MZI65500 MPM65500 MFQ65500 LVU65500 LLY65500 LCC65500 KSG65500 KIK65500 JYO65500 JOS65500 JEW65500 IVA65500 ILE65500 IBI65500 HRM65500 HHQ65500 GXU65500 GNY65500 GEC65500 FUG65500 FKK65500 FAO65500 EQS65500 EGW65500 DXA65500 DNE65500 DDI65500 CTM65500 CJQ65500 BZU65500 BPY65500 BGC65500 AWG65500 AMK65500 ACO65500 SS65500 IW65500 WVL983004 WLP983004 WBT983004 VRX983004 VIB983004 UYF983004 UOJ983004 UEN983004 TUR983004 TKV983004 TAZ983004 SRD983004 SHH983004 RXL983004 RNP983004 RDT983004 QTX983004 QKB983004 QAF983004 PQJ983004 PGN983004 OWR983004 OMV983004 OCZ983004 NTD983004 NJH983004 MZL983004 MPP983004 MFT983004 LVX983004 LMB983004 LCF983004 KSJ983004 KIN983004 JYR983004 JOV983004 JEZ983004 IVD983004 ILH983004 IBL983004 HRP983004 HHT983004 GXX983004 GOB983004 GEF983004 FUJ983004 FKN983004 FAR983004 EQV983004 EGZ983004 DXD983004 DNH983004 DDL983004 CTP983004 CJT983004 BZX983004 BQB983004 BGF983004 AWJ983004 AMN983004 ACR983004 SV983004 IZ983004 WVL917468 WLP917468 WBT917468 VRX917468 VIB917468 UYF917468 UOJ917468 UEN917468 TUR917468 TKV917468 TAZ917468 SRD917468 SHH917468 RXL917468 RNP917468 RDT917468 QTX917468 QKB917468 QAF917468 PQJ917468 PGN917468 OWR917468 OMV917468 OCZ917468 NTD917468 NJH917468 MZL917468 MPP917468 MFT917468 LVX917468 LMB917468 LCF917468 KSJ917468 KIN917468 JYR917468 JOV917468 JEZ917468 IVD917468 ILH917468 IBL917468 HRP917468 HHT917468 GXX917468 GOB917468 GEF917468 FUJ917468 FKN917468 FAR917468 EQV917468 EGZ917468 DXD917468 DNH917468 DDL917468 CTP917468 CJT917468 BZX917468 BQB917468 BGF917468 AWJ917468 AMN917468 ACR917468 SV917468 IZ917468 WVL851932 WLP851932 WBT851932 VRX851932 VIB851932 UYF851932 UOJ851932 UEN851932 TUR851932 TKV851932 TAZ851932 SRD851932 SHH851932 RXL851932 RNP851932 RDT851932 QTX851932 QKB851932 QAF851932 PQJ851932 PGN851932 OWR851932 OMV851932 OCZ851932 NTD851932 NJH851932 MZL851932 MPP851932 MFT851932 LVX851932 LMB851932 LCF851932 KSJ851932 KIN851932 JYR851932 JOV851932 JEZ851932 IVD851932 ILH851932 IBL851932 HRP851932 HHT851932 GXX851932 GOB851932 GEF851932 FUJ851932 FKN851932 FAR851932 EQV851932 EGZ851932 DXD851932 DNH851932 DDL851932 CTP851932 CJT851932 BZX851932 BQB851932 BGF851932 AWJ851932 AMN851932 ACR851932 SV851932 IZ851932 WVL786396 WLP786396 WBT786396 VRX786396 VIB786396 UYF786396 UOJ786396 UEN786396 TUR786396 TKV786396 TAZ786396 SRD786396 SHH786396 RXL786396 RNP786396 RDT786396 QTX786396 QKB786396 QAF786396 PQJ786396 PGN786396 OWR786396 OMV786396 OCZ786396 NTD786396 NJH786396 MZL786396 MPP786396 MFT786396 LVX786396 LMB786396 LCF786396 KSJ786396 KIN786396 JYR786396 JOV786396 JEZ786396 IVD786396 ILH786396 IBL786396 HRP786396 HHT786396 GXX786396 GOB786396 GEF786396 FUJ786396 FKN786396 FAR786396 EQV786396 EGZ786396 DXD786396 DNH786396 DDL786396 CTP786396 CJT786396 BZX786396 BQB786396 BGF786396 AWJ786396 AMN786396 ACR786396 SV786396 IZ786396 WVL720860 WLP720860 WBT720860 VRX720860 VIB720860 UYF720860 UOJ720860 UEN720860 TUR720860 TKV720860 TAZ720860 SRD720860 SHH720860 RXL720860 RNP720860 RDT720860 QTX720860 QKB720860 QAF720860 PQJ720860 PGN720860 OWR720860 OMV720860 OCZ720860 NTD720860 NJH720860 MZL720860 MPP720860 MFT720860 LVX720860 LMB720860 LCF720860 KSJ720860 KIN720860 JYR720860 JOV720860 JEZ720860 IVD720860 ILH720860 IBL720860 HRP720860 HHT720860 GXX720860 GOB720860 GEF720860 FUJ720860 FKN720860 FAR720860 EQV720860 EGZ720860 DXD720860 DNH720860 DDL720860 CTP720860 CJT720860 BZX720860 BQB720860 BGF720860 AWJ720860 AMN720860 ACR720860 SV720860 IZ720860 WVL655324 WLP655324 WBT655324 VRX655324 VIB655324 UYF655324 UOJ655324 UEN655324 TUR655324 TKV655324 TAZ655324 SRD655324 SHH655324 RXL655324 RNP655324 RDT655324 QTX655324 QKB655324 QAF655324 PQJ655324 PGN655324 OWR655324 OMV655324 OCZ655324 NTD655324 NJH655324 MZL655324 MPP655324 MFT655324 LVX655324 LMB655324 LCF655324 KSJ655324 KIN655324 JYR655324 JOV655324 JEZ655324 IVD655324 ILH655324 IBL655324 HRP655324 HHT655324 GXX655324 GOB655324 GEF655324 FUJ655324 FKN655324 FAR655324 EQV655324 EGZ655324 DXD655324 DNH655324 DDL655324 CTP655324 CJT655324 BZX655324 BQB655324 BGF655324 AWJ655324 AMN655324 ACR655324 SV655324 IZ655324 WVL589788 WLP589788 WBT589788 VRX589788 VIB589788 UYF589788 UOJ589788 UEN589788 TUR589788 TKV589788 TAZ589788 SRD589788 SHH589788 RXL589788 RNP589788 RDT589788 QTX589788 QKB589788 QAF589788 PQJ589788 PGN589788 OWR589788 OMV589788 OCZ589788 NTD589788 NJH589788 MZL589788 MPP589788 MFT589788 LVX589788 LMB589788 LCF589788 KSJ589788 KIN589788 JYR589788 JOV589788 JEZ589788 IVD589788 ILH589788 IBL589788 HRP589788 HHT589788 GXX589788 GOB589788 GEF589788 FUJ589788 FKN589788 FAR589788 EQV589788 EGZ589788 DXD589788 DNH589788 DDL589788 CTP589788 CJT589788 BZX589788 BQB589788 BGF589788 AWJ589788 AMN589788 ACR589788 SV589788 IZ589788 WVL524252 WLP524252 WBT524252 VRX524252 VIB524252 UYF524252 UOJ524252 UEN524252 TUR524252 TKV524252 TAZ524252 SRD524252 SHH524252 RXL524252 RNP524252 RDT524252 QTX524252 QKB524252 QAF524252 PQJ524252 PGN524252 OWR524252 OMV524252 OCZ524252 NTD524252 NJH524252 MZL524252 MPP524252 MFT524252 LVX524252 LMB524252 LCF524252 KSJ524252 KIN524252 JYR524252 JOV524252 JEZ524252 IVD524252 ILH524252 IBL524252 HRP524252 HHT524252 GXX524252 GOB524252 GEF524252 FUJ524252 FKN524252 FAR524252 EQV524252 EGZ524252 DXD524252 DNH524252 DDL524252 CTP524252 CJT524252 BZX524252 BQB524252 BGF524252 AWJ524252 AMN524252 ACR524252 SV524252 IZ524252 WVL458716 WLP458716 WBT458716 VRX458716 VIB458716 UYF458716 UOJ458716 UEN458716 TUR458716 TKV458716 TAZ458716 SRD458716 SHH458716 RXL458716 RNP458716 RDT458716 QTX458716 QKB458716 QAF458716 PQJ458716 PGN458716 OWR458716 OMV458716 OCZ458716 NTD458716 NJH458716 MZL458716 MPP458716 MFT458716 LVX458716 LMB458716 LCF458716 KSJ458716 KIN458716 JYR458716 JOV458716 JEZ458716 IVD458716 ILH458716 IBL458716 HRP458716 HHT458716 GXX458716 GOB458716 GEF458716 FUJ458716 FKN458716 FAR458716 EQV458716 EGZ458716 DXD458716 DNH458716 DDL458716 CTP458716 CJT458716 BZX458716 BQB458716 BGF458716 AWJ458716 AMN458716 ACR458716 SV458716 IZ458716 WVL393180 WLP393180 WBT393180 VRX393180 VIB393180 UYF393180 UOJ393180 UEN393180 TUR393180 TKV393180 TAZ393180 SRD393180 SHH393180 RXL393180 RNP393180 RDT393180 QTX393180 QKB393180 QAF393180 PQJ393180 PGN393180 OWR393180 OMV393180 OCZ393180 NTD393180 NJH393180 MZL393180 MPP393180 MFT393180 LVX393180 LMB393180 LCF393180 KSJ393180 KIN393180 JYR393180 JOV393180 JEZ393180 IVD393180 ILH393180 IBL393180 HRP393180 HHT393180 GXX393180 GOB393180 GEF393180 FUJ393180 FKN393180 FAR393180 EQV393180 EGZ393180 DXD393180 DNH393180 DDL393180 CTP393180 CJT393180 BZX393180 BQB393180 BGF393180 AWJ393180 AMN393180 ACR393180 SV393180 IZ393180 WVL327644 WLP327644 WBT327644 VRX327644 VIB327644 UYF327644 UOJ327644 UEN327644 TUR327644 TKV327644 TAZ327644 SRD327644 SHH327644 RXL327644 RNP327644 RDT327644 QTX327644 QKB327644 QAF327644 PQJ327644 PGN327644 OWR327644 OMV327644 OCZ327644 NTD327644 NJH327644 MZL327644 MPP327644 MFT327644 LVX327644 LMB327644 LCF327644 KSJ327644 KIN327644 JYR327644 JOV327644 JEZ327644 IVD327644 ILH327644 IBL327644 HRP327644 HHT327644 GXX327644 GOB327644 GEF327644 FUJ327644 FKN327644 FAR327644 EQV327644 EGZ327644 DXD327644 DNH327644 DDL327644 CTP327644 CJT327644 BZX327644 BQB327644 BGF327644 AWJ327644 AMN327644 ACR327644 SV327644 IZ327644 WVL262108 WLP262108 WBT262108 VRX262108 VIB262108 UYF262108 UOJ262108 UEN262108 TUR262108 TKV262108 TAZ262108 SRD262108 SHH262108 RXL262108 RNP262108 RDT262108 QTX262108 QKB262108 QAF262108 PQJ262108 PGN262108 OWR262108 OMV262108 OCZ262108 NTD262108 NJH262108 MZL262108 MPP262108 MFT262108 LVX262108 LMB262108 LCF262108 KSJ262108 KIN262108 JYR262108 JOV262108 JEZ262108 IVD262108 ILH262108 IBL262108 HRP262108 HHT262108 GXX262108 GOB262108 GEF262108 FUJ262108 FKN262108 FAR262108 EQV262108 EGZ262108 DXD262108 DNH262108 DDL262108 CTP262108 CJT262108 BZX262108 BQB262108 BGF262108 AWJ262108 AMN262108 ACR262108 SV262108 IZ262108 WVL196572 WLP196572 WBT196572 VRX196572 VIB196572 UYF196572 UOJ196572 UEN196572 TUR196572 TKV196572 TAZ196572 SRD196572 SHH196572 RXL196572 RNP196572 RDT196572 QTX196572 QKB196572 QAF196572 PQJ196572 PGN196572 OWR196572 OMV196572 OCZ196572 NTD196572 NJH196572 MZL196572 MPP196572 MFT196572 LVX196572 LMB196572 LCF196572 KSJ196572 KIN196572 JYR196572 JOV196572 JEZ196572 IVD196572 ILH196572 IBL196572 HRP196572 HHT196572 GXX196572 GOB196572 GEF196572 FUJ196572 FKN196572 FAR196572 EQV196572 EGZ196572 DXD196572 DNH196572 DDL196572 CTP196572 CJT196572 BZX196572 BQB196572 BGF196572 AWJ196572 AMN196572 ACR196572 SV196572 IZ196572 WVL131036 WLP131036 WBT131036 VRX131036 VIB131036 UYF131036 UOJ131036 UEN131036 TUR131036 TKV131036 TAZ131036 SRD131036 SHH131036 RXL131036 RNP131036 RDT131036 QTX131036 QKB131036 QAF131036 PQJ131036 PGN131036 OWR131036 OMV131036 OCZ131036 NTD131036 NJH131036 MZL131036 MPP131036 MFT131036 LVX131036 LMB131036 LCF131036 KSJ131036 KIN131036 JYR131036 JOV131036 JEZ131036 IVD131036 ILH131036 IBL131036 HRP131036 HHT131036 GXX131036 GOB131036 GEF131036 FUJ131036 FKN131036 FAR131036 EQV131036 EGZ131036 DXD131036 DNH131036 DDL131036 CTP131036 CJT131036 BZX131036 BQB131036 BGF131036 AWJ131036 AMN131036 ACR131036 SV131036 IZ131036 WVL65500 WLP65500 WBT65500 VRX65500 VIB65500 UYF65500 UOJ65500 UEN65500 TUR65500 TKV65500 TAZ65500 SRD65500 SHH65500 RXL65500 RNP65500 RDT65500 QTX65500 QKB65500 QAF65500 PQJ65500 PGN65500 OWR65500 OMV65500 OCZ65500 NTD65500 NJH65500 MZL65500 MPP65500 MFT65500 LVX65500 LMB65500 LCF65500 KSJ65500 KIN65500 JYR65500 JOV65500 JEZ65500 IVD65500 ILH65500 IBL65500 HRP65500 HHT65500 GXX65500 GOB65500 GEF65500 FUJ65500 FKN65500 FAR65500 EQV65500 EGZ65500 DXD65500 DNH65500 DDL65500 CTP65500 CJT65500 BZX65500 BQB65500 BGF65500 AWJ65500 AMN65500 ACR65500 SV65500" xr:uid="{00000000-0002-0000-0500-000001000000}">
      <formula1>FinalStub</formula1>
    </dataValidation>
    <dataValidation type="list" allowBlank="1" showInputMessage="1" showErrorMessage="1" sqref="IZ65498 E982999 E917463 E851927 E786391 E720855 E655319 E589783 E524247 E458711 E393175 E327639 E262103 E196567 E131031 E65495 H982999 H917463 H851927 H786391 H720855 H655319 H589783 H524247 H458711 H393175 H327639 H262103 H196567 H131031 H65495 E11 H11 WVI983002 WVI11 WLM11 WBQ11 VRU11 VHY11 UYC11 UOG11 UEK11 TUO11 TKS11 TAW11 SRA11 SHE11 RXI11 RNM11 RDQ11 QTU11 QJY11 QAC11 PQG11 PGK11 OWO11 OMS11 OCW11 NTA11 NJE11 MZI11 MPM11 MFQ11 LVU11 LLY11 LCC11 KSG11 KIK11 JYO11 JOS11 JEW11 IVA11 ILE11 IBI11 HRM11 HHQ11 GXU11 GNY11 GEC11 FUG11 FKK11 FAO11 EQS11 EGW11 DXA11 DNE11 DDI11 CTM11 CJQ11 BZU11 BPY11 BGC11 AWG11 AMK11 ACO11 SS11 IW11 WVL11 WLP11 WBT11 VRX11 VIB11 UYF11 UOJ11 UEN11 TUR11 TKV11 TAZ11 SRD11 SHH11 RXL11 RNP11 RDT11 QTX11 QKB11 QAF11 PQJ11 PGN11 OWR11 OMV11 OCZ11 NTD11 NJH11 MZL11 MPP11 MFT11 LVX11 LMB11 LCF11 KSJ11 KIN11 JYR11 JOV11 JEZ11 IVD11 ILH11 IBL11 HRP11 HHT11 GXX11 GOB11 GEF11 FUJ11 FKN11 FAR11 EQV11 EGZ11 DXD11 DNH11 DDL11 CTP11 CJT11 BZX11 BQB11 BGF11 AWJ11 AMN11 ACR11 SV11 IZ11 WLM983002 WBQ983002 VRU983002 VHY983002 UYC983002 UOG983002 UEK983002 TUO983002 TKS983002 TAW983002 SRA983002 SHE983002 RXI983002 RNM983002 RDQ983002 QTU983002 QJY983002 QAC983002 PQG983002 PGK983002 OWO983002 OMS983002 OCW983002 NTA983002 NJE983002 MZI983002 MPM983002 MFQ983002 LVU983002 LLY983002 LCC983002 KSG983002 KIK983002 JYO983002 JOS983002 JEW983002 IVA983002 ILE983002 IBI983002 HRM983002 HHQ983002 GXU983002 GNY983002 GEC983002 FUG983002 FKK983002 FAO983002 EQS983002 EGW983002 DXA983002 DNE983002 DDI983002 CTM983002 CJQ983002 BZU983002 BPY983002 BGC983002 AWG983002 AMK983002 ACO983002 SS983002 IW983002 WVI917466 WLM917466 WBQ917466 VRU917466 VHY917466 UYC917466 UOG917466 UEK917466 TUO917466 TKS917466 TAW917466 SRA917466 SHE917466 RXI917466 RNM917466 RDQ917466 QTU917466 QJY917466 QAC917466 PQG917466 PGK917466 OWO917466 OMS917466 OCW917466 NTA917466 NJE917466 MZI917466 MPM917466 MFQ917466 LVU917466 LLY917466 LCC917466 KSG917466 KIK917466 JYO917466 JOS917466 JEW917466 IVA917466 ILE917466 IBI917466 HRM917466 HHQ917466 GXU917466 GNY917466 GEC917466 FUG917466 FKK917466 FAO917466 EQS917466 EGW917466 DXA917466 DNE917466 DDI917466 CTM917466 CJQ917466 BZU917466 BPY917466 BGC917466 AWG917466 AMK917466 ACO917466 SS917466 IW917466 WVI851930 WLM851930 WBQ851930 VRU851930 VHY851930 UYC851930 UOG851930 UEK851930 TUO851930 TKS851930 TAW851930 SRA851930 SHE851930 RXI851930 RNM851930 RDQ851930 QTU851930 QJY851930 QAC851930 PQG851930 PGK851930 OWO851930 OMS851930 OCW851930 NTA851930 NJE851930 MZI851930 MPM851930 MFQ851930 LVU851930 LLY851930 LCC851930 KSG851930 KIK851930 JYO851930 JOS851930 JEW851930 IVA851930 ILE851930 IBI851930 HRM851930 HHQ851930 GXU851930 GNY851930 GEC851930 FUG851930 FKK851930 FAO851930 EQS851930 EGW851930 DXA851930 DNE851930 DDI851930 CTM851930 CJQ851930 BZU851930 BPY851930 BGC851930 AWG851930 AMK851930 ACO851930 SS851930 IW851930 WVI786394 WLM786394 WBQ786394 VRU786394 VHY786394 UYC786394 UOG786394 UEK786394 TUO786394 TKS786394 TAW786394 SRA786394 SHE786394 RXI786394 RNM786394 RDQ786394 QTU786394 QJY786394 QAC786394 PQG786394 PGK786394 OWO786394 OMS786394 OCW786394 NTA786394 NJE786394 MZI786394 MPM786394 MFQ786394 LVU786394 LLY786394 LCC786394 KSG786394 KIK786394 JYO786394 JOS786394 JEW786394 IVA786394 ILE786394 IBI786394 HRM786394 HHQ786394 GXU786394 GNY786394 GEC786394 FUG786394 FKK786394 FAO786394 EQS786394 EGW786394 DXA786394 DNE786394 DDI786394 CTM786394 CJQ786394 BZU786394 BPY786394 BGC786394 AWG786394 AMK786394 ACO786394 SS786394 IW786394 WVI720858 WLM720858 WBQ720858 VRU720858 VHY720858 UYC720858 UOG720858 UEK720858 TUO720858 TKS720858 TAW720858 SRA720858 SHE720858 RXI720858 RNM720858 RDQ720858 QTU720858 QJY720858 QAC720858 PQG720858 PGK720858 OWO720858 OMS720858 OCW720858 NTA720858 NJE720858 MZI720858 MPM720858 MFQ720858 LVU720858 LLY720858 LCC720858 KSG720858 KIK720858 JYO720858 JOS720858 JEW720858 IVA720858 ILE720858 IBI720858 HRM720858 HHQ720858 GXU720858 GNY720858 GEC720858 FUG720858 FKK720858 FAO720858 EQS720858 EGW720858 DXA720858 DNE720858 DDI720858 CTM720858 CJQ720858 BZU720858 BPY720858 BGC720858 AWG720858 AMK720858 ACO720858 SS720858 IW720858 WVI655322 WLM655322 WBQ655322 VRU655322 VHY655322 UYC655322 UOG655322 UEK655322 TUO655322 TKS655322 TAW655322 SRA655322 SHE655322 RXI655322 RNM655322 RDQ655322 QTU655322 QJY655322 QAC655322 PQG655322 PGK655322 OWO655322 OMS655322 OCW655322 NTA655322 NJE655322 MZI655322 MPM655322 MFQ655322 LVU655322 LLY655322 LCC655322 KSG655322 KIK655322 JYO655322 JOS655322 JEW655322 IVA655322 ILE655322 IBI655322 HRM655322 HHQ655322 GXU655322 GNY655322 GEC655322 FUG655322 FKK655322 FAO655322 EQS655322 EGW655322 DXA655322 DNE655322 DDI655322 CTM655322 CJQ655322 BZU655322 BPY655322 BGC655322 AWG655322 AMK655322 ACO655322 SS655322 IW655322 WVI589786 WLM589786 WBQ589786 VRU589786 VHY589786 UYC589786 UOG589786 UEK589786 TUO589786 TKS589786 TAW589786 SRA589786 SHE589786 RXI589786 RNM589786 RDQ589786 QTU589786 QJY589786 QAC589786 PQG589786 PGK589786 OWO589786 OMS589786 OCW589786 NTA589786 NJE589786 MZI589786 MPM589786 MFQ589786 LVU589786 LLY589786 LCC589786 KSG589786 KIK589786 JYO589786 JOS589786 JEW589786 IVA589786 ILE589786 IBI589786 HRM589786 HHQ589786 GXU589786 GNY589786 GEC589786 FUG589786 FKK589786 FAO589786 EQS589786 EGW589786 DXA589786 DNE589786 DDI589786 CTM589786 CJQ589786 BZU589786 BPY589786 BGC589786 AWG589786 AMK589786 ACO589786 SS589786 IW589786 WVI524250 WLM524250 WBQ524250 VRU524250 VHY524250 UYC524250 UOG524250 UEK524250 TUO524250 TKS524250 TAW524250 SRA524250 SHE524250 RXI524250 RNM524250 RDQ524250 QTU524250 QJY524250 QAC524250 PQG524250 PGK524250 OWO524250 OMS524250 OCW524250 NTA524250 NJE524250 MZI524250 MPM524250 MFQ524250 LVU524250 LLY524250 LCC524250 KSG524250 KIK524250 JYO524250 JOS524250 JEW524250 IVA524250 ILE524250 IBI524250 HRM524250 HHQ524250 GXU524250 GNY524250 GEC524250 FUG524250 FKK524250 FAO524250 EQS524250 EGW524250 DXA524250 DNE524250 DDI524250 CTM524250 CJQ524250 BZU524250 BPY524250 BGC524250 AWG524250 AMK524250 ACO524250 SS524250 IW524250 WVI458714 WLM458714 WBQ458714 VRU458714 VHY458714 UYC458714 UOG458714 UEK458714 TUO458714 TKS458714 TAW458714 SRA458714 SHE458714 RXI458714 RNM458714 RDQ458714 QTU458714 QJY458714 QAC458714 PQG458714 PGK458714 OWO458714 OMS458714 OCW458714 NTA458714 NJE458714 MZI458714 MPM458714 MFQ458714 LVU458714 LLY458714 LCC458714 KSG458714 KIK458714 JYO458714 JOS458714 JEW458714 IVA458714 ILE458714 IBI458714 HRM458714 HHQ458714 GXU458714 GNY458714 GEC458714 FUG458714 FKK458714 FAO458714 EQS458714 EGW458714 DXA458714 DNE458714 DDI458714 CTM458714 CJQ458714 BZU458714 BPY458714 BGC458714 AWG458714 AMK458714 ACO458714 SS458714 IW458714 WVI393178 WLM393178 WBQ393178 VRU393178 VHY393178 UYC393178 UOG393178 UEK393178 TUO393178 TKS393178 TAW393178 SRA393178 SHE393178 RXI393178 RNM393178 RDQ393178 QTU393178 QJY393178 QAC393178 PQG393178 PGK393178 OWO393178 OMS393178 OCW393178 NTA393178 NJE393178 MZI393178 MPM393178 MFQ393178 LVU393178 LLY393178 LCC393178 KSG393178 KIK393178 JYO393178 JOS393178 JEW393178 IVA393178 ILE393178 IBI393178 HRM393178 HHQ393178 GXU393178 GNY393178 GEC393178 FUG393178 FKK393178 FAO393178 EQS393178 EGW393178 DXA393178 DNE393178 DDI393178 CTM393178 CJQ393178 BZU393178 BPY393178 BGC393178 AWG393178 AMK393178 ACO393178 SS393178 IW393178 WVI327642 WLM327642 WBQ327642 VRU327642 VHY327642 UYC327642 UOG327642 UEK327642 TUO327642 TKS327642 TAW327642 SRA327642 SHE327642 RXI327642 RNM327642 RDQ327642 QTU327642 QJY327642 QAC327642 PQG327642 PGK327642 OWO327642 OMS327642 OCW327642 NTA327642 NJE327642 MZI327642 MPM327642 MFQ327642 LVU327642 LLY327642 LCC327642 KSG327642 KIK327642 JYO327642 JOS327642 JEW327642 IVA327642 ILE327642 IBI327642 HRM327642 HHQ327642 GXU327642 GNY327642 GEC327642 FUG327642 FKK327642 FAO327642 EQS327642 EGW327642 DXA327642 DNE327642 DDI327642 CTM327642 CJQ327642 BZU327642 BPY327642 BGC327642 AWG327642 AMK327642 ACO327642 SS327642 IW327642 WVI262106 WLM262106 WBQ262106 VRU262106 VHY262106 UYC262106 UOG262106 UEK262106 TUO262106 TKS262106 TAW262106 SRA262106 SHE262106 RXI262106 RNM262106 RDQ262106 QTU262106 QJY262106 QAC262106 PQG262106 PGK262106 OWO262106 OMS262106 OCW262106 NTA262106 NJE262106 MZI262106 MPM262106 MFQ262106 LVU262106 LLY262106 LCC262106 KSG262106 KIK262106 JYO262106 JOS262106 JEW262106 IVA262106 ILE262106 IBI262106 HRM262106 HHQ262106 GXU262106 GNY262106 GEC262106 FUG262106 FKK262106 FAO262106 EQS262106 EGW262106 DXA262106 DNE262106 DDI262106 CTM262106 CJQ262106 BZU262106 BPY262106 BGC262106 AWG262106 AMK262106 ACO262106 SS262106 IW262106 WVI196570 WLM196570 WBQ196570 VRU196570 VHY196570 UYC196570 UOG196570 UEK196570 TUO196570 TKS196570 TAW196570 SRA196570 SHE196570 RXI196570 RNM196570 RDQ196570 QTU196570 QJY196570 QAC196570 PQG196570 PGK196570 OWO196570 OMS196570 OCW196570 NTA196570 NJE196570 MZI196570 MPM196570 MFQ196570 LVU196570 LLY196570 LCC196570 KSG196570 KIK196570 JYO196570 JOS196570 JEW196570 IVA196570 ILE196570 IBI196570 HRM196570 HHQ196570 GXU196570 GNY196570 GEC196570 FUG196570 FKK196570 FAO196570 EQS196570 EGW196570 DXA196570 DNE196570 DDI196570 CTM196570 CJQ196570 BZU196570 BPY196570 BGC196570 AWG196570 AMK196570 ACO196570 SS196570 IW196570 WVI131034 WLM131034 WBQ131034 VRU131034 VHY131034 UYC131034 UOG131034 UEK131034 TUO131034 TKS131034 TAW131034 SRA131034 SHE131034 RXI131034 RNM131034 RDQ131034 QTU131034 QJY131034 QAC131034 PQG131034 PGK131034 OWO131034 OMS131034 OCW131034 NTA131034 NJE131034 MZI131034 MPM131034 MFQ131034 LVU131034 LLY131034 LCC131034 KSG131034 KIK131034 JYO131034 JOS131034 JEW131034 IVA131034 ILE131034 IBI131034 HRM131034 HHQ131034 GXU131034 GNY131034 GEC131034 FUG131034 FKK131034 FAO131034 EQS131034 EGW131034 DXA131034 DNE131034 DDI131034 CTM131034 CJQ131034 BZU131034 BPY131034 BGC131034 AWG131034 AMK131034 ACO131034 SS131034 IW131034 WVI65498 WLM65498 WBQ65498 VRU65498 VHY65498 UYC65498 UOG65498 UEK65498 TUO65498 TKS65498 TAW65498 SRA65498 SHE65498 RXI65498 RNM65498 RDQ65498 QTU65498 QJY65498 QAC65498 PQG65498 PGK65498 OWO65498 OMS65498 OCW65498 NTA65498 NJE65498 MZI65498 MPM65498 MFQ65498 LVU65498 LLY65498 LCC65498 KSG65498 KIK65498 JYO65498 JOS65498 JEW65498 IVA65498 ILE65498 IBI65498 HRM65498 HHQ65498 GXU65498 GNY65498 GEC65498 FUG65498 FKK65498 FAO65498 EQS65498 EGW65498 DXA65498 DNE65498 DDI65498 CTM65498 CJQ65498 BZU65498 BPY65498 BGC65498 AWG65498 AMK65498 ACO65498 SS65498 IW65498 WVL983002 WLP983002 WBT983002 VRX983002 VIB983002 UYF983002 UOJ983002 UEN983002 TUR983002 TKV983002 TAZ983002 SRD983002 SHH983002 RXL983002 RNP983002 RDT983002 QTX983002 QKB983002 QAF983002 PQJ983002 PGN983002 OWR983002 OMV983002 OCZ983002 NTD983002 NJH983002 MZL983002 MPP983002 MFT983002 LVX983002 LMB983002 LCF983002 KSJ983002 KIN983002 JYR983002 JOV983002 JEZ983002 IVD983002 ILH983002 IBL983002 HRP983002 HHT983002 GXX983002 GOB983002 GEF983002 FUJ983002 FKN983002 FAR983002 EQV983002 EGZ983002 DXD983002 DNH983002 DDL983002 CTP983002 CJT983002 BZX983002 BQB983002 BGF983002 AWJ983002 AMN983002 ACR983002 SV983002 IZ983002 WVL917466 WLP917466 WBT917466 VRX917466 VIB917466 UYF917466 UOJ917466 UEN917466 TUR917466 TKV917466 TAZ917466 SRD917466 SHH917466 RXL917466 RNP917466 RDT917466 QTX917466 QKB917466 QAF917466 PQJ917466 PGN917466 OWR917466 OMV917466 OCZ917466 NTD917466 NJH917466 MZL917466 MPP917466 MFT917466 LVX917466 LMB917466 LCF917466 KSJ917466 KIN917466 JYR917466 JOV917466 JEZ917466 IVD917466 ILH917466 IBL917466 HRP917466 HHT917466 GXX917466 GOB917466 GEF917466 FUJ917466 FKN917466 FAR917466 EQV917466 EGZ917466 DXD917466 DNH917466 DDL917466 CTP917466 CJT917466 BZX917466 BQB917466 BGF917466 AWJ917466 AMN917466 ACR917466 SV917466 IZ917466 WVL851930 WLP851930 WBT851930 VRX851930 VIB851930 UYF851930 UOJ851930 UEN851930 TUR851930 TKV851930 TAZ851930 SRD851930 SHH851930 RXL851930 RNP851930 RDT851930 QTX851930 QKB851930 QAF851930 PQJ851930 PGN851930 OWR851930 OMV851930 OCZ851930 NTD851930 NJH851930 MZL851930 MPP851930 MFT851930 LVX851930 LMB851930 LCF851930 KSJ851930 KIN851930 JYR851930 JOV851930 JEZ851930 IVD851930 ILH851930 IBL851930 HRP851930 HHT851930 GXX851930 GOB851930 GEF851930 FUJ851930 FKN851930 FAR851930 EQV851930 EGZ851930 DXD851930 DNH851930 DDL851930 CTP851930 CJT851930 BZX851930 BQB851930 BGF851930 AWJ851930 AMN851930 ACR851930 SV851930 IZ851930 WVL786394 WLP786394 WBT786394 VRX786394 VIB786394 UYF786394 UOJ786394 UEN786394 TUR786394 TKV786394 TAZ786394 SRD786394 SHH786394 RXL786394 RNP786394 RDT786394 QTX786394 QKB786394 QAF786394 PQJ786394 PGN786394 OWR786394 OMV786394 OCZ786394 NTD786394 NJH786394 MZL786394 MPP786394 MFT786394 LVX786394 LMB786394 LCF786394 KSJ786394 KIN786394 JYR786394 JOV786394 JEZ786394 IVD786394 ILH786394 IBL786394 HRP786394 HHT786394 GXX786394 GOB786394 GEF786394 FUJ786394 FKN786394 FAR786394 EQV786394 EGZ786394 DXD786394 DNH786394 DDL786394 CTP786394 CJT786394 BZX786394 BQB786394 BGF786394 AWJ786394 AMN786394 ACR786394 SV786394 IZ786394 WVL720858 WLP720858 WBT720858 VRX720858 VIB720858 UYF720858 UOJ720858 UEN720858 TUR720858 TKV720858 TAZ720858 SRD720858 SHH720858 RXL720858 RNP720858 RDT720858 QTX720858 QKB720858 QAF720858 PQJ720858 PGN720858 OWR720858 OMV720858 OCZ720858 NTD720858 NJH720858 MZL720858 MPP720858 MFT720858 LVX720858 LMB720858 LCF720858 KSJ720858 KIN720858 JYR720858 JOV720858 JEZ720858 IVD720858 ILH720858 IBL720858 HRP720858 HHT720858 GXX720858 GOB720858 GEF720858 FUJ720858 FKN720858 FAR720858 EQV720858 EGZ720858 DXD720858 DNH720858 DDL720858 CTP720858 CJT720858 BZX720858 BQB720858 BGF720858 AWJ720858 AMN720858 ACR720858 SV720858 IZ720858 WVL655322 WLP655322 WBT655322 VRX655322 VIB655322 UYF655322 UOJ655322 UEN655322 TUR655322 TKV655322 TAZ655322 SRD655322 SHH655322 RXL655322 RNP655322 RDT655322 QTX655322 QKB655322 QAF655322 PQJ655322 PGN655322 OWR655322 OMV655322 OCZ655322 NTD655322 NJH655322 MZL655322 MPP655322 MFT655322 LVX655322 LMB655322 LCF655322 KSJ655322 KIN655322 JYR655322 JOV655322 JEZ655322 IVD655322 ILH655322 IBL655322 HRP655322 HHT655322 GXX655322 GOB655322 GEF655322 FUJ655322 FKN655322 FAR655322 EQV655322 EGZ655322 DXD655322 DNH655322 DDL655322 CTP655322 CJT655322 BZX655322 BQB655322 BGF655322 AWJ655322 AMN655322 ACR655322 SV655322 IZ655322 WVL589786 WLP589786 WBT589786 VRX589786 VIB589786 UYF589786 UOJ589786 UEN589786 TUR589786 TKV589786 TAZ589786 SRD589786 SHH589786 RXL589786 RNP589786 RDT589786 QTX589786 QKB589786 QAF589786 PQJ589786 PGN589786 OWR589786 OMV589786 OCZ589786 NTD589786 NJH589786 MZL589786 MPP589786 MFT589786 LVX589786 LMB589786 LCF589786 KSJ589786 KIN589786 JYR589786 JOV589786 JEZ589786 IVD589786 ILH589786 IBL589786 HRP589786 HHT589786 GXX589786 GOB589786 GEF589786 FUJ589786 FKN589786 FAR589786 EQV589786 EGZ589786 DXD589786 DNH589786 DDL589786 CTP589786 CJT589786 BZX589786 BQB589786 BGF589786 AWJ589786 AMN589786 ACR589786 SV589786 IZ589786 WVL524250 WLP524250 WBT524250 VRX524250 VIB524250 UYF524250 UOJ524250 UEN524250 TUR524250 TKV524250 TAZ524250 SRD524250 SHH524250 RXL524250 RNP524250 RDT524250 QTX524250 QKB524250 QAF524250 PQJ524250 PGN524250 OWR524250 OMV524250 OCZ524250 NTD524250 NJH524250 MZL524250 MPP524250 MFT524250 LVX524250 LMB524250 LCF524250 KSJ524250 KIN524250 JYR524250 JOV524250 JEZ524250 IVD524250 ILH524250 IBL524250 HRP524250 HHT524250 GXX524250 GOB524250 GEF524250 FUJ524250 FKN524250 FAR524250 EQV524250 EGZ524250 DXD524250 DNH524250 DDL524250 CTP524250 CJT524250 BZX524250 BQB524250 BGF524250 AWJ524250 AMN524250 ACR524250 SV524250 IZ524250 WVL458714 WLP458714 WBT458714 VRX458714 VIB458714 UYF458714 UOJ458714 UEN458714 TUR458714 TKV458714 TAZ458714 SRD458714 SHH458714 RXL458714 RNP458714 RDT458714 QTX458714 QKB458714 QAF458714 PQJ458714 PGN458714 OWR458714 OMV458714 OCZ458714 NTD458714 NJH458714 MZL458714 MPP458714 MFT458714 LVX458714 LMB458714 LCF458714 KSJ458714 KIN458714 JYR458714 JOV458714 JEZ458714 IVD458714 ILH458714 IBL458714 HRP458714 HHT458714 GXX458714 GOB458714 GEF458714 FUJ458714 FKN458714 FAR458714 EQV458714 EGZ458714 DXD458714 DNH458714 DDL458714 CTP458714 CJT458714 BZX458714 BQB458714 BGF458714 AWJ458714 AMN458714 ACR458714 SV458714 IZ458714 WVL393178 WLP393178 WBT393178 VRX393178 VIB393178 UYF393178 UOJ393178 UEN393178 TUR393178 TKV393178 TAZ393178 SRD393178 SHH393178 RXL393178 RNP393178 RDT393178 QTX393178 QKB393178 QAF393178 PQJ393178 PGN393178 OWR393178 OMV393178 OCZ393178 NTD393178 NJH393178 MZL393178 MPP393178 MFT393178 LVX393178 LMB393178 LCF393178 KSJ393178 KIN393178 JYR393178 JOV393178 JEZ393178 IVD393178 ILH393178 IBL393178 HRP393178 HHT393178 GXX393178 GOB393178 GEF393178 FUJ393178 FKN393178 FAR393178 EQV393178 EGZ393178 DXD393178 DNH393178 DDL393178 CTP393178 CJT393178 BZX393178 BQB393178 BGF393178 AWJ393178 AMN393178 ACR393178 SV393178 IZ393178 WVL327642 WLP327642 WBT327642 VRX327642 VIB327642 UYF327642 UOJ327642 UEN327642 TUR327642 TKV327642 TAZ327642 SRD327642 SHH327642 RXL327642 RNP327642 RDT327642 QTX327642 QKB327642 QAF327642 PQJ327642 PGN327642 OWR327642 OMV327642 OCZ327642 NTD327642 NJH327642 MZL327642 MPP327642 MFT327642 LVX327642 LMB327642 LCF327642 KSJ327642 KIN327642 JYR327642 JOV327642 JEZ327642 IVD327642 ILH327642 IBL327642 HRP327642 HHT327642 GXX327642 GOB327642 GEF327642 FUJ327642 FKN327642 FAR327642 EQV327642 EGZ327642 DXD327642 DNH327642 DDL327642 CTP327642 CJT327642 BZX327642 BQB327642 BGF327642 AWJ327642 AMN327642 ACR327642 SV327642 IZ327642 WVL262106 WLP262106 WBT262106 VRX262106 VIB262106 UYF262106 UOJ262106 UEN262106 TUR262106 TKV262106 TAZ262106 SRD262106 SHH262106 RXL262106 RNP262106 RDT262106 QTX262106 QKB262106 QAF262106 PQJ262106 PGN262106 OWR262106 OMV262106 OCZ262106 NTD262106 NJH262106 MZL262106 MPP262106 MFT262106 LVX262106 LMB262106 LCF262106 KSJ262106 KIN262106 JYR262106 JOV262106 JEZ262106 IVD262106 ILH262106 IBL262106 HRP262106 HHT262106 GXX262106 GOB262106 GEF262106 FUJ262106 FKN262106 FAR262106 EQV262106 EGZ262106 DXD262106 DNH262106 DDL262106 CTP262106 CJT262106 BZX262106 BQB262106 BGF262106 AWJ262106 AMN262106 ACR262106 SV262106 IZ262106 WVL196570 WLP196570 WBT196570 VRX196570 VIB196570 UYF196570 UOJ196570 UEN196570 TUR196570 TKV196570 TAZ196570 SRD196570 SHH196570 RXL196570 RNP196570 RDT196570 QTX196570 QKB196570 QAF196570 PQJ196570 PGN196570 OWR196570 OMV196570 OCZ196570 NTD196570 NJH196570 MZL196570 MPP196570 MFT196570 LVX196570 LMB196570 LCF196570 KSJ196570 KIN196570 JYR196570 JOV196570 JEZ196570 IVD196570 ILH196570 IBL196570 HRP196570 HHT196570 GXX196570 GOB196570 GEF196570 FUJ196570 FKN196570 FAR196570 EQV196570 EGZ196570 DXD196570 DNH196570 DDL196570 CTP196570 CJT196570 BZX196570 BQB196570 BGF196570 AWJ196570 AMN196570 ACR196570 SV196570 IZ196570 WVL131034 WLP131034 WBT131034 VRX131034 VIB131034 UYF131034 UOJ131034 UEN131034 TUR131034 TKV131034 TAZ131034 SRD131034 SHH131034 RXL131034 RNP131034 RDT131034 QTX131034 QKB131034 QAF131034 PQJ131034 PGN131034 OWR131034 OMV131034 OCZ131034 NTD131034 NJH131034 MZL131034 MPP131034 MFT131034 LVX131034 LMB131034 LCF131034 KSJ131034 KIN131034 JYR131034 JOV131034 JEZ131034 IVD131034 ILH131034 IBL131034 HRP131034 HHT131034 GXX131034 GOB131034 GEF131034 FUJ131034 FKN131034 FAR131034 EQV131034 EGZ131034 DXD131034 DNH131034 DDL131034 CTP131034 CJT131034 BZX131034 BQB131034 BGF131034 AWJ131034 AMN131034 ACR131034 SV131034 IZ131034 WVL65498 WLP65498 WBT65498 VRX65498 VIB65498 UYF65498 UOJ65498 UEN65498 TUR65498 TKV65498 TAZ65498 SRD65498 SHH65498 RXL65498 RNP65498 RDT65498 QTX65498 QKB65498 QAF65498 PQJ65498 PGN65498 OWR65498 OMV65498 OCZ65498 NTD65498 NJH65498 MZL65498 MPP65498 MFT65498 LVX65498 LMB65498 LCF65498 KSJ65498 KIN65498 JYR65498 JOV65498 JEZ65498 IVD65498 ILH65498 IBL65498 HRP65498 HHT65498 GXX65498 GOB65498 GEF65498 FUJ65498 FKN65498 FAR65498 EQV65498 EGZ65498 DXD65498 DNH65498 DDL65498 CTP65498 CJT65498 BZX65498 BQB65498 BGF65498 AWJ65498 AMN65498 ACR65498 SV65498" xr:uid="{00000000-0002-0000-0500-000002000000}">
      <formula1>SwapType</formula1>
    </dataValidation>
    <dataValidation type="list" allowBlank="1" showInputMessage="1" showErrorMessage="1" sqref="IZ65502 E983003 E917467 E851931 E786395 E720859 E655323 E589787 E524251 E458715 E393179 E327643 E262107 E196571 E131035 E65499 H983003 H917467 H851931 H786395 H720859 H655323 H589787 H524251 H458715 H393179 H327643 H262107 H196571 H131035 H65499 E15 H15 WVI983006 WVI17 WLM17 WBQ17 VRU17 VHY17 UYC17 UOG17 UEK17 TUO17 TKS17 TAW17 SRA17 SHE17 RXI17 RNM17 RDQ17 QTU17 QJY17 QAC17 PQG17 PGK17 OWO17 OMS17 OCW17 NTA17 NJE17 MZI17 MPM17 MFQ17 LVU17 LLY17 LCC17 KSG17 KIK17 JYO17 JOS17 JEW17 IVA17 ILE17 IBI17 HRM17 HHQ17 GXU17 GNY17 GEC17 FUG17 FKK17 FAO17 EQS17 EGW17 DXA17 DNE17 DDI17 CTM17 CJQ17 BZU17 BPY17 BGC17 AWG17 AMK17 ACO17 SS17 IW17 WVL17 WLP17 WBT17 VRX17 VIB17 UYF17 UOJ17 UEN17 TUR17 TKV17 TAZ17 SRD17 SHH17 RXL17 RNP17 RDT17 QTX17 QKB17 QAF17 PQJ17 PGN17 OWR17 OMV17 OCZ17 NTD17 NJH17 MZL17 MPP17 MFT17 LVX17 LMB17 LCF17 KSJ17 KIN17 JYR17 JOV17 JEZ17 IVD17 ILH17 IBL17 HRP17 HHT17 GXX17 GOB17 GEF17 FUJ17 FKN17 FAR17 EQV17 EGZ17 DXD17 DNH17 DDL17 CTP17 CJT17 BZX17 BQB17 BGF17 AWJ17 AMN17 ACR17 SV17 IZ17 WLM983006 WBQ983006 VRU983006 VHY983006 UYC983006 UOG983006 UEK983006 TUO983006 TKS983006 TAW983006 SRA983006 SHE983006 RXI983006 RNM983006 RDQ983006 QTU983006 QJY983006 QAC983006 PQG983006 PGK983006 OWO983006 OMS983006 OCW983006 NTA983006 NJE983006 MZI983006 MPM983006 MFQ983006 LVU983006 LLY983006 LCC983006 KSG983006 KIK983006 JYO983006 JOS983006 JEW983006 IVA983006 ILE983006 IBI983006 HRM983006 HHQ983006 GXU983006 GNY983006 GEC983006 FUG983006 FKK983006 FAO983006 EQS983006 EGW983006 DXA983006 DNE983006 DDI983006 CTM983006 CJQ983006 BZU983006 BPY983006 BGC983006 AWG983006 AMK983006 ACO983006 SS983006 IW983006 WVI917470 WLM917470 WBQ917470 VRU917470 VHY917470 UYC917470 UOG917470 UEK917470 TUO917470 TKS917470 TAW917470 SRA917470 SHE917470 RXI917470 RNM917470 RDQ917470 QTU917470 QJY917470 QAC917470 PQG917470 PGK917470 OWO917470 OMS917470 OCW917470 NTA917470 NJE917470 MZI917470 MPM917470 MFQ917470 LVU917470 LLY917470 LCC917470 KSG917470 KIK917470 JYO917470 JOS917470 JEW917470 IVA917470 ILE917470 IBI917470 HRM917470 HHQ917470 GXU917470 GNY917470 GEC917470 FUG917470 FKK917470 FAO917470 EQS917470 EGW917470 DXA917470 DNE917470 DDI917470 CTM917470 CJQ917470 BZU917470 BPY917470 BGC917470 AWG917470 AMK917470 ACO917470 SS917470 IW917470 WVI851934 WLM851934 WBQ851934 VRU851934 VHY851934 UYC851934 UOG851934 UEK851934 TUO851934 TKS851934 TAW851934 SRA851934 SHE851934 RXI851934 RNM851934 RDQ851934 QTU851934 QJY851934 QAC851934 PQG851934 PGK851934 OWO851934 OMS851934 OCW851934 NTA851934 NJE851934 MZI851934 MPM851934 MFQ851934 LVU851934 LLY851934 LCC851934 KSG851934 KIK851934 JYO851934 JOS851934 JEW851934 IVA851934 ILE851934 IBI851934 HRM851934 HHQ851934 GXU851934 GNY851934 GEC851934 FUG851934 FKK851934 FAO851934 EQS851934 EGW851934 DXA851934 DNE851934 DDI851934 CTM851934 CJQ851934 BZU851934 BPY851934 BGC851934 AWG851934 AMK851934 ACO851934 SS851934 IW851934 WVI786398 WLM786398 WBQ786398 VRU786398 VHY786398 UYC786398 UOG786398 UEK786398 TUO786398 TKS786398 TAW786398 SRA786398 SHE786398 RXI786398 RNM786398 RDQ786398 QTU786398 QJY786398 QAC786398 PQG786398 PGK786398 OWO786398 OMS786398 OCW786398 NTA786398 NJE786398 MZI786398 MPM786398 MFQ786398 LVU786398 LLY786398 LCC786398 KSG786398 KIK786398 JYO786398 JOS786398 JEW786398 IVA786398 ILE786398 IBI786398 HRM786398 HHQ786398 GXU786398 GNY786398 GEC786398 FUG786398 FKK786398 FAO786398 EQS786398 EGW786398 DXA786398 DNE786398 DDI786398 CTM786398 CJQ786398 BZU786398 BPY786398 BGC786398 AWG786398 AMK786398 ACO786398 SS786398 IW786398 WVI720862 WLM720862 WBQ720862 VRU720862 VHY720862 UYC720862 UOG720862 UEK720862 TUO720862 TKS720862 TAW720862 SRA720862 SHE720862 RXI720862 RNM720862 RDQ720862 QTU720862 QJY720862 QAC720862 PQG720862 PGK720862 OWO720862 OMS720862 OCW720862 NTA720862 NJE720862 MZI720862 MPM720862 MFQ720862 LVU720862 LLY720862 LCC720862 KSG720862 KIK720862 JYO720862 JOS720862 JEW720862 IVA720862 ILE720862 IBI720862 HRM720862 HHQ720862 GXU720862 GNY720862 GEC720862 FUG720862 FKK720862 FAO720862 EQS720862 EGW720862 DXA720862 DNE720862 DDI720862 CTM720862 CJQ720862 BZU720862 BPY720862 BGC720862 AWG720862 AMK720862 ACO720862 SS720862 IW720862 WVI655326 WLM655326 WBQ655326 VRU655326 VHY655326 UYC655326 UOG655326 UEK655326 TUO655326 TKS655326 TAW655326 SRA655326 SHE655326 RXI655326 RNM655326 RDQ655326 QTU655326 QJY655326 QAC655326 PQG655326 PGK655326 OWO655326 OMS655326 OCW655326 NTA655326 NJE655326 MZI655326 MPM655326 MFQ655326 LVU655326 LLY655326 LCC655326 KSG655326 KIK655326 JYO655326 JOS655326 JEW655326 IVA655326 ILE655326 IBI655326 HRM655326 HHQ655326 GXU655326 GNY655326 GEC655326 FUG655326 FKK655326 FAO655326 EQS655326 EGW655326 DXA655326 DNE655326 DDI655326 CTM655326 CJQ655326 BZU655326 BPY655326 BGC655326 AWG655326 AMK655326 ACO655326 SS655326 IW655326 WVI589790 WLM589790 WBQ589790 VRU589790 VHY589790 UYC589790 UOG589790 UEK589790 TUO589790 TKS589790 TAW589790 SRA589790 SHE589790 RXI589790 RNM589790 RDQ589790 QTU589790 QJY589790 QAC589790 PQG589790 PGK589790 OWO589790 OMS589790 OCW589790 NTA589790 NJE589790 MZI589790 MPM589790 MFQ589790 LVU589790 LLY589790 LCC589790 KSG589790 KIK589790 JYO589790 JOS589790 JEW589790 IVA589790 ILE589790 IBI589790 HRM589790 HHQ589790 GXU589790 GNY589790 GEC589790 FUG589790 FKK589790 FAO589790 EQS589790 EGW589790 DXA589790 DNE589790 DDI589790 CTM589790 CJQ589790 BZU589790 BPY589790 BGC589790 AWG589790 AMK589790 ACO589790 SS589790 IW589790 WVI524254 WLM524254 WBQ524254 VRU524254 VHY524254 UYC524254 UOG524254 UEK524254 TUO524254 TKS524254 TAW524254 SRA524254 SHE524254 RXI524254 RNM524254 RDQ524254 QTU524254 QJY524254 QAC524254 PQG524254 PGK524254 OWO524254 OMS524254 OCW524254 NTA524254 NJE524254 MZI524254 MPM524254 MFQ524254 LVU524254 LLY524254 LCC524254 KSG524254 KIK524254 JYO524254 JOS524254 JEW524254 IVA524254 ILE524254 IBI524254 HRM524254 HHQ524254 GXU524254 GNY524254 GEC524254 FUG524254 FKK524254 FAO524254 EQS524254 EGW524254 DXA524254 DNE524254 DDI524254 CTM524254 CJQ524254 BZU524254 BPY524254 BGC524254 AWG524254 AMK524254 ACO524254 SS524254 IW524254 WVI458718 WLM458718 WBQ458718 VRU458718 VHY458718 UYC458718 UOG458718 UEK458718 TUO458718 TKS458718 TAW458718 SRA458718 SHE458718 RXI458718 RNM458718 RDQ458718 QTU458718 QJY458718 QAC458718 PQG458718 PGK458718 OWO458718 OMS458718 OCW458718 NTA458718 NJE458718 MZI458718 MPM458718 MFQ458718 LVU458718 LLY458718 LCC458718 KSG458718 KIK458718 JYO458718 JOS458718 JEW458718 IVA458718 ILE458718 IBI458718 HRM458718 HHQ458718 GXU458718 GNY458718 GEC458718 FUG458718 FKK458718 FAO458718 EQS458718 EGW458718 DXA458718 DNE458718 DDI458718 CTM458718 CJQ458718 BZU458718 BPY458718 BGC458718 AWG458718 AMK458718 ACO458718 SS458718 IW458718 WVI393182 WLM393182 WBQ393182 VRU393182 VHY393182 UYC393182 UOG393182 UEK393182 TUO393182 TKS393182 TAW393182 SRA393182 SHE393182 RXI393182 RNM393182 RDQ393182 QTU393182 QJY393182 QAC393182 PQG393182 PGK393182 OWO393182 OMS393182 OCW393182 NTA393182 NJE393182 MZI393182 MPM393182 MFQ393182 LVU393182 LLY393182 LCC393182 KSG393182 KIK393182 JYO393182 JOS393182 JEW393182 IVA393182 ILE393182 IBI393182 HRM393182 HHQ393182 GXU393182 GNY393182 GEC393182 FUG393182 FKK393182 FAO393182 EQS393182 EGW393182 DXA393182 DNE393182 DDI393182 CTM393182 CJQ393182 BZU393182 BPY393182 BGC393182 AWG393182 AMK393182 ACO393182 SS393182 IW393182 WVI327646 WLM327646 WBQ327646 VRU327646 VHY327646 UYC327646 UOG327646 UEK327646 TUO327646 TKS327646 TAW327646 SRA327646 SHE327646 RXI327646 RNM327646 RDQ327646 QTU327646 QJY327646 QAC327646 PQG327646 PGK327646 OWO327646 OMS327646 OCW327646 NTA327646 NJE327646 MZI327646 MPM327646 MFQ327646 LVU327646 LLY327646 LCC327646 KSG327646 KIK327646 JYO327646 JOS327646 JEW327646 IVA327646 ILE327646 IBI327646 HRM327646 HHQ327646 GXU327646 GNY327646 GEC327646 FUG327646 FKK327646 FAO327646 EQS327646 EGW327646 DXA327646 DNE327646 DDI327646 CTM327646 CJQ327646 BZU327646 BPY327646 BGC327646 AWG327646 AMK327646 ACO327646 SS327646 IW327646 WVI262110 WLM262110 WBQ262110 VRU262110 VHY262110 UYC262110 UOG262110 UEK262110 TUO262110 TKS262110 TAW262110 SRA262110 SHE262110 RXI262110 RNM262110 RDQ262110 QTU262110 QJY262110 QAC262110 PQG262110 PGK262110 OWO262110 OMS262110 OCW262110 NTA262110 NJE262110 MZI262110 MPM262110 MFQ262110 LVU262110 LLY262110 LCC262110 KSG262110 KIK262110 JYO262110 JOS262110 JEW262110 IVA262110 ILE262110 IBI262110 HRM262110 HHQ262110 GXU262110 GNY262110 GEC262110 FUG262110 FKK262110 FAO262110 EQS262110 EGW262110 DXA262110 DNE262110 DDI262110 CTM262110 CJQ262110 BZU262110 BPY262110 BGC262110 AWG262110 AMK262110 ACO262110 SS262110 IW262110 WVI196574 WLM196574 WBQ196574 VRU196574 VHY196574 UYC196574 UOG196574 UEK196574 TUO196574 TKS196574 TAW196574 SRA196574 SHE196574 RXI196574 RNM196574 RDQ196574 QTU196574 QJY196574 QAC196574 PQG196574 PGK196574 OWO196574 OMS196574 OCW196574 NTA196574 NJE196574 MZI196574 MPM196574 MFQ196574 LVU196574 LLY196574 LCC196574 KSG196574 KIK196574 JYO196574 JOS196574 JEW196574 IVA196574 ILE196574 IBI196574 HRM196574 HHQ196574 GXU196574 GNY196574 GEC196574 FUG196574 FKK196574 FAO196574 EQS196574 EGW196574 DXA196574 DNE196574 DDI196574 CTM196574 CJQ196574 BZU196574 BPY196574 BGC196574 AWG196574 AMK196574 ACO196574 SS196574 IW196574 WVI131038 WLM131038 WBQ131038 VRU131038 VHY131038 UYC131038 UOG131038 UEK131038 TUO131038 TKS131038 TAW131038 SRA131038 SHE131038 RXI131038 RNM131038 RDQ131038 QTU131038 QJY131038 QAC131038 PQG131038 PGK131038 OWO131038 OMS131038 OCW131038 NTA131038 NJE131038 MZI131038 MPM131038 MFQ131038 LVU131038 LLY131038 LCC131038 KSG131038 KIK131038 JYO131038 JOS131038 JEW131038 IVA131038 ILE131038 IBI131038 HRM131038 HHQ131038 GXU131038 GNY131038 GEC131038 FUG131038 FKK131038 FAO131038 EQS131038 EGW131038 DXA131038 DNE131038 DDI131038 CTM131038 CJQ131038 BZU131038 BPY131038 BGC131038 AWG131038 AMK131038 ACO131038 SS131038 IW131038 WVI65502 WLM65502 WBQ65502 VRU65502 VHY65502 UYC65502 UOG65502 UEK65502 TUO65502 TKS65502 TAW65502 SRA65502 SHE65502 RXI65502 RNM65502 RDQ65502 QTU65502 QJY65502 QAC65502 PQG65502 PGK65502 OWO65502 OMS65502 OCW65502 NTA65502 NJE65502 MZI65502 MPM65502 MFQ65502 LVU65502 LLY65502 LCC65502 KSG65502 KIK65502 JYO65502 JOS65502 JEW65502 IVA65502 ILE65502 IBI65502 HRM65502 HHQ65502 GXU65502 GNY65502 GEC65502 FUG65502 FKK65502 FAO65502 EQS65502 EGW65502 DXA65502 DNE65502 DDI65502 CTM65502 CJQ65502 BZU65502 BPY65502 BGC65502 AWG65502 AMK65502 ACO65502 SS65502 IW65502 WVL983006 WLP983006 WBT983006 VRX983006 VIB983006 UYF983006 UOJ983006 UEN983006 TUR983006 TKV983006 TAZ983006 SRD983006 SHH983006 RXL983006 RNP983006 RDT983006 QTX983006 QKB983006 QAF983006 PQJ983006 PGN983006 OWR983006 OMV983006 OCZ983006 NTD983006 NJH983006 MZL983006 MPP983006 MFT983006 LVX983006 LMB983006 LCF983006 KSJ983006 KIN983006 JYR983006 JOV983006 JEZ983006 IVD983006 ILH983006 IBL983006 HRP983006 HHT983006 GXX983006 GOB983006 GEF983006 FUJ983006 FKN983006 FAR983006 EQV983006 EGZ983006 DXD983006 DNH983006 DDL983006 CTP983006 CJT983006 BZX983006 BQB983006 BGF983006 AWJ983006 AMN983006 ACR983006 SV983006 IZ983006 WVL917470 WLP917470 WBT917470 VRX917470 VIB917470 UYF917470 UOJ917470 UEN917470 TUR917470 TKV917470 TAZ917470 SRD917470 SHH917470 RXL917470 RNP917470 RDT917470 QTX917470 QKB917470 QAF917470 PQJ917470 PGN917470 OWR917470 OMV917470 OCZ917470 NTD917470 NJH917470 MZL917470 MPP917470 MFT917470 LVX917470 LMB917470 LCF917470 KSJ917470 KIN917470 JYR917470 JOV917470 JEZ917470 IVD917470 ILH917470 IBL917470 HRP917470 HHT917470 GXX917470 GOB917470 GEF917470 FUJ917470 FKN917470 FAR917470 EQV917470 EGZ917470 DXD917470 DNH917470 DDL917470 CTP917470 CJT917470 BZX917470 BQB917470 BGF917470 AWJ917470 AMN917470 ACR917470 SV917470 IZ917470 WVL851934 WLP851934 WBT851934 VRX851934 VIB851934 UYF851934 UOJ851934 UEN851934 TUR851934 TKV851934 TAZ851934 SRD851934 SHH851934 RXL851934 RNP851934 RDT851934 QTX851934 QKB851934 QAF851934 PQJ851934 PGN851934 OWR851934 OMV851934 OCZ851934 NTD851934 NJH851934 MZL851934 MPP851934 MFT851934 LVX851934 LMB851934 LCF851934 KSJ851934 KIN851934 JYR851934 JOV851934 JEZ851934 IVD851934 ILH851934 IBL851934 HRP851934 HHT851934 GXX851934 GOB851934 GEF851934 FUJ851934 FKN851934 FAR851934 EQV851934 EGZ851934 DXD851934 DNH851934 DDL851934 CTP851934 CJT851934 BZX851934 BQB851934 BGF851934 AWJ851934 AMN851934 ACR851934 SV851934 IZ851934 WVL786398 WLP786398 WBT786398 VRX786398 VIB786398 UYF786398 UOJ786398 UEN786398 TUR786398 TKV786398 TAZ786398 SRD786398 SHH786398 RXL786398 RNP786398 RDT786398 QTX786398 QKB786398 QAF786398 PQJ786398 PGN786398 OWR786398 OMV786398 OCZ786398 NTD786398 NJH786398 MZL786398 MPP786398 MFT786398 LVX786398 LMB786398 LCF786398 KSJ786398 KIN786398 JYR786398 JOV786398 JEZ786398 IVD786398 ILH786398 IBL786398 HRP786398 HHT786398 GXX786398 GOB786398 GEF786398 FUJ786398 FKN786398 FAR786398 EQV786398 EGZ786398 DXD786398 DNH786398 DDL786398 CTP786398 CJT786398 BZX786398 BQB786398 BGF786398 AWJ786398 AMN786398 ACR786398 SV786398 IZ786398 WVL720862 WLP720862 WBT720862 VRX720862 VIB720862 UYF720862 UOJ720862 UEN720862 TUR720862 TKV720862 TAZ720862 SRD720862 SHH720862 RXL720862 RNP720862 RDT720862 QTX720862 QKB720862 QAF720862 PQJ720862 PGN720862 OWR720862 OMV720862 OCZ720862 NTD720862 NJH720862 MZL720862 MPP720862 MFT720862 LVX720862 LMB720862 LCF720862 KSJ720862 KIN720862 JYR720862 JOV720862 JEZ720862 IVD720862 ILH720862 IBL720862 HRP720862 HHT720862 GXX720862 GOB720862 GEF720862 FUJ720862 FKN720862 FAR720862 EQV720862 EGZ720862 DXD720862 DNH720862 DDL720862 CTP720862 CJT720862 BZX720862 BQB720862 BGF720862 AWJ720862 AMN720862 ACR720862 SV720862 IZ720862 WVL655326 WLP655326 WBT655326 VRX655326 VIB655326 UYF655326 UOJ655326 UEN655326 TUR655326 TKV655326 TAZ655326 SRD655326 SHH655326 RXL655326 RNP655326 RDT655326 QTX655326 QKB655326 QAF655326 PQJ655326 PGN655326 OWR655326 OMV655326 OCZ655326 NTD655326 NJH655326 MZL655326 MPP655326 MFT655326 LVX655326 LMB655326 LCF655326 KSJ655326 KIN655326 JYR655326 JOV655326 JEZ655326 IVD655326 ILH655326 IBL655326 HRP655326 HHT655326 GXX655326 GOB655326 GEF655326 FUJ655326 FKN655326 FAR655326 EQV655326 EGZ655326 DXD655326 DNH655326 DDL655326 CTP655326 CJT655326 BZX655326 BQB655326 BGF655326 AWJ655326 AMN655326 ACR655326 SV655326 IZ655326 WVL589790 WLP589790 WBT589790 VRX589790 VIB589790 UYF589790 UOJ589790 UEN589790 TUR589790 TKV589790 TAZ589790 SRD589790 SHH589790 RXL589790 RNP589790 RDT589790 QTX589790 QKB589790 QAF589790 PQJ589790 PGN589790 OWR589790 OMV589790 OCZ589790 NTD589790 NJH589790 MZL589790 MPP589790 MFT589790 LVX589790 LMB589790 LCF589790 KSJ589790 KIN589790 JYR589790 JOV589790 JEZ589790 IVD589790 ILH589790 IBL589790 HRP589790 HHT589790 GXX589790 GOB589790 GEF589790 FUJ589790 FKN589790 FAR589790 EQV589790 EGZ589790 DXD589790 DNH589790 DDL589790 CTP589790 CJT589790 BZX589790 BQB589790 BGF589790 AWJ589790 AMN589790 ACR589790 SV589790 IZ589790 WVL524254 WLP524254 WBT524254 VRX524254 VIB524254 UYF524254 UOJ524254 UEN524254 TUR524254 TKV524254 TAZ524254 SRD524254 SHH524254 RXL524254 RNP524254 RDT524254 QTX524254 QKB524254 QAF524254 PQJ524254 PGN524254 OWR524254 OMV524254 OCZ524254 NTD524254 NJH524254 MZL524254 MPP524254 MFT524254 LVX524254 LMB524254 LCF524254 KSJ524254 KIN524254 JYR524254 JOV524254 JEZ524254 IVD524254 ILH524254 IBL524254 HRP524254 HHT524254 GXX524254 GOB524254 GEF524254 FUJ524254 FKN524254 FAR524254 EQV524254 EGZ524254 DXD524254 DNH524254 DDL524254 CTP524254 CJT524254 BZX524254 BQB524254 BGF524254 AWJ524254 AMN524254 ACR524254 SV524254 IZ524254 WVL458718 WLP458718 WBT458718 VRX458718 VIB458718 UYF458718 UOJ458718 UEN458718 TUR458718 TKV458718 TAZ458718 SRD458718 SHH458718 RXL458718 RNP458718 RDT458718 QTX458718 QKB458718 QAF458718 PQJ458718 PGN458718 OWR458718 OMV458718 OCZ458718 NTD458718 NJH458718 MZL458718 MPP458718 MFT458718 LVX458718 LMB458718 LCF458718 KSJ458718 KIN458718 JYR458718 JOV458718 JEZ458718 IVD458718 ILH458718 IBL458718 HRP458718 HHT458718 GXX458718 GOB458718 GEF458718 FUJ458718 FKN458718 FAR458718 EQV458718 EGZ458718 DXD458718 DNH458718 DDL458718 CTP458718 CJT458718 BZX458718 BQB458718 BGF458718 AWJ458718 AMN458718 ACR458718 SV458718 IZ458718 WVL393182 WLP393182 WBT393182 VRX393182 VIB393182 UYF393182 UOJ393182 UEN393182 TUR393182 TKV393182 TAZ393182 SRD393182 SHH393182 RXL393182 RNP393182 RDT393182 QTX393182 QKB393182 QAF393182 PQJ393182 PGN393182 OWR393182 OMV393182 OCZ393182 NTD393182 NJH393182 MZL393182 MPP393182 MFT393182 LVX393182 LMB393182 LCF393182 KSJ393182 KIN393182 JYR393182 JOV393182 JEZ393182 IVD393182 ILH393182 IBL393182 HRP393182 HHT393182 GXX393182 GOB393182 GEF393182 FUJ393182 FKN393182 FAR393182 EQV393182 EGZ393182 DXD393182 DNH393182 DDL393182 CTP393182 CJT393182 BZX393182 BQB393182 BGF393182 AWJ393182 AMN393182 ACR393182 SV393182 IZ393182 WVL327646 WLP327646 WBT327646 VRX327646 VIB327646 UYF327646 UOJ327646 UEN327646 TUR327646 TKV327646 TAZ327646 SRD327646 SHH327646 RXL327646 RNP327646 RDT327646 QTX327646 QKB327646 QAF327646 PQJ327646 PGN327646 OWR327646 OMV327646 OCZ327646 NTD327646 NJH327646 MZL327646 MPP327646 MFT327646 LVX327646 LMB327646 LCF327646 KSJ327646 KIN327646 JYR327646 JOV327646 JEZ327646 IVD327646 ILH327646 IBL327646 HRP327646 HHT327646 GXX327646 GOB327646 GEF327646 FUJ327646 FKN327646 FAR327646 EQV327646 EGZ327646 DXD327646 DNH327646 DDL327646 CTP327646 CJT327646 BZX327646 BQB327646 BGF327646 AWJ327646 AMN327646 ACR327646 SV327646 IZ327646 WVL262110 WLP262110 WBT262110 VRX262110 VIB262110 UYF262110 UOJ262110 UEN262110 TUR262110 TKV262110 TAZ262110 SRD262110 SHH262110 RXL262110 RNP262110 RDT262110 QTX262110 QKB262110 QAF262110 PQJ262110 PGN262110 OWR262110 OMV262110 OCZ262110 NTD262110 NJH262110 MZL262110 MPP262110 MFT262110 LVX262110 LMB262110 LCF262110 KSJ262110 KIN262110 JYR262110 JOV262110 JEZ262110 IVD262110 ILH262110 IBL262110 HRP262110 HHT262110 GXX262110 GOB262110 GEF262110 FUJ262110 FKN262110 FAR262110 EQV262110 EGZ262110 DXD262110 DNH262110 DDL262110 CTP262110 CJT262110 BZX262110 BQB262110 BGF262110 AWJ262110 AMN262110 ACR262110 SV262110 IZ262110 WVL196574 WLP196574 WBT196574 VRX196574 VIB196574 UYF196574 UOJ196574 UEN196574 TUR196574 TKV196574 TAZ196574 SRD196574 SHH196574 RXL196574 RNP196574 RDT196574 QTX196574 QKB196574 QAF196574 PQJ196574 PGN196574 OWR196574 OMV196574 OCZ196574 NTD196574 NJH196574 MZL196574 MPP196574 MFT196574 LVX196574 LMB196574 LCF196574 KSJ196574 KIN196574 JYR196574 JOV196574 JEZ196574 IVD196574 ILH196574 IBL196574 HRP196574 HHT196574 GXX196574 GOB196574 GEF196574 FUJ196574 FKN196574 FAR196574 EQV196574 EGZ196574 DXD196574 DNH196574 DDL196574 CTP196574 CJT196574 BZX196574 BQB196574 BGF196574 AWJ196574 AMN196574 ACR196574 SV196574 IZ196574 WVL131038 WLP131038 WBT131038 VRX131038 VIB131038 UYF131038 UOJ131038 UEN131038 TUR131038 TKV131038 TAZ131038 SRD131038 SHH131038 RXL131038 RNP131038 RDT131038 QTX131038 QKB131038 QAF131038 PQJ131038 PGN131038 OWR131038 OMV131038 OCZ131038 NTD131038 NJH131038 MZL131038 MPP131038 MFT131038 LVX131038 LMB131038 LCF131038 KSJ131038 KIN131038 JYR131038 JOV131038 JEZ131038 IVD131038 ILH131038 IBL131038 HRP131038 HHT131038 GXX131038 GOB131038 GEF131038 FUJ131038 FKN131038 FAR131038 EQV131038 EGZ131038 DXD131038 DNH131038 DDL131038 CTP131038 CJT131038 BZX131038 BQB131038 BGF131038 AWJ131038 AMN131038 ACR131038 SV131038 IZ131038 WVL65502 WLP65502 WBT65502 VRX65502 VIB65502 UYF65502 UOJ65502 UEN65502 TUR65502 TKV65502 TAZ65502 SRD65502 SHH65502 RXL65502 RNP65502 RDT65502 QTX65502 QKB65502 QAF65502 PQJ65502 PGN65502 OWR65502 OMV65502 OCZ65502 NTD65502 NJH65502 MZL65502 MPP65502 MFT65502 LVX65502 LMB65502 LCF65502 KSJ65502 KIN65502 JYR65502 JOV65502 JEZ65502 IVD65502 ILH65502 IBL65502 HRP65502 HHT65502 GXX65502 GOB65502 GEF65502 FUJ65502 FKN65502 FAR65502 EQV65502 EGZ65502 DXD65502 DNH65502 DDL65502 CTP65502 CJT65502 BZX65502 BQB65502 BGF65502 AWJ65502 AMN65502 ACR65502 SV65502" xr:uid="{00000000-0002-0000-0500-000003000000}">
      <formula1>LegType</formula1>
    </dataValidation>
    <dataValidation type="list" allowBlank="1" showInputMessage="1" showErrorMessage="1" sqref="IZ65507 E983008 E917472 E851936 E786400 E720864 E655328 E589792 E524256 E458720 E393184 E327648 E262112 E196576 E131040 E65504 H983008 H917472 H851936 H786400 H720864 H655328 H589792 H524256 H458720 H393184 H327648 H262112 H196576 H131040 H65504 E20 H20 WVI983011 WVI22 WLM22 WBQ22 VRU22 VHY22 UYC22 UOG22 UEK22 TUO22 TKS22 TAW22 SRA22 SHE22 RXI22 RNM22 RDQ22 QTU22 QJY22 QAC22 PQG22 PGK22 OWO22 OMS22 OCW22 NTA22 NJE22 MZI22 MPM22 MFQ22 LVU22 LLY22 LCC22 KSG22 KIK22 JYO22 JOS22 JEW22 IVA22 ILE22 IBI22 HRM22 HHQ22 GXU22 GNY22 GEC22 FUG22 FKK22 FAO22 EQS22 EGW22 DXA22 DNE22 DDI22 CTM22 CJQ22 BZU22 BPY22 BGC22 AWG22 AMK22 ACO22 SS22 IW22 WVL22 WLP22 WBT22 VRX22 VIB22 UYF22 UOJ22 UEN22 TUR22 TKV22 TAZ22 SRD22 SHH22 RXL22 RNP22 RDT22 QTX22 QKB22 QAF22 PQJ22 PGN22 OWR22 OMV22 OCZ22 NTD22 NJH22 MZL22 MPP22 MFT22 LVX22 LMB22 LCF22 KSJ22 KIN22 JYR22 JOV22 JEZ22 IVD22 ILH22 IBL22 HRP22 HHT22 GXX22 GOB22 GEF22 FUJ22 FKN22 FAR22 EQV22 EGZ22 DXD22 DNH22 DDL22 CTP22 CJT22 BZX22 BQB22 BGF22 AWJ22 AMN22 ACR22 SV22 IZ22 WLM983011 WBQ983011 VRU983011 VHY983011 UYC983011 UOG983011 UEK983011 TUO983011 TKS983011 TAW983011 SRA983011 SHE983011 RXI983011 RNM983011 RDQ983011 QTU983011 QJY983011 QAC983011 PQG983011 PGK983011 OWO983011 OMS983011 OCW983011 NTA983011 NJE983011 MZI983011 MPM983011 MFQ983011 LVU983011 LLY983011 LCC983011 KSG983011 KIK983011 JYO983011 JOS983011 JEW983011 IVA983011 ILE983011 IBI983011 HRM983011 HHQ983011 GXU983011 GNY983011 GEC983011 FUG983011 FKK983011 FAO983011 EQS983011 EGW983011 DXA983011 DNE983011 DDI983011 CTM983011 CJQ983011 BZU983011 BPY983011 BGC983011 AWG983011 AMK983011 ACO983011 SS983011 IW983011 WVI917475 WLM917475 WBQ917475 VRU917475 VHY917475 UYC917475 UOG917475 UEK917475 TUO917475 TKS917475 TAW917475 SRA917475 SHE917475 RXI917475 RNM917475 RDQ917475 QTU917475 QJY917475 QAC917475 PQG917475 PGK917475 OWO917475 OMS917475 OCW917475 NTA917475 NJE917475 MZI917475 MPM917475 MFQ917475 LVU917475 LLY917475 LCC917475 KSG917475 KIK917475 JYO917475 JOS917475 JEW917475 IVA917475 ILE917475 IBI917475 HRM917475 HHQ917475 GXU917475 GNY917475 GEC917475 FUG917475 FKK917475 FAO917475 EQS917475 EGW917475 DXA917475 DNE917475 DDI917475 CTM917475 CJQ917475 BZU917475 BPY917475 BGC917475 AWG917475 AMK917475 ACO917475 SS917475 IW917475 WVI851939 WLM851939 WBQ851939 VRU851939 VHY851939 UYC851939 UOG851939 UEK851939 TUO851939 TKS851939 TAW851939 SRA851939 SHE851939 RXI851939 RNM851939 RDQ851939 QTU851939 QJY851939 QAC851939 PQG851939 PGK851939 OWO851939 OMS851939 OCW851939 NTA851939 NJE851939 MZI851939 MPM851939 MFQ851939 LVU851939 LLY851939 LCC851939 KSG851939 KIK851939 JYO851939 JOS851939 JEW851939 IVA851939 ILE851939 IBI851939 HRM851939 HHQ851939 GXU851939 GNY851939 GEC851939 FUG851939 FKK851939 FAO851939 EQS851939 EGW851939 DXA851939 DNE851939 DDI851939 CTM851939 CJQ851939 BZU851939 BPY851939 BGC851939 AWG851939 AMK851939 ACO851939 SS851939 IW851939 WVI786403 WLM786403 WBQ786403 VRU786403 VHY786403 UYC786403 UOG786403 UEK786403 TUO786403 TKS786403 TAW786403 SRA786403 SHE786403 RXI786403 RNM786403 RDQ786403 QTU786403 QJY786403 QAC786403 PQG786403 PGK786403 OWO786403 OMS786403 OCW786403 NTA786403 NJE786403 MZI786403 MPM786403 MFQ786403 LVU786403 LLY786403 LCC786403 KSG786403 KIK786403 JYO786403 JOS786403 JEW786403 IVA786403 ILE786403 IBI786403 HRM786403 HHQ786403 GXU786403 GNY786403 GEC786403 FUG786403 FKK786403 FAO786403 EQS786403 EGW786403 DXA786403 DNE786403 DDI786403 CTM786403 CJQ786403 BZU786403 BPY786403 BGC786403 AWG786403 AMK786403 ACO786403 SS786403 IW786403 WVI720867 WLM720867 WBQ720867 VRU720867 VHY720867 UYC720867 UOG720867 UEK720867 TUO720867 TKS720867 TAW720867 SRA720867 SHE720867 RXI720867 RNM720867 RDQ720867 QTU720867 QJY720867 QAC720867 PQG720867 PGK720867 OWO720867 OMS720867 OCW720867 NTA720867 NJE720867 MZI720867 MPM720867 MFQ720867 LVU720867 LLY720867 LCC720867 KSG720867 KIK720867 JYO720867 JOS720867 JEW720867 IVA720867 ILE720867 IBI720867 HRM720867 HHQ720867 GXU720867 GNY720867 GEC720867 FUG720867 FKK720867 FAO720867 EQS720867 EGW720867 DXA720867 DNE720867 DDI720867 CTM720867 CJQ720867 BZU720867 BPY720867 BGC720867 AWG720867 AMK720867 ACO720867 SS720867 IW720867 WVI655331 WLM655331 WBQ655331 VRU655331 VHY655331 UYC655331 UOG655331 UEK655331 TUO655331 TKS655331 TAW655331 SRA655331 SHE655331 RXI655331 RNM655331 RDQ655331 QTU655331 QJY655331 QAC655331 PQG655331 PGK655331 OWO655331 OMS655331 OCW655331 NTA655331 NJE655331 MZI655331 MPM655331 MFQ655331 LVU655331 LLY655331 LCC655331 KSG655331 KIK655331 JYO655331 JOS655331 JEW655331 IVA655331 ILE655331 IBI655331 HRM655331 HHQ655331 GXU655331 GNY655331 GEC655331 FUG655331 FKK655331 FAO655331 EQS655331 EGW655331 DXA655331 DNE655331 DDI655331 CTM655331 CJQ655331 BZU655331 BPY655331 BGC655331 AWG655331 AMK655331 ACO655331 SS655331 IW655331 WVI589795 WLM589795 WBQ589795 VRU589795 VHY589795 UYC589795 UOG589795 UEK589795 TUO589795 TKS589795 TAW589795 SRA589795 SHE589795 RXI589795 RNM589795 RDQ589795 QTU589795 QJY589795 QAC589795 PQG589795 PGK589795 OWO589795 OMS589795 OCW589795 NTA589795 NJE589795 MZI589795 MPM589795 MFQ589795 LVU589795 LLY589795 LCC589795 KSG589795 KIK589795 JYO589795 JOS589795 JEW589795 IVA589795 ILE589795 IBI589795 HRM589795 HHQ589795 GXU589795 GNY589795 GEC589795 FUG589795 FKK589795 FAO589795 EQS589795 EGW589795 DXA589795 DNE589795 DDI589795 CTM589795 CJQ589795 BZU589795 BPY589795 BGC589795 AWG589795 AMK589795 ACO589795 SS589795 IW589795 WVI524259 WLM524259 WBQ524259 VRU524259 VHY524259 UYC524259 UOG524259 UEK524259 TUO524259 TKS524259 TAW524259 SRA524259 SHE524259 RXI524259 RNM524259 RDQ524259 QTU524259 QJY524259 QAC524259 PQG524259 PGK524259 OWO524259 OMS524259 OCW524259 NTA524259 NJE524259 MZI524259 MPM524259 MFQ524259 LVU524259 LLY524259 LCC524259 KSG524259 KIK524259 JYO524259 JOS524259 JEW524259 IVA524259 ILE524259 IBI524259 HRM524259 HHQ524259 GXU524259 GNY524259 GEC524259 FUG524259 FKK524259 FAO524259 EQS524259 EGW524259 DXA524259 DNE524259 DDI524259 CTM524259 CJQ524259 BZU524259 BPY524259 BGC524259 AWG524259 AMK524259 ACO524259 SS524259 IW524259 WVI458723 WLM458723 WBQ458723 VRU458723 VHY458723 UYC458723 UOG458723 UEK458723 TUO458723 TKS458723 TAW458723 SRA458723 SHE458723 RXI458723 RNM458723 RDQ458723 QTU458723 QJY458723 QAC458723 PQG458723 PGK458723 OWO458723 OMS458723 OCW458723 NTA458723 NJE458723 MZI458723 MPM458723 MFQ458723 LVU458723 LLY458723 LCC458723 KSG458723 KIK458723 JYO458723 JOS458723 JEW458723 IVA458723 ILE458723 IBI458723 HRM458723 HHQ458723 GXU458723 GNY458723 GEC458723 FUG458723 FKK458723 FAO458723 EQS458723 EGW458723 DXA458723 DNE458723 DDI458723 CTM458723 CJQ458723 BZU458723 BPY458723 BGC458723 AWG458723 AMK458723 ACO458723 SS458723 IW458723 WVI393187 WLM393187 WBQ393187 VRU393187 VHY393187 UYC393187 UOG393187 UEK393187 TUO393187 TKS393187 TAW393187 SRA393187 SHE393187 RXI393187 RNM393187 RDQ393187 QTU393187 QJY393187 QAC393187 PQG393187 PGK393187 OWO393187 OMS393187 OCW393187 NTA393187 NJE393187 MZI393187 MPM393187 MFQ393187 LVU393187 LLY393187 LCC393187 KSG393187 KIK393187 JYO393187 JOS393187 JEW393187 IVA393187 ILE393187 IBI393187 HRM393187 HHQ393187 GXU393187 GNY393187 GEC393187 FUG393187 FKK393187 FAO393187 EQS393187 EGW393187 DXA393187 DNE393187 DDI393187 CTM393187 CJQ393187 BZU393187 BPY393187 BGC393187 AWG393187 AMK393187 ACO393187 SS393187 IW393187 WVI327651 WLM327651 WBQ327651 VRU327651 VHY327651 UYC327651 UOG327651 UEK327651 TUO327651 TKS327651 TAW327651 SRA327651 SHE327651 RXI327651 RNM327651 RDQ327651 QTU327651 QJY327651 QAC327651 PQG327651 PGK327651 OWO327651 OMS327651 OCW327651 NTA327651 NJE327651 MZI327651 MPM327651 MFQ327651 LVU327651 LLY327651 LCC327651 KSG327651 KIK327651 JYO327651 JOS327651 JEW327651 IVA327651 ILE327651 IBI327651 HRM327651 HHQ327651 GXU327651 GNY327651 GEC327651 FUG327651 FKK327651 FAO327651 EQS327651 EGW327651 DXA327651 DNE327651 DDI327651 CTM327651 CJQ327651 BZU327651 BPY327651 BGC327651 AWG327651 AMK327651 ACO327651 SS327651 IW327651 WVI262115 WLM262115 WBQ262115 VRU262115 VHY262115 UYC262115 UOG262115 UEK262115 TUO262115 TKS262115 TAW262115 SRA262115 SHE262115 RXI262115 RNM262115 RDQ262115 QTU262115 QJY262115 QAC262115 PQG262115 PGK262115 OWO262115 OMS262115 OCW262115 NTA262115 NJE262115 MZI262115 MPM262115 MFQ262115 LVU262115 LLY262115 LCC262115 KSG262115 KIK262115 JYO262115 JOS262115 JEW262115 IVA262115 ILE262115 IBI262115 HRM262115 HHQ262115 GXU262115 GNY262115 GEC262115 FUG262115 FKK262115 FAO262115 EQS262115 EGW262115 DXA262115 DNE262115 DDI262115 CTM262115 CJQ262115 BZU262115 BPY262115 BGC262115 AWG262115 AMK262115 ACO262115 SS262115 IW262115 WVI196579 WLM196579 WBQ196579 VRU196579 VHY196579 UYC196579 UOG196579 UEK196579 TUO196579 TKS196579 TAW196579 SRA196579 SHE196579 RXI196579 RNM196579 RDQ196579 QTU196579 QJY196579 QAC196579 PQG196579 PGK196579 OWO196579 OMS196579 OCW196579 NTA196579 NJE196579 MZI196579 MPM196579 MFQ196579 LVU196579 LLY196579 LCC196579 KSG196579 KIK196579 JYO196579 JOS196579 JEW196579 IVA196579 ILE196579 IBI196579 HRM196579 HHQ196579 GXU196579 GNY196579 GEC196579 FUG196579 FKK196579 FAO196579 EQS196579 EGW196579 DXA196579 DNE196579 DDI196579 CTM196579 CJQ196579 BZU196579 BPY196579 BGC196579 AWG196579 AMK196579 ACO196579 SS196579 IW196579 WVI131043 WLM131043 WBQ131043 VRU131043 VHY131043 UYC131043 UOG131043 UEK131043 TUO131043 TKS131043 TAW131043 SRA131043 SHE131043 RXI131043 RNM131043 RDQ131043 QTU131043 QJY131043 QAC131043 PQG131043 PGK131043 OWO131043 OMS131043 OCW131043 NTA131043 NJE131043 MZI131043 MPM131043 MFQ131043 LVU131043 LLY131043 LCC131043 KSG131043 KIK131043 JYO131043 JOS131043 JEW131043 IVA131043 ILE131043 IBI131043 HRM131043 HHQ131043 GXU131043 GNY131043 GEC131043 FUG131043 FKK131043 FAO131043 EQS131043 EGW131043 DXA131043 DNE131043 DDI131043 CTM131043 CJQ131043 BZU131043 BPY131043 BGC131043 AWG131043 AMK131043 ACO131043 SS131043 IW131043 WVI65507 WLM65507 WBQ65507 VRU65507 VHY65507 UYC65507 UOG65507 UEK65507 TUO65507 TKS65507 TAW65507 SRA65507 SHE65507 RXI65507 RNM65507 RDQ65507 QTU65507 QJY65507 QAC65507 PQG65507 PGK65507 OWO65507 OMS65507 OCW65507 NTA65507 NJE65507 MZI65507 MPM65507 MFQ65507 LVU65507 LLY65507 LCC65507 KSG65507 KIK65507 JYO65507 JOS65507 JEW65507 IVA65507 ILE65507 IBI65507 HRM65507 HHQ65507 GXU65507 GNY65507 GEC65507 FUG65507 FKK65507 FAO65507 EQS65507 EGW65507 DXA65507 DNE65507 DDI65507 CTM65507 CJQ65507 BZU65507 BPY65507 BGC65507 AWG65507 AMK65507 ACO65507 SS65507 IW65507 WVL983011 WLP983011 WBT983011 VRX983011 VIB983011 UYF983011 UOJ983011 UEN983011 TUR983011 TKV983011 TAZ983011 SRD983011 SHH983011 RXL983011 RNP983011 RDT983011 QTX983011 QKB983011 QAF983011 PQJ983011 PGN983011 OWR983011 OMV983011 OCZ983011 NTD983011 NJH983011 MZL983011 MPP983011 MFT983011 LVX983011 LMB983011 LCF983011 KSJ983011 KIN983011 JYR983011 JOV983011 JEZ983011 IVD983011 ILH983011 IBL983011 HRP983011 HHT983011 GXX983011 GOB983011 GEF983011 FUJ983011 FKN983011 FAR983011 EQV983011 EGZ983011 DXD983011 DNH983011 DDL983011 CTP983011 CJT983011 BZX983011 BQB983011 BGF983011 AWJ983011 AMN983011 ACR983011 SV983011 IZ983011 WVL917475 WLP917475 WBT917475 VRX917475 VIB917475 UYF917475 UOJ917475 UEN917475 TUR917475 TKV917475 TAZ917475 SRD917475 SHH917475 RXL917475 RNP917475 RDT917475 QTX917475 QKB917475 QAF917475 PQJ917475 PGN917475 OWR917475 OMV917475 OCZ917475 NTD917475 NJH917475 MZL917475 MPP917475 MFT917475 LVX917475 LMB917475 LCF917475 KSJ917475 KIN917475 JYR917475 JOV917475 JEZ917475 IVD917475 ILH917475 IBL917475 HRP917475 HHT917475 GXX917475 GOB917475 GEF917475 FUJ917475 FKN917475 FAR917475 EQV917475 EGZ917475 DXD917475 DNH917475 DDL917475 CTP917475 CJT917475 BZX917475 BQB917475 BGF917475 AWJ917475 AMN917475 ACR917475 SV917475 IZ917475 WVL851939 WLP851939 WBT851939 VRX851939 VIB851939 UYF851939 UOJ851939 UEN851939 TUR851939 TKV851939 TAZ851939 SRD851939 SHH851939 RXL851939 RNP851939 RDT851939 QTX851939 QKB851939 QAF851939 PQJ851939 PGN851939 OWR851939 OMV851939 OCZ851939 NTD851939 NJH851939 MZL851939 MPP851939 MFT851939 LVX851939 LMB851939 LCF851939 KSJ851939 KIN851939 JYR851939 JOV851939 JEZ851939 IVD851939 ILH851939 IBL851939 HRP851939 HHT851939 GXX851939 GOB851939 GEF851939 FUJ851939 FKN851939 FAR851939 EQV851939 EGZ851939 DXD851939 DNH851939 DDL851939 CTP851939 CJT851939 BZX851939 BQB851939 BGF851939 AWJ851939 AMN851939 ACR851939 SV851939 IZ851939 WVL786403 WLP786403 WBT786403 VRX786403 VIB786403 UYF786403 UOJ786403 UEN786403 TUR786403 TKV786403 TAZ786403 SRD786403 SHH786403 RXL786403 RNP786403 RDT786403 QTX786403 QKB786403 QAF786403 PQJ786403 PGN786403 OWR786403 OMV786403 OCZ786403 NTD786403 NJH786403 MZL786403 MPP786403 MFT786403 LVX786403 LMB786403 LCF786403 KSJ786403 KIN786403 JYR786403 JOV786403 JEZ786403 IVD786403 ILH786403 IBL786403 HRP786403 HHT786403 GXX786403 GOB786403 GEF786403 FUJ786403 FKN786403 FAR786403 EQV786403 EGZ786403 DXD786403 DNH786403 DDL786403 CTP786403 CJT786403 BZX786403 BQB786403 BGF786403 AWJ786403 AMN786403 ACR786403 SV786403 IZ786403 WVL720867 WLP720867 WBT720867 VRX720867 VIB720867 UYF720867 UOJ720867 UEN720867 TUR720867 TKV720867 TAZ720867 SRD720867 SHH720867 RXL720867 RNP720867 RDT720867 QTX720867 QKB720867 QAF720867 PQJ720867 PGN720867 OWR720867 OMV720867 OCZ720867 NTD720867 NJH720867 MZL720867 MPP720867 MFT720867 LVX720867 LMB720867 LCF720867 KSJ720867 KIN720867 JYR720867 JOV720867 JEZ720867 IVD720867 ILH720867 IBL720867 HRP720867 HHT720867 GXX720867 GOB720867 GEF720867 FUJ720867 FKN720867 FAR720867 EQV720867 EGZ720867 DXD720867 DNH720867 DDL720867 CTP720867 CJT720867 BZX720867 BQB720867 BGF720867 AWJ720867 AMN720867 ACR720867 SV720867 IZ720867 WVL655331 WLP655331 WBT655331 VRX655331 VIB655331 UYF655331 UOJ655331 UEN655331 TUR655331 TKV655331 TAZ655331 SRD655331 SHH655331 RXL655331 RNP655331 RDT655331 QTX655331 QKB655331 QAF655331 PQJ655331 PGN655331 OWR655331 OMV655331 OCZ655331 NTD655331 NJH655331 MZL655331 MPP655331 MFT655331 LVX655331 LMB655331 LCF655331 KSJ655331 KIN655331 JYR655331 JOV655331 JEZ655331 IVD655331 ILH655331 IBL655331 HRP655331 HHT655331 GXX655331 GOB655331 GEF655331 FUJ655331 FKN655331 FAR655331 EQV655331 EGZ655331 DXD655331 DNH655331 DDL655331 CTP655331 CJT655331 BZX655331 BQB655331 BGF655331 AWJ655331 AMN655331 ACR655331 SV655331 IZ655331 WVL589795 WLP589795 WBT589795 VRX589795 VIB589795 UYF589795 UOJ589795 UEN589795 TUR589795 TKV589795 TAZ589795 SRD589795 SHH589795 RXL589795 RNP589795 RDT589795 QTX589795 QKB589795 QAF589795 PQJ589795 PGN589795 OWR589795 OMV589795 OCZ589795 NTD589795 NJH589795 MZL589795 MPP589795 MFT589795 LVX589795 LMB589795 LCF589795 KSJ589795 KIN589795 JYR589795 JOV589795 JEZ589795 IVD589795 ILH589795 IBL589795 HRP589795 HHT589795 GXX589795 GOB589795 GEF589795 FUJ589795 FKN589795 FAR589795 EQV589795 EGZ589795 DXD589795 DNH589795 DDL589795 CTP589795 CJT589795 BZX589795 BQB589795 BGF589795 AWJ589795 AMN589795 ACR589795 SV589795 IZ589795 WVL524259 WLP524259 WBT524259 VRX524259 VIB524259 UYF524259 UOJ524259 UEN524259 TUR524259 TKV524259 TAZ524259 SRD524259 SHH524259 RXL524259 RNP524259 RDT524259 QTX524259 QKB524259 QAF524259 PQJ524259 PGN524259 OWR524259 OMV524259 OCZ524259 NTD524259 NJH524259 MZL524259 MPP524259 MFT524259 LVX524259 LMB524259 LCF524259 KSJ524259 KIN524259 JYR524259 JOV524259 JEZ524259 IVD524259 ILH524259 IBL524259 HRP524259 HHT524259 GXX524259 GOB524259 GEF524259 FUJ524259 FKN524259 FAR524259 EQV524259 EGZ524259 DXD524259 DNH524259 DDL524259 CTP524259 CJT524259 BZX524259 BQB524259 BGF524259 AWJ524259 AMN524259 ACR524259 SV524259 IZ524259 WVL458723 WLP458723 WBT458723 VRX458723 VIB458723 UYF458723 UOJ458723 UEN458723 TUR458723 TKV458723 TAZ458723 SRD458723 SHH458723 RXL458723 RNP458723 RDT458723 QTX458723 QKB458723 QAF458723 PQJ458723 PGN458723 OWR458723 OMV458723 OCZ458723 NTD458723 NJH458723 MZL458723 MPP458723 MFT458723 LVX458723 LMB458723 LCF458723 KSJ458723 KIN458723 JYR458723 JOV458723 JEZ458723 IVD458723 ILH458723 IBL458723 HRP458723 HHT458723 GXX458723 GOB458723 GEF458723 FUJ458723 FKN458723 FAR458723 EQV458723 EGZ458723 DXD458723 DNH458723 DDL458723 CTP458723 CJT458723 BZX458723 BQB458723 BGF458723 AWJ458723 AMN458723 ACR458723 SV458723 IZ458723 WVL393187 WLP393187 WBT393187 VRX393187 VIB393187 UYF393187 UOJ393187 UEN393187 TUR393187 TKV393187 TAZ393187 SRD393187 SHH393187 RXL393187 RNP393187 RDT393187 QTX393187 QKB393187 QAF393187 PQJ393187 PGN393187 OWR393187 OMV393187 OCZ393187 NTD393187 NJH393187 MZL393187 MPP393187 MFT393187 LVX393187 LMB393187 LCF393187 KSJ393187 KIN393187 JYR393187 JOV393187 JEZ393187 IVD393187 ILH393187 IBL393187 HRP393187 HHT393187 GXX393187 GOB393187 GEF393187 FUJ393187 FKN393187 FAR393187 EQV393187 EGZ393187 DXD393187 DNH393187 DDL393187 CTP393187 CJT393187 BZX393187 BQB393187 BGF393187 AWJ393187 AMN393187 ACR393187 SV393187 IZ393187 WVL327651 WLP327651 WBT327651 VRX327651 VIB327651 UYF327651 UOJ327651 UEN327651 TUR327651 TKV327651 TAZ327651 SRD327651 SHH327651 RXL327651 RNP327651 RDT327651 QTX327651 QKB327651 QAF327651 PQJ327651 PGN327651 OWR327651 OMV327651 OCZ327651 NTD327651 NJH327651 MZL327651 MPP327651 MFT327651 LVX327651 LMB327651 LCF327651 KSJ327651 KIN327651 JYR327651 JOV327651 JEZ327651 IVD327651 ILH327651 IBL327651 HRP327651 HHT327651 GXX327651 GOB327651 GEF327651 FUJ327651 FKN327651 FAR327651 EQV327651 EGZ327651 DXD327651 DNH327651 DDL327651 CTP327651 CJT327651 BZX327651 BQB327651 BGF327651 AWJ327651 AMN327651 ACR327651 SV327651 IZ327651 WVL262115 WLP262115 WBT262115 VRX262115 VIB262115 UYF262115 UOJ262115 UEN262115 TUR262115 TKV262115 TAZ262115 SRD262115 SHH262115 RXL262115 RNP262115 RDT262115 QTX262115 QKB262115 QAF262115 PQJ262115 PGN262115 OWR262115 OMV262115 OCZ262115 NTD262115 NJH262115 MZL262115 MPP262115 MFT262115 LVX262115 LMB262115 LCF262115 KSJ262115 KIN262115 JYR262115 JOV262115 JEZ262115 IVD262115 ILH262115 IBL262115 HRP262115 HHT262115 GXX262115 GOB262115 GEF262115 FUJ262115 FKN262115 FAR262115 EQV262115 EGZ262115 DXD262115 DNH262115 DDL262115 CTP262115 CJT262115 BZX262115 BQB262115 BGF262115 AWJ262115 AMN262115 ACR262115 SV262115 IZ262115 WVL196579 WLP196579 WBT196579 VRX196579 VIB196579 UYF196579 UOJ196579 UEN196579 TUR196579 TKV196579 TAZ196579 SRD196579 SHH196579 RXL196579 RNP196579 RDT196579 QTX196579 QKB196579 QAF196579 PQJ196579 PGN196579 OWR196579 OMV196579 OCZ196579 NTD196579 NJH196579 MZL196579 MPP196579 MFT196579 LVX196579 LMB196579 LCF196579 KSJ196579 KIN196579 JYR196579 JOV196579 JEZ196579 IVD196579 ILH196579 IBL196579 HRP196579 HHT196579 GXX196579 GOB196579 GEF196579 FUJ196579 FKN196579 FAR196579 EQV196579 EGZ196579 DXD196579 DNH196579 DDL196579 CTP196579 CJT196579 BZX196579 BQB196579 BGF196579 AWJ196579 AMN196579 ACR196579 SV196579 IZ196579 WVL131043 WLP131043 WBT131043 VRX131043 VIB131043 UYF131043 UOJ131043 UEN131043 TUR131043 TKV131043 TAZ131043 SRD131043 SHH131043 RXL131043 RNP131043 RDT131043 QTX131043 QKB131043 QAF131043 PQJ131043 PGN131043 OWR131043 OMV131043 OCZ131043 NTD131043 NJH131043 MZL131043 MPP131043 MFT131043 LVX131043 LMB131043 LCF131043 KSJ131043 KIN131043 JYR131043 JOV131043 JEZ131043 IVD131043 ILH131043 IBL131043 HRP131043 HHT131043 GXX131043 GOB131043 GEF131043 FUJ131043 FKN131043 FAR131043 EQV131043 EGZ131043 DXD131043 DNH131043 DDL131043 CTP131043 CJT131043 BZX131043 BQB131043 BGF131043 AWJ131043 AMN131043 ACR131043 SV131043 IZ131043 WVL65507 WLP65507 WBT65507 VRX65507 VIB65507 UYF65507 UOJ65507 UEN65507 TUR65507 TKV65507 TAZ65507 SRD65507 SHH65507 RXL65507 RNP65507 RDT65507 QTX65507 QKB65507 QAF65507 PQJ65507 PGN65507 OWR65507 OMV65507 OCZ65507 NTD65507 NJH65507 MZL65507 MPP65507 MFT65507 LVX65507 LMB65507 LCF65507 KSJ65507 KIN65507 JYR65507 JOV65507 JEZ65507 IVD65507 ILH65507 IBL65507 HRP65507 HHT65507 GXX65507 GOB65507 GEF65507 FUJ65507 FKN65507 FAR65507 EQV65507 EGZ65507 DXD65507 DNH65507 DDL65507 CTP65507 CJT65507 BZX65507 BQB65507 BGF65507 AWJ65507 AMN65507 ACR65507 SV65507" xr:uid="{00000000-0002-0000-0500-000004000000}">
      <formula1>DayCountConventions</formula1>
    </dataValidation>
    <dataValidation type="list" allowBlank="1" showInputMessage="1" showErrorMessage="1" sqref="IZ65508 E983011 E917475 E851939 E786403 E720867 E655331 E589795 E524259 E458723 E393187 E327651 E262115 E196579 E131043 E65507 E983009 E917473 E851937 E786401 E720865 E655329 E589793 E524257 E458721 E393185 E327649 E262113 E196577 E131041 E65505 H983011 H917475 H851939 H786403 H720867 H655331 H589795 H524259 H458723 H393187 H327651 H262115 H196579 H131043 H65507 H983009 H917473 H851937 H786401 H720865 H655329 H589793 H524257 H458721 H393185 H327649 H262113 H196577 H131041 H65505 H23 E21 E23 H21 WVI983014 WVI25 WLM25 WBQ25 VRU25 VHY25 UYC25 UOG25 UEK25 TUO25 TKS25 TAW25 SRA25 SHE25 RXI25 RNM25 RDQ25 QTU25 QJY25 QAC25 PQG25 PGK25 OWO25 OMS25 OCW25 NTA25 NJE25 MZI25 MPM25 MFQ25 LVU25 LLY25 LCC25 KSG25 KIK25 JYO25 JOS25 JEW25 IVA25 ILE25 IBI25 HRM25 HHQ25 GXU25 GNY25 GEC25 FUG25 FKK25 FAO25 EQS25 EGW25 DXA25 DNE25 DDI25 CTM25 CJQ25 BZU25 BPY25 BGC25 AWG25 AMK25 ACO25 SS25 IW25 WVI23 WLM23 WBQ23 VRU23 VHY23 UYC23 UOG23 UEK23 TUO23 TKS23 TAW23 SRA23 SHE23 RXI23 RNM23 RDQ23 QTU23 QJY23 QAC23 PQG23 PGK23 OWO23 OMS23 OCW23 NTA23 NJE23 MZI23 MPM23 MFQ23 LVU23 LLY23 LCC23 KSG23 KIK23 JYO23 JOS23 JEW23 IVA23 ILE23 IBI23 HRM23 HHQ23 GXU23 GNY23 GEC23 FUG23 FKK23 FAO23 EQS23 EGW23 DXA23 DNE23 DDI23 CTM23 CJQ23 BZU23 BPY23 BGC23 AWG23 AMK23 ACO23 SS23 IW23 WVL25 WLP25 WBT25 VRX25 VIB25 UYF25 UOJ25 UEN25 TUR25 TKV25 TAZ25 SRD25 SHH25 RXL25 RNP25 RDT25 QTX25 QKB25 QAF25 PQJ25 PGN25 OWR25 OMV25 OCZ25 NTD25 NJH25 MZL25 MPP25 MFT25 LVX25 LMB25 LCF25 KSJ25 KIN25 JYR25 JOV25 JEZ25 IVD25 ILH25 IBL25 HRP25 HHT25 GXX25 GOB25 GEF25 FUJ25 FKN25 FAR25 EQV25 EGZ25 DXD25 DNH25 DDL25 CTP25 CJT25 BZX25 BQB25 BGF25 AWJ25 AMN25 ACR25 SV25 IZ25 WVL23 WLP23 WBT23 VRX23 VIB23 UYF23 UOJ23 UEN23 TUR23 TKV23 TAZ23 SRD23 SHH23 RXL23 RNP23 RDT23 QTX23 QKB23 QAF23 PQJ23 PGN23 OWR23 OMV23 OCZ23 NTD23 NJH23 MZL23 MPP23 MFT23 LVX23 LMB23 LCF23 KSJ23 KIN23 JYR23 JOV23 JEZ23 IVD23 ILH23 IBL23 HRP23 HHT23 GXX23 GOB23 GEF23 FUJ23 FKN23 FAR23 EQV23 EGZ23 DXD23 DNH23 DDL23 CTP23 CJT23 BZX23 BQB23 BGF23 AWJ23 AMN23 ACR23 SV23 IZ23 WLM983014 WBQ983014 VRU983014 VHY983014 UYC983014 UOG983014 UEK983014 TUO983014 TKS983014 TAW983014 SRA983014 SHE983014 RXI983014 RNM983014 RDQ983014 QTU983014 QJY983014 QAC983014 PQG983014 PGK983014 OWO983014 OMS983014 OCW983014 NTA983014 NJE983014 MZI983014 MPM983014 MFQ983014 LVU983014 LLY983014 LCC983014 KSG983014 KIK983014 JYO983014 JOS983014 JEW983014 IVA983014 ILE983014 IBI983014 HRM983014 HHQ983014 GXU983014 GNY983014 GEC983014 FUG983014 FKK983014 FAO983014 EQS983014 EGW983014 DXA983014 DNE983014 DDI983014 CTM983014 CJQ983014 BZU983014 BPY983014 BGC983014 AWG983014 AMK983014 ACO983014 SS983014 IW983014 WVI917478 WLM917478 WBQ917478 VRU917478 VHY917478 UYC917478 UOG917478 UEK917478 TUO917478 TKS917478 TAW917478 SRA917478 SHE917478 RXI917478 RNM917478 RDQ917478 QTU917478 QJY917478 QAC917478 PQG917478 PGK917478 OWO917478 OMS917478 OCW917478 NTA917478 NJE917478 MZI917478 MPM917478 MFQ917478 LVU917478 LLY917478 LCC917478 KSG917478 KIK917478 JYO917478 JOS917478 JEW917478 IVA917478 ILE917478 IBI917478 HRM917478 HHQ917478 GXU917478 GNY917478 GEC917478 FUG917478 FKK917478 FAO917478 EQS917478 EGW917478 DXA917478 DNE917478 DDI917478 CTM917478 CJQ917478 BZU917478 BPY917478 BGC917478 AWG917478 AMK917478 ACO917478 SS917478 IW917478 WVI851942 WLM851942 WBQ851942 VRU851942 VHY851942 UYC851942 UOG851942 UEK851942 TUO851942 TKS851942 TAW851942 SRA851942 SHE851942 RXI851942 RNM851942 RDQ851942 QTU851942 QJY851942 QAC851942 PQG851942 PGK851942 OWO851942 OMS851942 OCW851942 NTA851942 NJE851942 MZI851942 MPM851942 MFQ851942 LVU851942 LLY851942 LCC851942 KSG851942 KIK851942 JYO851942 JOS851942 JEW851942 IVA851942 ILE851942 IBI851942 HRM851942 HHQ851942 GXU851942 GNY851942 GEC851942 FUG851942 FKK851942 FAO851942 EQS851942 EGW851942 DXA851942 DNE851942 DDI851942 CTM851942 CJQ851942 BZU851942 BPY851942 BGC851942 AWG851942 AMK851942 ACO851942 SS851942 IW851942 WVI786406 WLM786406 WBQ786406 VRU786406 VHY786406 UYC786406 UOG786406 UEK786406 TUO786406 TKS786406 TAW786406 SRA786406 SHE786406 RXI786406 RNM786406 RDQ786406 QTU786406 QJY786406 QAC786406 PQG786406 PGK786406 OWO786406 OMS786406 OCW786406 NTA786406 NJE786406 MZI786406 MPM786406 MFQ786406 LVU786406 LLY786406 LCC786406 KSG786406 KIK786406 JYO786406 JOS786406 JEW786406 IVA786406 ILE786406 IBI786406 HRM786406 HHQ786406 GXU786406 GNY786406 GEC786406 FUG786406 FKK786406 FAO786406 EQS786406 EGW786406 DXA786406 DNE786406 DDI786406 CTM786406 CJQ786406 BZU786406 BPY786406 BGC786406 AWG786406 AMK786406 ACO786406 SS786406 IW786406 WVI720870 WLM720870 WBQ720870 VRU720870 VHY720870 UYC720870 UOG720870 UEK720870 TUO720870 TKS720870 TAW720870 SRA720870 SHE720870 RXI720870 RNM720870 RDQ720870 QTU720870 QJY720870 QAC720870 PQG720870 PGK720870 OWO720870 OMS720870 OCW720870 NTA720870 NJE720870 MZI720870 MPM720870 MFQ720870 LVU720870 LLY720870 LCC720870 KSG720870 KIK720870 JYO720870 JOS720870 JEW720870 IVA720870 ILE720870 IBI720870 HRM720870 HHQ720870 GXU720870 GNY720870 GEC720870 FUG720870 FKK720870 FAO720870 EQS720870 EGW720870 DXA720870 DNE720870 DDI720870 CTM720870 CJQ720870 BZU720870 BPY720870 BGC720870 AWG720870 AMK720870 ACO720870 SS720870 IW720870 WVI655334 WLM655334 WBQ655334 VRU655334 VHY655334 UYC655334 UOG655334 UEK655334 TUO655334 TKS655334 TAW655334 SRA655334 SHE655334 RXI655334 RNM655334 RDQ655334 QTU655334 QJY655334 QAC655334 PQG655334 PGK655334 OWO655334 OMS655334 OCW655334 NTA655334 NJE655334 MZI655334 MPM655334 MFQ655334 LVU655334 LLY655334 LCC655334 KSG655334 KIK655334 JYO655334 JOS655334 JEW655334 IVA655334 ILE655334 IBI655334 HRM655334 HHQ655334 GXU655334 GNY655334 GEC655334 FUG655334 FKK655334 FAO655334 EQS655334 EGW655334 DXA655334 DNE655334 DDI655334 CTM655334 CJQ655334 BZU655334 BPY655334 BGC655334 AWG655334 AMK655334 ACO655334 SS655334 IW655334 WVI589798 WLM589798 WBQ589798 VRU589798 VHY589798 UYC589798 UOG589798 UEK589798 TUO589798 TKS589798 TAW589798 SRA589798 SHE589798 RXI589798 RNM589798 RDQ589798 QTU589798 QJY589798 QAC589798 PQG589798 PGK589798 OWO589798 OMS589798 OCW589798 NTA589798 NJE589798 MZI589798 MPM589798 MFQ589798 LVU589798 LLY589798 LCC589798 KSG589798 KIK589798 JYO589798 JOS589798 JEW589798 IVA589798 ILE589798 IBI589798 HRM589798 HHQ589798 GXU589798 GNY589798 GEC589798 FUG589798 FKK589798 FAO589798 EQS589798 EGW589798 DXA589798 DNE589798 DDI589798 CTM589798 CJQ589798 BZU589798 BPY589798 BGC589798 AWG589798 AMK589798 ACO589798 SS589798 IW589798 WVI524262 WLM524262 WBQ524262 VRU524262 VHY524262 UYC524262 UOG524262 UEK524262 TUO524262 TKS524262 TAW524262 SRA524262 SHE524262 RXI524262 RNM524262 RDQ524262 QTU524262 QJY524262 QAC524262 PQG524262 PGK524262 OWO524262 OMS524262 OCW524262 NTA524262 NJE524262 MZI524262 MPM524262 MFQ524262 LVU524262 LLY524262 LCC524262 KSG524262 KIK524262 JYO524262 JOS524262 JEW524262 IVA524262 ILE524262 IBI524262 HRM524262 HHQ524262 GXU524262 GNY524262 GEC524262 FUG524262 FKK524262 FAO524262 EQS524262 EGW524262 DXA524262 DNE524262 DDI524262 CTM524262 CJQ524262 BZU524262 BPY524262 BGC524262 AWG524262 AMK524262 ACO524262 SS524262 IW524262 WVI458726 WLM458726 WBQ458726 VRU458726 VHY458726 UYC458726 UOG458726 UEK458726 TUO458726 TKS458726 TAW458726 SRA458726 SHE458726 RXI458726 RNM458726 RDQ458726 QTU458726 QJY458726 QAC458726 PQG458726 PGK458726 OWO458726 OMS458726 OCW458726 NTA458726 NJE458726 MZI458726 MPM458726 MFQ458726 LVU458726 LLY458726 LCC458726 KSG458726 KIK458726 JYO458726 JOS458726 JEW458726 IVA458726 ILE458726 IBI458726 HRM458726 HHQ458726 GXU458726 GNY458726 GEC458726 FUG458726 FKK458726 FAO458726 EQS458726 EGW458726 DXA458726 DNE458726 DDI458726 CTM458726 CJQ458726 BZU458726 BPY458726 BGC458726 AWG458726 AMK458726 ACO458726 SS458726 IW458726 WVI393190 WLM393190 WBQ393190 VRU393190 VHY393190 UYC393190 UOG393190 UEK393190 TUO393190 TKS393190 TAW393190 SRA393190 SHE393190 RXI393190 RNM393190 RDQ393190 QTU393190 QJY393190 QAC393190 PQG393190 PGK393190 OWO393190 OMS393190 OCW393190 NTA393190 NJE393190 MZI393190 MPM393190 MFQ393190 LVU393190 LLY393190 LCC393190 KSG393190 KIK393190 JYO393190 JOS393190 JEW393190 IVA393190 ILE393190 IBI393190 HRM393190 HHQ393190 GXU393190 GNY393190 GEC393190 FUG393190 FKK393190 FAO393190 EQS393190 EGW393190 DXA393190 DNE393190 DDI393190 CTM393190 CJQ393190 BZU393190 BPY393190 BGC393190 AWG393190 AMK393190 ACO393190 SS393190 IW393190 WVI327654 WLM327654 WBQ327654 VRU327654 VHY327654 UYC327654 UOG327654 UEK327654 TUO327654 TKS327654 TAW327654 SRA327654 SHE327654 RXI327654 RNM327654 RDQ327654 QTU327654 QJY327654 QAC327654 PQG327654 PGK327654 OWO327654 OMS327654 OCW327654 NTA327654 NJE327654 MZI327654 MPM327654 MFQ327654 LVU327654 LLY327654 LCC327654 KSG327654 KIK327654 JYO327654 JOS327654 JEW327654 IVA327654 ILE327654 IBI327654 HRM327654 HHQ327654 GXU327654 GNY327654 GEC327654 FUG327654 FKK327654 FAO327654 EQS327654 EGW327654 DXA327654 DNE327654 DDI327654 CTM327654 CJQ327654 BZU327654 BPY327654 BGC327654 AWG327654 AMK327654 ACO327654 SS327654 IW327654 WVI262118 WLM262118 WBQ262118 VRU262118 VHY262118 UYC262118 UOG262118 UEK262118 TUO262118 TKS262118 TAW262118 SRA262118 SHE262118 RXI262118 RNM262118 RDQ262118 QTU262118 QJY262118 QAC262118 PQG262118 PGK262118 OWO262118 OMS262118 OCW262118 NTA262118 NJE262118 MZI262118 MPM262118 MFQ262118 LVU262118 LLY262118 LCC262118 KSG262118 KIK262118 JYO262118 JOS262118 JEW262118 IVA262118 ILE262118 IBI262118 HRM262118 HHQ262118 GXU262118 GNY262118 GEC262118 FUG262118 FKK262118 FAO262118 EQS262118 EGW262118 DXA262118 DNE262118 DDI262118 CTM262118 CJQ262118 BZU262118 BPY262118 BGC262118 AWG262118 AMK262118 ACO262118 SS262118 IW262118 WVI196582 WLM196582 WBQ196582 VRU196582 VHY196582 UYC196582 UOG196582 UEK196582 TUO196582 TKS196582 TAW196582 SRA196582 SHE196582 RXI196582 RNM196582 RDQ196582 QTU196582 QJY196582 QAC196582 PQG196582 PGK196582 OWO196582 OMS196582 OCW196582 NTA196582 NJE196582 MZI196582 MPM196582 MFQ196582 LVU196582 LLY196582 LCC196582 KSG196582 KIK196582 JYO196582 JOS196582 JEW196582 IVA196582 ILE196582 IBI196582 HRM196582 HHQ196582 GXU196582 GNY196582 GEC196582 FUG196582 FKK196582 FAO196582 EQS196582 EGW196582 DXA196582 DNE196582 DDI196582 CTM196582 CJQ196582 BZU196582 BPY196582 BGC196582 AWG196582 AMK196582 ACO196582 SS196582 IW196582 WVI131046 WLM131046 WBQ131046 VRU131046 VHY131046 UYC131046 UOG131046 UEK131046 TUO131046 TKS131046 TAW131046 SRA131046 SHE131046 RXI131046 RNM131046 RDQ131046 QTU131046 QJY131046 QAC131046 PQG131046 PGK131046 OWO131046 OMS131046 OCW131046 NTA131046 NJE131046 MZI131046 MPM131046 MFQ131046 LVU131046 LLY131046 LCC131046 KSG131046 KIK131046 JYO131046 JOS131046 JEW131046 IVA131046 ILE131046 IBI131046 HRM131046 HHQ131046 GXU131046 GNY131046 GEC131046 FUG131046 FKK131046 FAO131046 EQS131046 EGW131046 DXA131046 DNE131046 DDI131046 CTM131046 CJQ131046 BZU131046 BPY131046 BGC131046 AWG131046 AMK131046 ACO131046 SS131046 IW131046 WVI65510 WLM65510 WBQ65510 VRU65510 VHY65510 UYC65510 UOG65510 UEK65510 TUO65510 TKS65510 TAW65510 SRA65510 SHE65510 RXI65510 RNM65510 RDQ65510 QTU65510 QJY65510 QAC65510 PQG65510 PGK65510 OWO65510 OMS65510 OCW65510 NTA65510 NJE65510 MZI65510 MPM65510 MFQ65510 LVU65510 LLY65510 LCC65510 KSG65510 KIK65510 JYO65510 JOS65510 JEW65510 IVA65510 ILE65510 IBI65510 HRM65510 HHQ65510 GXU65510 GNY65510 GEC65510 FUG65510 FKK65510 FAO65510 EQS65510 EGW65510 DXA65510 DNE65510 DDI65510 CTM65510 CJQ65510 BZU65510 BPY65510 BGC65510 AWG65510 AMK65510 ACO65510 SS65510 IW65510 WVI983012 WLM983012 WBQ983012 VRU983012 VHY983012 UYC983012 UOG983012 UEK983012 TUO983012 TKS983012 TAW983012 SRA983012 SHE983012 RXI983012 RNM983012 RDQ983012 QTU983012 QJY983012 QAC983012 PQG983012 PGK983012 OWO983012 OMS983012 OCW983012 NTA983012 NJE983012 MZI983012 MPM983012 MFQ983012 LVU983012 LLY983012 LCC983012 KSG983012 KIK983012 JYO983012 JOS983012 JEW983012 IVA983012 ILE983012 IBI983012 HRM983012 HHQ983012 GXU983012 GNY983012 GEC983012 FUG983012 FKK983012 FAO983012 EQS983012 EGW983012 DXA983012 DNE983012 DDI983012 CTM983012 CJQ983012 BZU983012 BPY983012 BGC983012 AWG983012 AMK983012 ACO983012 SS983012 IW983012 WVI917476 WLM917476 WBQ917476 VRU917476 VHY917476 UYC917476 UOG917476 UEK917476 TUO917476 TKS917476 TAW917476 SRA917476 SHE917476 RXI917476 RNM917476 RDQ917476 QTU917476 QJY917476 QAC917476 PQG917476 PGK917476 OWO917476 OMS917476 OCW917476 NTA917476 NJE917476 MZI917476 MPM917476 MFQ917476 LVU917476 LLY917476 LCC917476 KSG917476 KIK917476 JYO917476 JOS917476 JEW917476 IVA917476 ILE917476 IBI917476 HRM917476 HHQ917476 GXU917476 GNY917476 GEC917476 FUG917476 FKK917476 FAO917476 EQS917476 EGW917476 DXA917476 DNE917476 DDI917476 CTM917476 CJQ917476 BZU917476 BPY917476 BGC917476 AWG917476 AMK917476 ACO917476 SS917476 IW917476 WVI851940 WLM851940 WBQ851940 VRU851940 VHY851940 UYC851940 UOG851940 UEK851940 TUO851940 TKS851940 TAW851940 SRA851940 SHE851940 RXI851940 RNM851940 RDQ851940 QTU851940 QJY851940 QAC851940 PQG851940 PGK851940 OWO851940 OMS851940 OCW851940 NTA851940 NJE851940 MZI851940 MPM851940 MFQ851940 LVU851940 LLY851940 LCC851940 KSG851940 KIK851940 JYO851940 JOS851940 JEW851940 IVA851940 ILE851940 IBI851940 HRM851940 HHQ851940 GXU851940 GNY851940 GEC851940 FUG851940 FKK851940 FAO851940 EQS851940 EGW851940 DXA851940 DNE851940 DDI851940 CTM851940 CJQ851940 BZU851940 BPY851940 BGC851940 AWG851940 AMK851940 ACO851940 SS851940 IW851940 WVI786404 WLM786404 WBQ786404 VRU786404 VHY786404 UYC786404 UOG786404 UEK786404 TUO786404 TKS786404 TAW786404 SRA786404 SHE786404 RXI786404 RNM786404 RDQ786404 QTU786404 QJY786404 QAC786404 PQG786404 PGK786404 OWO786404 OMS786404 OCW786404 NTA786404 NJE786404 MZI786404 MPM786404 MFQ786404 LVU786404 LLY786404 LCC786404 KSG786404 KIK786404 JYO786404 JOS786404 JEW786404 IVA786404 ILE786404 IBI786404 HRM786404 HHQ786404 GXU786404 GNY786404 GEC786404 FUG786404 FKK786404 FAO786404 EQS786404 EGW786404 DXA786404 DNE786404 DDI786404 CTM786404 CJQ786404 BZU786404 BPY786404 BGC786404 AWG786404 AMK786404 ACO786404 SS786404 IW786404 WVI720868 WLM720868 WBQ720868 VRU720868 VHY720868 UYC720868 UOG720868 UEK720868 TUO720868 TKS720868 TAW720868 SRA720868 SHE720868 RXI720868 RNM720868 RDQ720868 QTU720868 QJY720868 QAC720868 PQG720868 PGK720868 OWO720868 OMS720868 OCW720868 NTA720868 NJE720868 MZI720868 MPM720868 MFQ720868 LVU720868 LLY720868 LCC720868 KSG720868 KIK720868 JYO720868 JOS720868 JEW720868 IVA720868 ILE720868 IBI720868 HRM720868 HHQ720868 GXU720868 GNY720868 GEC720868 FUG720868 FKK720868 FAO720868 EQS720868 EGW720868 DXA720868 DNE720868 DDI720868 CTM720868 CJQ720868 BZU720868 BPY720868 BGC720868 AWG720868 AMK720868 ACO720868 SS720868 IW720868 WVI655332 WLM655332 WBQ655332 VRU655332 VHY655332 UYC655332 UOG655332 UEK655332 TUO655332 TKS655332 TAW655332 SRA655332 SHE655332 RXI655332 RNM655332 RDQ655332 QTU655332 QJY655332 QAC655332 PQG655332 PGK655332 OWO655332 OMS655332 OCW655332 NTA655332 NJE655332 MZI655332 MPM655332 MFQ655332 LVU655332 LLY655332 LCC655332 KSG655332 KIK655332 JYO655332 JOS655332 JEW655332 IVA655332 ILE655332 IBI655332 HRM655332 HHQ655332 GXU655332 GNY655332 GEC655332 FUG655332 FKK655332 FAO655332 EQS655332 EGW655332 DXA655332 DNE655332 DDI655332 CTM655332 CJQ655332 BZU655332 BPY655332 BGC655332 AWG655332 AMK655332 ACO655332 SS655332 IW655332 WVI589796 WLM589796 WBQ589796 VRU589796 VHY589796 UYC589796 UOG589796 UEK589796 TUO589796 TKS589796 TAW589796 SRA589796 SHE589796 RXI589796 RNM589796 RDQ589796 QTU589796 QJY589796 QAC589796 PQG589796 PGK589796 OWO589796 OMS589796 OCW589796 NTA589796 NJE589796 MZI589796 MPM589796 MFQ589796 LVU589796 LLY589796 LCC589796 KSG589796 KIK589796 JYO589796 JOS589796 JEW589796 IVA589796 ILE589796 IBI589796 HRM589796 HHQ589796 GXU589796 GNY589796 GEC589796 FUG589796 FKK589796 FAO589796 EQS589796 EGW589796 DXA589796 DNE589796 DDI589796 CTM589796 CJQ589796 BZU589796 BPY589796 BGC589796 AWG589796 AMK589796 ACO589796 SS589796 IW589796 WVI524260 WLM524260 WBQ524260 VRU524260 VHY524260 UYC524260 UOG524260 UEK524260 TUO524260 TKS524260 TAW524260 SRA524260 SHE524260 RXI524260 RNM524260 RDQ524260 QTU524260 QJY524260 QAC524260 PQG524260 PGK524260 OWO524260 OMS524260 OCW524260 NTA524260 NJE524260 MZI524260 MPM524260 MFQ524260 LVU524260 LLY524260 LCC524260 KSG524260 KIK524260 JYO524260 JOS524260 JEW524260 IVA524260 ILE524260 IBI524260 HRM524260 HHQ524260 GXU524260 GNY524260 GEC524260 FUG524260 FKK524260 FAO524260 EQS524260 EGW524260 DXA524260 DNE524260 DDI524260 CTM524260 CJQ524260 BZU524260 BPY524260 BGC524260 AWG524260 AMK524260 ACO524260 SS524260 IW524260 WVI458724 WLM458724 WBQ458724 VRU458724 VHY458724 UYC458724 UOG458724 UEK458724 TUO458724 TKS458724 TAW458724 SRA458724 SHE458724 RXI458724 RNM458724 RDQ458724 QTU458724 QJY458724 QAC458724 PQG458724 PGK458724 OWO458724 OMS458724 OCW458724 NTA458724 NJE458724 MZI458724 MPM458724 MFQ458724 LVU458724 LLY458724 LCC458724 KSG458724 KIK458724 JYO458724 JOS458724 JEW458724 IVA458724 ILE458724 IBI458724 HRM458724 HHQ458724 GXU458724 GNY458724 GEC458724 FUG458724 FKK458724 FAO458724 EQS458724 EGW458724 DXA458724 DNE458724 DDI458724 CTM458724 CJQ458724 BZU458724 BPY458724 BGC458724 AWG458724 AMK458724 ACO458724 SS458724 IW458724 WVI393188 WLM393188 WBQ393188 VRU393188 VHY393188 UYC393188 UOG393188 UEK393188 TUO393188 TKS393188 TAW393188 SRA393188 SHE393188 RXI393188 RNM393188 RDQ393188 QTU393188 QJY393188 QAC393188 PQG393188 PGK393188 OWO393188 OMS393188 OCW393188 NTA393188 NJE393188 MZI393188 MPM393188 MFQ393188 LVU393188 LLY393188 LCC393188 KSG393188 KIK393188 JYO393188 JOS393188 JEW393188 IVA393188 ILE393188 IBI393188 HRM393188 HHQ393188 GXU393188 GNY393188 GEC393188 FUG393188 FKK393188 FAO393188 EQS393188 EGW393188 DXA393188 DNE393188 DDI393188 CTM393188 CJQ393188 BZU393188 BPY393188 BGC393188 AWG393188 AMK393188 ACO393188 SS393188 IW393188 WVI327652 WLM327652 WBQ327652 VRU327652 VHY327652 UYC327652 UOG327652 UEK327652 TUO327652 TKS327652 TAW327652 SRA327652 SHE327652 RXI327652 RNM327652 RDQ327652 QTU327652 QJY327652 QAC327652 PQG327652 PGK327652 OWO327652 OMS327652 OCW327652 NTA327652 NJE327652 MZI327652 MPM327652 MFQ327652 LVU327652 LLY327652 LCC327652 KSG327652 KIK327652 JYO327652 JOS327652 JEW327652 IVA327652 ILE327652 IBI327652 HRM327652 HHQ327652 GXU327652 GNY327652 GEC327652 FUG327652 FKK327652 FAO327652 EQS327652 EGW327652 DXA327652 DNE327652 DDI327652 CTM327652 CJQ327652 BZU327652 BPY327652 BGC327652 AWG327652 AMK327652 ACO327652 SS327652 IW327652 WVI262116 WLM262116 WBQ262116 VRU262116 VHY262116 UYC262116 UOG262116 UEK262116 TUO262116 TKS262116 TAW262116 SRA262116 SHE262116 RXI262116 RNM262116 RDQ262116 QTU262116 QJY262116 QAC262116 PQG262116 PGK262116 OWO262116 OMS262116 OCW262116 NTA262116 NJE262116 MZI262116 MPM262116 MFQ262116 LVU262116 LLY262116 LCC262116 KSG262116 KIK262116 JYO262116 JOS262116 JEW262116 IVA262116 ILE262116 IBI262116 HRM262116 HHQ262116 GXU262116 GNY262116 GEC262116 FUG262116 FKK262116 FAO262116 EQS262116 EGW262116 DXA262116 DNE262116 DDI262116 CTM262116 CJQ262116 BZU262116 BPY262116 BGC262116 AWG262116 AMK262116 ACO262116 SS262116 IW262116 WVI196580 WLM196580 WBQ196580 VRU196580 VHY196580 UYC196580 UOG196580 UEK196580 TUO196580 TKS196580 TAW196580 SRA196580 SHE196580 RXI196580 RNM196580 RDQ196580 QTU196580 QJY196580 QAC196580 PQG196580 PGK196580 OWO196580 OMS196580 OCW196580 NTA196580 NJE196580 MZI196580 MPM196580 MFQ196580 LVU196580 LLY196580 LCC196580 KSG196580 KIK196580 JYO196580 JOS196580 JEW196580 IVA196580 ILE196580 IBI196580 HRM196580 HHQ196580 GXU196580 GNY196580 GEC196580 FUG196580 FKK196580 FAO196580 EQS196580 EGW196580 DXA196580 DNE196580 DDI196580 CTM196580 CJQ196580 BZU196580 BPY196580 BGC196580 AWG196580 AMK196580 ACO196580 SS196580 IW196580 WVI131044 WLM131044 WBQ131044 VRU131044 VHY131044 UYC131044 UOG131044 UEK131044 TUO131044 TKS131044 TAW131044 SRA131044 SHE131044 RXI131044 RNM131044 RDQ131044 QTU131044 QJY131044 QAC131044 PQG131044 PGK131044 OWO131044 OMS131044 OCW131044 NTA131044 NJE131044 MZI131044 MPM131044 MFQ131044 LVU131044 LLY131044 LCC131044 KSG131044 KIK131044 JYO131044 JOS131044 JEW131044 IVA131044 ILE131044 IBI131044 HRM131044 HHQ131044 GXU131044 GNY131044 GEC131044 FUG131044 FKK131044 FAO131044 EQS131044 EGW131044 DXA131044 DNE131044 DDI131044 CTM131044 CJQ131044 BZU131044 BPY131044 BGC131044 AWG131044 AMK131044 ACO131044 SS131044 IW131044 WVI65508 WLM65508 WBQ65508 VRU65508 VHY65508 UYC65508 UOG65508 UEK65508 TUO65508 TKS65508 TAW65508 SRA65508 SHE65508 RXI65508 RNM65508 RDQ65508 QTU65508 QJY65508 QAC65508 PQG65508 PGK65508 OWO65508 OMS65508 OCW65508 NTA65508 NJE65508 MZI65508 MPM65508 MFQ65508 LVU65508 LLY65508 LCC65508 KSG65508 KIK65508 JYO65508 JOS65508 JEW65508 IVA65508 ILE65508 IBI65508 HRM65508 HHQ65508 GXU65508 GNY65508 GEC65508 FUG65508 FKK65508 FAO65508 EQS65508 EGW65508 DXA65508 DNE65508 DDI65508 CTM65508 CJQ65508 BZU65508 BPY65508 BGC65508 AWG65508 AMK65508 ACO65508 SS65508 IW65508 WVL983014 WLP983014 WBT983014 VRX983014 VIB983014 UYF983014 UOJ983014 UEN983014 TUR983014 TKV983014 TAZ983014 SRD983014 SHH983014 RXL983014 RNP983014 RDT983014 QTX983014 QKB983014 QAF983014 PQJ983014 PGN983014 OWR983014 OMV983014 OCZ983014 NTD983014 NJH983014 MZL983014 MPP983014 MFT983014 LVX983014 LMB983014 LCF983014 KSJ983014 KIN983014 JYR983014 JOV983014 JEZ983014 IVD983014 ILH983014 IBL983014 HRP983014 HHT983014 GXX983014 GOB983014 GEF983014 FUJ983014 FKN983014 FAR983014 EQV983014 EGZ983014 DXD983014 DNH983014 DDL983014 CTP983014 CJT983014 BZX983014 BQB983014 BGF983014 AWJ983014 AMN983014 ACR983014 SV983014 IZ983014 WVL917478 WLP917478 WBT917478 VRX917478 VIB917478 UYF917478 UOJ917478 UEN917478 TUR917478 TKV917478 TAZ917478 SRD917478 SHH917478 RXL917478 RNP917478 RDT917478 QTX917478 QKB917478 QAF917478 PQJ917478 PGN917478 OWR917478 OMV917478 OCZ917478 NTD917478 NJH917478 MZL917478 MPP917478 MFT917478 LVX917478 LMB917478 LCF917478 KSJ917478 KIN917478 JYR917478 JOV917478 JEZ917478 IVD917478 ILH917478 IBL917478 HRP917478 HHT917478 GXX917478 GOB917478 GEF917478 FUJ917478 FKN917478 FAR917478 EQV917478 EGZ917478 DXD917478 DNH917478 DDL917478 CTP917478 CJT917478 BZX917478 BQB917478 BGF917478 AWJ917478 AMN917478 ACR917478 SV917478 IZ917478 WVL851942 WLP851942 WBT851942 VRX851942 VIB851942 UYF851942 UOJ851942 UEN851942 TUR851942 TKV851942 TAZ851942 SRD851942 SHH851942 RXL851942 RNP851942 RDT851942 QTX851942 QKB851942 QAF851942 PQJ851942 PGN851942 OWR851942 OMV851942 OCZ851942 NTD851942 NJH851942 MZL851942 MPP851942 MFT851942 LVX851942 LMB851942 LCF851942 KSJ851942 KIN851942 JYR851942 JOV851942 JEZ851942 IVD851942 ILH851942 IBL851942 HRP851942 HHT851942 GXX851942 GOB851942 GEF851942 FUJ851942 FKN851942 FAR851942 EQV851942 EGZ851942 DXD851942 DNH851942 DDL851942 CTP851942 CJT851942 BZX851942 BQB851942 BGF851942 AWJ851942 AMN851942 ACR851942 SV851942 IZ851942 WVL786406 WLP786406 WBT786406 VRX786406 VIB786406 UYF786406 UOJ786406 UEN786406 TUR786406 TKV786406 TAZ786406 SRD786406 SHH786406 RXL786406 RNP786406 RDT786406 QTX786406 QKB786406 QAF786406 PQJ786406 PGN786406 OWR786406 OMV786406 OCZ786406 NTD786406 NJH786406 MZL786406 MPP786406 MFT786406 LVX786406 LMB786406 LCF786406 KSJ786406 KIN786406 JYR786406 JOV786406 JEZ786406 IVD786406 ILH786406 IBL786406 HRP786406 HHT786406 GXX786406 GOB786406 GEF786406 FUJ786406 FKN786406 FAR786406 EQV786406 EGZ786406 DXD786406 DNH786406 DDL786406 CTP786406 CJT786406 BZX786406 BQB786406 BGF786406 AWJ786406 AMN786406 ACR786406 SV786406 IZ786406 WVL720870 WLP720870 WBT720870 VRX720870 VIB720870 UYF720870 UOJ720870 UEN720870 TUR720870 TKV720870 TAZ720870 SRD720870 SHH720870 RXL720870 RNP720870 RDT720870 QTX720870 QKB720870 QAF720870 PQJ720870 PGN720870 OWR720870 OMV720870 OCZ720870 NTD720870 NJH720870 MZL720870 MPP720870 MFT720870 LVX720870 LMB720870 LCF720870 KSJ720870 KIN720870 JYR720870 JOV720870 JEZ720870 IVD720870 ILH720870 IBL720870 HRP720870 HHT720870 GXX720870 GOB720870 GEF720870 FUJ720870 FKN720870 FAR720870 EQV720870 EGZ720870 DXD720870 DNH720870 DDL720870 CTP720870 CJT720870 BZX720870 BQB720870 BGF720870 AWJ720870 AMN720870 ACR720870 SV720870 IZ720870 WVL655334 WLP655334 WBT655334 VRX655334 VIB655334 UYF655334 UOJ655334 UEN655334 TUR655334 TKV655334 TAZ655334 SRD655334 SHH655334 RXL655334 RNP655334 RDT655334 QTX655334 QKB655334 QAF655334 PQJ655334 PGN655334 OWR655334 OMV655334 OCZ655334 NTD655334 NJH655334 MZL655334 MPP655334 MFT655334 LVX655334 LMB655334 LCF655334 KSJ655334 KIN655334 JYR655334 JOV655334 JEZ655334 IVD655334 ILH655334 IBL655334 HRP655334 HHT655334 GXX655334 GOB655334 GEF655334 FUJ655334 FKN655334 FAR655334 EQV655334 EGZ655334 DXD655334 DNH655334 DDL655334 CTP655334 CJT655334 BZX655334 BQB655334 BGF655334 AWJ655334 AMN655334 ACR655334 SV655334 IZ655334 WVL589798 WLP589798 WBT589798 VRX589798 VIB589798 UYF589798 UOJ589798 UEN589798 TUR589798 TKV589798 TAZ589798 SRD589798 SHH589798 RXL589798 RNP589798 RDT589798 QTX589798 QKB589798 QAF589798 PQJ589798 PGN589798 OWR589798 OMV589798 OCZ589798 NTD589798 NJH589798 MZL589798 MPP589798 MFT589798 LVX589798 LMB589798 LCF589798 KSJ589798 KIN589798 JYR589798 JOV589798 JEZ589798 IVD589798 ILH589798 IBL589798 HRP589798 HHT589798 GXX589798 GOB589798 GEF589798 FUJ589798 FKN589798 FAR589798 EQV589798 EGZ589798 DXD589798 DNH589798 DDL589798 CTP589798 CJT589798 BZX589798 BQB589798 BGF589798 AWJ589798 AMN589798 ACR589798 SV589798 IZ589798 WVL524262 WLP524262 WBT524262 VRX524262 VIB524262 UYF524262 UOJ524262 UEN524262 TUR524262 TKV524262 TAZ524262 SRD524262 SHH524262 RXL524262 RNP524262 RDT524262 QTX524262 QKB524262 QAF524262 PQJ524262 PGN524262 OWR524262 OMV524262 OCZ524262 NTD524262 NJH524262 MZL524262 MPP524262 MFT524262 LVX524262 LMB524262 LCF524262 KSJ524262 KIN524262 JYR524262 JOV524262 JEZ524262 IVD524262 ILH524262 IBL524262 HRP524262 HHT524262 GXX524262 GOB524262 GEF524262 FUJ524262 FKN524262 FAR524262 EQV524262 EGZ524262 DXD524262 DNH524262 DDL524262 CTP524262 CJT524262 BZX524262 BQB524262 BGF524262 AWJ524262 AMN524262 ACR524262 SV524262 IZ524262 WVL458726 WLP458726 WBT458726 VRX458726 VIB458726 UYF458726 UOJ458726 UEN458726 TUR458726 TKV458726 TAZ458726 SRD458726 SHH458726 RXL458726 RNP458726 RDT458726 QTX458726 QKB458726 QAF458726 PQJ458726 PGN458726 OWR458726 OMV458726 OCZ458726 NTD458726 NJH458726 MZL458726 MPP458726 MFT458726 LVX458726 LMB458726 LCF458726 KSJ458726 KIN458726 JYR458726 JOV458726 JEZ458726 IVD458726 ILH458726 IBL458726 HRP458726 HHT458726 GXX458726 GOB458726 GEF458726 FUJ458726 FKN458726 FAR458726 EQV458726 EGZ458726 DXD458726 DNH458726 DDL458726 CTP458726 CJT458726 BZX458726 BQB458726 BGF458726 AWJ458726 AMN458726 ACR458726 SV458726 IZ458726 WVL393190 WLP393190 WBT393190 VRX393190 VIB393190 UYF393190 UOJ393190 UEN393190 TUR393190 TKV393190 TAZ393190 SRD393190 SHH393190 RXL393190 RNP393190 RDT393190 QTX393190 QKB393190 QAF393190 PQJ393190 PGN393190 OWR393190 OMV393190 OCZ393190 NTD393190 NJH393190 MZL393190 MPP393190 MFT393190 LVX393190 LMB393190 LCF393190 KSJ393190 KIN393190 JYR393190 JOV393190 JEZ393190 IVD393190 ILH393190 IBL393190 HRP393190 HHT393190 GXX393190 GOB393190 GEF393190 FUJ393190 FKN393190 FAR393190 EQV393190 EGZ393190 DXD393190 DNH393190 DDL393190 CTP393190 CJT393190 BZX393190 BQB393190 BGF393190 AWJ393190 AMN393190 ACR393190 SV393190 IZ393190 WVL327654 WLP327654 WBT327654 VRX327654 VIB327654 UYF327654 UOJ327654 UEN327654 TUR327654 TKV327654 TAZ327654 SRD327654 SHH327654 RXL327654 RNP327654 RDT327654 QTX327654 QKB327654 QAF327654 PQJ327654 PGN327654 OWR327654 OMV327654 OCZ327654 NTD327654 NJH327654 MZL327654 MPP327654 MFT327654 LVX327654 LMB327654 LCF327654 KSJ327654 KIN327654 JYR327654 JOV327654 JEZ327654 IVD327654 ILH327654 IBL327654 HRP327654 HHT327654 GXX327654 GOB327654 GEF327654 FUJ327654 FKN327654 FAR327654 EQV327654 EGZ327654 DXD327654 DNH327654 DDL327654 CTP327654 CJT327654 BZX327654 BQB327654 BGF327654 AWJ327654 AMN327654 ACR327654 SV327654 IZ327654 WVL262118 WLP262118 WBT262118 VRX262118 VIB262118 UYF262118 UOJ262118 UEN262118 TUR262118 TKV262118 TAZ262118 SRD262118 SHH262118 RXL262118 RNP262118 RDT262118 QTX262118 QKB262118 QAF262118 PQJ262118 PGN262118 OWR262118 OMV262118 OCZ262118 NTD262118 NJH262118 MZL262118 MPP262118 MFT262118 LVX262118 LMB262118 LCF262118 KSJ262118 KIN262118 JYR262118 JOV262118 JEZ262118 IVD262118 ILH262118 IBL262118 HRP262118 HHT262118 GXX262118 GOB262118 GEF262118 FUJ262118 FKN262118 FAR262118 EQV262118 EGZ262118 DXD262118 DNH262118 DDL262118 CTP262118 CJT262118 BZX262118 BQB262118 BGF262118 AWJ262118 AMN262118 ACR262118 SV262118 IZ262118 WVL196582 WLP196582 WBT196582 VRX196582 VIB196582 UYF196582 UOJ196582 UEN196582 TUR196582 TKV196582 TAZ196582 SRD196582 SHH196582 RXL196582 RNP196582 RDT196582 QTX196582 QKB196582 QAF196582 PQJ196582 PGN196582 OWR196582 OMV196582 OCZ196582 NTD196582 NJH196582 MZL196582 MPP196582 MFT196582 LVX196582 LMB196582 LCF196582 KSJ196582 KIN196582 JYR196582 JOV196582 JEZ196582 IVD196582 ILH196582 IBL196582 HRP196582 HHT196582 GXX196582 GOB196582 GEF196582 FUJ196582 FKN196582 FAR196582 EQV196582 EGZ196582 DXD196582 DNH196582 DDL196582 CTP196582 CJT196582 BZX196582 BQB196582 BGF196582 AWJ196582 AMN196582 ACR196582 SV196582 IZ196582 WVL131046 WLP131046 WBT131046 VRX131046 VIB131046 UYF131046 UOJ131046 UEN131046 TUR131046 TKV131046 TAZ131046 SRD131046 SHH131046 RXL131046 RNP131046 RDT131046 QTX131046 QKB131046 QAF131046 PQJ131046 PGN131046 OWR131046 OMV131046 OCZ131046 NTD131046 NJH131046 MZL131046 MPP131046 MFT131046 LVX131046 LMB131046 LCF131046 KSJ131046 KIN131046 JYR131046 JOV131046 JEZ131046 IVD131046 ILH131046 IBL131046 HRP131046 HHT131046 GXX131046 GOB131046 GEF131046 FUJ131046 FKN131046 FAR131046 EQV131046 EGZ131046 DXD131046 DNH131046 DDL131046 CTP131046 CJT131046 BZX131046 BQB131046 BGF131046 AWJ131046 AMN131046 ACR131046 SV131046 IZ131046 WVL65510 WLP65510 WBT65510 VRX65510 VIB65510 UYF65510 UOJ65510 UEN65510 TUR65510 TKV65510 TAZ65510 SRD65510 SHH65510 RXL65510 RNP65510 RDT65510 QTX65510 QKB65510 QAF65510 PQJ65510 PGN65510 OWR65510 OMV65510 OCZ65510 NTD65510 NJH65510 MZL65510 MPP65510 MFT65510 LVX65510 LMB65510 LCF65510 KSJ65510 KIN65510 JYR65510 JOV65510 JEZ65510 IVD65510 ILH65510 IBL65510 HRP65510 HHT65510 GXX65510 GOB65510 GEF65510 FUJ65510 FKN65510 FAR65510 EQV65510 EGZ65510 DXD65510 DNH65510 DDL65510 CTP65510 CJT65510 BZX65510 BQB65510 BGF65510 AWJ65510 AMN65510 ACR65510 SV65510 IZ65510 WVL983012 WLP983012 WBT983012 VRX983012 VIB983012 UYF983012 UOJ983012 UEN983012 TUR983012 TKV983012 TAZ983012 SRD983012 SHH983012 RXL983012 RNP983012 RDT983012 QTX983012 QKB983012 QAF983012 PQJ983012 PGN983012 OWR983012 OMV983012 OCZ983012 NTD983012 NJH983012 MZL983012 MPP983012 MFT983012 LVX983012 LMB983012 LCF983012 KSJ983012 KIN983012 JYR983012 JOV983012 JEZ983012 IVD983012 ILH983012 IBL983012 HRP983012 HHT983012 GXX983012 GOB983012 GEF983012 FUJ983012 FKN983012 FAR983012 EQV983012 EGZ983012 DXD983012 DNH983012 DDL983012 CTP983012 CJT983012 BZX983012 BQB983012 BGF983012 AWJ983012 AMN983012 ACR983012 SV983012 IZ983012 WVL917476 WLP917476 WBT917476 VRX917476 VIB917476 UYF917476 UOJ917476 UEN917476 TUR917476 TKV917476 TAZ917476 SRD917476 SHH917476 RXL917476 RNP917476 RDT917476 QTX917476 QKB917476 QAF917476 PQJ917476 PGN917476 OWR917476 OMV917476 OCZ917476 NTD917476 NJH917476 MZL917476 MPP917476 MFT917476 LVX917476 LMB917476 LCF917476 KSJ917476 KIN917476 JYR917476 JOV917476 JEZ917476 IVD917476 ILH917476 IBL917476 HRP917476 HHT917476 GXX917476 GOB917476 GEF917476 FUJ917476 FKN917476 FAR917476 EQV917476 EGZ917476 DXD917476 DNH917476 DDL917476 CTP917476 CJT917476 BZX917476 BQB917476 BGF917476 AWJ917476 AMN917476 ACR917476 SV917476 IZ917476 WVL851940 WLP851940 WBT851940 VRX851940 VIB851940 UYF851940 UOJ851940 UEN851940 TUR851940 TKV851940 TAZ851940 SRD851940 SHH851940 RXL851940 RNP851940 RDT851940 QTX851940 QKB851940 QAF851940 PQJ851940 PGN851940 OWR851940 OMV851940 OCZ851940 NTD851940 NJH851940 MZL851940 MPP851940 MFT851940 LVX851940 LMB851940 LCF851940 KSJ851940 KIN851940 JYR851940 JOV851940 JEZ851940 IVD851940 ILH851940 IBL851940 HRP851940 HHT851940 GXX851940 GOB851940 GEF851940 FUJ851940 FKN851940 FAR851940 EQV851940 EGZ851940 DXD851940 DNH851940 DDL851940 CTP851940 CJT851940 BZX851940 BQB851940 BGF851940 AWJ851940 AMN851940 ACR851940 SV851940 IZ851940 WVL786404 WLP786404 WBT786404 VRX786404 VIB786404 UYF786404 UOJ786404 UEN786404 TUR786404 TKV786404 TAZ786404 SRD786404 SHH786404 RXL786404 RNP786404 RDT786404 QTX786404 QKB786404 QAF786404 PQJ786404 PGN786404 OWR786404 OMV786404 OCZ786404 NTD786404 NJH786404 MZL786404 MPP786404 MFT786404 LVX786404 LMB786404 LCF786404 KSJ786404 KIN786404 JYR786404 JOV786404 JEZ786404 IVD786404 ILH786404 IBL786404 HRP786404 HHT786404 GXX786404 GOB786404 GEF786404 FUJ786404 FKN786404 FAR786404 EQV786404 EGZ786404 DXD786404 DNH786404 DDL786404 CTP786404 CJT786404 BZX786404 BQB786404 BGF786404 AWJ786404 AMN786404 ACR786404 SV786404 IZ786404 WVL720868 WLP720868 WBT720868 VRX720868 VIB720868 UYF720868 UOJ720868 UEN720868 TUR720868 TKV720868 TAZ720868 SRD720868 SHH720868 RXL720868 RNP720868 RDT720868 QTX720868 QKB720868 QAF720868 PQJ720868 PGN720868 OWR720868 OMV720868 OCZ720868 NTD720868 NJH720868 MZL720868 MPP720868 MFT720868 LVX720868 LMB720868 LCF720868 KSJ720868 KIN720868 JYR720868 JOV720868 JEZ720868 IVD720868 ILH720868 IBL720868 HRP720868 HHT720868 GXX720868 GOB720868 GEF720868 FUJ720868 FKN720868 FAR720868 EQV720868 EGZ720868 DXD720868 DNH720868 DDL720868 CTP720868 CJT720868 BZX720868 BQB720868 BGF720868 AWJ720868 AMN720868 ACR720868 SV720868 IZ720868 WVL655332 WLP655332 WBT655332 VRX655332 VIB655332 UYF655332 UOJ655332 UEN655332 TUR655332 TKV655332 TAZ655332 SRD655332 SHH655332 RXL655332 RNP655332 RDT655332 QTX655332 QKB655332 QAF655332 PQJ655332 PGN655332 OWR655332 OMV655332 OCZ655332 NTD655332 NJH655332 MZL655332 MPP655332 MFT655332 LVX655332 LMB655332 LCF655332 KSJ655332 KIN655332 JYR655332 JOV655332 JEZ655332 IVD655332 ILH655332 IBL655332 HRP655332 HHT655332 GXX655332 GOB655332 GEF655332 FUJ655332 FKN655332 FAR655332 EQV655332 EGZ655332 DXD655332 DNH655332 DDL655332 CTP655332 CJT655332 BZX655332 BQB655332 BGF655332 AWJ655332 AMN655332 ACR655332 SV655332 IZ655332 WVL589796 WLP589796 WBT589796 VRX589796 VIB589796 UYF589796 UOJ589796 UEN589796 TUR589796 TKV589796 TAZ589796 SRD589796 SHH589796 RXL589796 RNP589796 RDT589796 QTX589796 QKB589796 QAF589796 PQJ589796 PGN589796 OWR589796 OMV589796 OCZ589796 NTD589796 NJH589796 MZL589796 MPP589796 MFT589796 LVX589796 LMB589796 LCF589796 KSJ589796 KIN589796 JYR589796 JOV589796 JEZ589796 IVD589796 ILH589796 IBL589796 HRP589796 HHT589796 GXX589796 GOB589796 GEF589796 FUJ589796 FKN589796 FAR589796 EQV589796 EGZ589796 DXD589796 DNH589796 DDL589796 CTP589796 CJT589796 BZX589796 BQB589796 BGF589796 AWJ589796 AMN589796 ACR589796 SV589796 IZ589796 WVL524260 WLP524260 WBT524260 VRX524260 VIB524260 UYF524260 UOJ524260 UEN524260 TUR524260 TKV524260 TAZ524260 SRD524260 SHH524260 RXL524260 RNP524260 RDT524260 QTX524260 QKB524260 QAF524260 PQJ524260 PGN524260 OWR524260 OMV524260 OCZ524260 NTD524260 NJH524260 MZL524260 MPP524260 MFT524260 LVX524260 LMB524260 LCF524260 KSJ524260 KIN524260 JYR524260 JOV524260 JEZ524260 IVD524260 ILH524260 IBL524260 HRP524260 HHT524260 GXX524260 GOB524260 GEF524260 FUJ524260 FKN524260 FAR524260 EQV524260 EGZ524260 DXD524260 DNH524260 DDL524260 CTP524260 CJT524260 BZX524260 BQB524260 BGF524260 AWJ524260 AMN524260 ACR524260 SV524260 IZ524260 WVL458724 WLP458724 WBT458724 VRX458724 VIB458724 UYF458724 UOJ458724 UEN458724 TUR458724 TKV458724 TAZ458724 SRD458724 SHH458724 RXL458724 RNP458724 RDT458724 QTX458724 QKB458724 QAF458724 PQJ458724 PGN458724 OWR458724 OMV458724 OCZ458724 NTD458724 NJH458724 MZL458724 MPP458724 MFT458724 LVX458724 LMB458724 LCF458724 KSJ458724 KIN458724 JYR458724 JOV458724 JEZ458724 IVD458724 ILH458724 IBL458724 HRP458724 HHT458724 GXX458724 GOB458724 GEF458724 FUJ458724 FKN458724 FAR458724 EQV458724 EGZ458724 DXD458724 DNH458724 DDL458724 CTP458724 CJT458724 BZX458724 BQB458724 BGF458724 AWJ458724 AMN458724 ACR458724 SV458724 IZ458724 WVL393188 WLP393188 WBT393188 VRX393188 VIB393188 UYF393188 UOJ393188 UEN393188 TUR393188 TKV393188 TAZ393188 SRD393188 SHH393188 RXL393188 RNP393188 RDT393188 QTX393188 QKB393188 QAF393188 PQJ393188 PGN393188 OWR393188 OMV393188 OCZ393188 NTD393188 NJH393188 MZL393188 MPP393188 MFT393188 LVX393188 LMB393188 LCF393188 KSJ393188 KIN393188 JYR393188 JOV393188 JEZ393188 IVD393188 ILH393188 IBL393188 HRP393188 HHT393188 GXX393188 GOB393188 GEF393188 FUJ393188 FKN393188 FAR393188 EQV393188 EGZ393188 DXD393188 DNH393188 DDL393188 CTP393188 CJT393188 BZX393188 BQB393188 BGF393188 AWJ393188 AMN393188 ACR393188 SV393188 IZ393188 WVL327652 WLP327652 WBT327652 VRX327652 VIB327652 UYF327652 UOJ327652 UEN327652 TUR327652 TKV327652 TAZ327652 SRD327652 SHH327652 RXL327652 RNP327652 RDT327652 QTX327652 QKB327652 QAF327652 PQJ327652 PGN327652 OWR327652 OMV327652 OCZ327652 NTD327652 NJH327652 MZL327652 MPP327652 MFT327652 LVX327652 LMB327652 LCF327652 KSJ327652 KIN327652 JYR327652 JOV327652 JEZ327652 IVD327652 ILH327652 IBL327652 HRP327652 HHT327652 GXX327652 GOB327652 GEF327652 FUJ327652 FKN327652 FAR327652 EQV327652 EGZ327652 DXD327652 DNH327652 DDL327652 CTP327652 CJT327652 BZX327652 BQB327652 BGF327652 AWJ327652 AMN327652 ACR327652 SV327652 IZ327652 WVL262116 WLP262116 WBT262116 VRX262116 VIB262116 UYF262116 UOJ262116 UEN262116 TUR262116 TKV262116 TAZ262116 SRD262116 SHH262116 RXL262116 RNP262116 RDT262116 QTX262116 QKB262116 QAF262116 PQJ262116 PGN262116 OWR262116 OMV262116 OCZ262116 NTD262116 NJH262116 MZL262116 MPP262116 MFT262116 LVX262116 LMB262116 LCF262116 KSJ262116 KIN262116 JYR262116 JOV262116 JEZ262116 IVD262116 ILH262116 IBL262116 HRP262116 HHT262116 GXX262116 GOB262116 GEF262116 FUJ262116 FKN262116 FAR262116 EQV262116 EGZ262116 DXD262116 DNH262116 DDL262116 CTP262116 CJT262116 BZX262116 BQB262116 BGF262116 AWJ262116 AMN262116 ACR262116 SV262116 IZ262116 WVL196580 WLP196580 WBT196580 VRX196580 VIB196580 UYF196580 UOJ196580 UEN196580 TUR196580 TKV196580 TAZ196580 SRD196580 SHH196580 RXL196580 RNP196580 RDT196580 QTX196580 QKB196580 QAF196580 PQJ196580 PGN196580 OWR196580 OMV196580 OCZ196580 NTD196580 NJH196580 MZL196580 MPP196580 MFT196580 LVX196580 LMB196580 LCF196580 KSJ196580 KIN196580 JYR196580 JOV196580 JEZ196580 IVD196580 ILH196580 IBL196580 HRP196580 HHT196580 GXX196580 GOB196580 GEF196580 FUJ196580 FKN196580 FAR196580 EQV196580 EGZ196580 DXD196580 DNH196580 DDL196580 CTP196580 CJT196580 BZX196580 BQB196580 BGF196580 AWJ196580 AMN196580 ACR196580 SV196580 IZ196580 WVL131044 WLP131044 WBT131044 VRX131044 VIB131044 UYF131044 UOJ131044 UEN131044 TUR131044 TKV131044 TAZ131044 SRD131044 SHH131044 RXL131044 RNP131044 RDT131044 QTX131044 QKB131044 QAF131044 PQJ131044 PGN131044 OWR131044 OMV131044 OCZ131044 NTD131044 NJH131044 MZL131044 MPP131044 MFT131044 LVX131044 LMB131044 LCF131044 KSJ131044 KIN131044 JYR131044 JOV131044 JEZ131044 IVD131044 ILH131044 IBL131044 HRP131044 HHT131044 GXX131044 GOB131044 GEF131044 FUJ131044 FKN131044 FAR131044 EQV131044 EGZ131044 DXD131044 DNH131044 DDL131044 CTP131044 CJT131044 BZX131044 BQB131044 BGF131044 AWJ131044 AMN131044 ACR131044 SV131044 IZ131044 WVL65508 WLP65508 WBT65508 VRX65508 VIB65508 UYF65508 UOJ65508 UEN65508 TUR65508 TKV65508 TAZ65508 SRD65508 SHH65508 RXL65508 RNP65508 RDT65508 QTX65508 QKB65508 QAF65508 PQJ65508 PGN65508 OWR65508 OMV65508 OCZ65508 NTD65508 NJH65508 MZL65508 MPP65508 MFT65508 LVX65508 LMB65508 LCF65508 KSJ65508 KIN65508 JYR65508 JOV65508 JEZ65508 IVD65508 ILH65508 IBL65508 HRP65508 HHT65508 GXX65508 GOB65508 GEF65508 FUJ65508 FKN65508 FAR65508 EQV65508 EGZ65508 DXD65508 DNH65508 DDL65508 CTP65508 CJT65508 BZX65508 BQB65508 BGF65508 AWJ65508 AMN65508 ACR65508 SV65508" xr:uid="{00000000-0002-0000-0500-000005000000}">
      <formula1>Calendars</formula1>
    </dataValidation>
    <dataValidation type="list" allowBlank="1" showInputMessage="1" showErrorMessage="1" sqref="IZ65509 E983012 E917476 E851940 E786404 E720868 E655332 E589796 E524260 E458724 E393188 E327652 E262116 E196580 E131044 E65508 E983010 E917474 E851938 E786402 E720866 E655330 E589794 E524258 E458722 E393186 E327650 E262114 E196578 E131042 E65506 H983012 H917476 H851940 H786404 H720868 H655332 H589796 H524260 H458724 H393188 H327652 H262116 H196580 H131044 H65508 H983010 H917474 H851938 H786402 H720866 H655330 H589794 H524258 H458722 H393186 H327650 H262114 H196578 H131042 H65506 H24:H25 E22 E24:E25 H22 WVI983015 WVI26:WVI28 WLM26:WLM28 WBQ26:WBQ28 VRU26:VRU28 VHY26:VHY28 UYC26:UYC28 UOG26:UOG28 UEK26:UEK28 TUO26:TUO28 TKS26:TKS28 TAW26:TAW28 SRA26:SRA28 SHE26:SHE28 RXI26:RXI28 RNM26:RNM28 RDQ26:RDQ28 QTU26:QTU28 QJY26:QJY28 QAC26:QAC28 PQG26:PQG28 PGK26:PGK28 OWO26:OWO28 OMS26:OMS28 OCW26:OCW28 NTA26:NTA28 NJE26:NJE28 MZI26:MZI28 MPM26:MPM28 MFQ26:MFQ28 LVU26:LVU28 LLY26:LLY28 LCC26:LCC28 KSG26:KSG28 KIK26:KIK28 JYO26:JYO28 JOS26:JOS28 JEW26:JEW28 IVA26:IVA28 ILE26:ILE28 IBI26:IBI28 HRM26:HRM28 HHQ26:HHQ28 GXU26:GXU28 GNY26:GNY28 GEC26:GEC28 FUG26:FUG28 FKK26:FKK28 FAO26:FAO28 EQS26:EQS28 EGW26:EGW28 DXA26:DXA28 DNE26:DNE28 DDI26:DDI28 CTM26:CTM28 CJQ26:CJQ28 BZU26:BZU28 BPY26:BPY28 BGC26:BGC28 AWG26:AWG28 AMK26:AMK28 ACO26:ACO28 SS26:SS28 IW26:IW28 WVI24 WLM24 WBQ24 VRU24 VHY24 UYC24 UOG24 UEK24 TUO24 TKS24 TAW24 SRA24 SHE24 RXI24 RNM24 RDQ24 QTU24 QJY24 QAC24 PQG24 PGK24 OWO24 OMS24 OCW24 NTA24 NJE24 MZI24 MPM24 MFQ24 LVU24 LLY24 LCC24 KSG24 KIK24 JYO24 JOS24 JEW24 IVA24 ILE24 IBI24 HRM24 HHQ24 GXU24 GNY24 GEC24 FUG24 FKK24 FAO24 EQS24 EGW24 DXA24 DNE24 DDI24 CTM24 CJQ24 BZU24 BPY24 BGC24 AWG24 AMK24 ACO24 SS24 IW24 WVL26:WVL28 WLP26:WLP28 WBT26:WBT28 VRX26:VRX28 VIB26:VIB28 UYF26:UYF28 UOJ26:UOJ28 UEN26:UEN28 TUR26:TUR28 TKV26:TKV28 TAZ26:TAZ28 SRD26:SRD28 SHH26:SHH28 RXL26:RXL28 RNP26:RNP28 RDT26:RDT28 QTX26:QTX28 QKB26:QKB28 QAF26:QAF28 PQJ26:PQJ28 PGN26:PGN28 OWR26:OWR28 OMV26:OMV28 OCZ26:OCZ28 NTD26:NTD28 NJH26:NJH28 MZL26:MZL28 MPP26:MPP28 MFT26:MFT28 LVX26:LVX28 LMB26:LMB28 LCF26:LCF28 KSJ26:KSJ28 KIN26:KIN28 JYR26:JYR28 JOV26:JOV28 JEZ26:JEZ28 IVD26:IVD28 ILH26:ILH28 IBL26:IBL28 HRP26:HRP28 HHT26:HHT28 GXX26:GXX28 GOB26:GOB28 GEF26:GEF28 FUJ26:FUJ28 FKN26:FKN28 FAR26:FAR28 EQV26:EQV28 EGZ26:EGZ28 DXD26:DXD28 DNH26:DNH28 DDL26:DDL28 CTP26:CTP28 CJT26:CJT28 BZX26:BZX28 BQB26:BQB28 BGF26:BGF28 AWJ26:AWJ28 AMN26:AMN28 ACR26:ACR28 SV26:SV28 IZ26:IZ28 IZ24 WVL24 WLP24 WBT24 VRX24 VIB24 UYF24 UOJ24 UEN24 TUR24 TKV24 TAZ24 SRD24 SHH24 RXL24 RNP24 RDT24 QTX24 QKB24 QAF24 PQJ24 PGN24 OWR24 OMV24 OCZ24 NTD24 NJH24 MZL24 MPP24 MFT24 LVX24 LMB24 LCF24 KSJ24 KIN24 JYR24 JOV24 JEZ24 IVD24 ILH24 IBL24 HRP24 HHT24 GXX24 GOB24 GEF24 FUJ24 FKN24 FAR24 EQV24 EGZ24 DXD24 DNH24 DDL24 CTP24 CJT24 BZX24 BQB24 BGF24 AWJ24 AMN24 ACR24 SV24 WLM983015 WBQ983015 VRU983015 VHY983015 UYC983015 UOG983015 UEK983015 TUO983015 TKS983015 TAW983015 SRA983015 SHE983015 RXI983015 RNM983015 RDQ983015 QTU983015 QJY983015 QAC983015 PQG983015 PGK983015 OWO983015 OMS983015 OCW983015 NTA983015 NJE983015 MZI983015 MPM983015 MFQ983015 LVU983015 LLY983015 LCC983015 KSG983015 KIK983015 JYO983015 JOS983015 JEW983015 IVA983015 ILE983015 IBI983015 HRM983015 HHQ983015 GXU983015 GNY983015 GEC983015 FUG983015 FKK983015 FAO983015 EQS983015 EGW983015 DXA983015 DNE983015 DDI983015 CTM983015 CJQ983015 BZU983015 BPY983015 BGC983015 AWG983015 AMK983015 ACO983015 SS983015 IW983015 WVI917479 WLM917479 WBQ917479 VRU917479 VHY917479 UYC917479 UOG917479 UEK917479 TUO917479 TKS917479 TAW917479 SRA917479 SHE917479 RXI917479 RNM917479 RDQ917479 QTU917479 QJY917479 QAC917479 PQG917479 PGK917479 OWO917479 OMS917479 OCW917479 NTA917479 NJE917479 MZI917479 MPM917479 MFQ917479 LVU917479 LLY917479 LCC917479 KSG917479 KIK917479 JYO917479 JOS917479 JEW917479 IVA917479 ILE917479 IBI917479 HRM917479 HHQ917479 GXU917479 GNY917479 GEC917479 FUG917479 FKK917479 FAO917479 EQS917479 EGW917479 DXA917479 DNE917479 DDI917479 CTM917479 CJQ917479 BZU917479 BPY917479 BGC917479 AWG917479 AMK917479 ACO917479 SS917479 IW917479 WVI851943 WLM851943 WBQ851943 VRU851943 VHY851943 UYC851943 UOG851943 UEK851943 TUO851943 TKS851943 TAW851943 SRA851943 SHE851943 RXI851943 RNM851943 RDQ851943 QTU851943 QJY851943 QAC851943 PQG851943 PGK851943 OWO851943 OMS851943 OCW851943 NTA851943 NJE851943 MZI851943 MPM851943 MFQ851943 LVU851943 LLY851943 LCC851943 KSG851943 KIK851943 JYO851943 JOS851943 JEW851943 IVA851943 ILE851943 IBI851943 HRM851943 HHQ851943 GXU851943 GNY851943 GEC851943 FUG851943 FKK851943 FAO851943 EQS851943 EGW851943 DXA851943 DNE851943 DDI851943 CTM851943 CJQ851943 BZU851943 BPY851943 BGC851943 AWG851943 AMK851943 ACO851943 SS851943 IW851943 WVI786407 WLM786407 WBQ786407 VRU786407 VHY786407 UYC786407 UOG786407 UEK786407 TUO786407 TKS786407 TAW786407 SRA786407 SHE786407 RXI786407 RNM786407 RDQ786407 QTU786407 QJY786407 QAC786407 PQG786407 PGK786407 OWO786407 OMS786407 OCW786407 NTA786407 NJE786407 MZI786407 MPM786407 MFQ786407 LVU786407 LLY786407 LCC786407 KSG786407 KIK786407 JYO786407 JOS786407 JEW786407 IVA786407 ILE786407 IBI786407 HRM786407 HHQ786407 GXU786407 GNY786407 GEC786407 FUG786407 FKK786407 FAO786407 EQS786407 EGW786407 DXA786407 DNE786407 DDI786407 CTM786407 CJQ786407 BZU786407 BPY786407 BGC786407 AWG786407 AMK786407 ACO786407 SS786407 IW786407 WVI720871 WLM720871 WBQ720871 VRU720871 VHY720871 UYC720871 UOG720871 UEK720871 TUO720871 TKS720871 TAW720871 SRA720871 SHE720871 RXI720871 RNM720871 RDQ720871 QTU720871 QJY720871 QAC720871 PQG720871 PGK720871 OWO720871 OMS720871 OCW720871 NTA720871 NJE720871 MZI720871 MPM720871 MFQ720871 LVU720871 LLY720871 LCC720871 KSG720871 KIK720871 JYO720871 JOS720871 JEW720871 IVA720871 ILE720871 IBI720871 HRM720871 HHQ720871 GXU720871 GNY720871 GEC720871 FUG720871 FKK720871 FAO720871 EQS720871 EGW720871 DXA720871 DNE720871 DDI720871 CTM720871 CJQ720871 BZU720871 BPY720871 BGC720871 AWG720871 AMK720871 ACO720871 SS720871 IW720871 WVI655335 WLM655335 WBQ655335 VRU655335 VHY655335 UYC655335 UOG655335 UEK655335 TUO655335 TKS655335 TAW655335 SRA655335 SHE655335 RXI655335 RNM655335 RDQ655335 QTU655335 QJY655335 QAC655335 PQG655335 PGK655335 OWO655335 OMS655335 OCW655335 NTA655335 NJE655335 MZI655335 MPM655335 MFQ655335 LVU655335 LLY655335 LCC655335 KSG655335 KIK655335 JYO655335 JOS655335 JEW655335 IVA655335 ILE655335 IBI655335 HRM655335 HHQ655335 GXU655335 GNY655335 GEC655335 FUG655335 FKK655335 FAO655335 EQS655335 EGW655335 DXA655335 DNE655335 DDI655335 CTM655335 CJQ655335 BZU655335 BPY655335 BGC655335 AWG655335 AMK655335 ACO655335 SS655335 IW655335 WVI589799 WLM589799 WBQ589799 VRU589799 VHY589799 UYC589799 UOG589799 UEK589799 TUO589799 TKS589799 TAW589799 SRA589799 SHE589799 RXI589799 RNM589799 RDQ589799 QTU589799 QJY589799 QAC589799 PQG589799 PGK589799 OWO589799 OMS589799 OCW589799 NTA589799 NJE589799 MZI589799 MPM589799 MFQ589799 LVU589799 LLY589799 LCC589799 KSG589799 KIK589799 JYO589799 JOS589799 JEW589799 IVA589799 ILE589799 IBI589799 HRM589799 HHQ589799 GXU589799 GNY589799 GEC589799 FUG589799 FKK589799 FAO589799 EQS589799 EGW589799 DXA589799 DNE589799 DDI589799 CTM589799 CJQ589799 BZU589799 BPY589799 BGC589799 AWG589799 AMK589799 ACO589799 SS589799 IW589799 WVI524263 WLM524263 WBQ524263 VRU524263 VHY524263 UYC524263 UOG524263 UEK524263 TUO524263 TKS524263 TAW524263 SRA524263 SHE524263 RXI524263 RNM524263 RDQ524263 QTU524263 QJY524263 QAC524263 PQG524263 PGK524263 OWO524263 OMS524263 OCW524263 NTA524263 NJE524263 MZI524263 MPM524263 MFQ524263 LVU524263 LLY524263 LCC524263 KSG524263 KIK524263 JYO524263 JOS524263 JEW524263 IVA524263 ILE524263 IBI524263 HRM524263 HHQ524263 GXU524263 GNY524263 GEC524263 FUG524263 FKK524263 FAO524263 EQS524263 EGW524263 DXA524263 DNE524263 DDI524263 CTM524263 CJQ524263 BZU524263 BPY524263 BGC524263 AWG524263 AMK524263 ACO524263 SS524263 IW524263 WVI458727 WLM458727 WBQ458727 VRU458727 VHY458727 UYC458727 UOG458727 UEK458727 TUO458727 TKS458727 TAW458727 SRA458727 SHE458727 RXI458727 RNM458727 RDQ458727 QTU458727 QJY458727 QAC458727 PQG458727 PGK458727 OWO458727 OMS458727 OCW458727 NTA458727 NJE458727 MZI458727 MPM458727 MFQ458727 LVU458727 LLY458727 LCC458727 KSG458727 KIK458727 JYO458727 JOS458727 JEW458727 IVA458727 ILE458727 IBI458727 HRM458727 HHQ458727 GXU458727 GNY458727 GEC458727 FUG458727 FKK458727 FAO458727 EQS458727 EGW458727 DXA458727 DNE458727 DDI458727 CTM458727 CJQ458727 BZU458727 BPY458727 BGC458727 AWG458727 AMK458727 ACO458727 SS458727 IW458727 WVI393191 WLM393191 WBQ393191 VRU393191 VHY393191 UYC393191 UOG393191 UEK393191 TUO393191 TKS393191 TAW393191 SRA393191 SHE393191 RXI393191 RNM393191 RDQ393191 QTU393191 QJY393191 QAC393191 PQG393191 PGK393191 OWO393191 OMS393191 OCW393191 NTA393191 NJE393191 MZI393191 MPM393191 MFQ393191 LVU393191 LLY393191 LCC393191 KSG393191 KIK393191 JYO393191 JOS393191 JEW393191 IVA393191 ILE393191 IBI393191 HRM393191 HHQ393191 GXU393191 GNY393191 GEC393191 FUG393191 FKK393191 FAO393191 EQS393191 EGW393191 DXA393191 DNE393191 DDI393191 CTM393191 CJQ393191 BZU393191 BPY393191 BGC393191 AWG393191 AMK393191 ACO393191 SS393191 IW393191 WVI327655 WLM327655 WBQ327655 VRU327655 VHY327655 UYC327655 UOG327655 UEK327655 TUO327655 TKS327655 TAW327655 SRA327655 SHE327655 RXI327655 RNM327655 RDQ327655 QTU327655 QJY327655 QAC327655 PQG327655 PGK327655 OWO327655 OMS327655 OCW327655 NTA327655 NJE327655 MZI327655 MPM327655 MFQ327655 LVU327655 LLY327655 LCC327655 KSG327655 KIK327655 JYO327655 JOS327655 JEW327655 IVA327655 ILE327655 IBI327655 HRM327655 HHQ327655 GXU327655 GNY327655 GEC327655 FUG327655 FKK327655 FAO327655 EQS327655 EGW327655 DXA327655 DNE327655 DDI327655 CTM327655 CJQ327655 BZU327655 BPY327655 BGC327655 AWG327655 AMK327655 ACO327655 SS327655 IW327655 WVI262119 WLM262119 WBQ262119 VRU262119 VHY262119 UYC262119 UOG262119 UEK262119 TUO262119 TKS262119 TAW262119 SRA262119 SHE262119 RXI262119 RNM262119 RDQ262119 QTU262119 QJY262119 QAC262119 PQG262119 PGK262119 OWO262119 OMS262119 OCW262119 NTA262119 NJE262119 MZI262119 MPM262119 MFQ262119 LVU262119 LLY262119 LCC262119 KSG262119 KIK262119 JYO262119 JOS262119 JEW262119 IVA262119 ILE262119 IBI262119 HRM262119 HHQ262119 GXU262119 GNY262119 GEC262119 FUG262119 FKK262119 FAO262119 EQS262119 EGW262119 DXA262119 DNE262119 DDI262119 CTM262119 CJQ262119 BZU262119 BPY262119 BGC262119 AWG262119 AMK262119 ACO262119 SS262119 IW262119 WVI196583 WLM196583 WBQ196583 VRU196583 VHY196583 UYC196583 UOG196583 UEK196583 TUO196583 TKS196583 TAW196583 SRA196583 SHE196583 RXI196583 RNM196583 RDQ196583 QTU196583 QJY196583 QAC196583 PQG196583 PGK196583 OWO196583 OMS196583 OCW196583 NTA196583 NJE196583 MZI196583 MPM196583 MFQ196583 LVU196583 LLY196583 LCC196583 KSG196583 KIK196583 JYO196583 JOS196583 JEW196583 IVA196583 ILE196583 IBI196583 HRM196583 HHQ196583 GXU196583 GNY196583 GEC196583 FUG196583 FKK196583 FAO196583 EQS196583 EGW196583 DXA196583 DNE196583 DDI196583 CTM196583 CJQ196583 BZU196583 BPY196583 BGC196583 AWG196583 AMK196583 ACO196583 SS196583 IW196583 WVI131047 WLM131047 WBQ131047 VRU131047 VHY131047 UYC131047 UOG131047 UEK131047 TUO131047 TKS131047 TAW131047 SRA131047 SHE131047 RXI131047 RNM131047 RDQ131047 QTU131047 QJY131047 QAC131047 PQG131047 PGK131047 OWO131047 OMS131047 OCW131047 NTA131047 NJE131047 MZI131047 MPM131047 MFQ131047 LVU131047 LLY131047 LCC131047 KSG131047 KIK131047 JYO131047 JOS131047 JEW131047 IVA131047 ILE131047 IBI131047 HRM131047 HHQ131047 GXU131047 GNY131047 GEC131047 FUG131047 FKK131047 FAO131047 EQS131047 EGW131047 DXA131047 DNE131047 DDI131047 CTM131047 CJQ131047 BZU131047 BPY131047 BGC131047 AWG131047 AMK131047 ACO131047 SS131047 IW131047 WVI65511 WLM65511 WBQ65511 VRU65511 VHY65511 UYC65511 UOG65511 UEK65511 TUO65511 TKS65511 TAW65511 SRA65511 SHE65511 RXI65511 RNM65511 RDQ65511 QTU65511 QJY65511 QAC65511 PQG65511 PGK65511 OWO65511 OMS65511 OCW65511 NTA65511 NJE65511 MZI65511 MPM65511 MFQ65511 LVU65511 LLY65511 LCC65511 KSG65511 KIK65511 JYO65511 JOS65511 JEW65511 IVA65511 ILE65511 IBI65511 HRM65511 HHQ65511 GXU65511 GNY65511 GEC65511 FUG65511 FKK65511 FAO65511 EQS65511 EGW65511 DXA65511 DNE65511 DDI65511 CTM65511 CJQ65511 BZU65511 BPY65511 BGC65511 AWG65511 AMK65511 ACO65511 SS65511 IW65511 WVI983013 WLM983013 WBQ983013 VRU983013 VHY983013 UYC983013 UOG983013 UEK983013 TUO983013 TKS983013 TAW983013 SRA983013 SHE983013 RXI983013 RNM983013 RDQ983013 QTU983013 QJY983013 QAC983013 PQG983013 PGK983013 OWO983013 OMS983013 OCW983013 NTA983013 NJE983013 MZI983013 MPM983013 MFQ983013 LVU983013 LLY983013 LCC983013 KSG983013 KIK983013 JYO983013 JOS983013 JEW983013 IVA983013 ILE983013 IBI983013 HRM983013 HHQ983013 GXU983013 GNY983013 GEC983013 FUG983013 FKK983013 FAO983013 EQS983013 EGW983013 DXA983013 DNE983013 DDI983013 CTM983013 CJQ983013 BZU983013 BPY983013 BGC983013 AWG983013 AMK983013 ACO983013 SS983013 IW983013 WVI917477 WLM917477 WBQ917477 VRU917477 VHY917477 UYC917477 UOG917477 UEK917477 TUO917477 TKS917477 TAW917477 SRA917477 SHE917477 RXI917477 RNM917477 RDQ917477 QTU917477 QJY917477 QAC917477 PQG917477 PGK917477 OWO917477 OMS917477 OCW917477 NTA917477 NJE917477 MZI917477 MPM917477 MFQ917477 LVU917477 LLY917477 LCC917477 KSG917477 KIK917477 JYO917477 JOS917477 JEW917477 IVA917477 ILE917477 IBI917477 HRM917477 HHQ917477 GXU917477 GNY917477 GEC917477 FUG917477 FKK917477 FAO917477 EQS917477 EGW917477 DXA917477 DNE917477 DDI917477 CTM917477 CJQ917477 BZU917477 BPY917477 BGC917477 AWG917477 AMK917477 ACO917477 SS917477 IW917477 WVI851941 WLM851941 WBQ851941 VRU851941 VHY851941 UYC851941 UOG851941 UEK851941 TUO851941 TKS851941 TAW851941 SRA851941 SHE851941 RXI851941 RNM851941 RDQ851941 QTU851941 QJY851941 QAC851941 PQG851941 PGK851941 OWO851941 OMS851941 OCW851941 NTA851941 NJE851941 MZI851941 MPM851941 MFQ851941 LVU851941 LLY851941 LCC851941 KSG851941 KIK851941 JYO851941 JOS851941 JEW851941 IVA851941 ILE851941 IBI851941 HRM851941 HHQ851941 GXU851941 GNY851941 GEC851941 FUG851941 FKK851941 FAO851941 EQS851941 EGW851941 DXA851941 DNE851941 DDI851941 CTM851941 CJQ851941 BZU851941 BPY851941 BGC851941 AWG851941 AMK851941 ACO851941 SS851941 IW851941 WVI786405 WLM786405 WBQ786405 VRU786405 VHY786405 UYC786405 UOG786405 UEK786405 TUO786405 TKS786405 TAW786405 SRA786405 SHE786405 RXI786405 RNM786405 RDQ786405 QTU786405 QJY786405 QAC786405 PQG786405 PGK786405 OWO786405 OMS786405 OCW786405 NTA786405 NJE786405 MZI786405 MPM786405 MFQ786405 LVU786405 LLY786405 LCC786405 KSG786405 KIK786405 JYO786405 JOS786405 JEW786405 IVA786405 ILE786405 IBI786405 HRM786405 HHQ786405 GXU786405 GNY786405 GEC786405 FUG786405 FKK786405 FAO786405 EQS786405 EGW786405 DXA786405 DNE786405 DDI786405 CTM786405 CJQ786405 BZU786405 BPY786405 BGC786405 AWG786405 AMK786405 ACO786405 SS786405 IW786405 WVI720869 WLM720869 WBQ720869 VRU720869 VHY720869 UYC720869 UOG720869 UEK720869 TUO720869 TKS720869 TAW720869 SRA720869 SHE720869 RXI720869 RNM720869 RDQ720869 QTU720869 QJY720869 QAC720869 PQG720869 PGK720869 OWO720869 OMS720869 OCW720869 NTA720869 NJE720869 MZI720869 MPM720869 MFQ720869 LVU720869 LLY720869 LCC720869 KSG720869 KIK720869 JYO720869 JOS720869 JEW720869 IVA720869 ILE720869 IBI720869 HRM720869 HHQ720869 GXU720869 GNY720869 GEC720869 FUG720869 FKK720869 FAO720869 EQS720869 EGW720869 DXA720869 DNE720869 DDI720869 CTM720869 CJQ720869 BZU720869 BPY720869 BGC720869 AWG720869 AMK720869 ACO720869 SS720869 IW720869 WVI655333 WLM655333 WBQ655333 VRU655333 VHY655333 UYC655333 UOG655333 UEK655333 TUO655333 TKS655333 TAW655333 SRA655333 SHE655333 RXI655333 RNM655333 RDQ655333 QTU655333 QJY655333 QAC655333 PQG655333 PGK655333 OWO655333 OMS655333 OCW655333 NTA655333 NJE655333 MZI655333 MPM655333 MFQ655333 LVU655333 LLY655333 LCC655333 KSG655333 KIK655333 JYO655333 JOS655333 JEW655333 IVA655333 ILE655333 IBI655333 HRM655333 HHQ655333 GXU655333 GNY655333 GEC655333 FUG655333 FKK655333 FAO655333 EQS655333 EGW655333 DXA655333 DNE655333 DDI655333 CTM655333 CJQ655333 BZU655333 BPY655333 BGC655333 AWG655333 AMK655333 ACO655333 SS655333 IW655333 WVI589797 WLM589797 WBQ589797 VRU589797 VHY589797 UYC589797 UOG589797 UEK589797 TUO589797 TKS589797 TAW589797 SRA589797 SHE589797 RXI589797 RNM589797 RDQ589797 QTU589797 QJY589797 QAC589797 PQG589797 PGK589797 OWO589797 OMS589797 OCW589797 NTA589797 NJE589797 MZI589797 MPM589797 MFQ589797 LVU589797 LLY589797 LCC589797 KSG589797 KIK589797 JYO589797 JOS589797 JEW589797 IVA589797 ILE589797 IBI589797 HRM589797 HHQ589797 GXU589797 GNY589797 GEC589797 FUG589797 FKK589797 FAO589797 EQS589797 EGW589797 DXA589797 DNE589797 DDI589797 CTM589797 CJQ589797 BZU589797 BPY589797 BGC589797 AWG589797 AMK589797 ACO589797 SS589797 IW589797 WVI524261 WLM524261 WBQ524261 VRU524261 VHY524261 UYC524261 UOG524261 UEK524261 TUO524261 TKS524261 TAW524261 SRA524261 SHE524261 RXI524261 RNM524261 RDQ524261 QTU524261 QJY524261 QAC524261 PQG524261 PGK524261 OWO524261 OMS524261 OCW524261 NTA524261 NJE524261 MZI524261 MPM524261 MFQ524261 LVU524261 LLY524261 LCC524261 KSG524261 KIK524261 JYO524261 JOS524261 JEW524261 IVA524261 ILE524261 IBI524261 HRM524261 HHQ524261 GXU524261 GNY524261 GEC524261 FUG524261 FKK524261 FAO524261 EQS524261 EGW524261 DXA524261 DNE524261 DDI524261 CTM524261 CJQ524261 BZU524261 BPY524261 BGC524261 AWG524261 AMK524261 ACO524261 SS524261 IW524261 WVI458725 WLM458725 WBQ458725 VRU458725 VHY458725 UYC458725 UOG458725 UEK458725 TUO458725 TKS458725 TAW458725 SRA458725 SHE458725 RXI458725 RNM458725 RDQ458725 QTU458725 QJY458725 QAC458725 PQG458725 PGK458725 OWO458725 OMS458725 OCW458725 NTA458725 NJE458725 MZI458725 MPM458725 MFQ458725 LVU458725 LLY458725 LCC458725 KSG458725 KIK458725 JYO458725 JOS458725 JEW458725 IVA458725 ILE458725 IBI458725 HRM458725 HHQ458725 GXU458725 GNY458725 GEC458725 FUG458725 FKK458725 FAO458725 EQS458725 EGW458725 DXA458725 DNE458725 DDI458725 CTM458725 CJQ458725 BZU458725 BPY458725 BGC458725 AWG458725 AMK458725 ACO458725 SS458725 IW458725 WVI393189 WLM393189 WBQ393189 VRU393189 VHY393189 UYC393189 UOG393189 UEK393189 TUO393189 TKS393189 TAW393189 SRA393189 SHE393189 RXI393189 RNM393189 RDQ393189 QTU393189 QJY393189 QAC393189 PQG393189 PGK393189 OWO393189 OMS393189 OCW393189 NTA393189 NJE393189 MZI393189 MPM393189 MFQ393189 LVU393189 LLY393189 LCC393189 KSG393189 KIK393189 JYO393189 JOS393189 JEW393189 IVA393189 ILE393189 IBI393189 HRM393189 HHQ393189 GXU393189 GNY393189 GEC393189 FUG393189 FKK393189 FAO393189 EQS393189 EGW393189 DXA393189 DNE393189 DDI393189 CTM393189 CJQ393189 BZU393189 BPY393189 BGC393189 AWG393189 AMK393189 ACO393189 SS393189 IW393189 WVI327653 WLM327653 WBQ327653 VRU327653 VHY327653 UYC327653 UOG327653 UEK327653 TUO327653 TKS327653 TAW327653 SRA327653 SHE327653 RXI327653 RNM327653 RDQ327653 QTU327653 QJY327653 QAC327653 PQG327653 PGK327653 OWO327653 OMS327653 OCW327653 NTA327653 NJE327653 MZI327653 MPM327653 MFQ327653 LVU327653 LLY327653 LCC327653 KSG327653 KIK327653 JYO327653 JOS327653 JEW327653 IVA327653 ILE327653 IBI327653 HRM327653 HHQ327653 GXU327653 GNY327653 GEC327653 FUG327653 FKK327653 FAO327653 EQS327653 EGW327653 DXA327653 DNE327653 DDI327653 CTM327653 CJQ327653 BZU327653 BPY327653 BGC327653 AWG327653 AMK327653 ACO327653 SS327653 IW327653 WVI262117 WLM262117 WBQ262117 VRU262117 VHY262117 UYC262117 UOG262117 UEK262117 TUO262117 TKS262117 TAW262117 SRA262117 SHE262117 RXI262117 RNM262117 RDQ262117 QTU262117 QJY262117 QAC262117 PQG262117 PGK262117 OWO262117 OMS262117 OCW262117 NTA262117 NJE262117 MZI262117 MPM262117 MFQ262117 LVU262117 LLY262117 LCC262117 KSG262117 KIK262117 JYO262117 JOS262117 JEW262117 IVA262117 ILE262117 IBI262117 HRM262117 HHQ262117 GXU262117 GNY262117 GEC262117 FUG262117 FKK262117 FAO262117 EQS262117 EGW262117 DXA262117 DNE262117 DDI262117 CTM262117 CJQ262117 BZU262117 BPY262117 BGC262117 AWG262117 AMK262117 ACO262117 SS262117 IW262117 WVI196581 WLM196581 WBQ196581 VRU196581 VHY196581 UYC196581 UOG196581 UEK196581 TUO196581 TKS196581 TAW196581 SRA196581 SHE196581 RXI196581 RNM196581 RDQ196581 QTU196581 QJY196581 QAC196581 PQG196581 PGK196581 OWO196581 OMS196581 OCW196581 NTA196581 NJE196581 MZI196581 MPM196581 MFQ196581 LVU196581 LLY196581 LCC196581 KSG196581 KIK196581 JYO196581 JOS196581 JEW196581 IVA196581 ILE196581 IBI196581 HRM196581 HHQ196581 GXU196581 GNY196581 GEC196581 FUG196581 FKK196581 FAO196581 EQS196581 EGW196581 DXA196581 DNE196581 DDI196581 CTM196581 CJQ196581 BZU196581 BPY196581 BGC196581 AWG196581 AMK196581 ACO196581 SS196581 IW196581 WVI131045 WLM131045 WBQ131045 VRU131045 VHY131045 UYC131045 UOG131045 UEK131045 TUO131045 TKS131045 TAW131045 SRA131045 SHE131045 RXI131045 RNM131045 RDQ131045 QTU131045 QJY131045 QAC131045 PQG131045 PGK131045 OWO131045 OMS131045 OCW131045 NTA131045 NJE131045 MZI131045 MPM131045 MFQ131045 LVU131045 LLY131045 LCC131045 KSG131045 KIK131045 JYO131045 JOS131045 JEW131045 IVA131045 ILE131045 IBI131045 HRM131045 HHQ131045 GXU131045 GNY131045 GEC131045 FUG131045 FKK131045 FAO131045 EQS131045 EGW131045 DXA131045 DNE131045 DDI131045 CTM131045 CJQ131045 BZU131045 BPY131045 BGC131045 AWG131045 AMK131045 ACO131045 SS131045 IW131045 WVI65509 WLM65509 WBQ65509 VRU65509 VHY65509 UYC65509 UOG65509 UEK65509 TUO65509 TKS65509 TAW65509 SRA65509 SHE65509 RXI65509 RNM65509 RDQ65509 QTU65509 QJY65509 QAC65509 PQG65509 PGK65509 OWO65509 OMS65509 OCW65509 NTA65509 NJE65509 MZI65509 MPM65509 MFQ65509 LVU65509 LLY65509 LCC65509 KSG65509 KIK65509 JYO65509 JOS65509 JEW65509 IVA65509 ILE65509 IBI65509 HRM65509 HHQ65509 GXU65509 GNY65509 GEC65509 FUG65509 FKK65509 FAO65509 EQS65509 EGW65509 DXA65509 DNE65509 DDI65509 CTM65509 CJQ65509 BZU65509 BPY65509 BGC65509 AWG65509 AMK65509 ACO65509 SS65509 IW65509 WVL983015 WLP983015 WBT983015 VRX983015 VIB983015 UYF983015 UOJ983015 UEN983015 TUR983015 TKV983015 TAZ983015 SRD983015 SHH983015 RXL983015 RNP983015 RDT983015 QTX983015 QKB983015 QAF983015 PQJ983015 PGN983015 OWR983015 OMV983015 OCZ983015 NTD983015 NJH983015 MZL983015 MPP983015 MFT983015 LVX983015 LMB983015 LCF983015 KSJ983015 KIN983015 JYR983015 JOV983015 JEZ983015 IVD983015 ILH983015 IBL983015 HRP983015 HHT983015 GXX983015 GOB983015 GEF983015 FUJ983015 FKN983015 FAR983015 EQV983015 EGZ983015 DXD983015 DNH983015 DDL983015 CTP983015 CJT983015 BZX983015 BQB983015 BGF983015 AWJ983015 AMN983015 ACR983015 SV983015 IZ983015 WVL917479 WLP917479 WBT917479 VRX917479 VIB917479 UYF917479 UOJ917479 UEN917479 TUR917479 TKV917479 TAZ917479 SRD917479 SHH917479 RXL917479 RNP917479 RDT917479 QTX917479 QKB917479 QAF917479 PQJ917479 PGN917479 OWR917479 OMV917479 OCZ917479 NTD917479 NJH917479 MZL917479 MPP917479 MFT917479 LVX917479 LMB917479 LCF917479 KSJ917479 KIN917479 JYR917479 JOV917479 JEZ917479 IVD917479 ILH917479 IBL917479 HRP917479 HHT917479 GXX917479 GOB917479 GEF917479 FUJ917479 FKN917479 FAR917479 EQV917479 EGZ917479 DXD917479 DNH917479 DDL917479 CTP917479 CJT917479 BZX917479 BQB917479 BGF917479 AWJ917479 AMN917479 ACR917479 SV917479 IZ917479 WVL851943 WLP851943 WBT851943 VRX851943 VIB851943 UYF851943 UOJ851943 UEN851943 TUR851943 TKV851943 TAZ851943 SRD851943 SHH851943 RXL851943 RNP851943 RDT851943 QTX851943 QKB851943 QAF851943 PQJ851943 PGN851943 OWR851943 OMV851943 OCZ851943 NTD851943 NJH851943 MZL851943 MPP851943 MFT851943 LVX851943 LMB851943 LCF851943 KSJ851943 KIN851943 JYR851943 JOV851943 JEZ851943 IVD851943 ILH851943 IBL851943 HRP851943 HHT851943 GXX851943 GOB851943 GEF851943 FUJ851943 FKN851943 FAR851943 EQV851943 EGZ851943 DXD851943 DNH851943 DDL851943 CTP851943 CJT851943 BZX851943 BQB851943 BGF851943 AWJ851943 AMN851943 ACR851943 SV851943 IZ851943 WVL786407 WLP786407 WBT786407 VRX786407 VIB786407 UYF786407 UOJ786407 UEN786407 TUR786407 TKV786407 TAZ786407 SRD786407 SHH786407 RXL786407 RNP786407 RDT786407 QTX786407 QKB786407 QAF786407 PQJ786407 PGN786407 OWR786407 OMV786407 OCZ786407 NTD786407 NJH786407 MZL786407 MPP786407 MFT786407 LVX786407 LMB786407 LCF786407 KSJ786407 KIN786407 JYR786407 JOV786407 JEZ786407 IVD786407 ILH786407 IBL786407 HRP786407 HHT786407 GXX786407 GOB786407 GEF786407 FUJ786407 FKN786407 FAR786407 EQV786407 EGZ786407 DXD786407 DNH786407 DDL786407 CTP786407 CJT786407 BZX786407 BQB786407 BGF786407 AWJ786407 AMN786407 ACR786407 SV786407 IZ786407 WVL720871 WLP720871 WBT720871 VRX720871 VIB720871 UYF720871 UOJ720871 UEN720871 TUR720871 TKV720871 TAZ720871 SRD720871 SHH720871 RXL720871 RNP720871 RDT720871 QTX720871 QKB720871 QAF720871 PQJ720871 PGN720871 OWR720871 OMV720871 OCZ720871 NTD720871 NJH720871 MZL720871 MPP720871 MFT720871 LVX720871 LMB720871 LCF720871 KSJ720871 KIN720871 JYR720871 JOV720871 JEZ720871 IVD720871 ILH720871 IBL720871 HRP720871 HHT720871 GXX720871 GOB720871 GEF720871 FUJ720871 FKN720871 FAR720871 EQV720871 EGZ720871 DXD720871 DNH720871 DDL720871 CTP720871 CJT720871 BZX720871 BQB720871 BGF720871 AWJ720871 AMN720871 ACR720871 SV720871 IZ720871 WVL655335 WLP655335 WBT655335 VRX655335 VIB655335 UYF655335 UOJ655335 UEN655335 TUR655335 TKV655335 TAZ655335 SRD655335 SHH655335 RXL655335 RNP655335 RDT655335 QTX655335 QKB655335 QAF655335 PQJ655335 PGN655335 OWR655335 OMV655335 OCZ655335 NTD655335 NJH655335 MZL655335 MPP655335 MFT655335 LVX655335 LMB655335 LCF655335 KSJ655335 KIN655335 JYR655335 JOV655335 JEZ655335 IVD655335 ILH655335 IBL655335 HRP655335 HHT655335 GXX655335 GOB655335 GEF655335 FUJ655335 FKN655335 FAR655335 EQV655335 EGZ655335 DXD655335 DNH655335 DDL655335 CTP655335 CJT655335 BZX655335 BQB655335 BGF655335 AWJ655335 AMN655335 ACR655335 SV655335 IZ655335 WVL589799 WLP589799 WBT589799 VRX589799 VIB589799 UYF589799 UOJ589799 UEN589799 TUR589799 TKV589799 TAZ589799 SRD589799 SHH589799 RXL589799 RNP589799 RDT589799 QTX589799 QKB589799 QAF589799 PQJ589799 PGN589799 OWR589799 OMV589799 OCZ589799 NTD589799 NJH589799 MZL589799 MPP589799 MFT589799 LVX589799 LMB589799 LCF589799 KSJ589799 KIN589799 JYR589799 JOV589799 JEZ589799 IVD589799 ILH589799 IBL589799 HRP589799 HHT589799 GXX589799 GOB589799 GEF589799 FUJ589799 FKN589799 FAR589799 EQV589799 EGZ589799 DXD589799 DNH589799 DDL589799 CTP589799 CJT589799 BZX589799 BQB589799 BGF589799 AWJ589799 AMN589799 ACR589799 SV589799 IZ589799 WVL524263 WLP524263 WBT524263 VRX524263 VIB524263 UYF524263 UOJ524263 UEN524263 TUR524263 TKV524263 TAZ524263 SRD524263 SHH524263 RXL524263 RNP524263 RDT524263 QTX524263 QKB524263 QAF524263 PQJ524263 PGN524263 OWR524263 OMV524263 OCZ524263 NTD524263 NJH524263 MZL524263 MPP524263 MFT524263 LVX524263 LMB524263 LCF524263 KSJ524263 KIN524263 JYR524263 JOV524263 JEZ524263 IVD524263 ILH524263 IBL524263 HRP524263 HHT524263 GXX524263 GOB524263 GEF524263 FUJ524263 FKN524263 FAR524263 EQV524263 EGZ524263 DXD524263 DNH524263 DDL524263 CTP524263 CJT524263 BZX524263 BQB524263 BGF524263 AWJ524263 AMN524263 ACR524263 SV524263 IZ524263 WVL458727 WLP458727 WBT458727 VRX458727 VIB458727 UYF458727 UOJ458727 UEN458727 TUR458727 TKV458727 TAZ458727 SRD458727 SHH458727 RXL458727 RNP458727 RDT458727 QTX458727 QKB458727 QAF458727 PQJ458727 PGN458727 OWR458727 OMV458727 OCZ458727 NTD458727 NJH458727 MZL458727 MPP458727 MFT458727 LVX458727 LMB458727 LCF458727 KSJ458727 KIN458727 JYR458727 JOV458727 JEZ458727 IVD458727 ILH458727 IBL458727 HRP458727 HHT458727 GXX458727 GOB458727 GEF458727 FUJ458727 FKN458727 FAR458727 EQV458727 EGZ458727 DXD458727 DNH458727 DDL458727 CTP458727 CJT458727 BZX458727 BQB458727 BGF458727 AWJ458727 AMN458727 ACR458727 SV458727 IZ458727 WVL393191 WLP393191 WBT393191 VRX393191 VIB393191 UYF393191 UOJ393191 UEN393191 TUR393191 TKV393191 TAZ393191 SRD393191 SHH393191 RXL393191 RNP393191 RDT393191 QTX393191 QKB393191 QAF393191 PQJ393191 PGN393191 OWR393191 OMV393191 OCZ393191 NTD393191 NJH393191 MZL393191 MPP393191 MFT393191 LVX393191 LMB393191 LCF393191 KSJ393191 KIN393191 JYR393191 JOV393191 JEZ393191 IVD393191 ILH393191 IBL393191 HRP393191 HHT393191 GXX393191 GOB393191 GEF393191 FUJ393191 FKN393191 FAR393191 EQV393191 EGZ393191 DXD393191 DNH393191 DDL393191 CTP393191 CJT393191 BZX393191 BQB393191 BGF393191 AWJ393191 AMN393191 ACR393191 SV393191 IZ393191 WVL327655 WLP327655 WBT327655 VRX327655 VIB327655 UYF327655 UOJ327655 UEN327655 TUR327655 TKV327655 TAZ327655 SRD327655 SHH327655 RXL327655 RNP327655 RDT327655 QTX327655 QKB327655 QAF327655 PQJ327655 PGN327655 OWR327655 OMV327655 OCZ327655 NTD327655 NJH327655 MZL327655 MPP327655 MFT327655 LVX327655 LMB327655 LCF327655 KSJ327655 KIN327655 JYR327655 JOV327655 JEZ327655 IVD327655 ILH327655 IBL327655 HRP327655 HHT327655 GXX327655 GOB327655 GEF327655 FUJ327655 FKN327655 FAR327655 EQV327655 EGZ327655 DXD327655 DNH327655 DDL327655 CTP327655 CJT327655 BZX327655 BQB327655 BGF327655 AWJ327655 AMN327655 ACR327655 SV327655 IZ327655 WVL262119 WLP262119 WBT262119 VRX262119 VIB262119 UYF262119 UOJ262119 UEN262119 TUR262119 TKV262119 TAZ262119 SRD262119 SHH262119 RXL262119 RNP262119 RDT262119 QTX262119 QKB262119 QAF262119 PQJ262119 PGN262119 OWR262119 OMV262119 OCZ262119 NTD262119 NJH262119 MZL262119 MPP262119 MFT262119 LVX262119 LMB262119 LCF262119 KSJ262119 KIN262119 JYR262119 JOV262119 JEZ262119 IVD262119 ILH262119 IBL262119 HRP262119 HHT262119 GXX262119 GOB262119 GEF262119 FUJ262119 FKN262119 FAR262119 EQV262119 EGZ262119 DXD262119 DNH262119 DDL262119 CTP262119 CJT262119 BZX262119 BQB262119 BGF262119 AWJ262119 AMN262119 ACR262119 SV262119 IZ262119 WVL196583 WLP196583 WBT196583 VRX196583 VIB196583 UYF196583 UOJ196583 UEN196583 TUR196583 TKV196583 TAZ196583 SRD196583 SHH196583 RXL196583 RNP196583 RDT196583 QTX196583 QKB196583 QAF196583 PQJ196583 PGN196583 OWR196583 OMV196583 OCZ196583 NTD196583 NJH196583 MZL196583 MPP196583 MFT196583 LVX196583 LMB196583 LCF196583 KSJ196583 KIN196583 JYR196583 JOV196583 JEZ196583 IVD196583 ILH196583 IBL196583 HRP196583 HHT196583 GXX196583 GOB196583 GEF196583 FUJ196583 FKN196583 FAR196583 EQV196583 EGZ196583 DXD196583 DNH196583 DDL196583 CTP196583 CJT196583 BZX196583 BQB196583 BGF196583 AWJ196583 AMN196583 ACR196583 SV196583 IZ196583 WVL131047 WLP131047 WBT131047 VRX131047 VIB131047 UYF131047 UOJ131047 UEN131047 TUR131047 TKV131047 TAZ131047 SRD131047 SHH131047 RXL131047 RNP131047 RDT131047 QTX131047 QKB131047 QAF131047 PQJ131047 PGN131047 OWR131047 OMV131047 OCZ131047 NTD131047 NJH131047 MZL131047 MPP131047 MFT131047 LVX131047 LMB131047 LCF131047 KSJ131047 KIN131047 JYR131047 JOV131047 JEZ131047 IVD131047 ILH131047 IBL131047 HRP131047 HHT131047 GXX131047 GOB131047 GEF131047 FUJ131047 FKN131047 FAR131047 EQV131047 EGZ131047 DXD131047 DNH131047 DDL131047 CTP131047 CJT131047 BZX131047 BQB131047 BGF131047 AWJ131047 AMN131047 ACR131047 SV131047 IZ131047 WVL65511 WLP65511 WBT65511 VRX65511 VIB65511 UYF65511 UOJ65511 UEN65511 TUR65511 TKV65511 TAZ65511 SRD65511 SHH65511 RXL65511 RNP65511 RDT65511 QTX65511 QKB65511 QAF65511 PQJ65511 PGN65511 OWR65511 OMV65511 OCZ65511 NTD65511 NJH65511 MZL65511 MPP65511 MFT65511 LVX65511 LMB65511 LCF65511 KSJ65511 KIN65511 JYR65511 JOV65511 JEZ65511 IVD65511 ILH65511 IBL65511 HRP65511 HHT65511 GXX65511 GOB65511 GEF65511 FUJ65511 FKN65511 FAR65511 EQV65511 EGZ65511 DXD65511 DNH65511 DDL65511 CTP65511 CJT65511 BZX65511 BQB65511 BGF65511 AWJ65511 AMN65511 ACR65511 SV65511 IZ65511 WVL983013 WLP983013 WBT983013 VRX983013 VIB983013 UYF983013 UOJ983013 UEN983013 TUR983013 TKV983013 TAZ983013 SRD983013 SHH983013 RXL983013 RNP983013 RDT983013 QTX983013 QKB983013 QAF983013 PQJ983013 PGN983013 OWR983013 OMV983013 OCZ983013 NTD983013 NJH983013 MZL983013 MPP983013 MFT983013 LVX983013 LMB983013 LCF983013 KSJ983013 KIN983013 JYR983013 JOV983013 JEZ983013 IVD983013 ILH983013 IBL983013 HRP983013 HHT983013 GXX983013 GOB983013 GEF983013 FUJ983013 FKN983013 FAR983013 EQV983013 EGZ983013 DXD983013 DNH983013 DDL983013 CTP983013 CJT983013 BZX983013 BQB983013 BGF983013 AWJ983013 AMN983013 ACR983013 SV983013 IZ983013 WVL917477 WLP917477 WBT917477 VRX917477 VIB917477 UYF917477 UOJ917477 UEN917477 TUR917477 TKV917477 TAZ917477 SRD917477 SHH917477 RXL917477 RNP917477 RDT917477 QTX917477 QKB917477 QAF917477 PQJ917477 PGN917477 OWR917477 OMV917477 OCZ917477 NTD917477 NJH917477 MZL917477 MPP917477 MFT917477 LVX917477 LMB917477 LCF917477 KSJ917477 KIN917477 JYR917477 JOV917477 JEZ917477 IVD917477 ILH917477 IBL917477 HRP917477 HHT917477 GXX917477 GOB917477 GEF917477 FUJ917477 FKN917477 FAR917477 EQV917477 EGZ917477 DXD917477 DNH917477 DDL917477 CTP917477 CJT917477 BZX917477 BQB917477 BGF917477 AWJ917477 AMN917477 ACR917477 SV917477 IZ917477 WVL851941 WLP851941 WBT851941 VRX851941 VIB851941 UYF851941 UOJ851941 UEN851941 TUR851941 TKV851941 TAZ851941 SRD851941 SHH851941 RXL851941 RNP851941 RDT851941 QTX851941 QKB851941 QAF851941 PQJ851941 PGN851941 OWR851941 OMV851941 OCZ851941 NTD851941 NJH851941 MZL851941 MPP851941 MFT851941 LVX851941 LMB851941 LCF851941 KSJ851941 KIN851941 JYR851941 JOV851941 JEZ851941 IVD851941 ILH851941 IBL851941 HRP851941 HHT851941 GXX851941 GOB851941 GEF851941 FUJ851941 FKN851941 FAR851941 EQV851941 EGZ851941 DXD851941 DNH851941 DDL851941 CTP851941 CJT851941 BZX851941 BQB851941 BGF851941 AWJ851941 AMN851941 ACR851941 SV851941 IZ851941 WVL786405 WLP786405 WBT786405 VRX786405 VIB786405 UYF786405 UOJ786405 UEN786405 TUR786405 TKV786405 TAZ786405 SRD786405 SHH786405 RXL786405 RNP786405 RDT786405 QTX786405 QKB786405 QAF786405 PQJ786405 PGN786405 OWR786405 OMV786405 OCZ786405 NTD786405 NJH786405 MZL786405 MPP786405 MFT786405 LVX786405 LMB786405 LCF786405 KSJ786405 KIN786405 JYR786405 JOV786405 JEZ786405 IVD786405 ILH786405 IBL786405 HRP786405 HHT786405 GXX786405 GOB786405 GEF786405 FUJ786405 FKN786405 FAR786405 EQV786405 EGZ786405 DXD786405 DNH786405 DDL786405 CTP786405 CJT786405 BZX786405 BQB786405 BGF786405 AWJ786405 AMN786405 ACR786405 SV786405 IZ786405 WVL720869 WLP720869 WBT720869 VRX720869 VIB720869 UYF720869 UOJ720869 UEN720869 TUR720869 TKV720869 TAZ720869 SRD720869 SHH720869 RXL720869 RNP720869 RDT720869 QTX720869 QKB720869 QAF720869 PQJ720869 PGN720869 OWR720869 OMV720869 OCZ720869 NTD720869 NJH720869 MZL720869 MPP720869 MFT720869 LVX720869 LMB720869 LCF720869 KSJ720869 KIN720869 JYR720869 JOV720869 JEZ720869 IVD720869 ILH720869 IBL720869 HRP720869 HHT720869 GXX720869 GOB720869 GEF720869 FUJ720869 FKN720869 FAR720869 EQV720869 EGZ720869 DXD720869 DNH720869 DDL720869 CTP720869 CJT720869 BZX720869 BQB720869 BGF720869 AWJ720869 AMN720869 ACR720869 SV720869 IZ720869 WVL655333 WLP655333 WBT655333 VRX655333 VIB655333 UYF655333 UOJ655333 UEN655333 TUR655333 TKV655333 TAZ655333 SRD655333 SHH655333 RXL655333 RNP655333 RDT655333 QTX655333 QKB655333 QAF655333 PQJ655333 PGN655333 OWR655333 OMV655333 OCZ655333 NTD655333 NJH655333 MZL655333 MPP655333 MFT655333 LVX655333 LMB655333 LCF655333 KSJ655333 KIN655333 JYR655333 JOV655333 JEZ655333 IVD655333 ILH655333 IBL655333 HRP655333 HHT655333 GXX655333 GOB655333 GEF655333 FUJ655333 FKN655333 FAR655333 EQV655333 EGZ655333 DXD655333 DNH655333 DDL655333 CTP655333 CJT655333 BZX655333 BQB655333 BGF655333 AWJ655333 AMN655333 ACR655333 SV655333 IZ655333 WVL589797 WLP589797 WBT589797 VRX589797 VIB589797 UYF589797 UOJ589797 UEN589797 TUR589797 TKV589797 TAZ589797 SRD589797 SHH589797 RXL589797 RNP589797 RDT589797 QTX589797 QKB589797 QAF589797 PQJ589797 PGN589797 OWR589797 OMV589797 OCZ589797 NTD589797 NJH589797 MZL589797 MPP589797 MFT589797 LVX589797 LMB589797 LCF589797 KSJ589797 KIN589797 JYR589797 JOV589797 JEZ589797 IVD589797 ILH589797 IBL589797 HRP589797 HHT589797 GXX589797 GOB589797 GEF589797 FUJ589797 FKN589797 FAR589797 EQV589797 EGZ589797 DXD589797 DNH589797 DDL589797 CTP589797 CJT589797 BZX589797 BQB589797 BGF589797 AWJ589797 AMN589797 ACR589797 SV589797 IZ589797 WVL524261 WLP524261 WBT524261 VRX524261 VIB524261 UYF524261 UOJ524261 UEN524261 TUR524261 TKV524261 TAZ524261 SRD524261 SHH524261 RXL524261 RNP524261 RDT524261 QTX524261 QKB524261 QAF524261 PQJ524261 PGN524261 OWR524261 OMV524261 OCZ524261 NTD524261 NJH524261 MZL524261 MPP524261 MFT524261 LVX524261 LMB524261 LCF524261 KSJ524261 KIN524261 JYR524261 JOV524261 JEZ524261 IVD524261 ILH524261 IBL524261 HRP524261 HHT524261 GXX524261 GOB524261 GEF524261 FUJ524261 FKN524261 FAR524261 EQV524261 EGZ524261 DXD524261 DNH524261 DDL524261 CTP524261 CJT524261 BZX524261 BQB524261 BGF524261 AWJ524261 AMN524261 ACR524261 SV524261 IZ524261 WVL458725 WLP458725 WBT458725 VRX458725 VIB458725 UYF458725 UOJ458725 UEN458725 TUR458725 TKV458725 TAZ458725 SRD458725 SHH458725 RXL458725 RNP458725 RDT458725 QTX458725 QKB458725 QAF458725 PQJ458725 PGN458725 OWR458725 OMV458725 OCZ458725 NTD458725 NJH458725 MZL458725 MPP458725 MFT458725 LVX458725 LMB458725 LCF458725 KSJ458725 KIN458725 JYR458725 JOV458725 JEZ458725 IVD458725 ILH458725 IBL458725 HRP458725 HHT458725 GXX458725 GOB458725 GEF458725 FUJ458725 FKN458725 FAR458725 EQV458725 EGZ458725 DXD458725 DNH458725 DDL458725 CTP458725 CJT458725 BZX458725 BQB458725 BGF458725 AWJ458725 AMN458725 ACR458725 SV458725 IZ458725 WVL393189 WLP393189 WBT393189 VRX393189 VIB393189 UYF393189 UOJ393189 UEN393189 TUR393189 TKV393189 TAZ393189 SRD393189 SHH393189 RXL393189 RNP393189 RDT393189 QTX393189 QKB393189 QAF393189 PQJ393189 PGN393189 OWR393189 OMV393189 OCZ393189 NTD393189 NJH393189 MZL393189 MPP393189 MFT393189 LVX393189 LMB393189 LCF393189 KSJ393189 KIN393189 JYR393189 JOV393189 JEZ393189 IVD393189 ILH393189 IBL393189 HRP393189 HHT393189 GXX393189 GOB393189 GEF393189 FUJ393189 FKN393189 FAR393189 EQV393189 EGZ393189 DXD393189 DNH393189 DDL393189 CTP393189 CJT393189 BZX393189 BQB393189 BGF393189 AWJ393189 AMN393189 ACR393189 SV393189 IZ393189 WVL327653 WLP327653 WBT327653 VRX327653 VIB327653 UYF327653 UOJ327653 UEN327653 TUR327653 TKV327653 TAZ327653 SRD327653 SHH327653 RXL327653 RNP327653 RDT327653 QTX327653 QKB327653 QAF327653 PQJ327653 PGN327653 OWR327653 OMV327653 OCZ327653 NTD327653 NJH327653 MZL327653 MPP327653 MFT327653 LVX327653 LMB327653 LCF327653 KSJ327653 KIN327653 JYR327653 JOV327653 JEZ327653 IVD327653 ILH327653 IBL327653 HRP327653 HHT327653 GXX327653 GOB327653 GEF327653 FUJ327653 FKN327653 FAR327653 EQV327653 EGZ327653 DXD327653 DNH327653 DDL327653 CTP327653 CJT327653 BZX327653 BQB327653 BGF327653 AWJ327653 AMN327653 ACR327653 SV327653 IZ327653 WVL262117 WLP262117 WBT262117 VRX262117 VIB262117 UYF262117 UOJ262117 UEN262117 TUR262117 TKV262117 TAZ262117 SRD262117 SHH262117 RXL262117 RNP262117 RDT262117 QTX262117 QKB262117 QAF262117 PQJ262117 PGN262117 OWR262117 OMV262117 OCZ262117 NTD262117 NJH262117 MZL262117 MPP262117 MFT262117 LVX262117 LMB262117 LCF262117 KSJ262117 KIN262117 JYR262117 JOV262117 JEZ262117 IVD262117 ILH262117 IBL262117 HRP262117 HHT262117 GXX262117 GOB262117 GEF262117 FUJ262117 FKN262117 FAR262117 EQV262117 EGZ262117 DXD262117 DNH262117 DDL262117 CTP262117 CJT262117 BZX262117 BQB262117 BGF262117 AWJ262117 AMN262117 ACR262117 SV262117 IZ262117 WVL196581 WLP196581 WBT196581 VRX196581 VIB196581 UYF196581 UOJ196581 UEN196581 TUR196581 TKV196581 TAZ196581 SRD196581 SHH196581 RXL196581 RNP196581 RDT196581 QTX196581 QKB196581 QAF196581 PQJ196581 PGN196581 OWR196581 OMV196581 OCZ196581 NTD196581 NJH196581 MZL196581 MPP196581 MFT196581 LVX196581 LMB196581 LCF196581 KSJ196581 KIN196581 JYR196581 JOV196581 JEZ196581 IVD196581 ILH196581 IBL196581 HRP196581 HHT196581 GXX196581 GOB196581 GEF196581 FUJ196581 FKN196581 FAR196581 EQV196581 EGZ196581 DXD196581 DNH196581 DDL196581 CTP196581 CJT196581 BZX196581 BQB196581 BGF196581 AWJ196581 AMN196581 ACR196581 SV196581 IZ196581 WVL131045 WLP131045 WBT131045 VRX131045 VIB131045 UYF131045 UOJ131045 UEN131045 TUR131045 TKV131045 TAZ131045 SRD131045 SHH131045 RXL131045 RNP131045 RDT131045 QTX131045 QKB131045 QAF131045 PQJ131045 PGN131045 OWR131045 OMV131045 OCZ131045 NTD131045 NJH131045 MZL131045 MPP131045 MFT131045 LVX131045 LMB131045 LCF131045 KSJ131045 KIN131045 JYR131045 JOV131045 JEZ131045 IVD131045 ILH131045 IBL131045 HRP131045 HHT131045 GXX131045 GOB131045 GEF131045 FUJ131045 FKN131045 FAR131045 EQV131045 EGZ131045 DXD131045 DNH131045 DDL131045 CTP131045 CJT131045 BZX131045 BQB131045 BGF131045 AWJ131045 AMN131045 ACR131045 SV131045 IZ131045 WVL65509 WLP65509 WBT65509 VRX65509 VIB65509 UYF65509 UOJ65509 UEN65509 TUR65509 TKV65509 TAZ65509 SRD65509 SHH65509 RXL65509 RNP65509 RDT65509 QTX65509 QKB65509 QAF65509 PQJ65509 PGN65509 OWR65509 OMV65509 OCZ65509 NTD65509 NJH65509 MZL65509 MPP65509 MFT65509 LVX65509 LMB65509 LCF65509 KSJ65509 KIN65509 JYR65509 JOV65509 JEZ65509 IVD65509 ILH65509 IBL65509 HRP65509 HHT65509 GXX65509 GOB65509 GEF65509 FUJ65509 FKN65509 FAR65509 EQV65509 EGZ65509 DXD65509 DNH65509 DDL65509 CTP65509 CJT65509 BZX65509 BQB65509 BGF65509 AWJ65509 AMN65509 ACR65509 SV65509" xr:uid="{00000000-0002-0000-0500-000006000000}">
      <formula1>BusDayConvValues</formula1>
    </dataValidation>
    <dataValidation type="list" allowBlank="1" showInputMessage="1" showErrorMessage="1" sqref="IX65493 F982994 F917458 F851922 F786386 F720850 F655314 F589778 F524242 F458706 F393170 F327634 F262098 F196562 F131026 F65490 WVJ982997 WVJ5 WLN5 WBR5 VRV5 VHZ5 UYD5 UOH5 UEL5 TUP5 TKT5 TAX5 SRB5 SHF5 RXJ5 RNN5 RDR5 QTV5 QJZ5 QAD5 PQH5 PGL5 OWP5 OMT5 OCX5 NTB5 NJF5 MZJ5 MPN5 MFR5 LVV5 LLZ5 LCD5 KSH5 KIL5 JYP5 JOT5 JEX5 IVB5 ILF5 IBJ5 HRN5 HHR5 GXV5 GNZ5 GED5 FUH5 FKL5 FAP5 EQT5 EGX5 DXB5 DNF5 DDJ5 CTN5 CJR5 BZV5 BPZ5 BGD5 AWH5 AML5 ACP5 ST5 IX5 WLN982997 WBR982997 VRV982997 VHZ982997 UYD982997 UOH982997 UEL982997 TUP982997 TKT982997 TAX982997 SRB982997 SHF982997 RXJ982997 RNN982997 RDR982997 QTV982997 QJZ982997 QAD982997 PQH982997 PGL982997 OWP982997 OMT982997 OCX982997 NTB982997 NJF982997 MZJ982997 MPN982997 MFR982997 LVV982997 LLZ982997 LCD982997 KSH982997 KIL982997 JYP982997 JOT982997 JEX982997 IVB982997 ILF982997 IBJ982997 HRN982997 HHR982997 GXV982997 GNZ982997 GED982997 FUH982997 FKL982997 FAP982997 EQT982997 EGX982997 DXB982997 DNF982997 DDJ982997 CTN982997 CJR982997 BZV982997 BPZ982997 BGD982997 AWH982997 AML982997 ACP982997 ST982997 IX982997 WVJ917461 WLN917461 WBR917461 VRV917461 VHZ917461 UYD917461 UOH917461 UEL917461 TUP917461 TKT917461 TAX917461 SRB917461 SHF917461 RXJ917461 RNN917461 RDR917461 QTV917461 QJZ917461 QAD917461 PQH917461 PGL917461 OWP917461 OMT917461 OCX917461 NTB917461 NJF917461 MZJ917461 MPN917461 MFR917461 LVV917461 LLZ917461 LCD917461 KSH917461 KIL917461 JYP917461 JOT917461 JEX917461 IVB917461 ILF917461 IBJ917461 HRN917461 HHR917461 GXV917461 GNZ917461 GED917461 FUH917461 FKL917461 FAP917461 EQT917461 EGX917461 DXB917461 DNF917461 DDJ917461 CTN917461 CJR917461 BZV917461 BPZ917461 BGD917461 AWH917461 AML917461 ACP917461 ST917461 IX917461 WVJ851925 WLN851925 WBR851925 VRV851925 VHZ851925 UYD851925 UOH851925 UEL851925 TUP851925 TKT851925 TAX851925 SRB851925 SHF851925 RXJ851925 RNN851925 RDR851925 QTV851925 QJZ851925 QAD851925 PQH851925 PGL851925 OWP851925 OMT851925 OCX851925 NTB851925 NJF851925 MZJ851925 MPN851925 MFR851925 LVV851925 LLZ851925 LCD851925 KSH851925 KIL851925 JYP851925 JOT851925 JEX851925 IVB851925 ILF851925 IBJ851925 HRN851925 HHR851925 GXV851925 GNZ851925 GED851925 FUH851925 FKL851925 FAP851925 EQT851925 EGX851925 DXB851925 DNF851925 DDJ851925 CTN851925 CJR851925 BZV851925 BPZ851925 BGD851925 AWH851925 AML851925 ACP851925 ST851925 IX851925 WVJ786389 WLN786389 WBR786389 VRV786389 VHZ786389 UYD786389 UOH786389 UEL786389 TUP786389 TKT786389 TAX786389 SRB786389 SHF786389 RXJ786389 RNN786389 RDR786389 QTV786389 QJZ786389 QAD786389 PQH786389 PGL786389 OWP786389 OMT786389 OCX786389 NTB786389 NJF786389 MZJ786389 MPN786389 MFR786389 LVV786389 LLZ786389 LCD786389 KSH786389 KIL786389 JYP786389 JOT786389 JEX786389 IVB786389 ILF786389 IBJ786389 HRN786389 HHR786389 GXV786389 GNZ786389 GED786389 FUH786389 FKL786389 FAP786389 EQT786389 EGX786389 DXB786389 DNF786389 DDJ786389 CTN786389 CJR786389 BZV786389 BPZ786389 BGD786389 AWH786389 AML786389 ACP786389 ST786389 IX786389 WVJ720853 WLN720853 WBR720853 VRV720853 VHZ720853 UYD720853 UOH720853 UEL720853 TUP720853 TKT720853 TAX720853 SRB720853 SHF720853 RXJ720853 RNN720853 RDR720853 QTV720853 QJZ720853 QAD720853 PQH720853 PGL720853 OWP720853 OMT720853 OCX720853 NTB720853 NJF720853 MZJ720853 MPN720853 MFR720853 LVV720853 LLZ720853 LCD720853 KSH720853 KIL720853 JYP720853 JOT720853 JEX720853 IVB720853 ILF720853 IBJ720853 HRN720853 HHR720853 GXV720853 GNZ720853 GED720853 FUH720853 FKL720853 FAP720853 EQT720853 EGX720853 DXB720853 DNF720853 DDJ720853 CTN720853 CJR720853 BZV720853 BPZ720853 BGD720853 AWH720853 AML720853 ACP720853 ST720853 IX720853 WVJ655317 WLN655317 WBR655317 VRV655317 VHZ655317 UYD655317 UOH655317 UEL655317 TUP655317 TKT655317 TAX655317 SRB655317 SHF655317 RXJ655317 RNN655317 RDR655317 QTV655317 QJZ655317 QAD655317 PQH655317 PGL655317 OWP655317 OMT655317 OCX655317 NTB655317 NJF655317 MZJ655317 MPN655317 MFR655317 LVV655317 LLZ655317 LCD655317 KSH655317 KIL655317 JYP655317 JOT655317 JEX655317 IVB655317 ILF655317 IBJ655317 HRN655317 HHR655317 GXV655317 GNZ655317 GED655317 FUH655317 FKL655317 FAP655317 EQT655317 EGX655317 DXB655317 DNF655317 DDJ655317 CTN655317 CJR655317 BZV655317 BPZ655317 BGD655317 AWH655317 AML655317 ACP655317 ST655317 IX655317 WVJ589781 WLN589781 WBR589781 VRV589781 VHZ589781 UYD589781 UOH589781 UEL589781 TUP589781 TKT589781 TAX589781 SRB589781 SHF589781 RXJ589781 RNN589781 RDR589781 QTV589781 QJZ589781 QAD589781 PQH589781 PGL589781 OWP589781 OMT589781 OCX589781 NTB589781 NJF589781 MZJ589781 MPN589781 MFR589781 LVV589781 LLZ589781 LCD589781 KSH589781 KIL589781 JYP589781 JOT589781 JEX589781 IVB589781 ILF589781 IBJ589781 HRN589781 HHR589781 GXV589781 GNZ589781 GED589781 FUH589781 FKL589781 FAP589781 EQT589781 EGX589781 DXB589781 DNF589781 DDJ589781 CTN589781 CJR589781 BZV589781 BPZ589781 BGD589781 AWH589781 AML589781 ACP589781 ST589781 IX589781 WVJ524245 WLN524245 WBR524245 VRV524245 VHZ524245 UYD524245 UOH524245 UEL524245 TUP524245 TKT524245 TAX524245 SRB524245 SHF524245 RXJ524245 RNN524245 RDR524245 QTV524245 QJZ524245 QAD524245 PQH524245 PGL524245 OWP524245 OMT524245 OCX524245 NTB524245 NJF524245 MZJ524245 MPN524245 MFR524245 LVV524245 LLZ524245 LCD524245 KSH524245 KIL524245 JYP524245 JOT524245 JEX524245 IVB524245 ILF524245 IBJ524245 HRN524245 HHR524245 GXV524245 GNZ524245 GED524245 FUH524245 FKL524245 FAP524245 EQT524245 EGX524245 DXB524245 DNF524245 DDJ524245 CTN524245 CJR524245 BZV524245 BPZ524245 BGD524245 AWH524245 AML524245 ACP524245 ST524245 IX524245 WVJ458709 WLN458709 WBR458709 VRV458709 VHZ458709 UYD458709 UOH458709 UEL458709 TUP458709 TKT458709 TAX458709 SRB458709 SHF458709 RXJ458709 RNN458709 RDR458709 QTV458709 QJZ458709 QAD458709 PQH458709 PGL458709 OWP458709 OMT458709 OCX458709 NTB458709 NJF458709 MZJ458709 MPN458709 MFR458709 LVV458709 LLZ458709 LCD458709 KSH458709 KIL458709 JYP458709 JOT458709 JEX458709 IVB458709 ILF458709 IBJ458709 HRN458709 HHR458709 GXV458709 GNZ458709 GED458709 FUH458709 FKL458709 FAP458709 EQT458709 EGX458709 DXB458709 DNF458709 DDJ458709 CTN458709 CJR458709 BZV458709 BPZ458709 BGD458709 AWH458709 AML458709 ACP458709 ST458709 IX458709 WVJ393173 WLN393173 WBR393173 VRV393173 VHZ393173 UYD393173 UOH393173 UEL393173 TUP393173 TKT393173 TAX393173 SRB393173 SHF393173 RXJ393173 RNN393173 RDR393173 QTV393173 QJZ393173 QAD393173 PQH393173 PGL393173 OWP393173 OMT393173 OCX393173 NTB393173 NJF393173 MZJ393173 MPN393173 MFR393173 LVV393173 LLZ393173 LCD393173 KSH393173 KIL393173 JYP393173 JOT393173 JEX393173 IVB393173 ILF393173 IBJ393173 HRN393173 HHR393173 GXV393173 GNZ393173 GED393173 FUH393173 FKL393173 FAP393173 EQT393173 EGX393173 DXB393173 DNF393173 DDJ393173 CTN393173 CJR393173 BZV393173 BPZ393173 BGD393173 AWH393173 AML393173 ACP393173 ST393173 IX393173 WVJ327637 WLN327637 WBR327637 VRV327637 VHZ327637 UYD327637 UOH327637 UEL327637 TUP327637 TKT327637 TAX327637 SRB327637 SHF327637 RXJ327637 RNN327637 RDR327637 QTV327637 QJZ327637 QAD327637 PQH327637 PGL327637 OWP327637 OMT327637 OCX327637 NTB327637 NJF327637 MZJ327637 MPN327637 MFR327637 LVV327637 LLZ327637 LCD327637 KSH327637 KIL327637 JYP327637 JOT327637 JEX327637 IVB327637 ILF327637 IBJ327637 HRN327637 HHR327637 GXV327637 GNZ327637 GED327637 FUH327637 FKL327637 FAP327637 EQT327637 EGX327637 DXB327637 DNF327637 DDJ327637 CTN327637 CJR327637 BZV327637 BPZ327637 BGD327637 AWH327637 AML327637 ACP327637 ST327637 IX327637 WVJ262101 WLN262101 WBR262101 VRV262101 VHZ262101 UYD262101 UOH262101 UEL262101 TUP262101 TKT262101 TAX262101 SRB262101 SHF262101 RXJ262101 RNN262101 RDR262101 QTV262101 QJZ262101 QAD262101 PQH262101 PGL262101 OWP262101 OMT262101 OCX262101 NTB262101 NJF262101 MZJ262101 MPN262101 MFR262101 LVV262101 LLZ262101 LCD262101 KSH262101 KIL262101 JYP262101 JOT262101 JEX262101 IVB262101 ILF262101 IBJ262101 HRN262101 HHR262101 GXV262101 GNZ262101 GED262101 FUH262101 FKL262101 FAP262101 EQT262101 EGX262101 DXB262101 DNF262101 DDJ262101 CTN262101 CJR262101 BZV262101 BPZ262101 BGD262101 AWH262101 AML262101 ACP262101 ST262101 IX262101 WVJ196565 WLN196565 WBR196565 VRV196565 VHZ196565 UYD196565 UOH196565 UEL196565 TUP196565 TKT196565 TAX196565 SRB196565 SHF196565 RXJ196565 RNN196565 RDR196565 QTV196565 QJZ196565 QAD196565 PQH196565 PGL196565 OWP196565 OMT196565 OCX196565 NTB196565 NJF196565 MZJ196565 MPN196565 MFR196565 LVV196565 LLZ196565 LCD196565 KSH196565 KIL196565 JYP196565 JOT196565 JEX196565 IVB196565 ILF196565 IBJ196565 HRN196565 HHR196565 GXV196565 GNZ196565 GED196565 FUH196565 FKL196565 FAP196565 EQT196565 EGX196565 DXB196565 DNF196565 DDJ196565 CTN196565 CJR196565 BZV196565 BPZ196565 BGD196565 AWH196565 AML196565 ACP196565 ST196565 IX196565 WVJ131029 WLN131029 WBR131029 VRV131029 VHZ131029 UYD131029 UOH131029 UEL131029 TUP131029 TKT131029 TAX131029 SRB131029 SHF131029 RXJ131029 RNN131029 RDR131029 QTV131029 QJZ131029 QAD131029 PQH131029 PGL131029 OWP131029 OMT131029 OCX131029 NTB131029 NJF131029 MZJ131029 MPN131029 MFR131029 LVV131029 LLZ131029 LCD131029 KSH131029 KIL131029 JYP131029 JOT131029 JEX131029 IVB131029 ILF131029 IBJ131029 HRN131029 HHR131029 GXV131029 GNZ131029 GED131029 FUH131029 FKL131029 FAP131029 EQT131029 EGX131029 DXB131029 DNF131029 DDJ131029 CTN131029 CJR131029 BZV131029 BPZ131029 BGD131029 AWH131029 AML131029 ACP131029 ST131029 IX131029 WVJ65493 WLN65493 WBR65493 VRV65493 VHZ65493 UYD65493 UOH65493 UEL65493 TUP65493 TKT65493 TAX65493 SRB65493 SHF65493 RXJ65493 RNN65493 RDR65493 QTV65493 QJZ65493 QAD65493 PQH65493 PGL65493 OWP65493 OMT65493 OCX65493 NTB65493 NJF65493 MZJ65493 MPN65493 MFR65493 LVV65493 LLZ65493 LCD65493 KSH65493 KIL65493 JYP65493 JOT65493 JEX65493 IVB65493 ILF65493 IBJ65493 HRN65493 HHR65493 GXV65493 GNZ65493 GED65493 FUH65493 FKL65493 FAP65493 EQT65493 EGX65493 DXB65493 DNF65493 DDJ65493 CTN65493 CJR65493 BZV65493 BPZ65493 BGD65493 AWH65493 AML65493 ACP65493 ST65493" xr:uid="{00000000-0002-0000-0500-000007000000}">
      <formula1>curve_makers</formula1>
    </dataValidation>
    <dataValidation type="list" allowBlank="1" showInputMessage="1" showErrorMessage="1" sqref="IX65502 H983002 H917466 H851930 H786394 H720858 H655322 H589786 H524250 H458714 H393178 H327642 H262106 H196570 H131034 H65498 I983003 I917467 I851931 I786395 I720859 I655323 I589787 I524251 I458715 I393179 I327643 I262107 I196571 I131035 I65499 E983002 E917466 E851930 E786394 E720858 E655322 E589786 E524250 E458714 E393178 E327642 E262106 E196570 E131034 E65498 F983003 F917467 F851931 F786395 F720859 F655323 F589787 F524251 F458715 F393179 F327643 F262107 F196571 F131035 F65499 E14:F14 H14:I14 WVL983005 WVL16 WLP16 WBT16 VRX16 VIB16 UYF16 UOJ16 UEN16 TUR16 TKV16 TAZ16 SRD16 SHH16 RXL16 RNP16 RDT16 QTX16 QKB16 QAF16 PQJ16 PGN16 OWR16 OMV16 OCZ16 NTD16 NJH16 MZL16 MPP16 MFT16 LVX16 LMB16 LCF16 KSJ16 KIN16 JYR16 JOV16 JEZ16 IVD16 ILH16 IBL16 HRP16 HHT16 GXX16 GOB16 GEF16 FUJ16 FKN16 FAR16 EQV16 EGZ16 DXD16 DNH16 DDL16 CTP16 CJT16 BZX16 BQB16 BGF16 AWJ16 AMN16 ACR16 SV16 IZ16 WVM17 WLQ17 WBU17 VRY17 VIC17 UYG17 UOK17 UEO17 TUS17 TKW17 TBA17 SRE17 SHI17 RXM17 RNQ17 RDU17 QTY17 QKC17 QAG17 PQK17 PGO17 OWS17 OMW17 ODA17 NTE17 NJI17 MZM17 MPQ17 MFU17 LVY17 LMC17 LCG17 KSK17 KIO17 JYS17 JOW17 JFA17 IVE17 ILI17 IBM17 HRQ17 HHU17 GXY17 GOC17 GEG17 FUK17 FKO17 FAS17 EQW17 EHA17 DXE17 DNI17 DDM17 CTQ17 CJU17 BZY17 BQC17 BGG17 AWK17 AMO17 ACS17 SW17 JA17 WVI16 WLM16 WBQ16 VRU16 VHY16 UYC16 UOG16 UEK16 TUO16 TKS16 TAW16 SRA16 SHE16 RXI16 RNM16 RDQ16 QTU16 QJY16 QAC16 PQG16 PGK16 OWO16 OMS16 OCW16 NTA16 NJE16 MZI16 MPM16 MFQ16 LVU16 LLY16 LCC16 KSG16 KIK16 JYO16 JOS16 JEW16 IVA16 ILE16 IBI16 HRM16 HHQ16 GXU16 GNY16 GEC16 FUG16 FKK16 FAO16 EQS16 EGW16 DXA16 DNE16 DDI16 CTM16 CJQ16 BZU16 BPY16 BGC16 AWG16 AMK16 ACO16 SS16 IW16 WVJ17 WLN17 WBR17 VRV17 VHZ17 UYD17 UOH17 UEL17 TUP17 TKT17 TAX17 SRB17 SHF17 RXJ17 RNN17 RDR17 QTV17 QJZ17 QAD17 PQH17 PGL17 OWP17 OMT17 OCX17 NTB17 NJF17 MZJ17 MPN17 MFR17 LVV17 LLZ17 LCD17 KSH17 KIL17 JYP17 JOT17 JEX17 IVB17 ILF17 IBJ17 HRN17 HHR17 GXV17 GNZ17 GED17 FUH17 FKL17 FAP17 EQT17 EGX17 DXB17 DNF17 DDJ17 CTN17 CJR17 BZV17 BPZ17 BGD17 AWH17 AML17 ACP17 ST17 IX17 WLP983005 WBT983005 VRX983005 VIB983005 UYF983005 UOJ983005 UEN983005 TUR983005 TKV983005 TAZ983005 SRD983005 SHH983005 RXL983005 RNP983005 RDT983005 QTX983005 QKB983005 QAF983005 PQJ983005 PGN983005 OWR983005 OMV983005 OCZ983005 NTD983005 NJH983005 MZL983005 MPP983005 MFT983005 LVX983005 LMB983005 LCF983005 KSJ983005 KIN983005 JYR983005 JOV983005 JEZ983005 IVD983005 ILH983005 IBL983005 HRP983005 HHT983005 GXX983005 GOB983005 GEF983005 FUJ983005 FKN983005 FAR983005 EQV983005 EGZ983005 DXD983005 DNH983005 DDL983005 CTP983005 CJT983005 BZX983005 BQB983005 BGF983005 AWJ983005 AMN983005 ACR983005 SV983005 IZ983005 WVL917469 WLP917469 WBT917469 VRX917469 VIB917469 UYF917469 UOJ917469 UEN917469 TUR917469 TKV917469 TAZ917469 SRD917469 SHH917469 RXL917469 RNP917469 RDT917469 QTX917469 QKB917469 QAF917469 PQJ917469 PGN917469 OWR917469 OMV917469 OCZ917469 NTD917469 NJH917469 MZL917469 MPP917469 MFT917469 LVX917469 LMB917469 LCF917469 KSJ917469 KIN917469 JYR917469 JOV917469 JEZ917469 IVD917469 ILH917469 IBL917469 HRP917469 HHT917469 GXX917469 GOB917469 GEF917469 FUJ917469 FKN917469 FAR917469 EQV917469 EGZ917469 DXD917469 DNH917469 DDL917469 CTP917469 CJT917469 BZX917469 BQB917469 BGF917469 AWJ917469 AMN917469 ACR917469 SV917469 IZ917469 WVL851933 WLP851933 WBT851933 VRX851933 VIB851933 UYF851933 UOJ851933 UEN851933 TUR851933 TKV851933 TAZ851933 SRD851933 SHH851933 RXL851933 RNP851933 RDT851933 QTX851933 QKB851933 QAF851933 PQJ851933 PGN851933 OWR851933 OMV851933 OCZ851933 NTD851933 NJH851933 MZL851933 MPP851933 MFT851933 LVX851933 LMB851933 LCF851933 KSJ851933 KIN851933 JYR851933 JOV851933 JEZ851933 IVD851933 ILH851933 IBL851933 HRP851933 HHT851933 GXX851933 GOB851933 GEF851933 FUJ851933 FKN851933 FAR851933 EQV851933 EGZ851933 DXD851933 DNH851933 DDL851933 CTP851933 CJT851933 BZX851933 BQB851933 BGF851933 AWJ851933 AMN851933 ACR851933 SV851933 IZ851933 WVL786397 WLP786397 WBT786397 VRX786397 VIB786397 UYF786397 UOJ786397 UEN786397 TUR786397 TKV786397 TAZ786397 SRD786397 SHH786397 RXL786397 RNP786397 RDT786397 QTX786397 QKB786397 QAF786397 PQJ786397 PGN786397 OWR786397 OMV786397 OCZ786397 NTD786397 NJH786397 MZL786397 MPP786397 MFT786397 LVX786397 LMB786397 LCF786397 KSJ786397 KIN786397 JYR786397 JOV786397 JEZ786397 IVD786397 ILH786397 IBL786397 HRP786397 HHT786397 GXX786397 GOB786397 GEF786397 FUJ786397 FKN786397 FAR786397 EQV786397 EGZ786397 DXD786397 DNH786397 DDL786397 CTP786397 CJT786397 BZX786397 BQB786397 BGF786397 AWJ786397 AMN786397 ACR786397 SV786397 IZ786397 WVL720861 WLP720861 WBT720861 VRX720861 VIB720861 UYF720861 UOJ720861 UEN720861 TUR720861 TKV720861 TAZ720861 SRD720861 SHH720861 RXL720861 RNP720861 RDT720861 QTX720861 QKB720861 QAF720861 PQJ720861 PGN720861 OWR720861 OMV720861 OCZ720861 NTD720861 NJH720861 MZL720861 MPP720861 MFT720861 LVX720861 LMB720861 LCF720861 KSJ720861 KIN720861 JYR720861 JOV720861 JEZ720861 IVD720861 ILH720861 IBL720861 HRP720861 HHT720861 GXX720861 GOB720861 GEF720861 FUJ720861 FKN720861 FAR720861 EQV720861 EGZ720861 DXD720861 DNH720861 DDL720861 CTP720861 CJT720861 BZX720861 BQB720861 BGF720861 AWJ720861 AMN720861 ACR720861 SV720861 IZ720861 WVL655325 WLP655325 WBT655325 VRX655325 VIB655325 UYF655325 UOJ655325 UEN655325 TUR655325 TKV655325 TAZ655325 SRD655325 SHH655325 RXL655325 RNP655325 RDT655325 QTX655325 QKB655325 QAF655325 PQJ655325 PGN655325 OWR655325 OMV655325 OCZ655325 NTD655325 NJH655325 MZL655325 MPP655325 MFT655325 LVX655325 LMB655325 LCF655325 KSJ655325 KIN655325 JYR655325 JOV655325 JEZ655325 IVD655325 ILH655325 IBL655325 HRP655325 HHT655325 GXX655325 GOB655325 GEF655325 FUJ655325 FKN655325 FAR655325 EQV655325 EGZ655325 DXD655325 DNH655325 DDL655325 CTP655325 CJT655325 BZX655325 BQB655325 BGF655325 AWJ655325 AMN655325 ACR655325 SV655325 IZ655325 WVL589789 WLP589789 WBT589789 VRX589789 VIB589789 UYF589789 UOJ589789 UEN589789 TUR589789 TKV589789 TAZ589789 SRD589789 SHH589789 RXL589789 RNP589789 RDT589789 QTX589789 QKB589789 QAF589789 PQJ589789 PGN589789 OWR589789 OMV589789 OCZ589789 NTD589789 NJH589789 MZL589789 MPP589789 MFT589789 LVX589789 LMB589789 LCF589789 KSJ589789 KIN589789 JYR589789 JOV589789 JEZ589789 IVD589789 ILH589789 IBL589789 HRP589789 HHT589789 GXX589789 GOB589789 GEF589789 FUJ589789 FKN589789 FAR589789 EQV589789 EGZ589789 DXD589789 DNH589789 DDL589789 CTP589789 CJT589789 BZX589789 BQB589789 BGF589789 AWJ589789 AMN589789 ACR589789 SV589789 IZ589789 WVL524253 WLP524253 WBT524253 VRX524253 VIB524253 UYF524253 UOJ524253 UEN524253 TUR524253 TKV524253 TAZ524253 SRD524253 SHH524253 RXL524253 RNP524253 RDT524253 QTX524253 QKB524253 QAF524253 PQJ524253 PGN524253 OWR524253 OMV524253 OCZ524253 NTD524253 NJH524253 MZL524253 MPP524253 MFT524253 LVX524253 LMB524253 LCF524253 KSJ524253 KIN524253 JYR524253 JOV524253 JEZ524253 IVD524253 ILH524253 IBL524253 HRP524253 HHT524253 GXX524253 GOB524253 GEF524253 FUJ524253 FKN524253 FAR524253 EQV524253 EGZ524253 DXD524253 DNH524253 DDL524253 CTP524253 CJT524253 BZX524253 BQB524253 BGF524253 AWJ524253 AMN524253 ACR524253 SV524253 IZ524253 WVL458717 WLP458717 WBT458717 VRX458717 VIB458717 UYF458717 UOJ458717 UEN458717 TUR458717 TKV458717 TAZ458717 SRD458717 SHH458717 RXL458717 RNP458717 RDT458717 QTX458717 QKB458717 QAF458717 PQJ458717 PGN458717 OWR458717 OMV458717 OCZ458717 NTD458717 NJH458717 MZL458717 MPP458717 MFT458717 LVX458717 LMB458717 LCF458717 KSJ458717 KIN458717 JYR458717 JOV458717 JEZ458717 IVD458717 ILH458717 IBL458717 HRP458717 HHT458717 GXX458717 GOB458717 GEF458717 FUJ458717 FKN458717 FAR458717 EQV458717 EGZ458717 DXD458717 DNH458717 DDL458717 CTP458717 CJT458717 BZX458717 BQB458717 BGF458717 AWJ458717 AMN458717 ACR458717 SV458717 IZ458717 WVL393181 WLP393181 WBT393181 VRX393181 VIB393181 UYF393181 UOJ393181 UEN393181 TUR393181 TKV393181 TAZ393181 SRD393181 SHH393181 RXL393181 RNP393181 RDT393181 QTX393181 QKB393181 QAF393181 PQJ393181 PGN393181 OWR393181 OMV393181 OCZ393181 NTD393181 NJH393181 MZL393181 MPP393181 MFT393181 LVX393181 LMB393181 LCF393181 KSJ393181 KIN393181 JYR393181 JOV393181 JEZ393181 IVD393181 ILH393181 IBL393181 HRP393181 HHT393181 GXX393181 GOB393181 GEF393181 FUJ393181 FKN393181 FAR393181 EQV393181 EGZ393181 DXD393181 DNH393181 DDL393181 CTP393181 CJT393181 BZX393181 BQB393181 BGF393181 AWJ393181 AMN393181 ACR393181 SV393181 IZ393181 WVL327645 WLP327645 WBT327645 VRX327645 VIB327645 UYF327645 UOJ327645 UEN327645 TUR327645 TKV327645 TAZ327645 SRD327645 SHH327645 RXL327645 RNP327645 RDT327645 QTX327645 QKB327645 QAF327645 PQJ327645 PGN327645 OWR327645 OMV327645 OCZ327645 NTD327645 NJH327645 MZL327645 MPP327645 MFT327645 LVX327645 LMB327645 LCF327645 KSJ327645 KIN327645 JYR327645 JOV327645 JEZ327645 IVD327645 ILH327645 IBL327645 HRP327645 HHT327645 GXX327645 GOB327645 GEF327645 FUJ327645 FKN327645 FAR327645 EQV327645 EGZ327645 DXD327645 DNH327645 DDL327645 CTP327645 CJT327645 BZX327645 BQB327645 BGF327645 AWJ327645 AMN327645 ACR327645 SV327645 IZ327645 WVL262109 WLP262109 WBT262109 VRX262109 VIB262109 UYF262109 UOJ262109 UEN262109 TUR262109 TKV262109 TAZ262109 SRD262109 SHH262109 RXL262109 RNP262109 RDT262109 QTX262109 QKB262109 QAF262109 PQJ262109 PGN262109 OWR262109 OMV262109 OCZ262109 NTD262109 NJH262109 MZL262109 MPP262109 MFT262109 LVX262109 LMB262109 LCF262109 KSJ262109 KIN262109 JYR262109 JOV262109 JEZ262109 IVD262109 ILH262109 IBL262109 HRP262109 HHT262109 GXX262109 GOB262109 GEF262109 FUJ262109 FKN262109 FAR262109 EQV262109 EGZ262109 DXD262109 DNH262109 DDL262109 CTP262109 CJT262109 BZX262109 BQB262109 BGF262109 AWJ262109 AMN262109 ACR262109 SV262109 IZ262109 WVL196573 WLP196573 WBT196573 VRX196573 VIB196573 UYF196573 UOJ196573 UEN196573 TUR196573 TKV196573 TAZ196573 SRD196573 SHH196573 RXL196573 RNP196573 RDT196573 QTX196573 QKB196573 QAF196573 PQJ196573 PGN196573 OWR196573 OMV196573 OCZ196573 NTD196573 NJH196573 MZL196573 MPP196573 MFT196573 LVX196573 LMB196573 LCF196573 KSJ196573 KIN196573 JYR196573 JOV196573 JEZ196573 IVD196573 ILH196573 IBL196573 HRP196573 HHT196573 GXX196573 GOB196573 GEF196573 FUJ196573 FKN196573 FAR196573 EQV196573 EGZ196573 DXD196573 DNH196573 DDL196573 CTP196573 CJT196573 BZX196573 BQB196573 BGF196573 AWJ196573 AMN196573 ACR196573 SV196573 IZ196573 WVL131037 WLP131037 WBT131037 VRX131037 VIB131037 UYF131037 UOJ131037 UEN131037 TUR131037 TKV131037 TAZ131037 SRD131037 SHH131037 RXL131037 RNP131037 RDT131037 QTX131037 QKB131037 QAF131037 PQJ131037 PGN131037 OWR131037 OMV131037 OCZ131037 NTD131037 NJH131037 MZL131037 MPP131037 MFT131037 LVX131037 LMB131037 LCF131037 KSJ131037 KIN131037 JYR131037 JOV131037 JEZ131037 IVD131037 ILH131037 IBL131037 HRP131037 HHT131037 GXX131037 GOB131037 GEF131037 FUJ131037 FKN131037 FAR131037 EQV131037 EGZ131037 DXD131037 DNH131037 DDL131037 CTP131037 CJT131037 BZX131037 BQB131037 BGF131037 AWJ131037 AMN131037 ACR131037 SV131037 IZ131037 WVL65501 WLP65501 WBT65501 VRX65501 VIB65501 UYF65501 UOJ65501 UEN65501 TUR65501 TKV65501 TAZ65501 SRD65501 SHH65501 RXL65501 RNP65501 RDT65501 QTX65501 QKB65501 QAF65501 PQJ65501 PGN65501 OWR65501 OMV65501 OCZ65501 NTD65501 NJH65501 MZL65501 MPP65501 MFT65501 LVX65501 LMB65501 LCF65501 KSJ65501 KIN65501 JYR65501 JOV65501 JEZ65501 IVD65501 ILH65501 IBL65501 HRP65501 HHT65501 GXX65501 GOB65501 GEF65501 FUJ65501 FKN65501 FAR65501 EQV65501 EGZ65501 DXD65501 DNH65501 DDL65501 CTP65501 CJT65501 BZX65501 BQB65501 BGF65501 AWJ65501 AMN65501 ACR65501 SV65501 IZ65501 WVM983006 WLQ983006 WBU983006 VRY983006 VIC983006 UYG983006 UOK983006 UEO983006 TUS983006 TKW983006 TBA983006 SRE983006 SHI983006 RXM983006 RNQ983006 RDU983006 QTY983006 QKC983006 QAG983006 PQK983006 PGO983006 OWS983006 OMW983006 ODA983006 NTE983006 NJI983006 MZM983006 MPQ983006 MFU983006 LVY983006 LMC983006 LCG983006 KSK983006 KIO983006 JYS983006 JOW983006 JFA983006 IVE983006 ILI983006 IBM983006 HRQ983006 HHU983006 GXY983006 GOC983006 GEG983006 FUK983006 FKO983006 FAS983006 EQW983006 EHA983006 DXE983006 DNI983006 DDM983006 CTQ983006 CJU983006 BZY983006 BQC983006 BGG983006 AWK983006 AMO983006 ACS983006 SW983006 JA983006 WVM917470 WLQ917470 WBU917470 VRY917470 VIC917470 UYG917470 UOK917470 UEO917470 TUS917470 TKW917470 TBA917470 SRE917470 SHI917470 RXM917470 RNQ917470 RDU917470 QTY917470 QKC917470 QAG917470 PQK917470 PGO917470 OWS917470 OMW917470 ODA917470 NTE917470 NJI917470 MZM917470 MPQ917470 MFU917470 LVY917470 LMC917470 LCG917470 KSK917470 KIO917470 JYS917470 JOW917470 JFA917470 IVE917470 ILI917470 IBM917470 HRQ917470 HHU917470 GXY917470 GOC917470 GEG917470 FUK917470 FKO917470 FAS917470 EQW917470 EHA917470 DXE917470 DNI917470 DDM917470 CTQ917470 CJU917470 BZY917470 BQC917470 BGG917470 AWK917470 AMO917470 ACS917470 SW917470 JA917470 WVM851934 WLQ851934 WBU851934 VRY851934 VIC851934 UYG851934 UOK851934 UEO851934 TUS851934 TKW851934 TBA851934 SRE851934 SHI851934 RXM851934 RNQ851934 RDU851934 QTY851934 QKC851934 QAG851934 PQK851934 PGO851934 OWS851934 OMW851934 ODA851934 NTE851934 NJI851934 MZM851934 MPQ851934 MFU851934 LVY851934 LMC851934 LCG851934 KSK851934 KIO851934 JYS851934 JOW851934 JFA851934 IVE851934 ILI851934 IBM851934 HRQ851934 HHU851934 GXY851934 GOC851934 GEG851934 FUK851934 FKO851934 FAS851934 EQW851934 EHA851934 DXE851934 DNI851934 DDM851934 CTQ851934 CJU851934 BZY851934 BQC851934 BGG851934 AWK851934 AMO851934 ACS851934 SW851934 JA851934 WVM786398 WLQ786398 WBU786398 VRY786398 VIC786398 UYG786398 UOK786398 UEO786398 TUS786398 TKW786398 TBA786398 SRE786398 SHI786398 RXM786398 RNQ786398 RDU786398 QTY786398 QKC786398 QAG786398 PQK786398 PGO786398 OWS786398 OMW786398 ODA786398 NTE786398 NJI786398 MZM786398 MPQ786398 MFU786398 LVY786398 LMC786398 LCG786398 KSK786398 KIO786398 JYS786398 JOW786398 JFA786398 IVE786398 ILI786398 IBM786398 HRQ786398 HHU786398 GXY786398 GOC786398 GEG786398 FUK786398 FKO786398 FAS786398 EQW786398 EHA786398 DXE786398 DNI786398 DDM786398 CTQ786398 CJU786398 BZY786398 BQC786398 BGG786398 AWK786398 AMO786398 ACS786398 SW786398 JA786398 WVM720862 WLQ720862 WBU720862 VRY720862 VIC720862 UYG720862 UOK720862 UEO720862 TUS720862 TKW720862 TBA720862 SRE720862 SHI720862 RXM720862 RNQ720862 RDU720862 QTY720862 QKC720862 QAG720862 PQK720862 PGO720862 OWS720862 OMW720862 ODA720862 NTE720862 NJI720862 MZM720862 MPQ720862 MFU720862 LVY720862 LMC720862 LCG720862 KSK720862 KIO720862 JYS720862 JOW720862 JFA720862 IVE720862 ILI720862 IBM720862 HRQ720862 HHU720862 GXY720862 GOC720862 GEG720862 FUK720862 FKO720862 FAS720862 EQW720862 EHA720862 DXE720862 DNI720862 DDM720862 CTQ720862 CJU720862 BZY720862 BQC720862 BGG720862 AWK720862 AMO720862 ACS720862 SW720862 JA720862 WVM655326 WLQ655326 WBU655326 VRY655326 VIC655326 UYG655326 UOK655326 UEO655326 TUS655326 TKW655326 TBA655326 SRE655326 SHI655326 RXM655326 RNQ655326 RDU655326 QTY655326 QKC655326 QAG655326 PQK655326 PGO655326 OWS655326 OMW655326 ODA655326 NTE655326 NJI655326 MZM655326 MPQ655326 MFU655326 LVY655326 LMC655326 LCG655326 KSK655326 KIO655326 JYS655326 JOW655326 JFA655326 IVE655326 ILI655326 IBM655326 HRQ655326 HHU655326 GXY655326 GOC655326 GEG655326 FUK655326 FKO655326 FAS655326 EQW655326 EHA655326 DXE655326 DNI655326 DDM655326 CTQ655326 CJU655326 BZY655326 BQC655326 BGG655326 AWK655326 AMO655326 ACS655326 SW655326 JA655326 WVM589790 WLQ589790 WBU589790 VRY589790 VIC589790 UYG589790 UOK589790 UEO589790 TUS589790 TKW589790 TBA589790 SRE589790 SHI589790 RXM589790 RNQ589790 RDU589790 QTY589790 QKC589790 QAG589790 PQK589790 PGO589790 OWS589790 OMW589790 ODA589790 NTE589790 NJI589790 MZM589790 MPQ589790 MFU589790 LVY589790 LMC589790 LCG589790 KSK589790 KIO589790 JYS589790 JOW589790 JFA589790 IVE589790 ILI589790 IBM589790 HRQ589790 HHU589790 GXY589790 GOC589790 GEG589790 FUK589790 FKO589790 FAS589790 EQW589790 EHA589790 DXE589790 DNI589790 DDM589790 CTQ589790 CJU589790 BZY589790 BQC589790 BGG589790 AWK589790 AMO589790 ACS589790 SW589790 JA589790 WVM524254 WLQ524254 WBU524254 VRY524254 VIC524254 UYG524254 UOK524254 UEO524254 TUS524254 TKW524254 TBA524254 SRE524254 SHI524254 RXM524254 RNQ524254 RDU524254 QTY524254 QKC524254 QAG524254 PQK524254 PGO524254 OWS524254 OMW524254 ODA524254 NTE524254 NJI524254 MZM524254 MPQ524254 MFU524254 LVY524254 LMC524254 LCG524254 KSK524254 KIO524254 JYS524254 JOW524254 JFA524254 IVE524254 ILI524254 IBM524254 HRQ524254 HHU524254 GXY524254 GOC524254 GEG524254 FUK524254 FKO524254 FAS524254 EQW524254 EHA524254 DXE524254 DNI524254 DDM524254 CTQ524254 CJU524254 BZY524254 BQC524254 BGG524254 AWK524254 AMO524254 ACS524254 SW524254 JA524254 WVM458718 WLQ458718 WBU458718 VRY458718 VIC458718 UYG458718 UOK458718 UEO458718 TUS458718 TKW458718 TBA458718 SRE458718 SHI458718 RXM458718 RNQ458718 RDU458718 QTY458718 QKC458718 QAG458718 PQK458718 PGO458718 OWS458718 OMW458718 ODA458718 NTE458718 NJI458718 MZM458718 MPQ458718 MFU458718 LVY458718 LMC458718 LCG458718 KSK458718 KIO458718 JYS458718 JOW458718 JFA458718 IVE458718 ILI458718 IBM458718 HRQ458718 HHU458718 GXY458718 GOC458718 GEG458718 FUK458718 FKO458718 FAS458718 EQW458718 EHA458718 DXE458718 DNI458718 DDM458718 CTQ458718 CJU458718 BZY458718 BQC458718 BGG458718 AWK458718 AMO458718 ACS458718 SW458718 JA458718 WVM393182 WLQ393182 WBU393182 VRY393182 VIC393182 UYG393182 UOK393182 UEO393182 TUS393182 TKW393182 TBA393182 SRE393182 SHI393182 RXM393182 RNQ393182 RDU393182 QTY393182 QKC393182 QAG393182 PQK393182 PGO393182 OWS393182 OMW393182 ODA393182 NTE393182 NJI393182 MZM393182 MPQ393182 MFU393182 LVY393182 LMC393182 LCG393182 KSK393182 KIO393182 JYS393182 JOW393182 JFA393182 IVE393182 ILI393182 IBM393182 HRQ393182 HHU393182 GXY393182 GOC393182 GEG393182 FUK393182 FKO393182 FAS393182 EQW393182 EHA393182 DXE393182 DNI393182 DDM393182 CTQ393182 CJU393182 BZY393182 BQC393182 BGG393182 AWK393182 AMO393182 ACS393182 SW393182 JA393182 WVM327646 WLQ327646 WBU327646 VRY327646 VIC327646 UYG327646 UOK327646 UEO327646 TUS327646 TKW327646 TBA327646 SRE327646 SHI327646 RXM327646 RNQ327646 RDU327646 QTY327646 QKC327646 QAG327646 PQK327646 PGO327646 OWS327646 OMW327646 ODA327646 NTE327646 NJI327646 MZM327646 MPQ327646 MFU327646 LVY327646 LMC327646 LCG327646 KSK327646 KIO327646 JYS327646 JOW327646 JFA327646 IVE327646 ILI327646 IBM327646 HRQ327646 HHU327646 GXY327646 GOC327646 GEG327646 FUK327646 FKO327646 FAS327646 EQW327646 EHA327646 DXE327646 DNI327646 DDM327646 CTQ327646 CJU327646 BZY327646 BQC327646 BGG327646 AWK327646 AMO327646 ACS327646 SW327646 JA327646 WVM262110 WLQ262110 WBU262110 VRY262110 VIC262110 UYG262110 UOK262110 UEO262110 TUS262110 TKW262110 TBA262110 SRE262110 SHI262110 RXM262110 RNQ262110 RDU262110 QTY262110 QKC262110 QAG262110 PQK262110 PGO262110 OWS262110 OMW262110 ODA262110 NTE262110 NJI262110 MZM262110 MPQ262110 MFU262110 LVY262110 LMC262110 LCG262110 KSK262110 KIO262110 JYS262110 JOW262110 JFA262110 IVE262110 ILI262110 IBM262110 HRQ262110 HHU262110 GXY262110 GOC262110 GEG262110 FUK262110 FKO262110 FAS262110 EQW262110 EHA262110 DXE262110 DNI262110 DDM262110 CTQ262110 CJU262110 BZY262110 BQC262110 BGG262110 AWK262110 AMO262110 ACS262110 SW262110 JA262110 WVM196574 WLQ196574 WBU196574 VRY196574 VIC196574 UYG196574 UOK196574 UEO196574 TUS196574 TKW196574 TBA196574 SRE196574 SHI196574 RXM196574 RNQ196574 RDU196574 QTY196574 QKC196574 QAG196574 PQK196574 PGO196574 OWS196574 OMW196574 ODA196574 NTE196574 NJI196574 MZM196574 MPQ196574 MFU196574 LVY196574 LMC196574 LCG196574 KSK196574 KIO196574 JYS196574 JOW196574 JFA196574 IVE196574 ILI196574 IBM196574 HRQ196574 HHU196574 GXY196574 GOC196574 GEG196574 FUK196574 FKO196574 FAS196574 EQW196574 EHA196574 DXE196574 DNI196574 DDM196574 CTQ196574 CJU196574 BZY196574 BQC196574 BGG196574 AWK196574 AMO196574 ACS196574 SW196574 JA196574 WVM131038 WLQ131038 WBU131038 VRY131038 VIC131038 UYG131038 UOK131038 UEO131038 TUS131038 TKW131038 TBA131038 SRE131038 SHI131038 RXM131038 RNQ131038 RDU131038 QTY131038 QKC131038 QAG131038 PQK131038 PGO131038 OWS131038 OMW131038 ODA131038 NTE131038 NJI131038 MZM131038 MPQ131038 MFU131038 LVY131038 LMC131038 LCG131038 KSK131038 KIO131038 JYS131038 JOW131038 JFA131038 IVE131038 ILI131038 IBM131038 HRQ131038 HHU131038 GXY131038 GOC131038 GEG131038 FUK131038 FKO131038 FAS131038 EQW131038 EHA131038 DXE131038 DNI131038 DDM131038 CTQ131038 CJU131038 BZY131038 BQC131038 BGG131038 AWK131038 AMO131038 ACS131038 SW131038 JA131038 WVM65502 WLQ65502 WBU65502 VRY65502 VIC65502 UYG65502 UOK65502 UEO65502 TUS65502 TKW65502 TBA65502 SRE65502 SHI65502 RXM65502 RNQ65502 RDU65502 QTY65502 QKC65502 QAG65502 PQK65502 PGO65502 OWS65502 OMW65502 ODA65502 NTE65502 NJI65502 MZM65502 MPQ65502 MFU65502 LVY65502 LMC65502 LCG65502 KSK65502 KIO65502 JYS65502 JOW65502 JFA65502 IVE65502 ILI65502 IBM65502 HRQ65502 HHU65502 GXY65502 GOC65502 GEG65502 FUK65502 FKO65502 FAS65502 EQW65502 EHA65502 DXE65502 DNI65502 DDM65502 CTQ65502 CJU65502 BZY65502 BQC65502 BGG65502 AWK65502 AMO65502 ACS65502 SW65502 JA65502 WVI983005 WLM983005 WBQ983005 VRU983005 VHY983005 UYC983005 UOG983005 UEK983005 TUO983005 TKS983005 TAW983005 SRA983005 SHE983005 RXI983005 RNM983005 RDQ983005 QTU983005 QJY983005 QAC983005 PQG983005 PGK983005 OWO983005 OMS983005 OCW983005 NTA983005 NJE983005 MZI983005 MPM983005 MFQ983005 LVU983005 LLY983005 LCC983005 KSG983005 KIK983005 JYO983005 JOS983005 JEW983005 IVA983005 ILE983005 IBI983005 HRM983005 HHQ983005 GXU983005 GNY983005 GEC983005 FUG983005 FKK983005 FAO983005 EQS983005 EGW983005 DXA983005 DNE983005 DDI983005 CTM983005 CJQ983005 BZU983005 BPY983005 BGC983005 AWG983005 AMK983005 ACO983005 SS983005 IW983005 WVI917469 WLM917469 WBQ917469 VRU917469 VHY917469 UYC917469 UOG917469 UEK917469 TUO917469 TKS917469 TAW917469 SRA917469 SHE917469 RXI917469 RNM917469 RDQ917469 QTU917469 QJY917469 QAC917469 PQG917469 PGK917469 OWO917469 OMS917469 OCW917469 NTA917469 NJE917469 MZI917469 MPM917469 MFQ917469 LVU917469 LLY917469 LCC917469 KSG917469 KIK917469 JYO917469 JOS917469 JEW917469 IVA917469 ILE917469 IBI917469 HRM917469 HHQ917469 GXU917469 GNY917469 GEC917469 FUG917469 FKK917469 FAO917469 EQS917469 EGW917469 DXA917469 DNE917469 DDI917469 CTM917469 CJQ917469 BZU917469 BPY917469 BGC917469 AWG917469 AMK917469 ACO917469 SS917469 IW917469 WVI851933 WLM851933 WBQ851933 VRU851933 VHY851933 UYC851933 UOG851933 UEK851933 TUO851933 TKS851933 TAW851933 SRA851933 SHE851933 RXI851933 RNM851933 RDQ851933 QTU851933 QJY851933 QAC851933 PQG851933 PGK851933 OWO851933 OMS851933 OCW851933 NTA851933 NJE851933 MZI851933 MPM851933 MFQ851933 LVU851933 LLY851933 LCC851933 KSG851933 KIK851933 JYO851933 JOS851933 JEW851933 IVA851933 ILE851933 IBI851933 HRM851933 HHQ851933 GXU851933 GNY851933 GEC851933 FUG851933 FKK851933 FAO851933 EQS851933 EGW851933 DXA851933 DNE851933 DDI851933 CTM851933 CJQ851933 BZU851933 BPY851933 BGC851933 AWG851933 AMK851933 ACO851933 SS851933 IW851933 WVI786397 WLM786397 WBQ786397 VRU786397 VHY786397 UYC786397 UOG786397 UEK786397 TUO786397 TKS786397 TAW786397 SRA786397 SHE786397 RXI786397 RNM786397 RDQ786397 QTU786397 QJY786397 QAC786397 PQG786397 PGK786397 OWO786397 OMS786397 OCW786397 NTA786397 NJE786397 MZI786397 MPM786397 MFQ786397 LVU786397 LLY786397 LCC786397 KSG786397 KIK786397 JYO786397 JOS786397 JEW786397 IVA786397 ILE786397 IBI786397 HRM786397 HHQ786397 GXU786397 GNY786397 GEC786397 FUG786397 FKK786397 FAO786397 EQS786397 EGW786397 DXA786397 DNE786397 DDI786397 CTM786397 CJQ786397 BZU786397 BPY786397 BGC786397 AWG786397 AMK786397 ACO786397 SS786397 IW786397 WVI720861 WLM720861 WBQ720861 VRU720861 VHY720861 UYC720861 UOG720861 UEK720861 TUO720861 TKS720861 TAW720861 SRA720861 SHE720861 RXI720861 RNM720861 RDQ720861 QTU720861 QJY720861 QAC720861 PQG720861 PGK720861 OWO720861 OMS720861 OCW720861 NTA720861 NJE720861 MZI720861 MPM720861 MFQ720861 LVU720861 LLY720861 LCC720861 KSG720861 KIK720861 JYO720861 JOS720861 JEW720861 IVA720861 ILE720861 IBI720861 HRM720861 HHQ720861 GXU720861 GNY720861 GEC720861 FUG720861 FKK720861 FAO720861 EQS720861 EGW720861 DXA720861 DNE720861 DDI720861 CTM720861 CJQ720861 BZU720861 BPY720861 BGC720861 AWG720861 AMK720861 ACO720861 SS720861 IW720861 WVI655325 WLM655325 WBQ655325 VRU655325 VHY655325 UYC655325 UOG655325 UEK655325 TUO655325 TKS655325 TAW655325 SRA655325 SHE655325 RXI655325 RNM655325 RDQ655325 QTU655325 QJY655325 QAC655325 PQG655325 PGK655325 OWO655325 OMS655325 OCW655325 NTA655325 NJE655325 MZI655325 MPM655325 MFQ655325 LVU655325 LLY655325 LCC655325 KSG655325 KIK655325 JYO655325 JOS655325 JEW655325 IVA655325 ILE655325 IBI655325 HRM655325 HHQ655325 GXU655325 GNY655325 GEC655325 FUG655325 FKK655325 FAO655325 EQS655325 EGW655325 DXA655325 DNE655325 DDI655325 CTM655325 CJQ655325 BZU655325 BPY655325 BGC655325 AWG655325 AMK655325 ACO655325 SS655325 IW655325 WVI589789 WLM589789 WBQ589789 VRU589789 VHY589789 UYC589789 UOG589789 UEK589789 TUO589789 TKS589789 TAW589789 SRA589789 SHE589789 RXI589789 RNM589789 RDQ589789 QTU589789 QJY589789 QAC589789 PQG589789 PGK589789 OWO589789 OMS589789 OCW589789 NTA589789 NJE589789 MZI589789 MPM589789 MFQ589789 LVU589789 LLY589789 LCC589789 KSG589789 KIK589789 JYO589789 JOS589789 JEW589789 IVA589789 ILE589789 IBI589789 HRM589789 HHQ589789 GXU589789 GNY589789 GEC589789 FUG589789 FKK589789 FAO589789 EQS589789 EGW589789 DXA589789 DNE589789 DDI589789 CTM589789 CJQ589789 BZU589789 BPY589789 BGC589789 AWG589789 AMK589789 ACO589789 SS589789 IW589789 WVI524253 WLM524253 WBQ524253 VRU524253 VHY524253 UYC524253 UOG524253 UEK524253 TUO524253 TKS524253 TAW524253 SRA524253 SHE524253 RXI524253 RNM524253 RDQ524253 QTU524253 QJY524253 QAC524253 PQG524253 PGK524253 OWO524253 OMS524253 OCW524253 NTA524253 NJE524253 MZI524253 MPM524253 MFQ524253 LVU524253 LLY524253 LCC524253 KSG524253 KIK524253 JYO524253 JOS524253 JEW524253 IVA524253 ILE524253 IBI524253 HRM524253 HHQ524253 GXU524253 GNY524253 GEC524253 FUG524253 FKK524253 FAO524253 EQS524253 EGW524253 DXA524253 DNE524253 DDI524253 CTM524253 CJQ524253 BZU524253 BPY524253 BGC524253 AWG524253 AMK524253 ACO524253 SS524253 IW524253 WVI458717 WLM458717 WBQ458717 VRU458717 VHY458717 UYC458717 UOG458717 UEK458717 TUO458717 TKS458717 TAW458717 SRA458717 SHE458717 RXI458717 RNM458717 RDQ458717 QTU458717 QJY458717 QAC458717 PQG458717 PGK458717 OWO458717 OMS458717 OCW458717 NTA458717 NJE458717 MZI458717 MPM458717 MFQ458717 LVU458717 LLY458717 LCC458717 KSG458717 KIK458717 JYO458717 JOS458717 JEW458717 IVA458717 ILE458717 IBI458717 HRM458717 HHQ458717 GXU458717 GNY458717 GEC458717 FUG458717 FKK458717 FAO458717 EQS458717 EGW458717 DXA458717 DNE458717 DDI458717 CTM458717 CJQ458717 BZU458717 BPY458717 BGC458717 AWG458717 AMK458717 ACO458717 SS458717 IW458717 WVI393181 WLM393181 WBQ393181 VRU393181 VHY393181 UYC393181 UOG393181 UEK393181 TUO393181 TKS393181 TAW393181 SRA393181 SHE393181 RXI393181 RNM393181 RDQ393181 QTU393181 QJY393181 QAC393181 PQG393181 PGK393181 OWO393181 OMS393181 OCW393181 NTA393181 NJE393181 MZI393181 MPM393181 MFQ393181 LVU393181 LLY393181 LCC393181 KSG393181 KIK393181 JYO393181 JOS393181 JEW393181 IVA393181 ILE393181 IBI393181 HRM393181 HHQ393181 GXU393181 GNY393181 GEC393181 FUG393181 FKK393181 FAO393181 EQS393181 EGW393181 DXA393181 DNE393181 DDI393181 CTM393181 CJQ393181 BZU393181 BPY393181 BGC393181 AWG393181 AMK393181 ACO393181 SS393181 IW393181 WVI327645 WLM327645 WBQ327645 VRU327645 VHY327645 UYC327645 UOG327645 UEK327645 TUO327645 TKS327645 TAW327645 SRA327645 SHE327645 RXI327645 RNM327645 RDQ327645 QTU327645 QJY327645 QAC327645 PQG327645 PGK327645 OWO327645 OMS327645 OCW327645 NTA327645 NJE327645 MZI327645 MPM327645 MFQ327645 LVU327645 LLY327645 LCC327645 KSG327645 KIK327645 JYO327645 JOS327645 JEW327645 IVA327645 ILE327645 IBI327645 HRM327645 HHQ327645 GXU327645 GNY327645 GEC327645 FUG327645 FKK327645 FAO327645 EQS327645 EGW327645 DXA327645 DNE327645 DDI327645 CTM327645 CJQ327645 BZU327645 BPY327645 BGC327645 AWG327645 AMK327645 ACO327645 SS327645 IW327645 WVI262109 WLM262109 WBQ262109 VRU262109 VHY262109 UYC262109 UOG262109 UEK262109 TUO262109 TKS262109 TAW262109 SRA262109 SHE262109 RXI262109 RNM262109 RDQ262109 QTU262109 QJY262109 QAC262109 PQG262109 PGK262109 OWO262109 OMS262109 OCW262109 NTA262109 NJE262109 MZI262109 MPM262109 MFQ262109 LVU262109 LLY262109 LCC262109 KSG262109 KIK262109 JYO262109 JOS262109 JEW262109 IVA262109 ILE262109 IBI262109 HRM262109 HHQ262109 GXU262109 GNY262109 GEC262109 FUG262109 FKK262109 FAO262109 EQS262109 EGW262109 DXA262109 DNE262109 DDI262109 CTM262109 CJQ262109 BZU262109 BPY262109 BGC262109 AWG262109 AMK262109 ACO262109 SS262109 IW262109 WVI196573 WLM196573 WBQ196573 VRU196573 VHY196573 UYC196573 UOG196573 UEK196573 TUO196573 TKS196573 TAW196573 SRA196573 SHE196573 RXI196573 RNM196573 RDQ196573 QTU196573 QJY196573 QAC196573 PQG196573 PGK196573 OWO196573 OMS196573 OCW196573 NTA196573 NJE196573 MZI196573 MPM196573 MFQ196573 LVU196573 LLY196573 LCC196573 KSG196573 KIK196573 JYO196573 JOS196573 JEW196573 IVA196573 ILE196573 IBI196573 HRM196573 HHQ196573 GXU196573 GNY196573 GEC196573 FUG196573 FKK196573 FAO196573 EQS196573 EGW196573 DXA196573 DNE196573 DDI196573 CTM196573 CJQ196573 BZU196573 BPY196573 BGC196573 AWG196573 AMK196573 ACO196573 SS196573 IW196573 WVI131037 WLM131037 WBQ131037 VRU131037 VHY131037 UYC131037 UOG131037 UEK131037 TUO131037 TKS131037 TAW131037 SRA131037 SHE131037 RXI131037 RNM131037 RDQ131037 QTU131037 QJY131037 QAC131037 PQG131037 PGK131037 OWO131037 OMS131037 OCW131037 NTA131037 NJE131037 MZI131037 MPM131037 MFQ131037 LVU131037 LLY131037 LCC131037 KSG131037 KIK131037 JYO131037 JOS131037 JEW131037 IVA131037 ILE131037 IBI131037 HRM131037 HHQ131037 GXU131037 GNY131037 GEC131037 FUG131037 FKK131037 FAO131037 EQS131037 EGW131037 DXA131037 DNE131037 DDI131037 CTM131037 CJQ131037 BZU131037 BPY131037 BGC131037 AWG131037 AMK131037 ACO131037 SS131037 IW131037 WVI65501 WLM65501 WBQ65501 VRU65501 VHY65501 UYC65501 UOG65501 UEK65501 TUO65501 TKS65501 TAW65501 SRA65501 SHE65501 RXI65501 RNM65501 RDQ65501 QTU65501 QJY65501 QAC65501 PQG65501 PGK65501 OWO65501 OMS65501 OCW65501 NTA65501 NJE65501 MZI65501 MPM65501 MFQ65501 LVU65501 LLY65501 LCC65501 KSG65501 KIK65501 JYO65501 JOS65501 JEW65501 IVA65501 ILE65501 IBI65501 HRM65501 HHQ65501 GXU65501 GNY65501 GEC65501 FUG65501 FKK65501 FAO65501 EQS65501 EGW65501 DXA65501 DNE65501 DDI65501 CTM65501 CJQ65501 BZU65501 BPY65501 BGC65501 AWG65501 AMK65501 ACO65501 SS65501 IW65501 WVJ983006 WLN983006 WBR983006 VRV983006 VHZ983006 UYD983006 UOH983006 UEL983006 TUP983006 TKT983006 TAX983006 SRB983006 SHF983006 RXJ983006 RNN983006 RDR983006 QTV983006 QJZ983006 QAD983006 PQH983006 PGL983006 OWP983006 OMT983006 OCX983006 NTB983006 NJF983006 MZJ983006 MPN983006 MFR983006 LVV983006 LLZ983006 LCD983006 KSH983006 KIL983006 JYP983006 JOT983006 JEX983006 IVB983006 ILF983006 IBJ983006 HRN983006 HHR983006 GXV983006 GNZ983006 GED983006 FUH983006 FKL983006 FAP983006 EQT983006 EGX983006 DXB983006 DNF983006 DDJ983006 CTN983006 CJR983006 BZV983006 BPZ983006 BGD983006 AWH983006 AML983006 ACP983006 ST983006 IX983006 WVJ917470 WLN917470 WBR917470 VRV917470 VHZ917470 UYD917470 UOH917470 UEL917470 TUP917470 TKT917470 TAX917470 SRB917470 SHF917470 RXJ917470 RNN917470 RDR917470 QTV917470 QJZ917470 QAD917470 PQH917470 PGL917470 OWP917470 OMT917470 OCX917470 NTB917470 NJF917470 MZJ917470 MPN917470 MFR917470 LVV917470 LLZ917470 LCD917470 KSH917470 KIL917470 JYP917470 JOT917470 JEX917470 IVB917470 ILF917470 IBJ917470 HRN917470 HHR917470 GXV917470 GNZ917470 GED917470 FUH917470 FKL917470 FAP917470 EQT917470 EGX917470 DXB917470 DNF917470 DDJ917470 CTN917470 CJR917470 BZV917470 BPZ917470 BGD917470 AWH917470 AML917470 ACP917470 ST917470 IX917470 WVJ851934 WLN851934 WBR851934 VRV851934 VHZ851934 UYD851934 UOH851934 UEL851934 TUP851934 TKT851934 TAX851934 SRB851934 SHF851934 RXJ851934 RNN851934 RDR851934 QTV851934 QJZ851934 QAD851934 PQH851934 PGL851934 OWP851934 OMT851934 OCX851934 NTB851934 NJF851934 MZJ851934 MPN851934 MFR851934 LVV851934 LLZ851934 LCD851934 KSH851934 KIL851934 JYP851934 JOT851934 JEX851934 IVB851934 ILF851934 IBJ851934 HRN851934 HHR851934 GXV851934 GNZ851934 GED851934 FUH851934 FKL851934 FAP851934 EQT851934 EGX851934 DXB851934 DNF851934 DDJ851934 CTN851934 CJR851934 BZV851934 BPZ851934 BGD851934 AWH851934 AML851934 ACP851934 ST851934 IX851934 WVJ786398 WLN786398 WBR786398 VRV786398 VHZ786398 UYD786398 UOH786398 UEL786398 TUP786398 TKT786398 TAX786398 SRB786398 SHF786398 RXJ786398 RNN786398 RDR786398 QTV786398 QJZ786398 QAD786398 PQH786398 PGL786398 OWP786398 OMT786398 OCX786398 NTB786398 NJF786398 MZJ786398 MPN786398 MFR786398 LVV786398 LLZ786398 LCD786398 KSH786398 KIL786398 JYP786398 JOT786398 JEX786398 IVB786398 ILF786398 IBJ786398 HRN786398 HHR786398 GXV786398 GNZ786398 GED786398 FUH786398 FKL786398 FAP786398 EQT786398 EGX786398 DXB786398 DNF786398 DDJ786398 CTN786398 CJR786398 BZV786398 BPZ786398 BGD786398 AWH786398 AML786398 ACP786398 ST786398 IX786398 WVJ720862 WLN720862 WBR720862 VRV720862 VHZ720862 UYD720862 UOH720862 UEL720862 TUP720862 TKT720862 TAX720862 SRB720862 SHF720862 RXJ720862 RNN720862 RDR720862 QTV720862 QJZ720862 QAD720862 PQH720862 PGL720862 OWP720862 OMT720862 OCX720862 NTB720862 NJF720862 MZJ720862 MPN720862 MFR720862 LVV720862 LLZ720862 LCD720862 KSH720862 KIL720862 JYP720862 JOT720862 JEX720862 IVB720862 ILF720862 IBJ720862 HRN720862 HHR720862 GXV720862 GNZ720862 GED720862 FUH720862 FKL720862 FAP720862 EQT720862 EGX720862 DXB720862 DNF720862 DDJ720862 CTN720862 CJR720862 BZV720862 BPZ720862 BGD720862 AWH720862 AML720862 ACP720862 ST720862 IX720862 WVJ655326 WLN655326 WBR655326 VRV655326 VHZ655326 UYD655326 UOH655326 UEL655326 TUP655326 TKT655326 TAX655326 SRB655326 SHF655326 RXJ655326 RNN655326 RDR655326 QTV655326 QJZ655326 QAD655326 PQH655326 PGL655326 OWP655326 OMT655326 OCX655326 NTB655326 NJF655326 MZJ655326 MPN655326 MFR655326 LVV655326 LLZ655326 LCD655326 KSH655326 KIL655326 JYP655326 JOT655326 JEX655326 IVB655326 ILF655326 IBJ655326 HRN655326 HHR655326 GXV655326 GNZ655326 GED655326 FUH655326 FKL655326 FAP655326 EQT655326 EGX655326 DXB655326 DNF655326 DDJ655326 CTN655326 CJR655326 BZV655326 BPZ655326 BGD655326 AWH655326 AML655326 ACP655326 ST655326 IX655326 WVJ589790 WLN589790 WBR589790 VRV589790 VHZ589790 UYD589790 UOH589790 UEL589790 TUP589790 TKT589790 TAX589790 SRB589790 SHF589790 RXJ589790 RNN589790 RDR589790 QTV589790 QJZ589790 QAD589790 PQH589790 PGL589790 OWP589790 OMT589790 OCX589790 NTB589790 NJF589790 MZJ589790 MPN589790 MFR589790 LVV589790 LLZ589790 LCD589790 KSH589790 KIL589790 JYP589790 JOT589790 JEX589790 IVB589790 ILF589790 IBJ589790 HRN589790 HHR589790 GXV589790 GNZ589790 GED589790 FUH589790 FKL589790 FAP589790 EQT589790 EGX589790 DXB589790 DNF589790 DDJ589790 CTN589790 CJR589790 BZV589790 BPZ589790 BGD589790 AWH589790 AML589790 ACP589790 ST589790 IX589790 WVJ524254 WLN524254 WBR524254 VRV524254 VHZ524254 UYD524254 UOH524254 UEL524254 TUP524254 TKT524254 TAX524254 SRB524254 SHF524254 RXJ524254 RNN524254 RDR524254 QTV524254 QJZ524254 QAD524254 PQH524254 PGL524254 OWP524254 OMT524254 OCX524254 NTB524254 NJF524254 MZJ524254 MPN524254 MFR524254 LVV524254 LLZ524254 LCD524254 KSH524254 KIL524254 JYP524254 JOT524254 JEX524254 IVB524254 ILF524254 IBJ524254 HRN524254 HHR524254 GXV524254 GNZ524254 GED524254 FUH524254 FKL524254 FAP524254 EQT524254 EGX524254 DXB524254 DNF524254 DDJ524254 CTN524254 CJR524254 BZV524254 BPZ524254 BGD524254 AWH524254 AML524254 ACP524254 ST524254 IX524254 WVJ458718 WLN458718 WBR458718 VRV458718 VHZ458718 UYD458718 UOH458718 UEL458718 TUP458718 TKT458718 TAX458718 SRB458718 SHF458718 RXJ458718 RNN458718 RDR458718 QTV458718 QJZ458718 QAD458718 PQH458718 PGL458718 OWP458718 OMT458718 OCX458718 NTB458718 NJF458718 MZJ458718 MPN458718 MFR458718 LVV458718 LLZ458718 LCD458718 KSH458718 KIL458718 JYP458718 JOT458718 JEX458718 IVB458718 ILF458718 IBJ458718 HRN458718 HHR458718 GXV458718 GNZ458718 GED458718 FUH458718 FKL458718 FAP458718 EQT458718 EGX458718 DXB458718 DNF458718 DDJ458718 CTN458718 CJR458718 BZV458718 BPZ458718 BGD458718 AWH458718 AML458718 ACP458718 ST458718 IX458718 WVJ393182 WLN393182 WBR393182 VRV393182 VHZ393182 UYD393182 UOH393182 UEL393182 TUP393182 TKT393182 TAX393182 SRB393182 SHF393182 RXJ393182 RNN393182 RDR393182 QTV393182 QJZ393182 QAD393182 PQH393182 PGL393182 OWP393182 OMT393182 OCX393182 NTB393182 NJF393182 MZJ393182 MPN393182 MFR393182 LVV393182 LLZ393182 LCD393182 KSH393182 KIL393182 JYP393182 JOT393182 JEX393182 IVB393182 ILF393182 IBJ393182 HRN393182 HHR393182 GXV393182 GNZ393182 GED393182 FUH393182 FKL393182 FAP393182 EQT393182 EGX393182 DXB393182 DNF393182 DDJ393182 CTN393182 CJR393182 BZV393182 BPZ393182 BGD393182 AWH393182 AML393182 ACP393182 ST393182 IX393182 WVJ327646 WLN327646 WBR327646 VRV327646 VHZ327646 UYD327646 UOH327646 UEL327646 TUP327646 TKT327646 TAX327646 SRB327646 SHF327646 RXJ327646 RNN327646 RDR327646 QTV327646 QJZ327646 QAD327646 PQH327646 PGL327646 OWP327646 OMT327646 OCX327646 NTB327646 NJF327646 MZJ327646 MPN327646 MFR327646 LVV327646 LLZ327646 LCD327646 KSH327646 KIL327646 JYP327646 JOT327646 JEX327646 IVB327646 ILF327646 IBJ327646 HRN327646 HHR327646 GXV327646 GNZ327646 GED327646 FUH327646 FKL327646 FAP327646 EQT327646 EGX327646 DXB327646 DNF327646 DDJ327646 CTN327646 CJR327646 BZV327646 BPZ327646 BGD327646 AWH327646 AML327646 ACP327646 ST327646 IX327646 WVJ262110 WLN262110 WBR262110 VRV262110 VHZ262110 UYD262110 UOH262110 UEL262110 TUP262110 TKT262110 TAX262110 SRB262110 SHF262110 RXJ262110 RNN262110 RDR262110 QTV262110 QJZ262110 QAD262110 PQH262110 PGL262110 OWP262110 OMT262110 OCX262110 NTB262110 NJF262110 MZJ262110 MPN262110 MFR262110 LVV262110 LLZ262110 LCD262110 KSH262110 KIL262110 JYP262110 JOT262110 JEX262110 IVB262110 ILF262110 IBJ262110 HRN262110 HHR262110 GXV262110 GNZ262110 GED262110 FUH262110 FKL262110 FAP262110 EQT262110 EGX262110 DXB262110 DNF262110 DDJ262110 CTN262110 CJR262110 BZV262110 BPZ262110 BGD262110 AWH262110 AML262110 ACP262110 ST262110 IX262110 WVJ196574 WLN196574 WBR196574 VRV196574 VHZ196574 UYD196574 UOH196574 UEL196574 TUP196574 TKT196574 TAX196574 SRB196574 SHF196574 RXJ196574 RNN196574 RDR196574 QTV196574 QJZ196574 QAD196574 PQH196574 PGL196574 OWP196574 OMT196574 OCX196574 NTB196574 NJF196574 MZJ196574 MPN196574 MFR196574 LVV196574 LLZ196574 LCD196574 KSH196574 KIL196574 JYP196574 JOT196574 JEX196574 IVB196574 ILF196574 IBJ196574 HRN196574 HHR196574 GXV196574 GNZ196574 GED196574 FUH196574 FKL196574 FAP196574 EQT196574 EGX196574 DXB196574 DNF196574 DDJ196574 CTN196574 CJR196574 BZV196574 BPZ196574 BGD196574 AWH196574 AML196574 ACP196574 ST196574 IX196574 WVJ131038 WLN131038 WBR131038 VRV131038 VHZ131038 UYD131038 UOH131038 UEL131038 TUP131038 TKT131038 TAX131038 SRB131038 SHF131038 RXJ131038 RNN131038 RDR131038 QTV131038 QJZ131038 QAD131038 PQH131038 PGL131038 OWP131038 OMT131038 OCX131038 NTB131038 NJF131038 MZJ131038 MPN131038 MFR131038 LVV131038 LLZ131038 LCD131038 KSH131038 KIL131038 JYP131038 JOT131038 JEX131038 IVB131038 ILF131038 IBJ131038 HRN131038 HHR131038 GXV131038 GNZ131038 GED131038 FUH131038 FKL131038 FAP131038 EQT131038 EGX131038 DXB131038 DNF131038 DDJ131038 CTN131038 CJR131038 BZV131038 BPZ131038 BGD131038 AWH131038 AML131038 ACP131038 ST131038 IX131038 WVJ65502 WLN65502 WBR65502 VRV65502 VHZ65502 UYD65502 UOH65502 UEL65502 TUP65502 TKT65502 TAX65502 SRB65502 SHF65502 RXJ65502 RNN65502 RDR65502 QTV65502 QJZ65502 QAD65502 PQH65502 PGL65502 OWP65502 OMT65502 OCX65502 NTB65502 NJF65502 MZJ65502 MPN65502 MFR65502 LVV65502 LLZ65502 LCD65502 KSH65502 KIL65502 JYP65502 JOT65502 JEX65502 IVB65502 ILF65502 IBJ65502 HRN65502 HHR65502 GXV65502 GNZ65502 GED65502 FUH65502 FKL65502 FAP65502 EQT65502 EGX65502 DXB65502 DNF65502 DDJ65502 CTN65502 CJR65502 BZV65502 BPZ65502 BGD65502 AWH65502 AML65502 ACP65502 ST65502" xr:uid="{00000000-0002-0000-0500-000008000000}">
      <formula1>RollConvention</formula1>
    </dataValidation>
    <dataValidation type="list" allowBlank="1" showInputMessage="1" showErrorMessage="1" sqref="IX65497 I982998 I917462 I851926 I786390 I720854 I655318 I589782 I524246 I458710 I393174 I327638 I262102 I196566 I131030 I65494 F982998 F917462 F851926 F786390 F720854 F655318 F589782 F524246 F458710 F393174 F327638 F262102 F196566 F131030 F65494 I8 F8 WVM983001 WVM9:WVM10 WLQ9:WLQ10 WBU9:WBU10 VRY9:VRY10 VIC9:VIC10 UYG9:UYG10 UOK9:UOK10 UEO9:UEO10 TUS9:TUS10 TKW9:TKW10 TBA9:TBA10 SRE9:SRE10 SHI9:SHI10 RXM9:RXM10 RNQ9:RNQ10 RDU9:RDU10 QTY9:QTY10 QKC9:QKC10 QAG9:QAG10 PQK9:PQK10 PGO9:PGO10 OWS9:OWS10 OMW9:OMW10 ODA9:ODA10 NTE9:NTE10 NJI9:NJI10 MZM9:MZM10 MPQ9:MPQ10 MFU9:MFU10 LVY9:LVY10 LMC9:LMC10 LCG9:LCG10 KSK9:KSK10 KIO9:KIO10 JYS9:JYS10 JOW9:JOW10 JFA9:JFA10 IVE9:IVE10 ILI9:ILI10 IBM9:IBM10 HRQ9:HRQ10 HHU9:HHU10 GXY9:GXY10 GOC9:GOC10 GEG9:GEG10 FUK9:FUK10 FKO9:FKO10 FAS9:FAS10 EQW9:EQW10 EHA9:EHA10 DXE9:DXE10 DNI9:DNI10 DDM9:DDM10 CTQ9:CTQ10 CJU9:CJU10 BZY9:BZY10 BQC9:BQC10 BGG9:BGG10 AWK9:AWK10 AMO9:AMO10 ACS9:ACS10 SW9:SW10 JA9:JA10 WVJ9:WVJ10 WLN9:WLN10 WBR9:WBR10 VRV9:VRV10 VHZ9:VHZ10 UYD9:UYD10 UOH9:UOH10 UEL9:UEL10 TUP9:TUP10 TKT9:TKT10 TAX9:TAX10 SRB9:SRB10 SHF9:SHF10 RXJ9:RXJ10 RNN9:RNN10 RDR9:RDR10 QTV9:QTV10 QJZ9:QJZ10 QAD9:QAD10 PQH9:PQH10 PGL9:PGL10 OWP9:OWP10 OMT9:OMT10 OCX9:OCX10 NTB9:NTB10 NJF9:NJF10 MZJ9:MZJ10 MPN9:MPN10 MFR9:MFR10 LVV9:LVV10 LLZ9:LLZ10 LCD9:LCD10 KSH9:KSH10 KIL9:KIL10 JYP9:JYP10 JOT9:JOT10 JEX9:JEX10 IVB9:IVB10 ILF9:ILF10 IBJ9:IBJ10 HRN9:HRN10 HHR9:HHR10 GXV9:GXV10 GNZ9:GNZ10 GED9:GED10 FUH9:FUH10 FKL9:FKL10 FAP9:FAP10 EQT9:EQT10 EGX9:EGX10 DXB9:DXB10 DNF9:DNF10 DDJ9:DDJ10 CTN9:CTN10 CJR9:CJR10 BZV9:BZV10 BPZ9:BPZ10 BGD9:BGD10 AWH9:AWH10 AML9:AML10 ACP9:ACP10 ST9:ST10 IX9:IX10 WLQ983001 WBU983001 VRY983001 VIC983001 UYG983001 UOK983001 UEO983001 TUS983001 TKW983001 TBA983001 SRE983001 SHI983001 RXM983001 RNQ983001 RDU983001 QTY983001 QKC983001 QAG983001 PQK983001 PGO983001 OWS983001 OMW983001 ODA983001 NTE983001 NJI983001 MZM983001 MPQ983001 MFU983001 LVY983001 LMC983001 LCG983001 KSK983001 KIO983001 JYS983001 JOW983001 JFA983001 IVE983001 ILI983001 IBM983001 HRQ983001 HHU983001 GXY983001 GOC983001 GEG983001 FUK983001 FKO983001 FAS983001 EQW983001 EHA983001 DXE983001 DNI983001 DDM983001 CTQ983001 CJU983001 BZY983001 BQC983001 BGG983001 AWK983001 AMO983001 ACS983001 SW983001 JA983001 WVM917465 WLQ917465 WBU917465 VRY917465 VIC917465 UYG917465 UOK917465 UEO917465 TUS917465 TKW917465 TBA917465 SRE917465 SHI917465 RXM917465 RNQ917465 RDU917465 QTY917465 QKC917465 QAG917465 PQK917465 PGO917465 OWS917465 OMW917465 ODA917465 NTE917465 NJI917465 MZM917465 MPQ917465 MFU917465 LVY917465 LMC917465 LCG917465 KSK917465 KIO917465 JYS917465 JOW917465 JFA917465 IVE917465 ILI917465 IBM917465 HRQ917465 HHU917465 GXY917465 GOC917465 GEG917465 FUK917465 FKO917465 FAS917465 EQW917465 EHA917465 DXE917465 DNI917465 DDM917465 CTQ917465 CJU917465 BZY917465 BQC917465 BGG917465 AWK917465 AMO917465 ACS917465 SW917465 JA917465 WVM851929 WLQ851929 WBU851929 VRY851929 VIC851929 UYG851929 UOK851929 UEO851929 TUS851929 TKW851929 TBA851929 SRE851929 SHI851929 RXM851929 RNQ851929 RDU851929 QTY851929 QKC851929 QAG851929 PQK851929 PGO851929 OWS851929 OMW851929 ODA851929 NTE851929 NJI851929 MZM851929 MPQ851929 MFU851929 LVY851929 LMC851929 LCG851929 KSK851929 KIO851929 JYS851929 JOW851929 JFA851929 IVE851929 ILI851929 IBM851929 HRQ851929 HHU851929 GXY851929 GOC851929 GEG851929 FUK851929 FKO851929 FAS851929 EQW851929 EHA851929 DXE851929 DNI851929 DDM851929 CTQ851929 CJU851929 BZY851929 BQC851929 BGG851929 AWK851929 AMO851929 ACS851929 SW851929 JA851929 WVM786393 WLQ786393 WBU786393 VRY786393 VIC786393 UYG786393 UOK786393 UEO786393 TUS786393 TKW786393 TBA786393 SRE786393 SHI786393 RXM786393 RNQ786393 RDU786393 QTY786393 QKC786393 QAG786393 PQK786393 PGO786393 OWS786393 OMW786393 ODA786393 NTE786393 NJI786393 MZM786393 MPQ786393 MFU786393 LVY786393 LMC786393 LCG786393 KSK786393 KIO786393 JYS786393 JOW786393 JFA786393 IVE786393 ILI786393 IBM786393 HRQ786393 HHU786393 GXY786393 GOC786393 GEG786393 FUK786393 FKO786393 FAS786393 EQW786393 EHA786393 DXE786393 DNI786393 DDM786393 CTQ786393 CJU786393 BZY786393 BQC786393 BGG786393 AWK786393 AMO786393 ACS786393 SW786393 JA786393 WVM720857 WLQ720857 WBU720857 VRY720857 VIC720857 UYG720857 UOK720857 UEO720857 TUS720857 TKW720857 TBA720857 SRE720857 SHI720857 RXM720857 RNQ720857 RDU720857 QTY720857 QKC720857 QAG720857 PQK720857 PGO720857 OWS720857 OMW720857 ODA720857 NTE720857 NJI720857 MZM720857 MPQ720857 MFU720857 LVY720857 LMC720857 LCG720857 KSK720857 KIO720857 JYS720857 JOW720857 JFA720857 IVE720857 ILI720857 IBM720857 HRQ720857 HHU720857 GXY720857 GOC720857 GEG720857 FUK720857 FKO720857 FAS720857 EQW720857 EHA720857 DXE720857 DNI720857 DDM720857 CTQ720857 CJU720857 BZY720857 BQC720857 BGG720857 AWK720857 AMO720857 ACS720857 SW720857 JA720857 WVM655321 WLQ655321 WBU655321 VRY655321 VIC655321 UYG655321 UOK655321 UEO655321 TUS655321 TKW655321 TBA655321 SRE655321 SHI655321 RXM655321 RNQ655321 RDU655321 QTY655321 QKC655321 QAG655321 PQK655321 PGO655321 OWS655321 OMW655321 ODA655321 NTE655321 NJI655321 MZM655321 MPQ655321 MFU655321 LVY655321 LMC655321 LCG655321 KSK655321 KIO655321 JYS655321 JOW655321 JFA655321 IVE655321 ILI655321 IBM655321 HRQ655321 HHU655321 GXY655321 GOC655321 GEG655321 FUK655321 FKO655321 FAS655321 EQW655321 EHA655321 DXE655321 DNI655321 DDM655321 CTQ655321 CJU655321 BZY655321 BQC655321 BGG655321 AWK655321 AMO655321 ACS655321 SW655321 JA655321 WVM589785 WLQ589785 WBU589785 VRY589785 VIC589785 UYG589785 UOK589785 UEO589785 TUS589785 TKW589785 TBA589785 SRE589785 SHI589785 RXM589785 RNQ589785 RDU589785 QTY589785 QKC589785 QAG589785 PQK589785 PGO589785 OWS589785 OMW589785 ODA589785 NTE589785 NJI589785 MZM589785 MPQ589785 MFU589785 LVY589785 LMC589785 LCG589785 KSK589785 KIO589785 JYS589785 JOW589785 JFA589785 IVE589785 ILI589785 IBM589785 HRQ589785 HHU589785 GXY589785 GOC589785 GEG589785 FUK589785 FKO589785 FAS589785 EQW589785 EHA589785 DXE589785 DNI589785 DDM589785 CTQ589785 CJU589785 BZY589785 BQC589785 BGG589785 AWK589785 AMO589785 ACS589785 SW589785 JA589785 WVM524249 WLQ524249 WBU524249 VRY524249 VIC524249 UYG524249 UOK524249 UEO524249 TUS524249 TKW524249 TBA524249 SRE524249 SHI524249 RXM524249 RNQ524249 RDU524249 QTY524249 QKC524249 QAG524249 PQK524249 PGO524249 OWS524249 OMW524249 ODA524249 NTE524249 NJI524249 MZM524249 MPQ524249 MFU524249 LVY524249 LMC524249 LCG524249 KSK524249 KIO524249 JYS524249 JOW524249 JFA524249 IVE524249 ILI524249 IBM524249 HRQ524249 HHU524249 GXY524249 GOC524249 GEG524249 FUK524249 FKO524249 FAS524249 EQW524249 EHA524249 DXE524249 DNI524249 DDM524249 CTQ524249 CJU524249 BZY524249 BQC524249 BGG524249 AWK524249 AMO524249 ACS524249 SW524249 JA524249 WVM458713 WLQ458713 WBU458713 VRY458713 VIC458713 UYG458713 UOK458713 UEO458713 TUS458713 TKW458713 TBA458713 SRE458713 SHI458713 RXM458713 RNQ458713 RDU458713 QTY458713 QKC458713 QAG458713 PQK458713 PGO458713 OWS458713 OMW458713 ODA458713 NTE458713 NJI458713 MZM458713 MPQ458713 MFU458713 LVY458713 LMC458713 LCG458713 KSK458713 KIO458713 JYS458713 JOW458713 JFA458713 IVE458713 ILI458713 IBM458713 HRQ458713 HHU458713 GXY458713 GOC458713 GEG458713 FUK458713 FKO458713 FAS458713 EQW458713 EHA458713 DXE458713 DNI458713 DDM458713 CTQ458713 CJU458713 BZY458713 BQC458713 BGG458713 AWK458713 AMO458713 ACS458713 SW458713 JA458713 WVM393177 WLQ393177 WBU393177 VRY393177 VIC393177 UYG393177 UOK393177 UEO393177 TUS393177 TKW393177 TBA393177 SRE393177 SHI393177 RXM393177 RNQ393177 RDU393177 QTY393177 QKC393177 QAG393177 PQK393177 PGO393177 OWS393177 OMW393177 ODA393177 NTE393177 NJI393177 MZM393177 MPQ393177 MFU393177 LVY393177 LMC393177 LCG393177 KSK393177 KIO393177 JYS393177 JOW393177 JFA393177 IVE393177 ILI393177 IBM393177 HRQ393177 HHU393177 GXY393177 GOC393177 GEG393177 FUK393177 FKO393177 FAS393177 EQW393177 EHA393177 DXE393177 DNI393177 DDM393177 CTQ393177 CJU393177 BZY393177 BQC393177 BGG393177 AWK393177 AMO393177 ACS393177 SW393177 JA393177 WVM327641 WLQ327641 WBU327641 VRY327641 VIC327641 UYG327641 UOK327641 UEO327641 TUS327641 TKW327641 TBA327641 SRE327641 SHI327641 RXM327641 RNQ327641 RDU327641 QTY327641 QKC327641 QAG327641 PQK327641 PGO327641 OWS327641 OMW327641 ODA327641 NTE327641 NJI327641 MZM327641 MPQ327641 MFU327641 LVY327641 LMC327641 LCG327641 KSK327641 KIO327641 JYS327641 JOW327641 JFA327641 IVE327641 ILI327641 IBM327641 HRQ327641 HHU327641 GXY327641 GOC327641 GEG327641 FUK327641 FKO327641 FAS327641 EQW327641 EHA327641 DXE327641 DNI327641 DDM327641 CTQ327641 CJU327641 BZY327641 BQC327641 BGG327641 AWK327641 AMO327641 ACS327641 SW327641 JA327641 WVM262105 WLQ262105 WBU262105 VRY262105 VIC262105 UYG262105 UOK262105 UEO262105 TUS262105 TKW262105 TBA262105 SRE262105 SHI262105 RXM262105 RNQ262105 RDU262105 QTY262105 QKC262105 QAG262105 PQK262105 PGO262105 OWS262105 OMW262105 ODA262105 NTE262105 NJI262105 MZM262105 MPQ262105 MFU262105 LVY262105 LMC262105 LCG262105 KSK262105 KIO262105 JYS262105 JOW262105 JFA262105 IVE262105 ILI262105 IBM262105 HRQ262105 HHU262105 GXY262105 GOC262105 GEG262105 FUK262105 FKO262105 FAS262105 EQW262105 EHA262105 DXE262105 DNI262105 DDM262105 CTQ262105 CJU262105 BZY262105 BQC262105 BGG262105 AWK262105 AMO262105 ACS262105 SW262105 JA262105 WVM196569 WLQ196569 WBU196569 VRY196569 VIC196569 UYG196569 UOK196569 UEO196569 TUS196569 TKW196569 TBA196569 SRE196569 SHI196569 RXM196569 RNQ196569 RDU196569 QTY196569 QKC196569 QAG196569 PQK196569 PGO196569 OWS196569 OMW196569 ODA196569 NTE196569 NJI196569 MZM196569 MPQ196569 MFU196569 LVY196569 LMC196569 LCG196569 KSK196569 KIO196569 JYS196569 JOW196569 JFA196569 IVE196569 ILI196569 IBM196569 HRQ196569 HHU196569 GXY196569 GOC196569 GEG196569 FUK196569 FKO196569 FAS196569 EQW196569 EHA196569 DXE196569 DNI196569 DDM196569 CTQ196569 CJU196569 BZY196569 BQC196569 BGG196569 AWK196569 AMO196569 ACS196569 SW196569 JA196569 WVM131033 WLQ131033 WBU131033 VRY131033 VIC131033 UYG131033 UOK131033 UEO131033 TUS131033 TKW131033 TBA131033 SRE131033 SHI131033 RXM131033 RNQ131033 RDU131033 QTY131033 QKC131033 QAG131033 PQK131033 PGO131033 OWS131033 OMW131033 ODA131033 NTE131033 NJI131033 MZM131033 MPQ131033 MFU131033 LVY131033 LMC131033 LCG131033 KSK131033 KIO131033 JYS131033 JOW131033 JFA131033 IVE131033 ILI131033 IBM131033 HRQ131033 HHU131033 GXY131033 GOC131033 GEG131033 FUK131033 FKO131033 FAS131033 EQW131033 EHA131033 DXE131033 DNI131033 DDM131033 CTQ131033 CJU131033 BZY131033 BQC131033 BGG131033 AWK131033 AMO131033 ACS131033 SW131033 JA131033 WVM65497 WLQ65497 WBU65497 VRY65497 VIC65497 UYG65497 UOK65497 UEO65497 TUS65497 TKW65497 TBA65497 SRE65497 SHI65497 RXM65497 RNQ65497 RDU65497 QTY65497 QKC65497 QAG65497 PQK65497 PGO65497 OWS65497 OMW65497 ODA65497 NTE65497 NJI65497 MZM65497 MPQ65497 MFU65497 LVY65497 LMC65497 LCG65497 KSK65497 KIO65497 JYS65497 JOW65497 JFA65497 IVE65497 ILI65497 IBM65497 HRQ65497 HHU65497 GXY65497 GOC65497 GEG65497 FUK65497 FKO65497 FAS65497 EQW65497 EHA65497 DXE65497 DNI65497 DDM65497 CTQ65497 CJU65497 BZY65497 BQC65497 BGG65497 AWK65497 AMO65497 ACS65497 SW65497 JA65497 WVJ983001 WLN983001 WBR983001 VRV983001 VHZ983001 UYD983001 UOH983001 UEL983001 TUP983001 TKT983001 TAX983001 SRB983001 SHF983001 RXJ983001 RNN983001 RDR983001 QTV983001 QJZ983001 QAD983001 PQH983001 PGL983001 OWP983001 OMT983001 OCX983001 NTB983001 NJF983001 MZJ983001 MPN983001 MFR983001 LVV983001 LLZ983001 LCD983001 KSH983001 KIL983001 JYP983001 JOT983001 JEX983001 IVB983001 ILF983001 IBJ983001 HRN983001 HHR983001 GXV983001 GNZ983001 GED983001 FUH983001 FKL983001 FAP983001 EQT983001 EGX983001 DXB983001 DNF983001 DDJ983001 CTN983001 CJR983001 BZV983001 BPZ983001 BGD983001 AWH983001 AML983001 ACP983001 ST983001 IX983001 WVJ917465 WLN917465 WBR917465 VRV917465 VHZ917465 UYD917465 UOH917465 UEL917465 TUP917465 TKT917465 TAX917465 SRB917465 SHF917465 RXJ917465 RNN917465 RDR917465 QTV917465 QJZ917465 QAD917465 PQH917465 PGL917465 OWP917465 OMT917465 OCX917465 NTB917465 NJF917465 MZJ917465 MPN917465 MFR917465 LVV917465 LLZ917465 LCD917465 KSH917465 KIL917465 JYP917465 JOT917465 JEX917465 IVB917465 ILF917465 IBJ917465 HRN917465 HHR917465 GXV917465 GNZ917465 GED917465 FUH917465 FKL917465 FAP917465 EQT917465 EGX917465 DXB917465 DNF917465 DDJ917465 CTN917465 CJR917465 BZV917465 BPZ917465 BGD917465 AWH917465 AML917465 ACP917465 ST917465 IX917465 WVJ851929 WLN851929 WBR851929 VRV851929 VHZ851929 UYD851929 UOH851929 UEL851929 TUP851929 TKT851929 TAX851929 SRB851929 SHF851929 RXJ851929 RNN851929 RDR851929 QTV851929 QJZ851929 QAD851929 PQH851929 PGL851929 OWP851929 OMT851929 OCX851929 NTB851929 NJF851929 MZJ851929 MPN851929 MFR851929 LVV851929 LLZ851929 LCD851929 KSH851929 KIL851929 JYP851929 JOT851929 JEX851929 IVB851929 ILF851929 IBJ851929 HRN851929 HHR851929 GXV851929 GNZ851929 GED851929 FUH851929 FKL851929 FAP851929 EQT851929 EGX851929 DXB851929 DNF851929 DDJ851929 CTN851929 CJR851929 BZV851929 BPZ851929 BGD851929 AWH851929 AML851929 ACP851929 ST851929 IX851929 WVJ786393 WLN786393 WBR786393 VRV786393 VHZ786393 UYD786393 UOH786393 UEL786393 TUP786393 TKT786393 TAX786393 SRB786393 SHF786393 RXJ786393 RNN786393 RDR786393 QTV786393 QJZ786393 QAD786393 PQH786393 PGL786393 OWP786393 OMT786393 OCX786393 NTB786393 NJF786393 MZJ786393 MPN786393 MFR786393 LVV786393 LLZ786393 LCD786393 KSH786393 KIL786393 JYP786393 JOT786393 JEX786393 IVB786393 ILF786393 IBJ786393 HRN786393 HHR786393 GXV786393 GNZ786393 GED786393 FUH786393 FKL786393 FAP786393 EQT786393 EGX786393 DXB786393 DNF786393 DDJ786393 CTN786393 CJR786393 BZV786393 BPZ786393 BGD786393 AWH786393 AML786393 ACP786393 ST786393 IX786393 WVJ720857 WLN720857 WBR720857 VRV720857 VHZ720857 UYD720857 UOH720857 UEL720857 TUP720857 TKT720857 TAX720857 SRB720857 SHF720857 RXJ720857 RNN720857 RDR720857 QTV720857 QJZ720857 QAD720857 PQH720857 PGL720857 OWP720857 OMT720857 OCX720857 NTB720857 NJF720857 MZJ720857 MPN720857 MFR720857 LVV720857 LLZ720857 LCD720857 KSH720857 KIL720857 JYP720857 JOT720857 JEX720857 IVB720857 ILF720857 IBJ720857 HRN720857 HHR720857 GXV720857 GNZ720857 GED720857 FUH720857 FKL720857 FAP720857 EQT720857 EGX720857 DXB720857 DNF720857 DDJ720857 CTN720857 CJR720857 BZV720857 BPZ720857 BGD720857 AWH720857 AML720857 ACP720857 ST720857 IX720857 WVJ655321 WLN655321 WBR655321 VRV655321 VHZ655321 UYD655321 UOH655321 UEL655321 TUP655321 TKT655321 TAX655321 SRB655321 SHF655321 RXJ655321 RNN655321 RDR655321 QTV655321 QJZ655321 QAD655321 PQH655321 PGL655321 OWP655321 OMT655321 OCX655321 NTB655321 NJF655321 MZJ655321 MPN655321 MFR655321 LVV655321 LLZ655321 LCD655321 KSH655321 KIL655321 JYP655321 JOT655321 JEX655321 IVB655321 ILF655321 IBJ655321 HRN655321 HHR655321 GXV655321 GNZ655321 GED655321 FUH655321 FKL655321 FAP655321 EQT655321 EGX655321 DXB655321 DNF655321 DDJ655321 CTN655321 CJR655321 BZV655321 BPZ655321 BGD655321 AWH655321 AML655321 ACP655321 ST655321 IX655321 WVJ589785 WLN589785 WBR589785 VRV589785 VHZ589785 UYD589785 UOH589785 UEL589785 TUP589785 TKT589785 TAX589785 SRB589785 SHF589785 RXJ589785 RNN589785 RDR589785 QTV589785 QJZ589785 QAD589785 PQH589785 PGL589785 OWP589785 OMT589785 OCX589785 NTB589785 NJF589785 MZJ589785 MPN589785 MFR589785 LVV589785 LLZ589785 LCD589785 KSH589785 KIL589785 JYP589785 JOT589785 JEX589785 IVB589785 ILF589785 IBJ589785 HRN589785 HHR589785 GXV589785 GNZ589785 GED589785 FUH589785 FKL589785 FAP589785 EQT589785 EGX589785 DXB589785 DNF589785 DDJ589785 CTN589785 CJR589785 BZV589785 BPZ589785 BGD589785 AWH589785 AML589785 ACP589785 ST589785 IX589785 WVJ524249 WLN524249 WBR524249 VRV524249 VHZ524249 UYD524249 UOH524249 UEL524249 TUP524249 TKT524249 TAX524249 SRB524249 SHF524249 RXJ524249 RNN524249 RDR524249 QTV524249 QJZ524249 QAD524249 PQH524249 PGL524249 OWP524249 OMT524249 OCX524249 NTB524249 NJF524249 MZJ524249 MPN524249 MFR524249 LVV524249 LLZ524249 LCD524249 KSH524249 KIL524249 JYP524249 JOT524249 JEX524249 IVB524249 ILF524249 IBJ524249 HRN524249 HHR524249 GXV524249 GNZ524249 GED524249 FUH524249 FKL524249 FAP524249 EQT524249 EGX524249 DXB524249 DNF524249 DDJ524249 CTN524249 CJR524249 BZV524249 BPZ524249 BGD524249 AWH524249 AML524249 ACP524249 ST524249 IX524249 WVJ458713 WLN458713 WBR458713 VRV458713 VHZ458713 UYD458713 UOH458713 UEL458713 TUP458713 TKT458713 TAX458713 SRB458713 SHF458713 RXJ458713 RNN458713 RDR458713 QTV458713 QJZ458713 QAD458713 PQH458713 PGL458713 OWP458713 OMT458713 OCX458713 NTB458713 NJF458713 MZJ458713 MPN458713 MFR458713 LVV458713 LLZ458713 LCD458713 KSH458713 KIL458713 JYP458713 JOT458713 JEX458713 IVB458713 ILF458713 IBJ458713 HRN458713 HHR458713 GXV458713 GNZ458713 GED458713 FUH458713 FKL458713 FAP458713 EQT458713 EGX458713 DXB458713 DNF458713 DDJ458713 CTN458713 CJR458713 BZV458713 BPZ458713 BGD458713 AWH458713 AML458713 ACP458713 ST458713 IX458713 WVJ393177 WLN393177 WBR393177 VRV393177 VHZ393177 UYD393177 UOH393177 UEL393177 TUP393177 TKT393177 TAX393177 SRB393177 SHF393177 RXJ393177 RNN393177 RDR393177 QTV393177 QJZ393177 QAD393177 PQH393177 PGL393177 OWP393177 OMT393177 OCX393177 NTB393177 NJF393177 MZJ393177 MPN393177 MFR393177 LVV393177 LLZ393177 LCD393177 KSH393177 KIL393177 JYP393177 JOT393177 JEX393177 IVB393177 ILF393177 IBJ393177 HRN393177 HHR393177 GXV393177 GNZ393177 GED393177 FUH393177 FKL393177 FAP393177 EQT393177 EGX393177 DXB393177 DNF393177 DDJ393177 CTN393177 CJR393177 BZV393177 BPZ393177 BGD393177 AWH393177 AML393177 ACP393177 ST393177 IX393177 WVJ327641 WLN327641 WBR327641 VRV327641 VHZ327641 UYD327641 UOH327641 UEL327641 TUP327641 TKT327641 TAX327641 SRB327641 SHF327641 RXJ327641 RNN327641 RDR327641 QTV327641 QJZ327641 QAD327641 PQH327641 PGL327641 OWP327641 OMT327641 OCX327641 NTB327641 NJF327641 MZJ327641 MPN327641 MFR327641 LVV327641 LLZ327641 LCD327641 KSH327641 KIL327641 JYP327641 JOT327641 JEX327641 IVB327641 ILF327641 IBJ327641 HRN327641 HHR327641 GXV327641 GNZ327641 GED327641 FUH327641 FKL327641 FAP327641 EQT327641 EGX327641 DXB327641 DNF327641 DDJ327641 CTN327641 CJR327641 BZV327641 BPZ327641 BGD327641 AWH327641 AML327641 ACP327641 ST327641 IX327641 WVJ262105 WLN262105 WBR262105 VRV262105 VHZ262105 UYD262105 UOH262105 UEL262105 TUP262105 TKT262105 TAX262105 SRB262105 SHF262105 RXJ262105 RNN262105 RDR262105 QTV262105 QJZ262105 QAD262105 PQH262105 PGL262105 OWP262105 OMT262105 OCX262105 NTB262105 NJF262105 MZJ262105 MPN262105 MFR262105 LVV262105 LLZ262105 LCD262105 KSH262105 KIL262105 JYP262105 JOT262105 JEX262105 IVB262105 ILF262105 IBJ262105 HRN262105 HHR262105 GXV262105 GNZ262105 GED262105 FUH262105 FKL262105 FAP262105 EQT262105 EGX262105 DXB262105 DNF262105 DDJ262105 CTN262105 CJR262105 BZV262105 BPZ262105 BGD262105 AWH262105 AML262105 ACP262105 ST262105 IX262105 WVJ196569 WLN196569 WBR196569 VRV196569 VHZ196569 UYD196569 UOH196569 UEL196569 TUP196569 TKT196569 TAX196569 SRB196569 SHF196569 RXJ196569 RNN196569 RDR196569 QTV196569 QJZ196569 QAD196569 PQH196569 PGL196569 OWP196569 OMT196569 OCX196569 NTB196569 NJF196569 MZJ196569 MPN196569 MFR196569 LVV196569 LLZ196569 LCD196569 KSH196569 KIL196569 JYP196569 JOT196569 JEX196569 IVB196569 ILF196569 IBJ196569 HRN196569 HHR196569 GXV196569 GNZ196569 GED196569 FUH196569 FKL196569 FAP196569 EQT196569 EGX196569 DXB196569 DNF196569 DDJ196569 CTN196569 CJR196569 BZV196569 BPZ196569 BGD196569 AWH196569 AML196569 ACP196569 ST196569 IX196569 WVJ131033 WLN131033 WBR131033 VRV131033 VHZ131033 UYD131033 UOH131033 UEL131033 TUP131033 TKT131033 TAX131033 SRB131033 SHF131033 RXJ131033 RNN131033 RDR131033 QTV131033 QJZ131033 QAD131033 PQH131033 PGL131033 OWP131033 OMT131033 OCX131033 NTB131033 NJF131033 MZJ131033 MPN131033 MFR131033 LVV131033 LLZ131033 LCD131033 KSH131033 KIL131033 JYP131033 JOT131033 JEX131033 IVB131033 ILF131033 IBJ131033 HRN131033 HHR131033 GXV131033 GNZ131033 GED131033 FUH131033 FKL131033 FAP131033 EQT131033 EGX131033 DXB131033 DNF131033 DDJ131033 CTN131033 CJR131033 BZV131033 BPZ131033 BGD131033 AWH131033 AML131033 ACP131033 ST131033 IX131033 WVJ65497 WLN65497 WBR65497 VRV65497 VHZ65497 UYD65497 UOH65497 UEL65497 TUP65497 TKT65497 TAX65497 SRB65497 SHF65497 RXJ65497 RNN65497 RDR65497 QTV65497 QJZ65497 QAD65497 PQH65497 PGL65497 OWP65497 OMT65497 OCX65497 NTB65497 NJF65497 MZJ65497 MPN65497 MFR65497 LVV65497 LLZ65497 LCD65497 KSH65497 KIL65497 JYP65497 JOT65497 JEX65497 IVB65497 ILF65497 IBJ65497 HRN65497 HHR65497 GXV65497 GNZ65497 GED65497 FUH65497 FKL65497 FAP65497 EQT65497 EGX65497 DXB65497 DNF65497 DDJ65497 CTN65497 CJR65497 BZV65497 BPZ65497 BGD65497 AWH65497 AML65497 ACP65497 ST65497" xr:uid="{00000000-0002-0000-0500-000009000000}">
      <formula1>Tenors</formula1>
    </dataValidation>
    <dataValidation type="list" allowBlank="1" showInputMessage="1" showErrorMessage="1" sqref="IZ65506 I982999 I917463 I851927 I786391 I720855 I655319 I589783 I524247 I458711 I393175 I327639 I262103 I196567 I131031 I65495 F982999 F917463 F851927 F786391 F720855 F655319 F589783 F524247 F458711 F393175 F327639 F262103 F196567 F131031 F65495 E983007 E917471 E851935 E786399 E720863 E655327 E589791 E524255 E458719 E393183 E327647 E262111 E196575 E131039 E65503 H983007 H917471 H851935 H786399 H720863 H655327 H589791 H524255 H458719 H393183 H327647 H262111 H196575 H131039 H65503 F9 I9 E19 H19 WVM983002 WVM11 WLQ11 WBU11 VRY11 VIC11 UYG11 UOK11 UEO11 TUS11 TKW11 TBA11 SRE11 SHI11 RXM11 RNQ11 RDU11 QTY11 QKC11 QAG11 PQK11 PGO11 OWS11 OMW11 ODA11 NTE11 NJI11 MZM11 MPQ11 MFU11 LVY11 LMC11 LCG11 KSK11 KIO11 JYS11 JOW11 JFA11 IVE11 ILI11 IBM11 HRQ11 HHU11 GXY11 GOC11 GEG11 FUK11 FKO11 FAS11 EQW11 EHA11 DXE11 DNI11 DDM11 CTQ11 CJU11 BZY11 BQC11 BGG11 AWK11 AMO11 ACS11 SW11 JA11 WVJ11 WLN11 WBR11 VRV11 VHZ11 UYD11 UOH11 UEL11 TUP11 TKT11 TAX11 SRB11 SHF11 RXJ11 RNN11 RDR11 QTV11 QJZ11 QAD11 PQH11 PGL11 OWP11 OMT11 OCX11 NTB11 NJF11 MZJ11 MPN11 MFR11 LVV11 LLZ11 LCD11 KSH11 KIL11 JYP11 JOT11 JEX11 IVB11 ILF11 IBJ11 HRN11 HHR11 GXV11 GNZ11 GED11 FUH11 FKL11 FAP11 EQT11 EGX11 DXB11 DNF11 DDJ11 CTN11 CJR11 BZV11 BPZ11 BGD11 AWH11 AML11 ACP11 ST11 IX11 WVI21 WLM21 WBQ21 VRU21 VHY21 UYC21 UOG21 UEK21 TUO21 TKS21 TAW21 SRA21 SHE21 RXI21 RNM21 RDQ21 QTU21 QJY21 QAC21 PQG21 PGK21 OWO21 OMS21 OCW21 NTA21 NJE21 MZI21 MPM21 MFQ21 LVU21 LLY21 LCC21 KSG21 KIK21 JYO21 JOS21 JEW21 IVA21 ILE21 IBI21 HRM21 HHQ21 GXU21 GNY21 GEC21 FUG21 FKK21 FAO21 EQS21 EGW21 DXA21 DNE21 DDI21 CTM21 CJQ21 BZU21 BPY21 BGC21 AWG21 AMK21 ACO21 SS21 IW21 WVL21 WLP21 WBT21 VRX21 VIB21 UYF21 UOJ21 UEN21 TUR21 TKV21 TAZ21 SRD21 SHH21 RXL21 RNP21 RDT21 QTX21 QKB21 QAF21 PQJ21 PGN21 OWR21 OMV21 OCZ21 NTD21 NJH21 MZL21 MPP21 MFT21 LVX21 LMB21 LCF21 KSJ21 KIN21 JYR21 JOV21 JEZ21 IVD21 ILH21 IBL21 HRP21 HHT21 GXX21 GOB21 GEF21 FUJ21 FKN21 FAR21 EQV21 EGZ21 DXD21 DNH21 DDL21 CTP21 CJT21 BZX21 BQB21 BGF21 AWJ21 AMN21 ACR21 SV21 IZ21 WLQ983002 WBU983002 VRY983002 VIC983002 UYG983002 UOK983002 UEO983002 TUS983002 TKW983002 TBA983002 SRE983002 SHI983002 RXM983002 RNQ983002 RDU983002 QTY983002 QKC983002 QAG983002 PQK983002 PGO983002 OWS983002 OMW983002 ODA983002 NTE983002 NJI983002 MZM983002 MPQ983002 MFU983002 LVY983002 LMC983002 LCG983002 KSK983002 KIO983002 JYS983002 JOW983002 JFA983002 IVE983002 ILI983002 IBM983002 HRQ983002 HHU983002 GXY983002 GOC983002 GEG983002 FUK983002 FKO983002 FAS983002 EQW983002 EHA983002 DXE983002 DNI983002 DDM983002 CTQ983002 CJU983002 BZY983002 BQC983002 BGG983002 AWK983002 AMO983002 ACS983002 SW983002 JA983002 WVM917466 WLQ917466 WBU917466 VRY917466 VIC917466 UYG917466 UOK917466 UEO917466 TUS917466 TKW917466 TBA917466 SRE917466 SHI917466 RXM917466 RNQ917466 RDU917466 QTY917466 QKC917466 QAG917466 PQK917466 PGO917466 OWS917466 OMW917466 ODA917466 NTE917466 NJI917466 MZM917466 MPQ917466 MFU917466 LVY917466 LMC917466 LCG917466 KSK917466 KIO917466 JYS917466 JOW917466 JFA917466 IVE917466 ILI917466 IBM917466 HRQ917466 HHU917466 GXY917466 GOC917466 GEG917466 FUK917466 FKO917466 FAS917466 EQW917466 EHA917466 DXE917466 DNI917466 DDM917466 CTQ917466 CJU917466 BZY917466 BQC917466 BGG917466 AWK917466 AMO917466 ACS917466 SW917466 JA917466 WVM851930 WLQ851930 WBU851930 VRY851930 VIC851930 UYG851930 UOK851930 UEO851930 TUS851930 TKW851930 TBA851930 SRE851930 SHI851930 RXM851930 RNQ851930 RDU851930 QTY851930 QKC851930 QAG851930 PQK851930 PGO851930 OWS851930 OMW851930 ODA851930 NTE851930 NJI851930 MZM851930 MPQ851930 MFU851930 LVY851930 LMC851930 LCG851930 KSK851930 KIO851930 JYS851930 JOW851930 JFA851930 IVE851930 ILI851930 IBM851930 HRQ851930 HHU851930 GXY851930 GOC851930 GEG851930 FUK851930 FKO851930 FAS851930 EQW851930 EHA851930 DXE851930 DNI851930 DDM851930 CTQ851930 CJU851930 BZY851930 BQC851930 BGG851930 AWK851930 AMO851930 ACS851930 SW851930 JA851930 WVM786394 WLQ786394 WBU786394 VRY786394 VIC786394 UYG786394 UOK786394 UEO786394 TUS786394 TKW786394 TBA786394 SRE786394 SHI786394 RXM786394 RNQ786394 RDU786394 QTY786394 QKC786394 QAG786394 PQK786394 PGO786394 OWS786394 OMW786394 ODA786394 NTE786394 NJI786394 MZM786394 MPQ786394 MFU786394 LVY786394 LMC786394 LCG786394 KSK786394 KIO786394 JYS786394 JOW786394 JFA786394 IVE786394 ILI786394 IBM786394 HRQ786394 HHU786394 GXY786394 GOC786394 GEG786394 FUK786394 FKO786394 FAS786394 EQW786394 EHA786394 DXE786394 DNI786394 DDM786394 CTQ786394 CJU786394 BZY786394 BQC786394 BGG786394 AWK786394 AMO786394 ACS786394 SW786394 JA786394 WVM720858 WLQ720858 WBU720858 VRY720858 VIC720858 UYG720858 UOK720858 UEO720858 TUS720858 TKW720858 TBA720858 SRE720858 SHI720858 RXM720858 RNQ720858 RDU720858 QTY720858 QKC720858 QAG720858 PQK720858 PGO720858 OWS720858 OMW720858 ODA720858 NTE720858 NJI720858 MZM720858 MPQ720858 MFU720858 LVY720858 LMC720858 LCG720858 KSK720858 KIO720858 JYS720858 JOW720858 JFA720858 IVE720858 ILI720858 IBM720858 HRQ720858 HHU720858 GXY720858 GOC720858 GEG720858 FUK720858 FKO720858 FAS720858 EQW720858 EHA720858 DXE720858 DNI720858 DDM720858 CTQ720858 CJU720858 BZY720858 BQC720858 BGG720858 AWK720858 AMO720858 ACS720858 SW720858 JA720858 WVM655322 WLQ655322 WBU655322 VRY655322 VIC655322 UYG655322 UOK655322 UEO655322 TUS655322 TKW655322 TBA655322 SRE655322 SHI655322 RXM655322 RNQ655322 RDU655322 QTY655322 QKC655322 QAG655322 PQK655322 PGO655322 OWS655322 OMW655322 ODA655322 NTE655322 NJI655322 MZM655322 MPQ655322 MFU655322 LVY655322 LMC655322 LCG655322 KSK655322 KIO655322 JYS655322 JOW655322 JFA655322 IVE655322 ILI655322 IBM655322 HRQ655322 HHU655322 GXY655322 GOC655322 GEG655322 FUK655322 FKO655322 FAS655322 EQW655322 EHA655322 DXE655322 DNI655322 DDM655322 CTQ655322 CJU655322 BZY655322 BQC655322 BGG655322 AWK655322 AMO655322 ACS655322 SW655322 JA655322 WVM589786 WLQ589786 WBU589786 VRY589786 VIC589786 UYG589786 UOK589786 UEO589786 TUS589786 TKW589786 TBA589786 SRE589786 SHI589786 RXM589786 RNQ589786 RDU589786 QTY589786 QKC589786 QAG589786 PQK589786 PGO589786 OWS589786 OMW589786 ODA589786 NTE589786 NJI589786 MZM589786 MPQ589786 MFU589786 LVY589786 LMC589786 LCG589786 KSK589786 KIO589786 JYS589786 JOW589786 JFA589786 IVE589786 ILI589786 IBM589786 HRQ589786 HHU589786 GXY589786 GOC589786 GEG589786 FUK589786 FKO589786 FAS589786 EQW589786 EHA589786 DXE589786 DNI589786 DDM589786 CTQ589786 CJU589786 BZY589786 BQC589786 BGG589786 AWK589786 AMO589786 ACS589786 SW589786 JA589786 WVM524250 WLQ524250 WBU524250 VRY524250 VIC524250 UYG524250 UOK524250 UEO524250 TUS524250 TKW524250 TBA524250 SRE524250 SHI524250 RXM524250 RNQ524250 RDU524250 QTY524250 QKC524250 QAG524250 PQK524250 PGO524250 OWS524250 OMW524250 ODA524250 NTE524250 NJI524250 MZM524250 MPQ524250 MFU524250 LVY524250 LMC524250 LCG524250 KSK524250 KIO524250 JYS524250 JOW524250 JFA524250 IVE524250 ILI524250 IBM524250 HRQ524250 HHU524250 GXY524250 GOC524250 GEG524250 FUK524250 FKO524250 FAS524250 EQW524250 EHA524250 DXE524250 DNI524250 DDM524250 CTQ524250 CJU524250 BZY524250 BQC524250 BGG524250 AWK524250 AMO524250 ACS524250 SW524250 JA524250 WVM458714 WLQ458714 WBU458714 VRY458714 VIC458714 UYG458714 UOK458714 UEO458714 TUS458714 TKW458714 TBA458714 SRE458714 SHI458714 RXM458714 RNQ458714 RDU458714 QTY458714 QKC458714 QAG458714 PQK458714 PGO458714 OWS458714 OMW458714 ODA458714 NTE458714 NJI458714 MZM458714 MPQ458714 MFU458714 LVY458714 LMC458714 LCG458714 KSK458714 KIO458714 JYS458714 JOW458714 JFA458714 IVE458714 ILI458714 IBM458714 HRQ458714 HHU458714 GXY458714 GOC458714 GEG458714 FUK458714 FKO458714 FAS458714 EQW458714 EHA458714 DXE458714 DNI458714 DDM458714 CTQ458714 CJU458714 BZY458714 BQC458714 BGG458714 AWK458714 AMO458714 ACS458714 SW458714 JA458714 WVM393178 WLQ393178 WBU393178 VRY393178 VIC393178 UYG393178 UOK393178 UEO393178 TUS393178 TKW393178 TBA393178 SRE393178 SHI393178 RXM393178 RNQ393178 RDU393178 QTY393178 QKC393178 QAG393178 PQK393178 PGO393178 OWS393178 OMW393178 ODA393178 NTE393178 NJI393178 MZM393178 MPQ393178 MFU393178 LVY393178 LMC393178 LCG393178 KSK393178 KIO393178 JYS393178 JOW393178 JFA393178 IVE393178 ILI393178 IBM393178 HRQ393178 HHU393178 GXY393178 GOC393178 GEG393178 FUK393178 FKO393178 FAS393178 EQW393178 EHA393178 DXE393178 DNI393178 DDM393178 CTQ393178 CJU393178 BZY393178 BQC393178 BGG393178 AWK393178 AMO393178 ACS393178 SW393178 JA393178 WVM327642 WLQ327642 WBU327642 VRY327642 VIC327642 UYG327642 UOK327642 UEO327642 TUS327642 TKW327642 TBA327642 SRE327642 SHI327642 RXM327642 RNQ327642 RDU327642 QTY327642 QKC327642 QAG327642 PQK327642 PGO327642 OWS327642 OMW327642 ODA327642 NTE327642 NJI327642 MZM327642 MPQ327642 MFU327642 LVY327642 LMC327642 LCG327642 KSK327642 KIO327642 JYS327642 JOW327642 JFA327642 IVE327642 ILI327642 IBM327642 HRQ327642 HHU327642 GXY327642 GOC327642 GEG327642 FUK327642 FKO327642 FAS327642 EQW327642 EHA327642 DXE327642 DNI327642 DDM327642 CTQ327642 CJU327642 BZY327642 BQC327642 BGG327642 AWK327642 AMO327642 ACS327642 SW327642 JA327642 WVM262106 WLQ262106 WBU262106 VRY262106 VIC262106 UYG262106 UOK262106 UEO262106 TUS262106 TKW262106 TBA262106 SRE262106 SHI262106 RXM262106 RNQ262106 RDU262106 QTY262106 QKC262106 QAG262106 PQK262106 PGO262106 OWS262106 OMW262106 ODA262106 NTE262106 NJI262106 MZM262106 MPQ262106 MFU262106 LVY262106 LMC262106 LCG262106 KSK262106 KIO262106 JYS262106 JOW262106 JFA262106 IVE262106 ILI262106 IBM262106 HRQ262106 HHU262106 GXY262106 GOC262106 GEG262106 FUK262106 FKO262106 FAS262106 EQW262106 EHA262106 DXE262106 DNI262106 DDM262106 CTQ262106 CJU262106 BZY262106 BQC262106 BGG262106 AWK262106 AMO262106 ACS262106 SW262106 JA262106 WVM196570 WLQ196570 WBU196570 VRY196570 VIC196570 UYG196570 UOK196570 UEO196570 TUS196570 TKW196570 TBA196570 SRE196570 SHI196570 RXM196570 RNQ196570 RDU196570 QTY196570 QKC196570 QAG196570 PQK196570 PGO196570 OWS196570 OMW196570 ODA196570 NTE196570 NJI196570 MZM196570 MPQ196570 MFU196570 LVY196570 LMC196570 LCG196570 KSK196570 KIO196570 JYS196570 JOW196570 JFA196570 IVE196570 ILI196570 IBM196570 HRQ196570 HHU196570 GXY196570 GOC196570 GEG196570 FUK196570 FKO196570 FAS196570 EQW196570 EHA196570 DXE196570 DNI196570 DDM196570 CTQ196570 CJU196570 BZY196570 BQC196570 BGG196570 AWK196570 AMO196570 ACS196570 SW196570 JA196570 WVM131034 WLQ131034 WBU131034 VRY131034 VIC131034 UYG131034 UOK131034 UEO131034 TUS131034 TKW131034 TBA131034 SRE131034 SHI131034 RXM131034 RNQ131034 RDU131034 QTY131034 QKC131034 QAG131034 PQK131034 PGO131034 OWS131034 OMW131034 ODA131034 NTE131034 NJI131034 MZM131034 MPQ131034 MFU131034 LVY131034 LMC131034 LCG131034 KSK131034 KIO131034 JYS131034 JOW131034 JFA131034 IVE131034 ILI131034 IBM131034 HRQ131034 HHU131034 GXY131034 GOC131034 GEG131034 FUK131034 FKO131034 FAS131034 EQW131034 EHA131034 DXE131034 DNI131034 DDM131034 CTQ131034 CJU131034 BZY131034 BQC131034 BGG131034 AWK131034 AMO131034 ACS131034 SW131034 JA131034 WVM65498 WLQ65498 WBU65498 VRY65498 VIC65498 UYG65498 UOK65498 UEO65498 TUS65498 TKW65498 TBA65498 SRE65498 SHI65498 RXM65498 RNQ65498 RDU65498 QTY65498 QKC65498 QAG65498 PQK65498 PGO65498 OWS65498 OMW65498 ODA65498 NTE65498 NJI65498 MZM65498 MPQ65498 MFU65498 LVY65498 LMC65498 LCG65498 KSK65498 KIO65498 JYS65498 JOW65498 JFA65498 IVE65498 ILI65498 IBM65498 HRQ65498 HHU65498 GXY65498 GOC65498 GEG65498 FUK65498 FKO65498 FAS65498 EQW65498 EHA65498 DXE65498 DNI65498 DDM65498 CTQ65498 CJU65498 BZY65498 BQC65498 BGG65498 AWK65498 AMO65498 ACS65498 SW65498 JA65498 WVJ983002 WLN983002 WBR983002 VRV983002 VHZ983002 UYD983002 UOH983002 UEL983002 TUP983002 TKT983002 TAX983002 SRB983002 SHF983002 RXJ983002 RNN983002 RDR983002 QTV983002 QJZ983002 QAD983002 PQH983002 PGL983002 OWP983002 OMT983002 OCX983002 NTB983002 NJF983002 MZJ983002 MPN983002 MFR983002 LVV983002 LLZ983002 LCD983002 KSH983002 KIL983002 JYP983002 JOT983002 JEX983002 IVB983002 ILF983002 IBJ983002 HRN983002 HHR983002 GXV983002 GNZ983002 GED983002 FUH983002 FKL983002 FAP983002 EQT983002 EGX983002 DXB983002 DNF983002 DDJ983002 CTN983002 CJR983002 BZV983002 BPZ983002 BGD983002 AWH983002 AML983002 ACP983002 ST983002 IX983002 WVJ917466 WLN917466 WBR917466 VRV917466 VHZ917466 UYD917466 UOH917466 UEL917466 TUP917466 TKT917466 TAX917466 SRB917466 SHF917466 RXJ917466 RNN917466 RDR917466 QTV917466 QJZ917466 QAD917466 PQH917466 PGL917466 OWP917466 OMT917466 OCX917466 NTB917466 NJF917466 MZJ917466 MPN917466 MFR917466 LVV917466 LLZ917466 LCD917466 KSH917466 KIL917466 JYP917466 JOT917466 JEX917466 IVB917466 ILF917466 IBJ917466 HRN917466 HHR917466 GXV917466 GNZ917466 GED917466 FUH917466 FKL917466 FAP917466 EQT917466 EGX917466 DXB917466 DNF917466 DDJ917466 CTN917466 CJR917466 BZV917466 BPZ917466 BGD917466 AWH917466 AML917466 ACP917466 ST917466 IX917466 WVJ851930 WLN851930 WBR851930 VRV851930 VHZ851930 UYD851930 UOH851930 UEL851930 TUP851930 TKT851930 TAX851930 SRB851930 SHF851930 RXJ851930 RNN851930 RDR851930 QTV851930 QJZ851930 QAD851930 PQH851930 PGL851930 OWP851930 OMT851930 OCX851930 NTB851930 NJF851930 MZJ851930 MPN851930 MFR851930 LVV851930 LLZ851930 LCD851930 KSH851930 KIL851930 JYP851930 JOT851930 JEX851930 IVB851930 ILF851930 IBJ851930 HRN851930 HHR851930 GXV851930 GNZ851930 GED851930 FUH851930 FKL851930 FAP851930 EQT851930 EGX851930 DXB851930 DNF851930 DDJ851930 CTN851930 CJR851930 BZV851930 BPZ851930 BGD851930 AWH851930 AML851930 ACP851930 ST851930 IX851930 WVJ786394 WLN786394 WBR786394 VRV786394 VHZ786394 UYD786394 UOH786394 UEL786394 TUP786394 TKT786394 TAX786394 SRB786394 SHF786394 RXJ786394 RNN786394 RDR786394 QTV786394 QJZ786394 QAD786394 PQH786394 PGL786394 OWP786394 OMT786394 OCX786394 NTB786394 NJF786394 MZJ786394 MPN786394 MFR786394 LVV786394 LLZ786394 LCD786394 KSH786394 KIL786394 JYP786394 JOT786394 JEX786394 IVB786394 ILF786394 IBJ786394 HRN786394 HHR786394 GXV786394 GNZ786394 GED786394 FUH786394 FKL786394 FAP786394 EQT786394 EGX786394 DXB786394 DNF786394 DDJ786394 CTN786394 CJR786394 BZV786394 BPZ786394 BGD786394 AWH786394 AML786394 ACP786394 ST786394 IX786394 WVJ720858 WLN720858 WBR720858 VRV720858 VHZ720858 UYD720858 UOH720858 UEL720858 TUP720858 TKT720858 TAX720858 SRB720858 SHF720858 RXJ720858 RNN720858 RDR720858 QTV720858 QJZ720858 QAD720858 PQH720858 PGL720858 OWP720858 OMT720858 OCX720858 NTB720858 NJF720858 MZJ720858 MPN720858 MFR720858 LVV720858 LLZ720858 LCD720858 KSH720858 KIL720858 JYP720858 JOT720858 JEX720858 IVB720858 ILF720858 IBJ720858 HRN720858 HHR720858 GXV720858 GNZ720858 GED720858 FUH720858 FKL720858 FAP720858 EQT720858 EGX720858 DXB720858 DNF720858 DDJ720858 CTN720858 CJR720858 BZV720858 BPZ720858 BGD720858 AWH720858 AML720858 ACP720858 ST720858 IX720858 WVJ655322 WLN655322 WBR655322 VRV655322 VHZ655322 UYD655322 UOH655322 UEL655322 TUP655322 TKT655322 TAX655322 SRB655322 SHF655322 RXJ655322 RNN655322 RDR655322 QTV655322 QJZ655322 QAD655322 PQH655322 PGL655322 OWP655322 OMT655322 OCX655322 NTB655322 NJF655322 MZJ655322 MPN655322 MFR655322 LVV655322 LLZ655322 LCD655322 KSH655322 KIL655322 JYP655322 JOT655322 JEX655322 IVB655322 ILF655322 IBJ655322 HRN655322 HHR655322 GXV655322 GNZ655322 GED655322 FUH655322 FKL655322 FAP655322 EQT655322 EGX655322 DXB655322 DNF655322 DDJ655322 CTN655322 CJR655322 BZV655322 BPZ655322 BGD655322 AWH655322 AML655322 ACP655322 ST655322 IX655322 WVJ589786 WLN589786 WBR589786 VRV589786 VHZ589786 UYD589786 UOH589786 UEL589786 TUP589786 TKT589786 TAX589786 SRB589786 SHF589786 RXJ589786 RNN589786 RDR589786 QTV589786 QJZ589786 QAD589786 PQH589786 PGL589786 OWP589786 OMT589786 OCX589786 NTB589786 NJF589786 MZJ589786 MPN589786 MFR589786 LVV589786 LLZ589786 LCD589786 KSH589786 KIL589786 JYP589786 JOT589786 JEX589786 IVB589786 ILF589786 IBJ589786 HRN589786 HHR589786 GXV589786 GNZ589786 GED589786 FUH589786 FKL589786 FAP589786 EQT589786 EGX589786 DXB589786 DNF589786 DDJ589786 CTN589786 CJR589786 BZV589786 BPZ589786 BGD589786 AWH589786 AML589786 ACP589786 ST589786 IX589786 WVJ524250 WLN524250 WBR524250 VRV524250 VHZ524250 UYD524250 UOH524250 UEL524250 TUP524250 TKT524250 TAX524250 SRB524250 SHF524250 RXJ524250 RNN524250 RDR524250 QTV524250 QJZ524250 QAD524250 PQH524250 PGL524250 OWP524250 OMT524250 OCX524250 NTB524250 NJF524250 MZJ524250 MPN524250 MFR524250 LVV524250 LLZ524250 LCD524250 KSH524250 KIL524250 JYP524250 JOT524250 JEX524250 IVB524250 ILF524250 IBJ524250 HRN524250 HHR524250 GXV524250 GNZ524250 GED524250 FUH524250 FKL524250 FAP524250 EQT524250 EGX524250 DXB524250 DNF524250 DDJ524250 CTN524250 CJR524250 BZV524250 BPZ524250 BGD524250 AWH524250 AML524250 ACP524250 ST524250 IX524250 WVJ458714 WLN458714 WBR458714 VRV458714 VHZ458714 UYD458714 UOH458714 UEL458714 TUP458714 TKT458714 TAX458714 SRB458714 SHF458714 RXJ458714 RNN458714 RDR458714 QTV458714 QJZ458714 QAD458714 PQH458714 PGL458714 OWP458714 OMT458714 OCX458714 NTB458714 NJF458714 MZJ458714 MPN458714 MFR458714 LVV458714 LLZ458714 LCD458714 KSH458714 KIL458714 JYP458714 JOT458714 JEX458714 IVB458714 ILF458714 IBJ458714 HRN458714 HHR458714 GXV458714 GNZ458714 GED458714 FUH458714 FKL458714 FAP458714 EQT458714 EGX458714 DXB458714 DNF458714 DDJ458714 CTN458714 CJR458714 BZV458714 BPZ458714 BGD458714 AWH458714 AML458714 ACP458714 ST458714 IX458714 WVJ393178 WLN393178 WBR393178 VRV393178 VHZ393178 UYD393178 UOH393178 UEL393178 TUP393178 TKT393178 TAX393178 SRB393178 SHF393178 RXJ393178 RNN393178 RDR393178 QTV393178 QJZ393178 QAD393178 PQH393178 PGL393178 OWP393178 OMT393178 OCX393178 NTB393178 NJF393178 MZJ393178 MPN393178 MFR393178 LVV393178 LLZ393178 LCD393178 KSH393178 KIL393178 JYP393178 JOT393178 JEX393178 IVB393178 ILF393178 IBJ393178 HRN393178 HHR393178 GXV393178 GNZ393178 GED393178 FUH393178 FKL393178 FAP393178 EQT393178 EGX393178 DXB393178 DNF393178 DDJ393178 CTN393178 CJR393178 BZV393178 BPZ393178 BGD393178 AWH393178 AML393178 ACP393178 ST393178 IX393178 WVJ327642 WLN327642 WBR327642 VRV327642 VHZ327642 UYD327642 UOH327642 UEL327642 TUP327642 TKT327642 TAX327642 SRB327642 SHF327642 RXJ327642 RNN327642 RDR327642 QTV327642 QJZ327642 QAD327642 PQH327642 PGL327642 OWP327642 OMT327642 OCX327642 NTB327642 NJF327642 MZJ327642 MPN327642 MFR327642 LVV327642 LLZ327642 LCD327642 KSH327642 KIL327642 JYP327642 JOT327642 JEX327642 IVB327642 ILF327642 IBJ327642 HRN327642 HHR327642 GXV327642 GNZ327642 GED327642 FUH327642 FKL327642 FAP327642 EQT327642 EGX327642 DXB327642 DNF327642 DDJ327642 CTN327642 CJR327642 BZV327642 BPZ327642 BGD327642 AWH327642 AML327642 ACP327642 ST327642 IX327642 WVJ262106 WLN262106 WBR262106 VRV262106 VHZ262106 UYD262106 UOH262106 UEL262106 TUP262106 TKT262106 TAX262106 SRB262106 SHF262106 RXJ262106 RNN262106 RDR262106 QTV262106 QJZ262106 QAD262106 PQH262106 PGL262106 OWP262106 OMT262106 OCX262106 NTB262106 NJF262106 MZJ262106 MPN262106 MFR262106 LVV262106 LLZ262106 LCD262106 KSH262106 KIL262106 JYP262106 JOT262106 JEX262106 IVB262106 ILF262106 IBJ262106 HRN262106 HHR262106 GXV262106 GNZ262106 GED262106 FUH262106 FKL262106 FAP262106 EQT262106 EGX262106 DXB262106 DNF262106 DDJ262106 CTN262106 CJR262106 BZV262106 BPZ262106 BGD262106 AWH262106 AML262106 ACP262106 ST262106 IX262106 WVJ196570 WLN196570 WBR196570 VRV196570 VHZ196570 UYD196570 UOH196570 UEL196570 TUP196570 TKT196570 TAX196570 SRB196570 SHF196570 RXJ196570 RNN196570 RDR196570 QTV196570 QJZ196570 QAD196570 PQH196570 PGL196570 OWP196570 OMT196570 OCX196570 NTB196570 NJF196570 MZJ196570 MPN196570 MFR196570 LVV196570 LLZ196570 LCD196570 KSH196570 KIL196570 JYP196570 JOT196570 JEX196570 IVB196570 ILF196570 IBJ196570 HRN196570 HHR196570 GXV196570 GNZ196570 GED196570 FUH196570 FKL196570 FAP196570 EQT196570 EGX196570 DXB196570 DNF196570 DDJ196570 CTN196570 CJR196570 BZV196570 BPZ196570 BGD196570 AWH196570 AML196570 ACP196570 ST196570 IX196570 WVJ131034 WLN131034 WBR131034 VRV131034 VHZ131034 UYD131034 UOH131034 UEL131034 TUP131034 TKT131034 TAX131034 SRB131034 SHF131034 RXJ131034 RNN131034 RDR131034 QTV131034 QJZ131034 QAD131034 PQH131034 PGL131034 OWP131034 OMT131034 OCX131034 NTB131034 NJF131034 MZJ131034 MPN131034 MFR131034 LVV131034 LLZ131034 LCD131034 KSH131034 KIL131034 JYP131034 JOT131034 JEX131034 IVB131034 ILF131034 IBJ131034 HRN131034 HHR131034 GXV131034 GNZ131034 GED131034 FUH131034 FKL131034 FAP131034 EQT131034 EGX131034 DXB131034 DNF131034 DDJ131034 CTN131034 CJR131034 BZV131034 BPZ131034 BGD131034 AWH131034 AML131034 ACP131034 ST131034 IX131034 WVJ65498 WLN65498 WBR65498 VRV65498 VHZ65498 UYD65498 UOH65498 UEL65498 TUP65498 TKT65498 TAX65498 SRB65498 SHF65498 RXJ65498 RNN65498 RDR65498 QTV65498 QJZ65498 QAD65498 PQH65498 PGL65498 OWP65498 OMT65498 OCX65498 NTB65498 NJF65498 MZJ65498 MPN65498 MFR65498 LVV65498 LLZ65498 LCD65498 KSH65498 KIL65498 JYP65498 JOT65498 JEX65498 IVB65498 ILF65498 IBJ65498 HRN65498 HHR65498 GXV65498 GNZ65498 GED65498 FUH65498 FKL65498 FAP65498 EQT65498 EGX65498 DXB65498 DNF65498 DDJ65498 CTN65498 CJR65498 BZV65498 BPZ65498 BGD65498 AWH65498 AML65498 ACP65498 ST65498 IX65498 WVI983010 WLM983010 WBQ983010 VRU983010 VHY983010 UYC983010 UOG983010 UEK983010 TUO983010 TKS983010 TAW983010 SRA983010 SHE983010 RXI983010 RNM983010 RDQ983010 QTU983010 QJY983010 QAC983010 PQG983010 PGK983010 OWO983010 OMS983010 OCW983010 NTA983010 NJE983010 MZI983010 MPM983010 MFQ983010 LVU983010 LLY983010 LCC983010 KSG983010 KIK983010 JYO983010 JOS983010 JEW983010 IVA983010 ILE983010 IBI983010 HRM983010 HHQ983010 GXU983010 GNY983010 GEC983010 FUG983010 FKK983010 FAO983010 EQS983010 EGW983010 DXA983010 DNE983010 DDI983010 CTM983010 CJQ983010 BZU983010 BPY983010 BGC983010 AWG983010 AMK983010 ACO983010 SS983010 IW983010 WVI917474 WLM917474 WBQ917474 VRU917474 VHY917474 UYC917474 UOG917474 UEK917474 TUO917474 TKS917474 TAW917474 SRA917474 SHE917474 RXI917474 RNM917474 RDQ917474 QTU917474 QJY917474 QAC917474 PQG917474 PGK917474 OWO917474 OMS917474 OCW917474 NTA917474 NJE917474 MZI917474 MPM917474 MFQ917474 LVU917474 LLY917474 LCC917474 KSG917474 KIK917474 JYO917474 JOS917474 JEW917474 IVA917474 ILE917474 IBI917474 HRM917474 HHQ917474 GXU917474 GNY917474 GEC917474 FUG917474 FKK917474 FAO917474 EQS917474 EGW917474 DXA917474 DNE917474 DDI917474 CTM917474 CJQ917474 BZU917474 BPY917474 BGC917474 AWG917474 AMK917474 ACO917474 SS917474 IW917474 WVI851938 WLM851938 WBQ851938 VRU851938 VHY851938 UYC851938 UOG851938 UEK851938 TUO851938 TKS851938 TAW851938 SRA851938 SHE851938 RXI851938 RNM851938 RDQ851938 QTU851938 QJY851938 QAC851938 PQG851938 PGK851938 OWO851938 OMS851938 OCW851938 NTA851938 NJE851938 MZI851938 MPM851938 MFQ851938 LVU851938 LLY851938 LCC851938 KSG851938 KIK851938 JYO851938 JOS851938 JEW851938 IVA851938 ILE851938 IBI851938 HRM851938 HHQ851938 GXU851938 GNY851938 GEC851938 FUG851938 FKK851938 FAO851938 EQS851938 EGW851938 DXA851938 DNE851938 DDI851938 CTM851938 CJQ851938 BZU851938 BPY851938 BGC851938 AWG851938 AMK851938 ACO851938 SS851938 IW851938 WVI786402 WLM786402 WBQ786402 VRU786402 VHY786402 UYC786402 UOG786402 UEK786402 TUO786402 TKS786402 TAW786402 SRA786402 SHE786402 RXI786402 RNM786402 RDQ786402 QTU786402 QJY786402 QAC786402 PQG786402 PGK786402 OWO786402 OMS786402 OCW786402 NTA786402 NJE786402 MZI786402 MPM786402 MFQ786402 LVU786402 LLY786402 LCC786402 KSG786402 KIK786402 JYO786402 JOS786402 JEW786402 IVA786402 ILE786402 IBI786402 HRM786402 HHQ786402 GXU786402 GNY786402 GEC786402 FUG786402 FKK786402 FAO786402 EQS786402 EGW786402 DXA786402 DNE786402 DDI786402 CTM786402 CJQ786402 BZU786402 BPY786402 BGC786402 AWG786402 AMK786402 ACO786402 SS786402 IW786402 WVI720866 WLM720866 WBQ720866 VRU720866 VHY720866 UYC720866 UOG720866 UEK720866 TUO720866 TKS720866 TAW720866 SRA720866 SHE720866 RXI720866 RNM720866 RDQ720866 QTU720866 QJY720866 QAC720866 PQG720866 PGK720866 OWO720866 OMS720866 OCW720866 NTA720866 NJE720866 MZI720866 MPM720866 MFQ720866 LVU720866 LLY720866 LCC720866 KSG720866 KIK720866 JYO720866 JOS720866 JEW720866 IVA720866 ILE720866 IBI720866 HRM720866 HHQ720866 GXU720866 GNY720866 GEC720866 FUG720866 FKK720866 FAO720866 EQS720866 EGW720866 DXA720866 DNE720866 DDI720866 CTM720866 CJQ720866 BZU720866 BPY720866 BGC720866 AWG720866 AMK720866 ACO720866 SS720866 IW720866 WVI655330 WLM655330 WBQ655330 VRU655330 VHY655330 UYC655330 UOG655330 UEK655330 TUO655330 TKS655330 TAW655330 SRA655330 SHE655330 RXI655330 RNM655330 RDQ655330 QTU655330 QJY655330 QAC655330 PQG655330 PGK655330 OWO655330 OMS655330 OCW655330 NTA655330 NJE655330 MZI655330 MPM655330 MFQ655330 LVU655330 LLY655330 LCC655330 KSG655330 KIK655330 JYO655330 JOS655330 JEW655330 IVA655330 ILE655330 IBI655330 HRM655330 HHQ655330 GXU655330 GNY655330 GEC655330 FUG655330 FKK655330 FAO655330 EQS655330 EGW655330 DXA655330 DNE655330 DDI655330 CTM655330 CJQ655330 BZU655330 BPY655330 BGC655330 AWG655330 AMK655330 ACO655330 SS655330 IW655330 WVI589794 WLM589794 WBQ589794 VRU589794 VHY589794 UYC589794 UOG589794 UEK589794 TUO589794 TKS589794 TAW589794 SRA589794 SHE589794 RXI589794 RNM589794 RDQ589794 QTU589794 QJY589794 QAC589794 PQG589794 PGK589794 OWO589794 OMS589794 OCW589794 NTA589794 NJE589794 MZI589794 MPM589794 MFQ589794 LVU589794 LLY589794 LCC589794 KSG589794 KIK589794 JYO589794 JOS589794 JEW589794 IVA589794 ILE589794 IBI589794 HRM589794 HHQ589794 GXU589794 GNY589794 GEC589794 FUG589794 FKK589794 FAO589794 EQS589794 EGW589794 DXA589794 DNE589794 DDI589794 CTM589794 CJQ589794 BZU589794 BPY589794 BGC589794 AWG589794 AMK589794 ACO589794 SS589794 IW589794 WVI524258 WLM524258 WBQ524258 VRU524258 VHY524258 UYC524258 UOG524258 UEK524258 TUO524258 TKS524258 TAW524258 SRA524258 SHE524258 RXI524258 RNM524258 RDQ524258 QTU524258 QJY524258 QAC524258 PQG524258 PGK524258 OWO524258 OMS524258 OCW524258 NTA524258 NJE524258 MZI524258 MPM524258 MFQ524258 LVU524258 LLY524258 LCC524258 KSG524258 KIK524258 JYO524258 JOS524258 JEW524258 IVA524258 ILE524258 IBI524258 HRM524258 HHQ524258 GXU524258 GNY524258 GEC524258 FUG524258 FKK524258 FAO524258 EQS524258 EGW524258 DXA524258 DNE524258 DDI524258 CTM524258 CJQ524258 BZU524258 BPY524258 BGC524258 AWG524258 AMK524258 ACO524258 SS524258 IW524258 WVI458722 WLM458722 WBQ458722 VRU458722 VHY458722 UYC458722 UOG458722 UEK458722 TUO458722 TKS458722 TAW458722 SRA458722 SHE458722 RXI458722 RNM458722 RDQ458722 QTU458722 QJY458722 QAC458722 PQG458722 PGK458722 OWO458722 OMS458722 OCW458722 NTA458722 NJE458722 MZI458722 MPM458722 MFQ458722 LVU458722 LLY458722 LCC458722 KSG458722 KIK458722 JYO458722 JOS458722 JEW458722 IVA458722 ILE458722 IBI458722 HRM458722 HHQ458722 GXU458722 GNY458722 GEC458722 FUG458722 FKK458722 FAO458722 EQS458722 EGW458722 DXA458722 DNE458722 DDI458722 CTM458722 CJQ458722 BZU458722 BPY458722 BGC458722 AWG458722 AMK458722 ACO458722 SS458722 IW458722 WVI393186 WLM393186 WBQ393186 VRU393186 VHY393186 UYC393186 UOG393186 UEK393186 TUO393186 TKS393186 TAW393186 SRA393186 SHE393186 RXI393186 RNM393186 RDQ393186 QTU393186 QJY393186 QAC393186 PQG393186 PGK393186 OWO393186 OMS393186 OCW393186 NTA393186 NJE393186 MZI393186 MPM393186 MFQ393186 LVU393186 LLY393186 LCC393186 KSG393186 KIK393186 JYO393186 JOS393186 JEW393186 IVA393186 ILE393186 IBI393186 HRM393186 HHQ393186 GXU393186 GNY393186 GEC393186 FUG393186 FKK393186 FAO393186 EQS393186 EGW393186 DXA393186 DNE393186 DDI393186 CTM393186 CJQ393186 BZU393186 BPY393186 BGC393186 AWG393186 AMK393186 ACO393186 SS393186 IW393186 WVI327650 WLM327650 WBQ327650 VRU327650 VHY327650 UYC327650 UOG327650 UEK327650 TUO327650 TKS327650 TAW327650 SRA327650 SHE327650 RXI327650 RNM327650 RDQ327650 QTU327650 QJY327650 QAC327650 PQG327650 PGK327650 OWO327650 OMS327650 OCW327650 NTA327650 NJE327650 MZI327650 MPM327650 MFQ327650 LVU327650 LLY327650 LCC327650 KSG327650 KIK327650 JYO327650 JOS327650 JEW327650 IVA327650 ILE327650 IBI327650 HRM327650 HHQ327650 GXU327650 GNY327650 GEC327650 FUG327650 FKK327650 FAO327650 EQS327650 EGW327650 DXA327650 DNE327650 DDI327650 CTM327650 CJQ327650 BZU327650 BPY327650 BGC327650 AWG327650 AMK327650 ACO327650 SS327650 IW327650 WVI262114 WLM262114 WBQ262114 VRU262114 VHY262114 UYC262114 UOG262114 UEK262114 TUO262114 TKS262114 TAW262114 SRA262114 SHE262114 RXI262114 RNM262114 RDQ262114 QTU262114 QJY262114 QAC262114 PQG262114 PGK262114 OWO262114 OMS262114 OCW262114 NTA262114 NJE262114 MZI262114 MPM262114 MFQ262114 LVU262114 LLY262114 LCC262114 KSG262114 KIK262114 JYO262114 JOS262114 JEW262114 IVA262114 ILE262114 IBI262114 HRM262114 HHQ262114 GXU262114 GNY262114 GEC262114 FUG262114 FKK262114 FAO262114 EQS262114 EGW262114 DXA262114 DNE262114 DDI262114 CTM262114 CJQ262114 BZU262114 BPY262114 BGC262114 AWG262114 AMK262114 ACO262114 SS262114 IW262114 WVI196578 WLM196578 WBQ196578 VRU196578 VHY196578 UYC196578 UOG196578 UEK196578 TUO196578 TKS196578 TAW196578 SRA196578 SHE196578 RXI196578 RNM196578 RDQ196578 QTU196578 QJY196578 QAC196578 PQG196578 PGK196578 OWO196578 OMS196578 OCW196578 NTA196578 NJE196578 MZI196578 MPM196578 MFQ196578 LVU196578 LLY196578 LCC196578 KSG196578 KIK196578 JYO196578 JOS196578 JEW196578 IVA196578 ILE196578 IBI196578 HRM196578 HHQ196578 GXU196578 GNY196578 GEC196578 FUG196578 FKK196578 FAO196578 EQS196578 EGW196578 DXA196578 DNE196578 DDI196578 CTM196578 CJQ196578 BZU196578 BPY196578 BGC196578 AWG196578 AMK196578 ACO196578 SS196578 IW196578 WVI131042 WLM131042 WBQ131042 VRU131042 VHY131042 UYC131042 UOG131042 UEK131042 TUO131042 TKS131042 TAW131042 SRA131042 SHE131042 RXI131042 RNM131042 RDQ131042 QTU131042 QJY131042 QAC131042 PQG131042 PGK131042 OWO131042 OMS131042 OCW131042 NTA131042 NJE131042 MZI131042 MPM131042 MFQ131042 LVU131042 LLY131042 LCC131042 KSG131042 KIK131042 JYO131042 JOS131042 JEW131042 IVA131042 ILE131042 IBI131042 HRM131042 HHQ131042 GXU131042 GNY131042 GEC131042 FUG131042 FKK131042 FAO131042 EQS131042 EGW131042 DXA131042 DNE131042 DDI131042 CTM131042 CJQ131042 BZU131042 BPY131042 BGC131042 AWG131042 AMK131042 ACO131042 SS131042 IW131042 WVI65506 WLM65506 WBQ65506 VRU65506 VHY65506 UYC65506 UOG65506 UEK65506 TUO65506 TKS65506 TAW65506 SRA65506 SHE65506 RXI65506 RNM65506 RDQ65506 QTU65506 QJY65506 QAC65506 PQG65506 PGK65506 OWO65506 OMS65506 OCW65506 NTA65506 NJE65506 MZI65506 MPM65506 MFQ65506 LVU65506 LLY65506 LCC65506 KSG65506 KIK65506 JYO65506 JOS65506 JEW65506 IVA65506 ILE65506 IBI65506 HRM65506 HHQ65506 GXU65506 GNY65506 GEC65506 FUG65506 FKK65506 FAO65506 EQS65506 EGW65506 DXA65506 DNE65506 DDI65506 CTM65506 CJQ65506 BZU65506 BPY65506 BGC65506 AWG65506 AMK65506 ACO65506 SS65506 IW65506 WVL983010 WLP983010 WBT983010 VRX983010 VIB983010 UYF983010 UOJ983010 UEN983010 TUR983010 TKV983010 TAZ983010 SRD983010 SHH983010 RXL983010 RNP983010 RDT983010 QTX983010 QKB983010 QAF983010 PQJ983010 PGN983010 OWR983010 OMV983010 OCZ983010 NTD983010 NJH983010 MZL983010 MPP983010 MFT983010 LVX983010 LMB983010 LCF983010 KSJ983010 KIN983010 JYR983010 JOV983010 JEZ983010 IVD983010 ILH983010 IBL983010 HRP983010 HHT983010 GXX983010 GOB983010 GEF983010 FUJ983010 FKN983010 FAR983010 EQV983010 EGZ983010 DXD983010 DNH983010 DDL983010 CTP983010 CJT983010 BZX983010 BQB983010 BGF983010 AWJ983010 AMN983010 ACR983010 SV983010 IZ983010 WVL917474 WLP917474 WBT917474 VRX917474 VIB917474 UYF917474 UOJ917474 UEN917474 TUR917474 TKV917474 TAZ917474 SRD917474 SHH917474 RXL917474 RNP917474 RDT917474 QTX917474 QKB917474 QAF917474 PQJ917474 PGN917474 OWR917474 OMV917474 OCZ917474 NTD917474 NJH917474 MZL917474 MPP917474 MFT917474 LVX917474 LMB917474 LCF917474 KSJ917474 KIN917474 JYR917474 JOV917474 JEZ917474 IVD917474 ILH917474 IBL917474 HRP917474 HHT917474 GXX917474 GOB917474 GEF917474 FUJ917474 FKN917474 FAR917474 EQV917474 EGZ917474 DXD917474 DNH917474 DDL917474 CTP917474 CJT917474 BZX917474 BQB917474 BGF917474 AWJ917474 AMN917474 ACR917474 SV917474 IZ917474 WVL851938 WLP851938 WBT851938 VRX851938 VIB851938 UYF851938 UOJ851938 UEN851938 TUR851938 TKV851938 TAZ851938 SRD851938 SHH851938 RXL851938 RNP851938 RDT851938 QTX851938 QKB851938 QAF851938 PQJ851938 PGN851938 OWR851938 OMV851938 OCZ851938 NTD851938 NJH851938 MZL851938 MPP851938 MFT851938 LVX851938 LMB851938 LCF851938 KSJ851938 KIN851938 JYR851938 JOV851938 JEZ851938 IVD851938 ILH851938 IBL851938 HRP851938 HHT851938 GXX851938 GOB851938 GEF851938 FUJ851938 FKN851938 FAR851938 EQV851938 EGZ851938 DXD851938 DNH851938 DDL851938 CTP851938 CJT851938 BZX851938 BQB851938 BGF851938 AWJ851938 AMN851938 ACR851938 SV851938 IZ851938 WVL786402 WLP786402 WBT786402 VRX786402 VIB786402 UYF786402 UOJ786402 UEN786402 TUR786402 TKV786402 TAZ786402 SRD786402 SHH786402 RXL786402 RNP786402 RDT786402 QTX786402 QKB786402 QAF786402 PQJ786402 PGN786402 OWR786402 OMV786402 OCZ786402 NTD786402 NJH786402 MZL786402 MPP786402 MFT786402 LVX786402 LMB786402 LCF786402 KSJ786402 KIN786402 JYR786402 JOV786402 JEZ786402 IVD786402 ILH786402 IBL786402 HRP786402 HHT786402 GXX786402 GOB786402 GEF786402 FUJ786402 FKN786402 FAR786402 EQV786402 EGZ786402 DXD786402 DNH786402 DDL786402 CTP786402 CJT786402 BZX786402 BQB786402 BGF786402 AWJ786402 AMN786402 ACR786402 SV786402 IZ786402 WVL720866 WLP720866 WBT720866 VRX720866 VIB720866 UYF720866 UOJ720866 UEN720866 TUR720866 TKV720866 TAZ720866 SRD720866 SHH720866 RXL720866 RNP720866 RDT720866 QTX720866 QKB720866 QAF720866 PQJ720866 PGN720866 OWR720866 OMV720866 OCZ720866 NTD720866 NJH720866 MZL720866 MPP720866 MFT720866 LVX720866 LMB720866 LCF720866 KSJ720866 KIN720866 JYR720866 JOV720866 JEZ720866 IVD720866 ILH720866 IBL720866 HRP720866 HHT720866 GXX720866 GOB720866 GEF720866 FUJ720866 FKN720866 FAR720866 EQV720866 EGZ720866 DXD720866 DNH720866 DDL720866 CTP720866 CJT720866 BZX720866 BQB720866 BGF720866 AWJ720866 AMN720866 ACR720866 SV720866 IZ720866 WVL655330 WLP655330 WBT655330 VRX655330 VIB655330 UYF655330 UOJ655330 UEN655330 TUR655330 TKV655330 TAZ655330 SRD655330 SHH655330 RXL655330 RNP655330 RDT655330 QTX655330 QKB655330 QAF655330 PQJ655330 PGN655330 OWR655330 OMV655330 OCZ655330 NTD655330 NJH655330 MZL655330 MPP655330 MFT655330 LVX655330 LMB655330 LCF655330 KSJ655330 KIN655330 JYR655330 JOV655330 JEZ655330 IVD655330 ILH655330 IBL655330 HRP655330 HHT655330 GXX655330 GOB655330 GEF655330 FUJ655330 FKN655330 FAR655330 EQV655330 EGZ655330 DXD655330 DNH655330 DDL655330 CTP655330 CJT655330 BZX655330 BQB655330 BGF655330 AWJ655330 AMN655330 ACR655330 SV655330 IZ655330 WVL589794 WLP589794 WBT589794 VRX589794 VIB589794 UYF589794 UOJ589794 UEN589794 TUR589794 TKV589794 TAZ589794 SRD589794 SHH589794 RXL589794 RNP589794 RDT589794 QTX589794 QKB589794 QAF589794 PQJ589794 PGN589794 OWR589794 OMV589794 OCZ589794 NTD589794 NJH589794 MZL589794 MPP589794 MFT589794 LVX589794 LMB589794 LCF589794 KSJ589794 KIN589794 JYR589794 JOV589794 JEZ589794 IVD589794 ILH589794 IBL589794 HRP589794 HHT589794 GXX589794 GOB589794 GEF589794 FUJ589794 FKN589794 FAR589794 EQV589794 EGZ589794 DXD589794 DNH589794 DDL589794 CTP589794 CJT589794 BZX589794 BQB589794 BGF589794 AWJ589794 AMN589794 ACR589794 SV589794 IZ589794 WVL524258 WLP524258 WBT524258 VRX524258 VIB524258 UYF524258 UOJ524258 UEN524258 TUR524258 TKV524258 TAZ524258 SRD524258 SHH524258 RXL524258 RNP524258 RDT524258 QTX524258 QKB524258 QAF524258 PQJ524258 PGN524258 OWR524258 OMV524258 OCZ524258 NTD524258 NJH524258 MZL524258 MPP524258 MFT524258 LVX524258 LMB524258 LCF524258 KSJ524258 KIN524258 JYR524258 JOV524258 JEZ524258 IVD524258 ILH524258 IBL524258 HRP524258 HHT524258 GXX524258 GOB524258 GEF524258 FUJ524258 FKN524258 FAR524258 EQV524258 EGZ524258 DXD524258 DNH524258 DDL524258 CTP524258 CJT524258 BZX524258 BQB524258 BGF524258 AWJ524258 AMN524258 ACR524258 SV524258 IZ524258 WVL458722 WLP458722 WBT458722 VRX458722 VIB458722 UYF458722 UOJ458722 UEN458722 TUR458722 TKV458722 TAZ458722 SRD458722 SHH458722 RXL458722 RNP458722 RDT458722 QTX458722 QKB458722 QAF458722 PQJ458722 PGN458722 OWR458722 OMV458722 OCZ458722 NTD458722 NJH458722 MZL458722 MPP458722 MFT458722 LVX458722 LMB458722 LCF458722 KSJ458722 KIN458722 JYR458722 JOV458722 JEZ458722 IVD458722 ILH458722 IBL458722 HRP458722 HHT458722 GXX458722 GOB458722 GEF458722 FUJ458722 FKN458722 FAR458722 EQV458722 EGZ458722 DXD458722 DNH458722 DDL458722 CTP458722 CJT458722 BZX458722 BQB458722 BGF458722 AWJ458722 AMN458722 ACR458722 SV458722 IZ458722 WVL393186 WLP393186 WBT393186 VRX393186 VIB393186 UYF393186 UOJ393186 UEN393186 TUR393186 TKV393186 TAZ393186 SRD393186 SHH393186 RXL393186 RNP393186 RDT393186 QTX393186 QKB393186 QAF393186 PQJ393186 PGN393186 OWR393186 OMV393186 OCZ393186 NTD393186 NJH393186 MZL393186 MPP393186 MFT393186 LVX393186 LMB393186 LCF393186 KSJ393186 KIN393186 JYR393186 JOV393186 JEZ393186 IVD393186 ILH393186 IBL393186 HRP393186 HHT393186 GXX393186 GOB393186 GEF393186 FUJ393186 FKN393186 FAR393186 EQV393186 EGZ393186 DXD393186 DNH393186 DDL393186 CTP393186 CJT393186 BZX393186 BQB393186 BGF393186 AWJ393186 AMN393186 ACR393186 SV393186 IZ393186 WVL327650 WLP327650 WBT327650 VRX327650 VIB327650 UYF327650 UOJ327650 UEN327650 TUR327650 TKV327650 TAZ327650 SRD327650 SHH327650 RXL327650 RNP327650 RDT327650 QTX327650 QKB327650 QAF327650 PQJ327650 PGN327650 OWR327650 OMV327650 OCZ327650 NTD327650 NJH327650 MZL327650 MPP327650 MFT327650 LVX327650 LMB327650 LCF327650 KSJ327650 KIN327650 JYR327650 JOV327650 JEZ327650 IVD327650 ILH327650 IBL327650 HRP327650 HHT327650 GXX327650 GOB327650 GEF327650 FUJ327650 FKN327650 FAR327650 EQV327650 EGZ327650 DXD327650 DNH327650 DDL327650 CTP327650 CJT327650 BZX327650 BQB327650 BGF327650 AWJ327650 AMN327650 ACR327650 SV327650 IZ327650 WVL262114 WLP262114 WBT262114 VRX262114 VIB262114 UYF262114 UOJ262114 UEN262114 TUR262114 TKV262114 TAZ262114 SRD262114 SHH262114 RXL262114 RNP262114 RDT262114 QTX262114 QKB262114 QAF262114 PQJ262114 PGN262114 OWR262114 OMV262114 OCZ262114 NTD262114 NJH262114 MZL262114 MPP262114 MFT262114 LVX262114 LMB262114 LCF262114 KSJ262114 KIN262114 JYR262114 JOV262114 JEZ262114 IVD262114 ILH262114 IBL262114 HRP262114 HHT262114 GXX262114 GOB262114 GEF262114 FUJ262114 FKN262114 FAR262114 EQV262114 EGZ262114 DXD262114 DNH262114 DDL262114 CTP262114 CJT262114 BZX262114 BQB262114 BGF262114 AWJ262114 AMN262114 ACR262114 SV262114 IZ262114 WVL196578 WLP196578 WBT196578 VRX196578 VIB196578 UYF196578 UOJ196578 UEN196578 TUR196578 TKV196578 TAZ196578 SRD196578 SHH196578 RXL196578 RNP196578 RDT196578 QTX196578 QKB196578 QAF196578 PQJ196578 PGN196578 OWR196578 OMV196578 OCZ196578 NTD196578 NJH196578 MZL196578 MPP196578 MFT196578 LVX196578 LMB196578 LCF196578 KSJ196578 KIN196578 JYR196578 JOV196578 JEZ196578 IVD196578 ILH196578 IBL196578 HRP196578 HHT196578 GXX196578 GOB196578 GEF196578 FUJ196578 FKN196578 FAR196578 EQV196578 EGZ196578 DXD196578 DNH196578 DDL196578 CTP196578 CJT196578 BZX196578 BQB196578 BGF196578 AWJ196578 AMN196578 ACR196578 SV196578 IZ196578 WVL131042 WLP131042 WBT131042 VRX131042 VIB131042 UYF131042 UOJ131042 UEN131042 TUR131042 TKV131042 TAZ131042 SRD131042 SHH131042 RXL131042 RNP131042 RDT131042 QTX131042 QKB131042 QAF131042 PQJ131042 PGN131042 OWR131042 OMV131042 OCZ131042 NTD131042 NJH131042 MZL131042 MPP131042 MFT131042 LVX131042 LMB131042 LCF131042 KSJ131042 KIN131042 JYR131042 JOV131042 JEZ131042 IVD131042 ILH131042 IBL131042 HRP131042 HHT131042 GXX131042 GOB131042 GEF131042 FUJ131042 FKN131042 FAR131042 EQV131042 EGZ131042 DXD131042 DNH131042 DDL131042 CTP131042 CJT131042 BZX131042 BQB131042 BGF131042 AWJ131042 AMN131042 ACR131042 SV131042 IZ131042 WVL65506 WLP65506 WBT65506 VRX65506 VIB65506 UYF65506 UOJ65506 UEN65506 TUR65506 TKV65506 TAZ65506 SRD65506 SHH65506 RXL65506 RNP65506 RDT65506 QTX65506 QKB65506 QAF65506 PQJ65506 PGN65506 OWR65506 OMV65506 OCZ65506 NTD65506 NJH65506 MZL65506 MPP65506 MFT65506 LVX65506 LMB65506 LCF65506 KSJ65506 KIN65506 JYR65506 JOV65506 JEZ65506 IVD65506 ILH65506 IBL65506 HRP65506 HHT65506 GXX65506 GOB65506 GEF65506 FUJ65506 FKN65506 FAR65506 EQV65506 EGZ65506 DXD65506 DNH65506 DDL65506 CTP65506 CJT65506 BZX65506 BQB65506 BGF65506 AWJ65506 AMN65506 ACR65506 SV65506" xr:uid="{00000000-0002-0000-0500-00000A000000}">
      <formula1>Frequency</formula1>
    </dataValidation>
    <dataValidation type="list" allowBlank="1" showInputMessage="1" showErrorMessage="1" sqref="H26:H27 E26" xr:uid="{00000000-0002-0000-0500-00000B000000}">
      <formula1>CurveList</formula1>
    </dataValidation>
    <dataValidation type="list" allowBlank="1" showInputMessage="1" showErrorMessage="1" sqref="E12 H12" xr:uid="{00000000-0002-0000-0500-00000C000000}">
      <formula1>FirstCouponType</formula1>
    </dataValidation>
  </dataValidations>
  <pageMargins left="0.75" right="0.75" top="1" bottom="1" header="0.5" footer="0.5"/>
  <pageSetup scale="18" orientation="landscape" r:id="rId1"/>
  <headerFooter alignWithMargins="0"/>
  <pictur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56"/>
  <sheetViews>
    <sheetView workbookViewId="0">
      <selection activeCell="A2" sqref="A2"/>
    </sheetView>
  </sheetViews>
  <sheetFormatPr defaultRowHeight="12.75"/>
  <cols>
    <col min="1" max="1" width="21.42578125" bestFit="1" customWidth="1"/>
    <col min="2" max="2" width="16.5703125" style="60" bestFit="1" customWidth="1"/>
    <col min="3" max="3" width="12.85546875" style="60" bestFit="1" customWidth="1"/>
    <col min="4" max="4" width="12.5703125" style="45" bestFit="1" customWidth="1"/>
    <col min="5" max="5" width="12.28515625" style="45" bestFit="1" customWidth="1"/>
    <col min="6" max="6" width="20.85546875" bestFit="1" customWidth="1"/>
    <col min="8" max="8" width="12.28515625" style="45" bestFit="1" customWidth="1"/>
    <col min="10" max="10" width="11.5703125" bestFit="1" customWidth="1"/>
    <col min="11" max="11" width="13.7109375" bestFit="1" customWidth="1"/>
  </cols>
  <sheetData>
    <row r="1" spans="1:12">
      <c r="A1" s="2" t="s">
        <v>18</v>
      </c>
      <c r="B1" s="185" t="s">
        <v>159</v>
      </c>
      <c r="C1" s="185" t="s">
        <v>160</v>
      </c>
      <c r="D1" s="186" t="s">
        <v>40</v>
      </c>
      <c r="E1" s="186" t="s">
        <v>93</v>
      </c>
      <c r="F1" s="2" t="s">
        <v>161</v>
      </c>
      <c r="G1" s="2" t="s">
        <v>83</v>
      </c>
      <c r="H1" s="186" t="s">
        <v>68</v>
      </c>
      <c r="I1" s="186" t="s">
        <v>162</v>
      </c>
      <c r="J1" s="186" t="s">
        <v>164</v>
      </c>
      <c r="K1" s="186" t="s">
        <v>163</v>
      </c>
    </row>
    <row r="2" spans="1:12">
      <c r="A2" t="str">
        <f t="array" aca="1" ref="A2:L56" ca="1">_xll.HLV5r3.Financial.Cache.ViewExpectedCashFlows(IRSwapPricer3!$E$35,IRSwapPricer3!L$23,IRSwapPricer3!$K$32:$K$33,IRSwapPricer3!$L$27,IRSwapPricer3!$L$30,IRSwapPricer3!$L$29)</f>
        <v>Trade.Orion.swap.nb003</v>
      </c>
      <c r="B2" s="60" t="str">
        <f ca="1"/>
        <v>Coupon</v>
      </c>
      <c r="C2" s="60">
        <f ca="1"/>
        <v>43854</v>
      </c>
      <c r="D2" s="45" t="str">
        <f ca="1"/>
        <v>AUD</v>
      </c>
      <c r="E2" s="45">
        <f ca="1"/>
        <v>-2835616.4383561653</v>
      </c>
      <c r="F2" t="str">
        <f ca="1"/>
        <v>FixedRateRateCoupon</v>
      </c>
      <c r="G2">
        <f ca="1"/>
        <v>0.97170043820893104</v>
      </c>
      <c r="H2" s="45">
        <f ca="1"/>
        <v>-2755369.7357431338</v>
      </c>
      <c r="I2">
        <f ca="1"/>
        <v>0.57534246575342496</v>
      </c>
      <c r="J2" t="b">
        <f ca="1"/>
        <v>0</v>
      </c>
      <c r="K2" t="b">
        <f ca="1"/>
        <v>1</v>
      </c>
      <c r="L2" t="e">
        <f ca="1"/>
        <v>#N/A</v>
      </c>
    </row>
    <row r="3" spans="1:12">
      <c r="A3" t="str">
        <f ca="1"/>
        <v>Trade.Orion.swap.nb003</v>
      </c>
      <c r="B3" s="60" t="str">
        <f ca="1"/>
        <v>Coupon</v>
      </c>
      <c r="C3" s="60">
        <f ca="1"/>
        <v>44036</v>
      </c>
      <c r="D3" s="45" t="str">
        <f ca="1"/>
        <v>AUD</v>
      </c>
      <c r="E3" s="45">
        <f ca="1"/>
        <v>-2493150.684931505</v>
      </c>
      <c r="F3" t="str">
        <f ca="1"/>
        <v>FixedRateRateCoupon</v>
      </c>
      <c r="G3">
        <f ca="1"/>
        <v>0.948036446722202</v>
      </c>
      <c r="H3" s="45">
        <f ca="1"/>
        <v>-2363597.7164854882</v>
      </c>
      <c r="I3">
        <f ca="1"/>
        <v>1.0739726027397301</v>
      </c>
      <c r="J3" t="b">
        <f ca="1"/>
        <v>0</v>
      </c>
      <c r="K3" t="b">
        <f ca="1"/>
        <v>1</v>
      </c>
      <c r="L3" t="e">
        <f ca="1"/>
        <v>#N/A</v>
      </c>
    </row>
    <row r="4" spans="1:12">
      <c r="A4" t="str">
        <f ca="1"/>
        <v>Trade.Orion.swap.nb003</v>
      </c>
      <c r="B4" s="60" t="str">
        <f ca="1"/>
        <v>Coupon</v>
      </c>
      <c r="C4" s="60">
        <f ca="1"/>
        <v>44221</v>
      </c>
      <c r="D4" s="45" t="str">
        <f ca="1"/>
        <v>AUD</v>
      </c>
      <c r="E4" s="45">
        <f ca="1"/>
        <v>-2534246.5753424652</v>
      </c>
      <c r="F4" t="str">
        <f ca="1"/>
        <v>FixedRateRateCoupon</v>
      </c>
      <c r="G4">
        <f ca="1"/>
        <v>0.92445791518141496</v>
      </c>
      <c r="H4" s="45">
        <f ca="1"/>
        <v>-2342804.3055967358</v>
      </c>
      <c r="I4">
        <f ca="1"/>
        <v>1.5808219178082199</v>
      </c>
      <c r="J4" t="b">
        <f ca="1"/>
        <v>0</v>
      </c>
      <c r="K4" t="b">
        <f ca="1"/>
        <v>1</v>
      </c>
      <c r="L4" t="e">
        <f ca="1"/>
        <v>#N/A</v>
      </c>
    </row>
    <row r="5" spans="1:12">
      <c r="A5" t="str">
        <f ca="1"/>
        <v>Trade.Orion.swap.nb003</v>
      </c>
      <c r="B5" s="60" t="str">
        <f ca="1"/>
        <v>Coupon</v>
      </c>
      <c r="C5" s="60">
        <f ca="1"/>
        <v>44403</v>
      </c>
      <c r="D5" s="45" t="str">
        <f ca="1"/>
        <v>AUD</v>
      </c>
      <c r="E5" s="45">
        <f ca="1"/>
        <v>-2493150.684931505</v>
      </c>
      <c r="F5" t="str">
        <f ca="1"/>
        <v>FixedRateRateCoupon</v>
      </c>
      <c r="G5">
        <f ca="1"/>
        <v>0.90183333260547605</v>
      </c>
      <c r="H5" s="45">
        <f ca="1"/>
        <v>-2248406.3908794043</v>
      </c>
      <c r="I5">
        <f ca="1"/>
        <v>2.0794520547945199</v>
      </c>
      <c r="J5" t="b">
        <f ca="1"/>
        <v>0</v>
      </c>
      <c r="K5" t="b">
        <f ca="1"/>
        <v>1</v>
      </c>
      <c r="L5" t="e">
        <f ca="1"/>
        <v>#N/A</v>
      </c>
    </row>
    <row r="6" spans="1:12">
      <c r="A6" t="str">
        <f ca="1"/>
        <v>Trade.Orion.swap.nb003</v>
      </c>
      <c r="B6" s="60" t="str">
        <f ca="1"/>
        <v>Coupon</v>
      </c>
      <c r="C6" s="60">
        <f ca="1"/>
        <v>44585</v>
      </c>
      <c r="D6" s="45" t="str">
        <f ca="1"/>
        <v>AUD</v>
      </c>
      <c r="E6" s="45">
        <f ca="1"/>
        <v>-2493150.684931505</v>
      </c>
      <c r="F6" t="str">
        <f ca="1"/>
        <v>FixedRateRateCoupon</v>
      </c>
      <c r="G6">
        <f ca="1"/>
        <v>0.87976327498602402</v>
      </c>
      <c r="H6" s="45">
        <f ca="1"/>
        <v>-2193382.4116089898</v>
      </c>
      <c r="I6">
        <f ca="1"/>
        <v>2.5780821917808199</v>
      </c>
      <c r="J6" t="b">
        <f ca="1"/>
        <v>0</v>
      </c>
      <c r="K6" t="b">
        <f ca="1"/>
        <v>1</v>
      </c>
      <c r="L6" t="e">
        <f ca="1"/>
        <v>#N/A</v>
      </c>
    </row>
    <row r="7" spans="1:12">
      <c r="A7" t="str">
        <f ca="1"/>
        <v>Trade.Orion.swap.nb003</v>
      </c>
      <c r="B7" s="60" t="str">
        <f ca="1"/>
        <v>Coupon</v>
      </c>
      <c r="C7" s="60">
        <f ca="1"/>
        <v>44767</v>
      </c>
      <c r="D7" s="45" t="str">
        <f ca="1"/>
        <v>AUD</v>
      </c>
      <c r="E7" s="45">
        <f ca="1"/>
        <v>-2493150.684931505</v>
      </c>
      <c r="F7" t="str">
        <f ca="1"/>
        <v>FixedRateRateCoupon</v>
      </c>
      <c r="G7">
        <f ca="1"/>
        <v>0.85823318937927695</v>
      </c>
      <c r="H7" s="45">
        <f ca="1"/>
        <v>-2139704.6639318946</v>
      </c>
      <c r="I7">
        <f ca="1"/>
        <v>3.0767123287671199</v>
      </c>
      <c r="J7" t="b">
        <f ca="1"/>
        <v>0</v>
      </c>
      <c r="K7" t="b">
        <f ca="1"/>
        <v>1</v>
      </c>
      <c r="L7" t="e">
        <f ca="1"/>
        <v>#N/A</v>
      </c>
    </row>
    <row r="8" spans="1:12">
      <c r="A8" t="str">
        <f ca="1"/>
        <v>Trade.Orion.swap.nb003</v>
      </c>
      <c r="B8" s="60" t="str">
        <f ca="1"/>
        <v>Coupon</v>
      </c>
      <c r="C8" s="60">
        <f ca="1"/>
        <v>44950</v>
      </c>
      <c r="D8" s="45" t="str">
        <f ca="1"/>
        <v>AUD</v>
      </c>
      <c r="E8" s="45">
        <f ca="1"/>
        <v>-2506849.315068495</v>
      </c>
      <c r="F8" t="str">
        <f ca="1"/>
        <v>FixedRateRateCoupon</v>
      </c>
      <c r="G8">
        <f ca="1"/>
        <v>0.83711611490373605</v>
      </c>
      <c r="H8" s="45">
        <f ca="1"/>
        <v>-2098523.9592792303</v>
      </c>
      <c r="I8">
        <f ca="1"/>
        <v>3.5780821917808199</v>
      </c>
      <c r="J8" t="b">
        <f ca="1"/>
        <v>0</v>
      </c>
      <c r="K8" t="b">
        <f ca="1"/>
        <v>1</v>
      </c>
      <c r="L8" t="e">
        <f ca="1"/>
        <v>#N/A</v>
      </c>
    </row>
    <row r="9" spans="1:12">
      <c r="A9" t="str">
        <f ca="1"/>
        <v>Trade.Orion.swap.nb003</v>
      </c>
      <c r="B9" s="60" t="str">
        <f ca="1"/>
        <v>Coupon</v>
      </c>
      <c r="C9" s="60">
        <f ca="1"/>
        <v>45131</v>
      </c>
      <c r="D9" s="45" t="str">
        <f ca="1"/>
        <v>AUD</v>
      </c>
      <c r="E9" s="45">
        <f ca="1"/>
        <v>-2479452.0547945201</v>
      </c>
      <c r="F9" t="str">
        <f ca="1"/>
        <v>FixedRateRateCoupon</v>
      </c>
      <c r="G9">
        <f ca="1"/>
        <v>0.81674094810192399</v>
      </c>
      <c r="H9" s="45">
        <f ca="1"/>
        <v>-2025070.0220061401</v>
      </c>
      <c r="I9">
        <f ca="1"/>
        <v>4.0739726027397296</v>
      </c>
      <c r="J9" t="b">
        <f ca="1"/>
        <v>0</v>
      </c>
      <c r="K9" t="b">
        <f ca="1"/>
        <v>1</v>
      </c>
      <c r="L9" t="e">
        <f ca="1"/>
        <v>#N/A</v>
      </c>
    </row>
    <row r="10" spans="1:12">
      <c r="A10" t="str">
        <f ca="1"/>
        <v>Trade.Orion.swap.nb003</v>
      </c>
      <c r="B10" s="60" t="str">
        <f ca="1"/>
        <v>Coupon</v>
      </c>
      <c r="C10" s="60">
        <f ca="1"/>
        <v>45315</v>
      </c>
      <c r="D10" s="45" t="str">
        <f ca="1"/>
        <v>AUD</v>
      </c>
      <c r="E10" s="45">
        <f ca="1"/>
        <v>-2520547.9452054799</v>
      </c>
      <c r="F10" t="str">
        <f ca="1"/>
        <v>FixedRateRateCoupon</v>
      </c>
      <c r="G10">
        <f ca="1"/>
        <v>0.796536651658732</v>
      </c>
      <c r="H10" s="45">
        <f ca="1"/>
        <v>-2007708.82061927</v>
      </c>
      <c r="I10">
        <f ca="1"/>
        <v>4.5780821917808199</v>
      </c>
      <c r="J10" t="b">
        <f ca="1"/>
        <v>0</v>
      </c>
      <c r="K10" t="b">
        <f ca="1"/>
        <v>1</v>
      </c>
      <c r="L10" t="e">
        <f ca="1"/>
        <v>#N/A</v>
      </c>
    </row>
    <row r="11" spans="1:12">
      <c r="A11" t="str">
        <f ca="1"/>
        <v>Trade.Orion.swap.nb003</v>
      </c>
      <c r="B11" s="60" t="str">
        <f ca="1"/>
        <v>Coupon</v>
      </c>
      <c r="C11" s="60">
        <f ca="1"/>
        <v>45497</v>
      </c>
      <c r="D11" s="45" t="str">
        <f ca="1"/>
        <v>AUD</v>
      </c>
      <c r="E11" s="45">
        <f ca="1"/>
        <v>-2493150.684931505</v>
      </c>
      <c r="F11" t="str">
        <f ca="1"/>
        <v>FixedRateRateCoupon</v>
      </c>
      <c r="G11">
        <f ca="1"/>
        <v>0.77704375762590305</v>
      </c>
      <c r="H11" s="45">
        <f ca="1"/>
        <v>-1937287.1765467704</v>
      </c>
      <c r="I11">
        <f ca="1"/>
        <v>5.0767123287671199</v>
      </c>
      <c r="J11" t="b">
        <f ca="1"/>
        <v>0</v>
      </c>
      <c r="K11" t="b">
        <f ca="1"/>
        <v>1</v>
      </c>
      <c r="L11" t="e">
        <f ca="1"/>
        <v>#N/A</v>
      </c>
    </row>
    <row r="12" spans="1:12">
      <c r="A12" t="str">
        <f ca="1"/>
        <v>Trade.Orion.swap.nb003</v>
      </c>
      <c r="B12" s="60" t="str">
        <f ca="1"/>
        <v>Coupon</v>
      </c>
      <c r="C12" s="60">
        <f ca="1"/>
        <v>45681</v>
      </c>
      <c r="D12" s="45" t="str">
        <f ca="1"/>
        <v>AUD</v>
      </c>
      <c r="E12" s="45">
        <f ca="1"/>
        <v>-2520547.9452054799</v>
      </c>
      <c r="F12" t="str">
        <f ca="1"/>
        <v>FixedRateRateCoupon</v>
      </c>
      <c r="G12">
        <f ca="1"/>
        <v>0.75782186617798197</v>
      </c>
      <c r="H12" s="45">
        <f ca="1"/>
        <v>-1910126.3476266947</v>
      </c>
      <c r="I12">
        <f ca="1"/>
        <v>5.5808219178082199</v>
      </c>
      <c r="J12" t="b">
        <f ca="1"/>
        <v>0</v>
      </c>
      <c r="K12" t="b">
        <f ca="1"/>
        <v>1</v>
      </c>
      <c r="L12" t="e">
        <f ca="1"/>
        <v>#N/A</v>
      </c>
    </row>
    <row r="13" spans="1:12">
      <c r="A13" t="str">
        <f ca="1"/>
        <v>Trade.Orion.swap.nb003</v>
      </c>
      <c r="B13" s="60" t="str">
        <f ca="1"/>
        <v>Coupon</v>
      </c>
      <c r="C13" s="60">
        <f ca="1"/>
        <v>45862</v>
      </c>
      <c r="D13" s="45" t="str">
        <f ca="1"/>
        <v>AUD</v>
      </c>
      <c r="E13" s="45">
        <f ca="1"/>
        <v>-2479452.0547945201</v>
      </c>
      <c r="F13" t="str">
        <f ca="1"/>
        <v>FixedRateRateCoupon</v>
      </c>
      <c r="G13">
        <f ca="1"/>
        <v>0.73937731997768197</v>
      </c>
      <c r="H13" s="45">
        <f ca="1"/>
        <v>-1833250.6152871291</v>
      </c>
      <c r="I13">
        <f ca="1"/>
        <v>6.0767123287671199</v>
      </c>
      <c r="J13" t="b">
        <f ca="1"/>
        <v>0</v>
      </c>
      <c r="K13" t="b">
        <f ca="1"/>
        <v>1</v>
      </c>
      <c r="L13" t="e">
        <f ca="1"/>
        <v>#N/A</v>
      </c>
    </row>
    <row r="14" spans="1:12">
      <c r="A14" t="str">
        <f ca="1"/>
        <v>Trade.Orion.swap.nb003</v>
      </c>
      <c r="B14" s="60" t="str">
        <f ca="1"/>
        <v>Coupon</v>
      </c>
      <c r="C14" s="60">
        <f ca="1"/>
        <v>46049</v>
      </c>
      <c r="D14" s="45" t="str">
        <f ca="1"/>
        <v>AUD</v>
      </c>
      <c r="E14" s="45">
        <f ca="1"/>
        <v>-2561643.83561644</v>
      </c>
      <c r="F14" t="str">
        <f ca="1"/>
        <v>FixedRateRateCoupon</v>
      </c>
      <c r="G14">
        <f ca="1"/>
        <v>0.72079179945190297</v>
      </c>
      <c r="H14" s="45">
        <f ca="1"/>
        <v>-1846411.8698288486</v>
      </c>
      <c r="I14">
        <f ca="1"/>
        <v>6.5890410958904102</v>
      </c>
      <c r="J14" t="b">
        <f ca="1"/>
        <v>0</v>
      </c>
      <c r="K14" t="b">
        <f ca="1"/>
        <v>1</v>
      </c>
      <c r="L14" t="e">
        <f ca="1"/>
        <v>#N/A</v>
      </c>
    </row>
    <row r="15" spans="1:12">
      <c r="A15" t="str">
        <f ca="1"/>
        <v>Trade.Orion.swap.nb003</v>
      </c>
      <c r="B15" s="60" t="str">
        <f ca="1"/>
        <v>Coupon</v>
      </c>
      <c r="C15" s="60">
        <f ca="1"/>
        <v>46227</v>
      </c>
      <c r="D15" s="45" t="str">
        <f ca="1"/>
        <v>AUD</v>
      </c>
      <c r="E15" s="45">
        <f ca="1"/>
        <v>-2438356.16438356</v>
      </c>
      <c r="F15" t="str">
        <f ca="1"/>
        <v>FixedRateRateCoupon</v>
      </c>
      <c r="G15">
        <f ca="1"/>
        <v>0.70353487408920901</v>
      </c>
      <c r="H15" s="45">
        <f ca="1"/>
        <v>-1715468.5970942345</v>
      </c>
      <c r="I15">
        <f ca="1"/>
        <v>7.0767123287671199</v>
      </c>
      <c r="J15" t="b">
        <f ca="1"/>
        <v>0</v>
      </c>
      <c r="K15" t="b">
        <f ca="1"/>
        <v>1</v>
      </c>
      <c r="L15" t="e">
        <f ca="1"/>
        <v>#N/A</v>
      </c>
    </row>
    <row r="16" spans="1:12">
      <c r="A16" t="str">
        <f ca="1"/>
        <v>Trade.Orion.swap.nb003</v>
      </c>
      <c r="B16" s="60" t="str">
        <f ca="1"/>
        <v>Coupon</v>
      </c>
      <c r="C16" s="60">
        <f ca="1"/>
        <v>46412</v>
      </c>
      <c r="D16" s="45" t="str">
        <f ca="1"/>
        <v>AUD</v>
      </c>
      <c r="E16" s="45">
        <f ca="1"/>
        <v>-2534246.5753424652</v>
      </c>
      <c r="F16" t="str">
        <f ca="1"/>
        <v>FixedRateRateCoupon</v>
      </c>
      <c r="G16">
        <f ca="1"/>
        <v>0.68603708810211494</v>
      </c>
      <c r="H16" s="45">
        <f ca="1"/>
        <v>-1738587.1410807017</v>
      </c>
      <c r="I16">
        <f ca="1"/>
        <v>7.5835616438356199</v>
      </c>
      <c r="J16" t="b">
        <f ca="1"/>
        <v>0</v>
      </c>
      <c r="K16" t="b">
        <f ca="1"/>
        <v>1</v>
      </c>
      <c r="L16" t="e">
        <f ca="1"/>
        <v>#N/A</v>
      </c>
    </row>
    <row r="17" spans="1:12">
      <c r="A17" t="str">
        <f ca="1"/>
        <v>Trade.Orion.swap.nb003</v>
      </c>
      <c r="B17" s="60" t="str">
        <f ca="1"/>
        <v>Coupon</v>
      </c>
      <c r="C17" s="60">
        <f ca="1"/>
        <v>46594</v>
      </c>
      <c r="D17" s="45" t="str">
        <f ca="1"/>
        <v>AUD</v>
      </c>
      <c r="E17" s="45">
        <f ca="1"/>
        <v>-2493150.684931505</v>
      </c>
      <c r="F17" t="str">
        <f ca="1"/>
        <v>FixedRateRateCoupon</v>
      </c>
      <c r="G17">
        <f ca="1"/>
        <v>0.66924779699282599</v>
      </c>
      <c r="H17" s="45">
        <f ca="1"/>
        <v>-1668535.603461565</v>
      </c>
      <c r="I17">
        <f ca="1"/>
        <v>8.0821917808219208</v>
      </c>
      <c r="J17" t="b">
        <f ca="1"/>
        <v>0</v>
      </c>
      <c r="K17" t="b">
        <f ca="1"/>
        <v>1</v>
      </c>
      <c r="L17" t="e">
        <f ca="1"/>
        <v>#N/A</v>
      </c>
    </row>
    <row r="18" spans="1:12">
      <c r="A18" t="str">
        <f ca="1"/>
        <v>Trade.Orion.swap.nb003</v>
      </c>
      <c r="B18" s="60" t="str">
        <f ca="1"/>
        <v>Coupon</v>
      </c>
      <c r="C18" s="60">
        <f ca="1"/>
        <v>46776</v>
      </c>
      <c r="D18" s="45" t="str">
        <f ca="1"/>
        <v>AUD</v>
      </c>
      <c r="E18" s="45">
        <f ca="1"/>
        <v>-2493150.684931505</v>
      </c>
      <c r="F18" t="str">
        <f ca="1"/>
        <v>FixedRateRateCoupon</v>
      </c>
      <c r="G18">
        <f ca="1"/>
        <v>0.65286988371079402</v>
      </c>
      <c r="H18" s="45">
        <f ca="1"/>
        <v>-1627702.9977447181</v>
      </c>
      <c r="I18">
        <f ca="1"/>
        <v>8.5808219178082208</v>
      </c>
      <c r="J18" t="b">
        <f ca="1"/>
        <v>0</v>
      </c>
      <c r="K18" t="b">
        <f ca="1"/>
        <v>1</v>
      </c>
      <c r="L18" t="e">
        <f ca="1"/>
        <v>#N/A</v>
      </c>
    </row>
    <row r="19" spans="1:12">
      <c r="A19" t="str">
        <f ca="1"/>
        <v>Trade.Orion.swap.nb003</v>
      </c>
      <c r="B19" s="60" t="str">
        <f ca="1"/>
        <v>Coupon</v>
      </c>
      <c r="C19" s="60">
        <f ca="1"/>
        <v>46958</v>
      </c>
      <c r="D19" s="45" t="str">
        <f ca="1"/>
        <v>AUD</v>
      </c>
      <c r="E19" s="45">
        <f ca="1"/>
        <v>-2493150.684931505</v>
      </c>
      <c r="F19" t="str">
        <f ca="1"/>
        <v>FixedRateRateCoupon</v>
      </c>
      <c r="G19">
        <f ca="1"/>
        <v>0.63689275124350897</v>
      </c>
      <c r="H19" s="45">
        <f ca="1"/>
        <v>-1587869.5989906653</v>
      </c>
      <c r="I19">
        <f ca="1"/>
        <v>9.0794520547945208</v>
      </c>
      <c r="J19" t="b">
        <f ca="1"/>
        <v>0</v>
      </c>
      <c r="K19" t="b">
        <f ca="1"/>
        <v>1</v>
      </c>
      <c r="L19" t="e">
        <f ca="1"/>
        <v>#N/A</v>
      </c>
    </row>
    <row r="20" spans="1:12">
      <c r="A20" t="str">
        <f ca="1"/>
        <v>Trade.Orion.swap.nb003</v>
      </c>
      <c r="B20" s="60" t="str">
        <f ca="1"/>
        <v>Coupon</v>
      </c>
      <c r="C20" s="60">
        <f ca="1"/>
        <v>47142</v>
      </c>
      <c r="D20" s="45" t="str">
        <f ca="1"/>
        <v>AUD</v>
      </c>
      <c r="E20" s="45">
        <f ca="1"/>
        <v>-2520547.9452054799</v>
      </c>
      <c r="F20" t="str">
        <f ca="1"/>
        <v>FixedRateRateCoupon</v>
      </c>
      <c r="G20">
        <f ca="1"/>
        <v>0.62113723909787</v>
      </c>
      <c r="H20" s="45">
        <f ca="1"/>
        <v>-1565606.1916987412</v>
      </c>
      <c r="I20">
        <f ca="1"/>
        <v>9.5835616438356208</v>
      </c>
      <c r="J20" t="b">
        <f ca="1"/>
        <v>0</v>
      </c>
      <c r="K20" t="b">
        <f ca="1"/>
        <v>1</v>
      </c>
      <c r="L20" t="e">
        <f ca="1"/>
        <v>#N/A</v>
      </c>
    </row>
    <row r="21" spans="1:12">
      <c r="A21" t="str">
        <f ca="1"/>
        <v>Trade.Orion.swap.nb003</v>
      </c>
      <c r="B21" s="60" t="str">
        <f ca="1"/>
        <v>Coupon</v>
      </c>
      <c r="C21" s="60">
        <f ca="1"/>
        <v>47323</v>
      </c>
      <c r="D21" s="45" t="str">
        <f ca="1"/>
        <v>AUD</v>
      </c>
      <c r="E21" s="45">
        <f ca="1"/>
        <v>-2178082.19178082</v>
      </c>
      <c r="F21" t="str">
        <f ca="1"/>
        <v>FixedRateRateCoupon</v>
      </c>
      <c r="G21">
        <f ca="1"/>
        <v>0.60601896391562704</v>
      </c>
      <c r="H21" s="45">
        <f ca="1"/>
        <v>-1319959.1131860905</v>
      </c>
      <c r="I21">
        <f ca="1"/>
        <v>10.079452054794499</v>
      </c>
      <c r="J21" t="b">
        <f ca="1"/>
        <v>0</v>
      </c>
      <c r="K21" t="b">
        <f ca="1"/>
        <v>1</v>
      </c>
      <c r="L21" t="e">
        <f ca="1"/>
        <v>#N/A</v>
      </c>
    </row>
    <row r="22" spans="1:12">
      <c r="A22" t="str">
        <f ca="1"/>
        <v>Trade.Orion.swap.nb003</v>
      </c>
      <c r="B22" s="60" t="str">
        <f ca="1"/>
        <v>PrincipalExchange</v>
      </c>
      <c r="C22" s="60">
        <f ca="1"/>
        <v>43647</v>
      </c>
      <c r="D22" s="45" t="str">
        <f ca="1"/>
        <v>AUD</v>
      </c>
      <c r="E22" s="45">
        <f ca="1"/>
        <v>100000000</v>
      </c>
      <c r="F22" t="str">
        <f ca="1"/>
        <v>DiscountedCashflow</v>
      </c>
      <c r="G22">
        <f ca="1"/>
        <v>0.99958917240548195</v>
      </c>
      <c r="H22" s="45">
        <f ca="1"/>
        <v>99958917.240548193</v>
      </c>
      <c r="I22">
        <f ca="1"/>
        <v>8.21917808219178E-3</v>
      </c>
      <c r="J22" t="b">
        <f ca="1"/>
        <v>0</v>
      </c>
      <c r="K22" t="b">
        <f ca="1"/>
        <v>1</v>
      </c>
      <c r="L22" t="e">
        <f ca="1"/>
        <v>#N/A</v>
      </c>
    </row>
    <row r="23" spans="1:12">
      <c r="A23" t="str">
        <f ca="1"/>
        <v>Trade.Orion.swap.nb003</v>
      </c>
      <c r="B23" s="60" t="str">
        <f ca="1"/>
        <v>PrincipalExchange</v>
      </c>
      <c r="C23" s="60">
        <f ca="1"/>
        <v>47301</v>
      </c>
      <c r="D23" s="45" t="str">
        <f ca="1"/>
        <v>AUD</v>
      </c>
      <c r="E23" s="45">
        <f ca="1"/>
        <v>-100000000</v>
      </c>
      <c r="F23" t="str">
        <f ca="1"/>
        <v>DiscountedCashflow</v>
      </c>
      <c r="G23">
        <f ca="1"/>
        <v>0.60783669043212496</v>
      </c>
      <c r="H23" s="45">
        <f ca="1"/>
        <v>-60783669.043212503</v>
      </c>
      <c r="I23">
        <f ca="1"/>
        <v>10.0191780821918</v>
      </c>
      <c r="J23" t="b">
        <f ca="1"/>
        <v>0</v>
      </c>
      <c r="K23" t="b">
        <f ca="1"/>
        <v>1</v>
      </c>
      <c r="L23" t="e">
        <f ca="1"/>
        <v>#N/A</v>
      </c>
    </row>
    <row r="24" spans="1:12">
      <c r="A24" t="str">
        <f ca="1"/>
        <v>Trade.Orion.swap.nb003</v>
      </c>
      <c r="B24" s="60" t="str">
        <f ca="1"/>
        <v>Coupon</v>
      </c>
      <c r="C24" s="60">
        <f ca="1"/>
        <v>43854</v>
      </c>
      <c r="D24" s="45" t="str">
        <f ca="1"/>
        <v>AUD</v>
      </c>
      <c r="E24" s="45">
        <f ca="1"/>
        <v>2769287.8287430429</v>
      </c>
      <c r="F24" t="str">
        <f ca="1"/>
        <v>DualCurveCouponModel</v>
      </c>
      <c r="G24">
        <f ca="1"/>
        <v>0.97170043820893104</v>
      </c>
      <c r="H24" s="45">
        <f ca="1"/>
        <v>2690918.1967162732</v>
      </c>
      <c r="I24">
        <f ca="1"/>
        <v>0.57534246575342496</v>
      </c>
      <c r="J24" t="b">
        <f ca="1"/>
        <v>0</v>
      </c>
      <c r="K24" t="b">
        <f ca="1"/>
        <v>0</v>
      </c>
      <c r="L24" t="e">
        <f ca="1"/>
        <v>#N/A</v>
      </c>
    </row>
    <row r="25" spans="1:12">
      <c r="A25" t="str">
        <f ca="1"/>
        <v>Trade.Orion.swap.nb003</v>
      </c>
      <c r="B25" s="60" t="str">
        <f ca="1"/>
        <v>Coupon</v>
      </c>
      <c r="C25" s="60">
        <f ca="1"/>
        <v>44036</v>
      </c>
      <c r="D25" s="45" t="str">
        <f ca="1"/>
        <v>AUD</v>
      </c>
      <c r="E25" s="45">
        <f ca="1"/>
        <v>2280544.433857928</v>
      </c>
      <c r="F25" t="str">
        <f ca="1"/>
        <v>DualCurveCouponModel</v>
      </c>
      <c r="G25">
        <f ca="1"/>
        <v>0.948036446722202</v>
      </c>
      <c r="H25" s="45">
        <f ca="1"/>
        <v>2162039.2416667659</v>
      </c>
      <c r="I25">
        <f ca="1"/>
        <v>1.0739726027397301</v>
      </c>
      <c r="J25" t="b">
        <f ca="1"/>
        <v>0</v>
      </c>
      <c r="K25" t="b">
        <f ca="1"/>
        <v>0</v>
      </c>
      <c r="L25" t="e">
        <f ca="1"/>
        <v>#N/A</v>
      </c>
    </row>
    <row r="26" spans="1:12">
      <c r="A26" t="str">
        <f ca="1"/>
        <v>Trade.Orion.swap.nb003</v>
      </c>
      <c r="B26" s="60" t="str">
        <f ca="1"/>
        <v>Coupon</v>
      </c>
      <c r="C26" s="60">
        <f ca="1"/>
        <v>44221</v>
      </c>
      <c r="D26" s="45" t="str">
        <f ca="1"/>
        <v>AUD</v>
      </c>
      <c r="E26" s="45">
        <f ca="1"/>
        <v>2438344.1606972488</v>
      </c>
      <c r="F26" t="str">
        <f ca="1"/>
        <v>DualCurveCouponModel</v>
      </c>
      <c r="G26">
        <f ca="1"/>
        <v>0.92445791518141496</v>
      </c>
      <c r="H26" s="45">
        <f ca="1"/>
        <v>2254146.5592929558</v>
      </c>
      <c r="I26">
        <f ca="1"/>
        <v>1.5808219178082199</v>
      </c>
      <c r="J26" t="b">
        <f ca="1"/>
        <v>0</v>
      </c>
      <c r="K26" t="b">
        <f ca="1"/>
        <v>0</v>
      </c>
      <c r="L26" t="e">
        <f ca="1"/>
        <v>#N/A</v>
      </c>
    </row>
    <row r="27" spans="1:12">
      <c r="A27" t="str">
        <f ca="1"/>
        <v>Trade.Orion.swap.nb003</v>
      </c>
      <c r="B27" s="60" t="str">
        <f ca="1"/>
        <v>Coupon</v>
      </c>
      <c r="C27" s="60">
        <f ca="1"/>
        <v>44403</v>
      </c>
      <c r="D27" s="45" t="str">
        <f ca="1"/>
        <v>AUD</v>
      </c>
      <c r="E27" s="45">
        <f ca="1"/>
        <v>2437414.4783886983</v>
      </c>
      <c r="F27" t="str">
        <f ca="1"/>
        <v>DualCurveCouponModel</v>
      </c>
      <c r="G27">
        <f ca="1"/>
        <v>0.90183333260547605</v>
      </c>
      <c r="H27" s="45">
        <f ca="1"/>
        <v>2198141.6219861177</v>
      </c>
      <c r="I27">
        <f ca="1"/>
        <v>2.0794520547945199</v>
      </c>
      <c r="J27" t="b">
        <f ca="1"/>
        <v>0</v>
      </c>
      <c r="K27" t="b">
        <f ca="1"/>
        <v>0</v>
      </c>
      <c r="L27" t="e">
        <f ca="1"/>
        <v>#N/A</v>
      </c>
    </row>
    <row r="28" spans="1:12">
      <c r="A28" t="str">
        <f ca="1"/>
        <v>Trade.Orion.swap.nb003</v>
      </c>
      <c r="B28" s="60" t="str">
        <f ca="1"/>
        <v>Coupon</v>
      </c>
      <c r="C28" s="60">
        <f ca="1"/>
        <v>44585</v>
      </c>
      <c r="D28" s="45" t="str">
        <f ca="1"/>
        <v>AUD</v>
      </c>
      <c r="E28" s="45">
        <f ca="1"/>
        <v>2461554.1949003828</v>
      </c>
      <c r="F28" t="str">
        <f ca="1"/>
        <v>DualCurveCouponModel</v>
      </c>
      <c r="G28">
        <f ca="1"/>
        <v>0.87976327498602402</v>
      </c>
      <c r="H28" s="45">
        <f ca="1"/>
        <v>2165584.9800611464</v>
      </c>
      <c r="I28">
        <f ca="1"/>
        <v>2.5780821917808199</v>
      </c>
      <c r="J28" t="b">
        <f ca="1"/>
        <v>0</v>
      </c>
      <c r="K28" t="b">
        <f ca="1"/>
        <v>0</v>
      </c>
      <c r="L28" t="e">
        <f ca="1"/>
        <v>#N/A</v>
      </c>
    </row>
    <row r="29" spans="1:12">
      <c r="A29" t="str">
        <f ca="1"/>
        <v>Trade.Orion.swap.nb003</v>
      </c>
      <c r="B29" s="60" t="str">
        <f ca="1"/>
        <v>Coupon</v>
      </c>
      <c r="C29" s="60">
        <f ca="1"/>
        <v>44767</v>
      </c>
      <c r="D29" s="45" t="str">
        <f ca="1"/>
        <v>AUD</v>
      </c>
      <c r="E29" s="45">
        <f ca="1"/>
        <v>2513509.5276534227</v>
      </c>
      <c r="F29" t="str">
        <f ca="1"/>
        <v>DualCurveCouponModel</v>
      </c>
      <c r="G29">
        <f ca="1"/>
        <v>0.85823318937927695</v>
      </c>
      <c r="H29" s="45">
        <f ca="1"/>
        <v>2157177.2984531969</v>
      </c>
      <c r="I29">
        <f ca="1"/>
        <v>3.0767123287671199</v>
      </c>
      <c r="J29" t="b">
        <f ca="1"/>
        <v>0</v>
      </c>
      <c r="K29" t="b">
        <f ca="1"/>
        <v>0</v>
      </c>
      <c r="L29" t="e">
        <f ca="1"/>
        <v>#N/A</v>
      </c>
    </row>
    <row r="30" spans="1:12">
      <c r="A30" t="str">
        <f ca="1"/>
        <v>Trade.Orion.swap.nb003</v>
      </c>
      <c r="B30" s="60" t="str">
        <f ca="1"/>
        <v>Coupon</v>
      </c>
      <c r="C30" s="60">
        <f ca="1"/>
        <v>44950</v>
      </c>
      <c r="D30" s="45" t="str">
        <f ca="1"/>
        <v>AUD</v>
      </c>
      <c r="E30" s="45">
        <f ca="1"/>
        <v>2721328.3833886744</v>
      </c>
      <c r="F30" t="str">
        <f ca="1"/>
        <v>DualCurveCouponModel</v>
      </c>
      <c r="G30">
        <f ca="1"/>
        <v>0.83711611490373605</v>
      </c>
      <c r="H30" s="45">
        <f ca="1"/>
        <v>2278067.8436795915</v>
      </c>
      <c r="I30">
        <f ca="1"/>
        <v>3.5780821917808199</v>
      </c>
      <c r="J30" t="b">
        <f ca="1"/>
        <v>0</v>
      </c>
      <c r="K30" t="b">
        <f ca="1"/>
        <v>0</v>
      </c>
      <c r="L30" t="e">
        <f ca="1"/>
        <v>#N/A</v>
      </c>
    </row>
    <row r="31" spans="1:12">
      <c r="A31" t="str">
        <f ca="1"/>
        <v>Trade.Orion.swap.nb003</v>
      </c>
      <c r="B31" s="60" t="str">
        <f ca="1"/>
        <v>Coupon</v>
      </c>
      <c r="C31" s="60">
        <f ca="1"/>
        <v>45131</v>
      </c>
      <c r="D31" s="45" t="str">
        <f ca="1"/>
        <v>AUD</v>
      </c>
      <c r="E31" s="45">
        <f ca="1"/>
        <v>2752189.9841962242</v>
      </c>
      <c r="F31" t="str">
        <f ca="1"/>
        <v>DualCurveCouponModel</v>
      </c>
      <c r="G31">
        <f ca="1"/>
        <v>0.81674094810192399</v>
      </c>
      <c r="H31" s="45">
        <f ca="1"/>
        <v>2247826.2570490437</v>
      </c>
      <c r="I31">
        <f ca="1"/>
        <v>4.0739726027397296</v>
      </c>
      <c r="J31" t="b">
        <f ca="1"/>
        <v>0</v>
      </c>
      <c r="K31" t="b">
        <f ca="1"/>
        <v>0</v>
      </c>
      <c r="L31" t="e">
        <f ca="1"/>
        <v>#N/A</v>
      </c>
    </row>
    <row r="32" spans="1:12">
      <c r="A32" t="str">
        <f ca="1"/>
        <v>Trade.Orion.swap.nb003</v>
      </c>
      <c r="B32" s="60" t="str">
        <f ca="1"/>
        <v>Coupon</v>
      </c>
      <c r="C32" s="60">
        <f ca="1"/>
        <v>45315</v>
      </c>
      <c r="D32" s="45" t="str">
        <f ca="1"/>
        <v>AUD</v>
      </c>
      <c r="E32" s="45">
        <f ca="1"/>
        <v>2755025.3438426903</v>
      </c>
      <c r="F32" t="str">
        <f ca="1"/>
        <v>DualCurveCouponModel</v>
      </c>
      <c r="G32">
        <f ca="1"/>
        <v>0.796536651658732</v>
      </c>
      <c r="H32" s="45">
        <f ca="1"/>
        <v>2194478.6626194036</v>
      </c>
      <c r="I32">
        <f ca="1"/>
        <v>4.5780821917808199</v>
      </c>
      <c r="J32" t="b">
        <f ca="1"/>
        <v>0</v>
      </c>
      <c r="K32" t="b">
        <f ca="1"/>
        <v>0</v>
      </c>
      <c r="L32" t="e">
        <f ca="1"/>
        <v>#N/A</v>
      </c>
    </row>
    <row r="33" spans="1:12">
      <c r="A33" t="str">
        <f ca="1"/>
        <v>Trade.Orion.swap.nb003</v>
      </c>
      <c r="B33" s="60" t="str">
        <f ca="1"/>
        <v>Coupon</v>
      </c>
      <c r="C33" s="60">
        <f ca="1"/>
        <v>45497</v>
      </c>
      <c r="D33" s="45" t="str">
        <f ca="1"/>
        <v>AUD</v>
      </c>
      <c r="E33" s="45">
        <f ca="1"/>
        <v>2767669.6649169391</v>
      </c>
      <c r="F33" t="str">
        <f ca="1"/>
        <v>DualCurveCouponModel</v>
      </c>
      <c r="G33">
        <f ca="1"/>
        <v>0.77704375762590305</v>
      </c>
      <c r="H33" s="45">
        <f ca="1"/>
        <v>2150600.4362942823</v>
      </c>
      <c r="I33">
        <f ca="1"/>
        <v>5.0767123287671199</v>
      </c>
      <c r="J33" t="b">
        <f ca="1"/>
        <v>0</v>
      </c>
      <c r="K33" t="b">
        <f ca="1"/>
        <v>0</v>
      </c>
      <c r="L33" t="e">
        <f ca="1"/>
        <v>#N/A</v>
      </c>
    </row>
    <row r="34" spans="1:12">
      <c r="A34" t="str">
        <f ca="1"/>
        <v>Trade.Orion.swap.nb003</v>
      </c>
      <c r="B34" s="60" t="str">
        <f ca="1"/>
        <v>Coupon</v>
      </c>
      <c r="C34" s="60">
        <f ca="1"/>
        <v>45681</v>
      </c>
      <c r="D34" s="45" t="str">
        <f ca="1"/>
        <v>AUD</v>
      </c>
      <c r="E34" s="45">
        <f ca="1"/>
        <v>2802197.4400225822</v>
      </c>
      <c r="F34" t="str">
        <f ca="1"/>
        <v>DualCurveCouponModel</v>
      </c>
      <c r="G34">
        <f ca="1"/>
        <v>0.75782186617798197</v>
      </c>
      <c r="H34" s="45">
        <f ca="1"/>
        <v>2123566.4933970771</v>
      </c>
      <c r="I34">
        <f ca="1"/>
        <v>5.5808219178082199</v>
      </c>
      <c r="J34" t="b">
        <f ca="1"/>
        <v>0</v>
      </c>
      <c r="K34" t="b">
        <f ca="1"/>
        <v>0</v>
      </c>
      <c r="L34" t="e">
        <f ca="1"/>
        <v>#N/A</v>
      </c>
    </row>
    <row r="35" spans="1:12">
      <c r="A35" t="str">
        <f ca="1"/>
        <v>Trade.Orion.swap.nb003</v>
      </c>
      <c r="B35" s="60" t="str">
        <f ca="1"/>
        <v>Coupon</v>
      </c>
      <c r="C35" s="60">
        <f ca="1"/>
        <v>45862</v>
      </c>
      <c r="D35" s="45" t="str">
        <f ca="1"/>
        <v>AUD</v>
      </c>
      <c r="E35" s="45">
        <f ca="1"/>
        <v>2790739.9436988533</v>
      </c>
      <c r="F35" t="str">
        <f ca="1"/>
        <v>DualCurveCouponModel</v>
      </c>
      <c r="G35">
        <f ca="1"/>
        <v>0.73937731997768197</v>
      </c>
      <c r="H35" s="45">
        <f ca="1"/>
        <v>2063409.8203267253</v>
      </c>
      <c r="I35">
        <f ca="1"/>
        <v>6.0767123287671199</v>
      </c>
      <c r="J35" t="b">
        <f ca="1"/>
        <v>0</v>
      </c>
      <c r="K35" t="b">
        <f ca="1"/>
        <v>0</v>
      </c>
      <c r="L35" t="e">
        <f ca="1"/>
        <v>#N/A</v>
      </c>
    </row>
    <row r="36" spans="1:12">
      <c r="A36" t="str">
        <f ca="1"/>
        <v>Trade.Orion.swap.nb003</v>
      </c>
      <c r="B36" s="60" t="str">
        <f ca="1"/>
        <v>Coupon</v>
      </c>
      <c r="C36" s="60">
        <f ca="1"/>
        <v>46049</v>
      </c>
      <c r="D36" s="45" t="str">
        <f ca="1"/>
        <v>AUD</v>
      </c>
      <c r="E36" s="45">
        <f ca="1"/>
        <v>2888956.4307489935</v>
      </c>
      <c r="F36" t="str">
        <f ca="1"/>
        <v>DualCurveCouponModel</v>
      </c>
      <c r="G36">
        <f ca="1"/>
        <v>0.72079179945190297</v>
      </c>
      <c r="H36" s="45">
        <f ca="1"/>
        <v>2082336.104257714</v>
      </c>
      <c r="I36">
        <f ca="1"/>
        <v>6.5890410958904102</v>
      </c>
      <c r="J36" t="b">
        <f ca="1"/>
        <v>0</v>
      </c>
      <c r="K36" t="b">
        <f ca="1"/>
        <v>0</v>
      </c>
      <c r="L36" t="e">
        <f ca="1"/>
        <v>#N/A</v>
      </c>
    </row>
    <row r="37" spans="1:12">
      <c r="A37" t="str">
        <f ca="1"/>
        <v>Trade.Orion.swap.nb003</v>
      </c>
      <c r="B37" s="60" t="str">
        <f ca="1"/>
        <v>Coupon</v>
      </c>
      <c r="C37" s="60">
        <f ca="1"/>
        <v>46227</v>
      </c>
      <c r="D37" s="45" t="str">
        <f ca="1"/>
        <v>AUD</v>
      </c>
      <c r="E37" s="45">
        <f ca="1"/>
        <v>2769678.9411144825</v>
      </c>
      <c r="F37" t="str">
        <f ca="1"/>
        <v>DualCurveCouponModel</v>
      </c>
      <c r="G37">
        <f ca="1"/>
        <v>0.70353487408920901</v>
      </c>
      <c r="H37" s="45">
        <f ca="1"/>
        <v>1948565.725104511</v>
      </c>
      <c r="I37">
        <f ca="1"/>
        <v>7.0767123287671199</v>
      </c>
      <c r="J37" t="b">
        <f ca="1"/>
        <v>0</v>
      </c>
      <c r="K37" t="b">
        <f ca="1"/>
        <v>0</v>
      </c>
      <c r="L37" t="e">
        <f ca="1"/>
        <v>#N/A</v>
      </c>
    </row>
    <row r="38" spans="1:12">
      <c r="A38" t="str">
        <f ca="1"/>
        <v>Trade.Orion.swap.nb003</v>
      </c>
      <c r="B38" s="60" t="str">
        <f ca="1"/>
        <v>Coupon</v>
      </c>
      <c r="C38" s="60">
        <f ca="1"/>
        <v>46412</v>
      </c>
      <c r="D38" s="45" t="str">
        <f ca="1"/>
        <v>AUD</v>
      </c>
      <c r="E38" s="45">
        <f ca="1"/>
        <v>2833540.4114260222</v>
      </c>
      <c r="F38" t="str">
        <f ca="1"/>
        <v>DualCurveCouponModel</v>
      </c>
      <c r="G38">
        <f ca="1"/>
        <v>0.68603708810211494</v>
      </c>
      <c r="H38" s="45">
        <f ca="1"/>
        <v>1943913.8128743772</v>
      </c>
      <c r="I38">
        <f ca="1"/>
        <v>7.5835616438356199</v>
      </c>
      <c r="J38" t="b">
        <f ca="1"/>
        <v>0</v>
      </c>
      <c r="K38" t="b">
        <f ca="1"/>
        <v>0</v>
      </c>
      <c r="L38" t="e">
        <f ca="1"/>
        <v>#N/A</v>
      </c>
    </row>
    <row r="39" spans="1:12">
      <c r="A39" t="str">
        <f ca="1"/>
        <v>Trade.Orion.swap.nb003</v>
      </c>
      <c r="B39" s="60" t="str">
        <f ca="1"/>
        <v>Coupon</v>
      </c>
      <c r="C39" s="60">
        <f ca="1"/>
        <v>46594</v>
      </c>
      <c r="D39" s="45" t="str">
        <f ca="1"/>
        <v>AUD</v>
      </c>
      <c r="E39" s="45">
        <f ca="1"/>
        <v>2800746.2441038354</v>
      </c>
      <c r="F39" t="str">
        <f ca="1"/>
        <v>DualCurveCouponModel</v>
      </c>
      <c r="G39">
        <f ca="1"/>
        <v>0.66924779699282599</v>
      </c>
      <c r="H39" s="45">
        <f ca="1"/>
        <v>1874393.2538024236</v>
      </c>
      <c r="I39">
        <f ca="1"/>
        <v>8.0821917808219208</v>
      </c>
      <c r="J39" t="b">
        <f ca="1"/>
        <v>0</v>
      </c>
      <c r="K39" t="b">
        <f ca="1"/>
        <v>0</v>
      </c>
      <c r="L39" t="e">
        <f ca="1"/>
        <v>#N/A</v>
      </c>
    </row>
    <row r="40" spans="1:12">
      <c r="A40" t="str">
        <f ca="1"/>
        <v>Trade.Orion.swap.nb003</v>
      </c>
      <c r="B40" s="60" t="str">
        <f ca="1"/>
        <v>Coupon</v>
      </c>
      <c r="C40" s="60">
        <f ca="1"/>
        <v>46776</v>
      </c>
      <c r="D40" s="45" t="str">
        <f ca="1"/>
        <v>AUD</v>
      </c>
      <c r="E40" s="45">
        <f ca="1"/>
        <v>2770448.4159192401</v>
      </c>
      <c r="F40" t="str">
        <f ca="1"/>
        <v>DualCurveCouponModel</v>
      </c>
      <c r="G40">
        <f ca="1"/>
        <v>0.65286988371079402</v>
      </c>
      <c r="H40" s="45">
        <f ca="1"/>
        <v>1808742.3351279476</v>
      </c>
      <c r="I40">
        <f ca="1"/>
        <v>8.5808219178082208</v>
      </c>
      <c r="J40" t="b">
        <f ca="1"/>
        <v>0</v>
      </c>
      <c r="K40" t="b">
        <f ca="1"/>
        <v>0</v>
      </c>
      <c r="L40" t="e">
        <f ca="1"/>
        <v>#N/A</v>
      </c>
    </row>
    <row r="41" spans="1:12">
      <c r="A41" t="str">
        <f ca="1"/>
        <v>Trade.Orion.swap.nb003</v>
      </c>
      <c r="B41" s="60" t="str">
        <f ca="1"/>
        <v>Coupon</v>
      </c>
      <c r="C41" s="60">
        <f ca="1"/>
        <v>46958</v>
      </c>
      <c r="D41" s="45" t="str">
        <f ca="1"/>
        <v>AUD</v>
      </c>
      <c r="E41" s="45">
        <f ca="1"/>
        <v>2783912.6693388312</v>
      </c>
      <c r="F41" t="str">
        <f ca="1"/>
        <v>DualCurveCouponModel</v>
      </c>
      <c r="G41">
        <f ca="1"/>
        <v>0.63689275124350897</v>
      </c>
      <c r="H41" s="45">
        <f ca="1"/>
        <v>1773053.7991968694</v>
      </c>
      <c r="I41">
        <f ca="1"/>
        <v>9.0794520547945208</v>
      </c>
      <c r="J41" t="b">
        <f ca="1"/>
        <v>0</v>
      </c>
      <c r="K41" t="b">
        <f ca="1"/>
        <v>0</v>
      </c>
      <c r="L41" t="e">
        <f ca="1"/>
        <v>#N/A</v>
      </c>
    </row>
    <row r="42" spans="1:12">
      <c r="A42" t="str">
        <f ca="1"/>
        <v>Trade.Orion.swap.nb003</v>
      </c>
      <c r="B42" s="60" t="str">
        <f ca="1"/>
        <v>Coupon</v>
      </c>
      <c r="C42" s="60">
        <f ca="1"/>
        <v>47142</v>
      </c>
      <c r="D42" s="45" t="str">
        <f ca="1"/>
        <v>AUD</v>
      </c>
      <c r="E42" s="45">
        <f ca="1"/>
        <v>2820476.9523167666</v>
      </c>
      <c r="F42" t="str">
        <f ca="1"/>
        <v>DualCurveCouponModel</v>
      </c>
      <c r="G42">
        <f ca="1"/>
        <v>0.62113723909787</v>
      </c>
      <c r="H42" s="45">
        <f ca="1"/>
        <v>1751903.267101211</v>
      </c>
      <c r="I42">
        <f ca="1"/>
        <v>9.5835616438356208</v>
      </c>
      <c r="J42" t="b">
        <f ca="1"/>
        <v>0</v>
      </c>
      <c r="K42" t="b">
        <f ca="1"/>
        <v>0</v>
      </c>
      <c r="L42" t="e">
        <f ca="1"/>
        <v>#N/A</v>
      </c>
    </row>
    <row r="43" spans="1:12">
      <c r="A43" t="str">
        <f ca="1"/>
        <v>Trade.Orion.swap.nb003</v>
      </c>
      <c r="B43" s="60" t="str">
        <f ca="1"/>
        <v>Coupon</v>
      </c>
      <c r="C43" s="60">
        <f ca="1"/>
        <v>47323</v>
      </c>
      <c r="D43" s="45" t="str">
        <f ca="1"/>
        <v>AUD</v>
      </c>
      <c r="E43" s="45">
        <f ca="1"/>
        <v>2443501.5340232877</v>
      </c>
      <c r="F43" t="str">
        <f ca="1"/>
        <v>DualCurveCouponModel</v>
      </c>
      <c r="G43">
        <f ca="1"/>
        <v>0.60601896391562704</v>
      </c>
      <c r="H43" s="45">
        <f ca="1"/>
        <v>1480808.2679750382</v>
      </c>
      <c r="I43">
        <f ca="1"/>
        <v>10.079452054794499</v>
      </c>
      <c r="J43" t="b">
        <f ca="1"/>
        <v>0</v>
      </c>
      <c r="K43" t="b">
        <f ca="1"/>
        <v>0</v>
      </c>
      <c r="L43" t="e">
        <f ca="1"/>
        <v>#N/A</v>
      </c>
    </row>
    <row r="44" spans="1:12">
      <c r="A44" t="str">
        <f ca="1"/>
        <v>Trade.Orion.swap.nb003</v>
      </c>
      <c r="B44" s="60" t="str">
        <f ca="1"/>
        <v>PrincipalExchange</v>
      </c>
      <c r="C44" s="60">
        <f ca="1"/>
        <v>43647</v>
      </c>
      <c r="D44" s="45" t="str">
        <f ca="1"/>
        <v>AUD</v>
      </c>
      <c r="E44" s="45">
        <f ca="1"/>
        <v>-100000000</v>
      </c>
      <c r="F44" t="str">
        <f ca="1"/>
        <v>DiscountedCashflow</v>
      </c>
      <c r="G44">
        <f ca="1"/>
        <v>0.99958917240548195</v>
      </c>
      <c r="H44" s="45">
        <f ca="1"/>
        <v>-99958917.240548193</v>
      </c>
      <c r="I44">
        <f ca="1"/>
        <v>8.21917808219178E-3</v>
      </c>
      <c r="J44" t="b">
        <f ca="1"/>
        <v>0</v>
      </c>
      <c r="K44" t="b">
        <f ca="1"/>
        <v>0</v>
      </c>
      <c r="L44" t="e">
        <f ca="1"/>
        <v>#N/A</v>
      </c>
    </row>
    <row r="45" spans="1:12">
      <c r="A45" t="str">
        <f ca="1"/>
        <v>Trade.Orion.swap.nb003</v>
      </c>
      <c r="B45" s="60" t="str">
        <f ca="1"/>
        <v>PrincipalExchange</v>
      </c>
      <c r="C45" s="60">
        <f ca="1"/>
        <v>47301</v>
      </c>
      <c r="D45" s="45" t="str">
        <f ca="1"/>
        <v>AUD</v>
      </c>
      <c r="E45" s="45">
        <f ca="1"/>
        <v>100000000</v>
      </c>
      <c r="F45" t="str">
        <f ca="1"/>
        <v>DiscountedCashflow</v>
      </c>
      <c r="G45">
        <f ca="1"/>
        <v>0.60783669043212496</v>
      </c>
      <c r="H45" s="45">
        <f ca="1"/>
        <v>60783669.043212503</v>
      </c>
      <c r="I45">
        <f ca="1"/>
        <v>10.0191780821918</v>
      </c>
      <c r="J45" t="b">
        <f ca="1"/>
        <v>0</v>
      </c>
      <c r="K45" t="b">
        <f ca="1"/>
        <v>0</v>
      </c>
      <c r="L45" t="e">
        <f ca="1"/>
        <v>#N/A</v>
      </c>
    </row>
    <row r="46" spans="1:12">
      <c r="A46" t="e">
        <f ca="1"/>
        <v>#N/A</v>
      </c>
      <c r="B46" s="60" t="e">
        <f ca="1"/>
        <v>#N/A</v>
      </c>
      <c r="C46" s="60" t="e">
        <f ca="1"/>
        <v>#N/A</v>
      </c>
      <c r="D46" s="45" t="e">
        <f ca="1"/>
        <v>#N/A</v>
      </c>
      <c r="E46" s="45" t="e">
        <f ca="1"/>
        <v>#N/A</v>
      </c>
      <c r="F46" t="e">
        <f ca="1"/>
        <v>#N/A</v>
      </c>
      <c r="G46" t="e">
        <f ca="1"/>
        <v>#N/A</v>
      </c>
      <c r="H46" s="45" t="e">
        <f ca="1"/>
        <v>#N/A</v>
      </c>
      <c r="I46" t="e">
        <f ca="1"/>
        <v>#N/A</v>
      </c>
      <c r="J46" t="e">
        <f ca="1"/>
        <v>#N/A</v>
      </c>
      <c r="K46" t="e">
        <f ca="1"/>
        <v>#N/A</v>
      </c>
      <c r="L46" t="e">
        <f ca="1"/>
        <v>#N/A</v>
      </c>
    </row>
    <row r="47" spans="1:12">
      <c r="A47" t="e">
        <f ca="1"/>
        <v>#N/A</v>
      </c>
      <c r="B47" s="60" t="e">
        <f ca="1"/>
        <v>#N/A</v>
      </c>
      <c r="C47" s="60" t="e">
        <f ca="1"/>
        <v>#N/A</v>
      </c>
      <c r="D47" s="45" t="e">
        <f ca="1"/>
        <v>#N/A</v>
      </c>
      <c r="E47" s="45" t="e">
        <f ca="1"/>
        <v>#N/A</v>
      </c>
      <c r="F47" t="e">
        <f ca="1"/>
        <v>#N/A</v>
      </c>
      <c r="G47" t="e">
        <f ca="1"/>
        <v>#N/A</v>
      </c>
      <c r="H47" s="45" t="e">
        <f ca="1"/>
        <v>#N/A</v>
      </c>
      <c r="I47" t="e">
        <f ca="1"/>
        <v>#N/A</v>
      </c>
      <c r="J47" t="e">
        <f ca="1"/>
        <v>#N/A</v>
      </c>
      <c r="K47" t="e">
        <f ca="1"/>
        <v>#N/A</v>
      </c>
      <c r="L47" t="e">
        <f ca="1"/>
        <v>#N/A</v>
      </c>
    </row>
    <row r="48" spans="1:12">
      <c r="A48" t="e">
        <f ca="1"/>
        <v>#N/A</v>
      </c>
      <c r="B48" s="60" t="e">
        <f ca="1"/>
        <v>#N/A</v>
      </c>
      <c r="C48" s="60" t="e">
        <f ca="1"/>
        <v>#N/A</v>
      </c>
      <c r="D48" s="45" t="e">
        <f ca="1"/>
        <v>#N/A</v>
      </c>
      <c r="E48" s="45" t="e">
        <f ca="1"/>
        <v>#N/A</v>
      </c>
      <c r="F48" t="e">
        <f ca="1"/>
        <v>#N/A</v>
      </c>
      <c r="G48" t="e">
        <f ca="1"/>
        <v>#N/A</v>
      </c>
      <c r="H48" s="45" t="e">
        <f ca="1"/>
        <v>#N/A</v>
      </c>
      <c r="I48" t="e">
        <f ca="1"/>
        <v>#N/A</v>
      </c>
      <c r="J48" t="e">
        <f ca="1"/>
        <v>#N/A</v>
      </c>
      <c r="K48" t="e">
        <f ca="1"/>
        <v>#N/A</v>
      </c>
      <c r="L48" t="e">
        <f ca="1"/>
        <v>#N/A</v>
      </c>
    </row>
    <row r="49" spans="1:12">
      <c r="A49" t="e">
        <f ca="1"/>
        <v>#N/A</v>
      </c>
      <c r="B49" s="60" t="e">
        <f ca="1"/>
        <v>#N/A</v>
      </c>
      <c r="C49" s="60" t="e">
        <f ca="1"/>
        <v>#N/A</v>
      </c>
      <c r="D49" s="45" t="e">
        <f ca="1"/>
        <v>#N/A</v>
      </c>
      <c r="E49" s="45" t="e">
        <f ca="1"/>
        <v>#N/A</v>
      </c>
      <c r="F49" t="e">
        <f ca="1"/>
        <v>#N/A</v>
      </c>
      <c r="G49" t="e">
        <f ca="1"/>
        <v>#N/A</v>
      </c>
      <c r="H49" s="45" t="e">
        <f ca="1"/>
        <v>#N/A</v>
      </c>
      <c r="I49" t="e">
        <f ca="1"/>
        <v>#N/A</v>
      </c>
      <c r="J49" t="e">
        <f ca="1"/>
        <v>#N/A</v>
      </c>
      <c r="K49" t="e">
        <f ca="1"/>
        <v>#N/A</v>
      </c>
      <c r="L49" t="e">
        <f ca="1"/>
        <v>#N/A</v>
      </c>
    </row>
    <row r="50" spans="1:12">
      <c r="A50" t="e">
        <f ca="1"/>
        <v>#N/A</v>
      </c>
      <c r="B50" s="60" t="e">
        <f ca="1"/>
        <v>#N/A</v>
      </c>
      <c r="C50" s="60" t="e">
        <f ca="1"/>
        <v>#N/A</v>
      </c>
      <c r="D50" s="45" t="e">
        <f ca="1"/>
        <v>#N/A</v>
      </c>
      <c r="E50" s="45" t="e">
        <f ca="1"/>
        <v>#N/A</v>
      </c>
      <c r="F50" t="e">
        <f ca="1"/>
        <v>#N/A</v>
      </c>
      <c r="G50" t="e">
        <f ca="1"/>
        <v>#N/A</v>
      </c>
      <c r="H50" s="45" t="e">
        <f ca="1"/>
        <v>#N/A</v>
      </c>
      <c r="I50" t="e">
        <f ca="1"/>
        <v>#N/A</v>
      </c>
      <c r="J50" t="e">
        <f ca="1"/>
        <v>#N/A</v>
      </c>
      <c r="K50" t="e">
        <f ca="1"/>
        <v>#N/A</v>
      </c>
      <c r="L50" t="e">
        <f ca="1"/>
        <v>#N/A</v>
      </c>
    </row>
    <row r="51" spans="1:12">
      <c r="A51" t="e">
        <f ca="1"/>
        <v>#N/A</v>
      </c>
      <c r="B51" s="60" t="e">
        <f ca="1"/>
        <v>#N/A</v>
      </c>
      <c r="C51" s="60" t="e">
        <f ca="1"/>
        <v>#N/A</v>
      </c>
      <c r="D51" s="45" t="e">
        <f ca="1"/>
        <v>#N/A</v>
      </c>
      <c r="E51" s="45" t="e">
        <f ca="1"/>
        <v>#N/A</v>
      </c>
      <c r="F51" t="e">
        <f ca="1"/>
        <v>#N/A</v>
      </c>
      <c r="G51" t="e">
        <f ca="1"/>
        <v>#N/A</v>
      </c>
      <c r="H51" s="45" t="e">
        <f ca="1"/>
        <v>#N/A</v>
      </c>
      <c r="I51" t="e">
        <f ca="1"/>
        <v>#N/A</v>
      </c>
      <c r="J51" t="e">
        <f ca="1"/>
        <v>#N/A</v>
      </c>
      <c r="K51" t="e">
        <f ca="1"/>
        <v>#N/A</v>
      </c>
      <c r="L51" t="e">
        <f ca="1"/>
        <v>#N/A</v>
      </c>
    </row>
    <row r="52" spans="1:12">
      <c r="A52" t="e">
        <f ca="1"/>
        <v>#N/A</v>
      </c>
      <c r="B52" s="60" t="e">
        <f ca="1"/>
        <v>#N/A</v>
      </c>
      <c r="C52" s="60" t="e">
        <f ca="1"/>
        <v>#N/A</v>
      </c>
      <c r="D52" s="45" t="e">
        <f ca="1"/>
        <v>#N/A</v>
      </c>
      <c r="E52" s="45" t="e">
        <f ca="1"/>
        <v>#N/A</v>
      </c>
      <c r="F52" t="e">
        <f ca="1"/>
        <v>#N/A</v>
      </c>
      <c r="G52" t="e">
        <f ca="1"/>
        <v>#N/A</v>
      </c>
      <c r="H52" s="45" t="e">
        <f ca="1"/>
        <v>#N/A</v>
      </c>
      <c r="I52" t="e">
        <f ca="1"/>
        <v>#N/A</v>
      </c>
      <c r="J52" t="e">
        <f ca="1"/>
        <v>#N/A</v>
      </c>
      <c r="K52" t="e">
        <f ca="1"/>
        <v>#N/A</v>
      </c>
      <c r="L52" t="e">
        <f ca="1"/>
        <v>#N/A</v>
      </c>
    </row>
    <row r="53" spans="1:12">
      <c r="A53" t="e">
        <f ca="1"/>
        <v>#N/A</v>
      </c>
      <c r="B53" s="60" t="e">
        <f ca="1"/>
        <v>#N/A</v>
      </c>
      <c r="C53" s="60" t="e">
        <f ca="1"/>
        <v>#N/A</v>
      </c>
      <c r="D53" s="45" t="e">
        <f ca="1"/>
        <v>#N/A</v>
      </c>
      <c r="E53" s="45" t="e">
        <f ca="1"/>
        <v>#N/A</v>
      </c>
      <c r="F53" t="e">
        <f ca="1"/>
        <v>#N/A</v>
      </c>
      <c r="G53" t="e">
        <f ca="1"/>
        <v>#N/A</v>
      </c>
      <c r="H53" s="45" t="e">
        <f ca="1"/>
        <v>#N/A</v>
      </c>
      <c r="I53" t="e">
        <f ca="1"/>
        <v>#N/A</v>
      </c>
      <c r="J53" t="e">
        <f ca="1"/>
        <v>#N/A</v>
      </c>
      <c r="K53" t="e">
        <f ca="1"/>
        <v>#N/A</v>
      </c>
      <c r="L53" t="e">
        <f ca="1"/>
        <v>#N/A</v>
      </c>
    </row>
    <row r="54" spans="1:12">
      <c r="A54" t="e">
        <f ca="1"/>
        <v>#N/A</v>
      </c>
      <c r="B54" s="60" t="e">
        <f ca="1"/>
        <v>#N/A</v>
      </c>
      <c r="C54" s="60" t="e">
        <f ca="1"/>
        <v>#N/A</v>
      </c>
      <c r="D54" s="45" t="e">
        <f ca="1"/>
        <v>#N/A</v>
      </c>
      <c r="E54" s="45" t="e">
        <f ca="1"/>
        <v>#N/A</v>
      </c>
      <c r="F54" t="e">
        <f ca="1"/>
        <v>#N/A</v>
      </c>
      <c r="G54" t="e">
        <f ca="1"/>
        <v>#N/A</v>
      </c>
      <c r="H54" s="45" t="e">
        <f ca="1"/>
        <v>#N/A</v>
      </c>
      <c r="I54" t="e">
        <f ca="1"/>
        <v>#N/A</v>
      </c>
      <c r="J54" t="e">
        <f ca="1"/>
        <v>#N/A</v>
      </c>
      <c r="K54" t="e">
        <f ca="1"/>
        <v>#N/A</v>
      </c>
      <c r="L54" t="e">
        <f ca="1"/>
        <v>#N/A</v>
      </c>
    </row>
    <row r="55" spans="1:12">
      <c r="A55" t="e">
        <f ca="1"/>
        <v>#N/A</v>
      </c>
      <c r="B55" s="60" t="e">
        <f ca="1"/>
        <v>#N/A</v>
      </c>
      <c r="C55" s="60" t="e">
        <f ca="1"/>
        <v>#N/A</v>
      </c>
      <c r="D55" s="45" t="e">
        <f ca="1"/>
        <v>#N/A</v>
      </c>
      <c r="E55" s="45" t="e">
        <f ca="1"/>
        <v>#N/A</v>
      </c>
      <c r="F55" t="e">
        <f ca="1"/>
        <v>#N/A</v>
      </c>
      <c r="G55" t="e">
        <f ca="1"/>
        <v>#N/A</v>
      </c>
      <c r="H55" s="45" t="e">
        <f ca="1"/>
        <v>#N/A</v>
      </c>
      <c r="I55" t="e">
        <f ca="1"/>
        <v>#N/A</v>
      </c>
      <c r="J55" t="e">
        <f ca="1"/>
        <v>#N/A</v>
      </c>
      <c r="K55" t="e">
        <f ca="1"/>
        <v>#N/A</v>
      </c>
      <c r="L55" t="e">
        <f ca="1"/>
        <v>#N/A</v>
      </c>
    </row>
    <row r="56" spans="1:12">
      <c r="A56" t="e">
        <f ca="1"/>
        <v>#N/A</v>
      </c>
      <c r="B56" s="60" t="e">
        <f ca="1"/>
        <v>#N/A</v>
      </c>
      <c r="C56" s="60" t="e">
        <f ca="1"/>
        <v>#N/A</v>
      </c>
      <c r="D56" s="45" t="e">
        <f ca="1"/>
        <v>#N/A</v>
      </c>
      <c r="E56" s="45" t="e">
        <f ca="1"/>
        <v>#N/A</v>
      </c>
      <c r="F56" t="e">
        <f ca="1"/>
        <v>#N/A</v>
      </c>
      <c r="G56" t="e">
        <f ca="1"/>
        <v>#N/A</v>
      </c>
      <c r="H56" s="45" t="e">
        <f ca="1"/>
        <v>#N/A</v>
      </c>
      <c r="I56" t="e">
        <f ca="1"/>
        <v>#N/A</v>
      </c>
      <c r="J56" t="e">
        <f ca="1"/>
        <v>#N/A</v>
      </c>
      <c r="K56" t="e">
        <f ca="1"/>
        <v>#N/A</v>
      </c>
      <c r="L56" t="e">
        <f ca="1"/>
        <v>#N/A</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B1:L154"/>
  <sheetViews>
    <sheetView showGridLines="0" workbookViewId="0">
      <selection activeCell="D40" sqref="D40"/>
    </sheetView>
  </sheetViews>
  <sheetFormatPr defaultRowHeight="12.75"/>
  <cols>
    <col min="1" max="2" width="1.7109375" style="8" customWidth="1"/>
    <col min="3" max="3" width="3.140625" style="8" customWidth="1"/>
    <col min="4" max="4" width="33.28515625" style="8" bestFit="1" customWidth="1"/>
    <col min="5" max="5" width="48.5703125" style="8" bestFit="1" customWidth="1"/>
    <col min="6" max="6" width="12.28515625" style="8" bestFit="1" customWidth="1"/>
    <col min="7" max="7" width="28.28515625" style="8" bestFit="1" customWidth="1"/>
    <col min="8" max="8" width="48.5703125" style="8" bestFit="1" customWidth="1"/>
    <col min="9" max="9" width="14.42578125" style="8" bestFit="1" customWidth="1"/>
    <col min="10" max="10" width="3.140625" style="8" customWidth="1"/>
    <col min="11" max="11" width="19.28515625" style="8" bestFit="1" customWidth="1"/>
    <col min="12" max="12" width="25.28515625" style="8" bestFit="1" customWidth="1"/>
    <col min="13" max="13" width="2.5703125" style="8" customWidth="1"/>
    <col min="14" max="237" width="9.140625" style="8"/>
    <col min="238" max="239" width="1.7109375" style="8" customWidth="1"/>
    <col min="240" max="240" width="3.140625" style="8" customWidth="1"/>
    <col min="241" max="241" width="17.7109375" style="8" bestFit="1" customWidth="1"/>
    <col min="242" max="242" width="36.42578125" style="8" bestFit="1" customWidth="1"/>
    <col min="243" max="243" width="9.140625" style="8"/>
    <col min="244" max="244" width="17.7109375" style="8" bestFit="1" customWidth="1"/>
    <col min="245" max="245" width="36.42578125" style="8" bestFit="1" customWidth="1"/>
    <col min="246" max="246" width="9.140625" style="8"/>
    <col min="247" max="247" width="1.140625" style="8" customWidth="1"/>
    <col min="248" max="249" width="9.140625" style="8"/>
    <col min="250" max="250" width="11.85546875" style="8" bestFit="1" customWidth="1"/>
    <col min="251" max="493" width="9.140625" style="8"/>
    <col min="494" max="495" width="1.7109375" style="8" customWidth="1"/>
    <col min="496" max="496" width="3.140625" style="8" customWidth="1"/>
    <col min="497" max="497" width="17.7109375" style="8" bestFit="1" customWidth="1"/>
    <col min="498" max="498" width="36.42578125" style="8" bestFit="1" customWidth="1"/>
    <col min="499" max="499" width="9.140625" style="8"/>
    <col min="500" max="500" width="17.7109375" style="8" bestFit="1" customWidth="1"/>
    <col min="501" max="501" width="36.42578125" style="8" bestFit="1" customWidth="1"/>
    <col min="502" max="502" width="9.140625" style="8"/>
    <col min="503" max="503" width="1.140625" style="8" customWidth="1"/>
    <col min="504" max="505" width="9.140625" style="8"/>
    <col min="506" max="506" width="11.85546875" style="8" bestFit="1" customWidth="1"/>
    <col min="507" max="749" width="9.140625" style="8"/>
    <col min="750" max="751" width="1.7109375" style="8" customWidth="1"/>
    <col min="752" max="752" width="3.140625" style="8" customWidth="1"/>
    <col min="753" max="753" width="17.7109375" style="8" bestFit="1" customWidth="1"/>
    <col min="754" max="754" width="36.42578125" style="8" bestFit="1" customWidth="1"/>
    <col min="755" max="755" width="9.140625" style="8"/>
    <col min="756" max="756" width="17.7109375" style="8" bestFit="1" customWidth="1"/>
    <col min="757" max="757" width="36.42578125" style="8" bestFit="1" customWidth="1"/>
    <col min="758" max="758" width="9.140625" style="8"/>
    <col min="759" max="759" width="1.140625" style="8" customWidth="1"/>
    <col min="760" max="761" width="9.140625" style="8"/>
    <col min="762" max="762" width="11.85546875" style="8" bestFit="1" customWidth="1"/>
    <col min="763" max="1005" width="9.140625" style="8"/>
    <col min="1006" max="1007" width="1.7109375" style="8" customWidth="1"/>
    <col min="1008" max="1008" width="3.140625" style="8" customWidth="1"/>
    <col min="1009" max="1009" width="17.7109375" style="8" bestFit="1" customWidth="1"/>
    <col min="1010" max="1010" width="36.42578125" style="8" bestFit="1" customWidth="1"/>
    <col min="1011" max="1011" width="9.140625" style="8"/>
    <col min="1012" max="1012" width="17.7109375" style="8" bestFit="1" customWidth="1"/>
    <col min="1013" max="1013" width="36.42578125" style="8" bestFit="1" customWidth="1"/>
    <col min="1014" max="1014" width="9.140625" style="8"/>
    <col min="1015" max="1015" width="1.140625" style="8" customWidth="1"/>
    <col min="1016" max="1017" width="9.140625" style="8"/>
    <col min="1018" max="1018" width="11.85546875" style="8" bestFit="1" customWidth="1"/>
    <col min="1019" max="1261" width="9.140625" style="8"/>
    <col min="1262" max="1263" width="1.7109375" style="8" customWidth="1"/>
    <col min="1264" max="1264" width="3.140625" style="8" customWidth="1"/>
    <col min="1265" max="1265" width="17.7109375" style="8" bestFit="1" customWidth="1"/>
    <col min="1266" max="1266" width="36.42578125" style="8" bestFit="1" customWidth="1"/>
    <col min="1267" max="1267" width="9.140625" style="8"/>
    <col min="1268" max="1268" width="17.7109375" style="8" bestFit="1" customWidth="1"/>
    <col min="1269" max="1269" width="36.42578125" style="8" bestFit="1" customWidth="1"/>
    <col min="1270" max="1270" width="9.140625" style="8"/>
    <col min="1271" max="1271" width="1.140625" style="8" customWidth="1"/>
    <col min="1272" max="1273" width="9.140625" style="8"/>
    <col min="1274" max="1274" width="11.85546875" style="8" bestFit="1" customWidth="1"/>
    <col min="1275" max="1517" width="9.140625" style="8"/>
    <col min="1518" max="1519" width="1.7109375" style="8" customWidth="1"/>
    <col min="1520" max="1520" width="3.140625" style="8" customWidth="1"/>
    <col min="1521" max="1521" width="17.7109375" style="8" bestFit="1" customWidth="1"/>
    <col min="1522" max="1522" width="36.42578125" style="8" bestFit="1" customWidth="1"/>
    <col min="1523" max="1523" width="9.140625" style="8"/>
    <col min="1524" max="1524" width="17.7109375" style="8" bestFit="1" customWidth="1"/>
    <col min="1525" max="1525" width="36.42578125" style="8" bestFit="1" customWidth="1"/>
    <col min="1526" max="1526" width="9.140625" style="8"/>
    <col min="1527" max="1527" width="1.140625" style="8" customWidth="1"/>
    <col min="1528" max="1529" width="9.140625" style="8"/>
    <col min="1530" max="1530" width="11.85546875" style="8" bestFit="1" customWidth="1"/>
    <col min="1531" max="1773" width="9.140625" style="8"/>
    <col min="1774" max="1775" width="1.7109375" style="8" customWidth="1"/>
    <col min="1776" max="1776" width="3.140625" style="8" customWidth="1"/>
    <col min="1777" max="1777" width="17.7109375" style="8" bestFit="1" customWidth="1"/>
    <col min="1778" max="1778" width="36.42578125" style="8" bestFit="1" customWidth="1"/>
    <col min="1779" max="1779" width="9.140625" style="8"/>
    <col min="1780" max="1780" width="17.7109375" style="8" bestFit="1" customWidth="1"/>
    <col min="1781" max="1781" width="36.42578125" style="8" bestFit="1" customWidth="1"/>
    <col min="1782" max="1782" width="9.140625" style="8"/>
    <col min="1783" max="1783" width="1.140625" style="8" customWidth="1"/>
    <col min="1784" max="1785" width="9.140625" style="8"/>
    <col min="1786" max="1786" width="11.85546875" style="8" bestFit="1" customWidth="1"/>
    <col min="1787" max="2029" width="9.140625" style="8"/>
    <col min="2030" max="2031" width="1.7109375" style="8" customWidth="1"/>
    <col min="2032" max="2032" width="3.140625" style="8" customWidth="1"/>
    <col min="2033" max="2033" width="17.7109375" style="8" bestFit="1" customWidth="1"/>
    <col min="2034" max="2034" width="36.42578125" style="8" bestFit="1" customWidth="1"/>
    <col min="2035" max="2035" width="9.140625" style="8"/>
    <col min="2036" max="2036" width="17.7109375" style="8" bestFit="1" customWidth="1"/>
    <col min="2037" max="2037" width="36.42578125" style="8" bestFit="1" customWidth="1"/>
    <col min="2038" max="2038" width="9.140625" style="8"/>
    <col min="2039" max="2039" width="1.140625" style="8" customWidth="1"/>
    <col min="2040" max="2041" width="9.140625" style="8"/>
    <col min="2042" max="2042" width="11.85546875" style="8" bestFit="1" customWidth="1"/>
    <col min="2043" max="2285" width="9.140625" style="8"/>
    <col min="2286" max="2287" width="1.7109375" style="8" customWidth="1"/>
    <col min="2288" max="2288" width="3.140625" style="8" customWidth="1"/>
    <col min="2289" max="2289" width="17.7109375" style="8" bestFit="1" customWidth="1"/>
    <col min="2290" max="2290" width="36.42578125" style="8" bestFit="1" customWidth="1"/>
    <col min="2291" max="2291" width="9.140625" style="8"/>
    <col min="2292" max="2292" width="17.7109375" style="8" bestFit="1" customWidth="1"/>
    <col min="2293" max="2293" width="36.42578125" style="8" bestFit="1" customWidth="1"/>
    <col min="2294" max="2294" width="9.140625" style="8"/>
    <col min="2295" max="2295" width="1.140625" style="8" customWidth="1"/>
    <col min="2296" max="2297" width="9.140625" style="8"/>
    <col min="2298" max="2298" width="11.85546875" style="8" bestFit="1" customWidth="1"/>
    <col min="2299" max="2541" width="9.140625" style="8"/>
    <col min="2542" max="2543" width="1.7109375" style="8" customWidth="1"/>
    <col min="2544" max="2544" width="3.140625" style="8" customWidth="1"/>
    <col min="2545" max="2545" width="17.7109375" style="8" bestFit="1" customWidth="1"/>
    <col min="2546" max="2546" width="36.42578125" style="8" bestFit="1" customWidth="1"/>
    <col min="2547" max="2547" width="9.140625" style="8"/>
    <col min="2548" max="2548" width="17.7109375" style="8" bestFit="1" customWidth="1"/>
    <col min="2549" max="2549" width="36.42578125" style="8" bestFit="1" customWidth="1"/>
    <col min="2550" max="2550" width="9.140625" style="8"/>
    <col min="2551" max="2551" width="1.140625" style="8" customWidth="1"/>
    <col min="2552" max="2553" width="9.140625" style="8"/>
    <col min="2554" max="2554" width="11.85546875" style="8" bestFit="1" customWidth="1"/>
    <col min="2555" max="2797" width="9.140625" style="8"/>
    <col min="2798" max="2799" width="1.7109375" style="8" customWidth="1"/>
    <col min="2800" max="2800" width="3.140625" style="8" customWidth="1"/>
    <col min="2801" max="2801" width="17.7109375" style="8" bestFit="1" customWidth="1"/>
    <col min="2802" max="2802" width="36.42578125" style="8" bestFit="1" customWidth="1"/>
    <col min="2803" max="2803" width="9.140625" style="8"/>
    <col min="2804" max="2804" width="17.7109375" style="8" bestFit="1" customWidth="1"/>
    <col min="2805" max="2805" width="36.42578125" style="8" bestFit="1" customWidth="1"/>
    <col min="2806" max="2806" width="9.140625" style="8"/>
    <col min="2807" max="2807" width="1.140625" style="8" customWidth="1"/>
    <col min="2808" max="2809" width="9.140625" style="8"/>
    <col min="2810" max="2810" width="11.85546875" style="8" bestFit="1" customWidth="1"/>
    <col min="2811" max="3053" width="9.140625" style="8"/>
    <col min="3054" max="3055" width="1.7109375" style="8" customWidth="1"/>
    <col min="3056" max="3056" width="3.140625" style="8" customWidth="1"/>
    <col min="3057" max="3057" width="17.7109375" style="8" bestFit="1" customWidth="1"/>
    <col min="3058" max="3058" width="36.42578125" style="8" bestFit="1" customWidth="1"/>
    <col min="3059" max="3059" width="9.140625" style="8"/>
    <col min="3060" max="3060" width="17.7109375" style="8" bestFit="1" customWidth="1"/>
    <col min="3061" max="3061" width="36.42578125" style="8" bestFit="1" customWidth="1"/>
    <col min="3062" max="3062" width="9.140625" style="8"/>
    <col min="3063" max="3063" width="1.140625" style="8" customWidth="1"/>
    <col min="3064" max="3065" width="9.140625" style="8"/>
    <col min="3066" max="3066" width="11.85546875" style="8" bestFit="1" customWidth="1"/>
    <col min="3067" max="3309" width="9.140625" style="8"/>
    <col min="3310" max="3311" width="1.7109375" style="8" customWidth="1"/>
    <col min="3312" max="3312" width="3.140625" style="8" customWidth="1"/>
    <col min="3313" max="3313" width="17.7109375" style="8" bestFit="1" customWidth="1"/>
    <col min="3314" max="3314" width="36.42578125" style="8" bestFit="1" customWidth="1"/>
    <col min="3315" max="3315" width="9.140625" style="8"/>
    <col min="3316" max="3316" width="17.7109375" style="8" bestFit="1" customWidth="1"/>
    <col min="3317" max="3317" width="36.42578125" style="8" bestFit="1" customWidth="1"/>
    <col min="3318" max="3318" width="9.140625" style="8"/>
    <col min="3319" max="3319" width="1.140625" style="8" customWidth="1"/>
    <col min="3320" max="3321" width="9.140625" style="8"/>
    <col min="3322" max="3322" width="11.85546875" style="8" bestFit="1" customWidth="1"/>
    <col min="3323" max="3565" width="9.140625" style="8"/>
    <col min="3566" max="3567" width="1.7109375" style="8" customWidth="1"/>
    <col min="3568" max="3568" width="3.140625" style="8" customWidth="1"/>
    <col min="3569" max="3569" width="17.7109375" style="8" bestFit="1" customWidth="1"/>
    <col min="3570" max="3570" width="36.42578125" style="8" bestFit="1" customWidth="1"/>
    <col min="3571" max="3571" width="9.140625" style="8"/>
    <col min="3572" max="3572" width="17.7109375" style="8" bestFit="1" customWidth="1"/>
    <col min="3573" max="3573" width="36.42578125" style="8" bestFit="1" customWidth="1"/>
    <col min="3574" max="3574" width="9.140625" style="8"/>
    <col min="3575" max="3575" width="1.140625" style="8" customWidth="1"/>
    <col min="3576" max="3577" width="9.140625" style="8"/>
    <col min="3578" max="3578" width="11.85546875" style="8" bestFit="1" customWidth="1"/>
    <col min="3579" max="3821" width="9.140625" style="8"/>
    <col min="3822" max="3823" width="1.7109375" style="8" customWidth="1"/>
    <col min="3824" max="3824" width="3.140625" style="8" customWidth="1"/>
    <col min="3825" max="3825" width="17.7109375" style="8" bestFit="1" customWidth="1"/>
    <col min="3826" max="3826" width="36.42578125" style="8" bestFit="1" customWidth="1"/>
    <col min="3827" max="3827" width="9.140625" style="8"/>
    <col min="3828" max="3828" width="17.7109375" style="8" bestFit="1" customWidth="1"/>
    <col min="3829" max="3829" width="36.42578125" style="8" bestFit="1" customWidth="1"/>
    <col min="3830" max="3830" width="9.140625" style="8"/>
    <col min="3831" max="3831" width="1.140625" style="8" customWidth="1"/>
    <col min="3832" max="3833" width="9.140625" style="8"/>
    <col min="3834" max="3834" width="11.85546875" style="8" bestFit="1" customWidth="1"/>
    <col min="3835" max="4077" width="9.140625" style="8"/>
    <col min="4078" max="4079" width="1.7109375" style="8" customWidth="1"/>
    <col min="4080" max="4080" width="3.140625" style="8" customWidth="1"/>
    <col min="4081" max="4081" width="17.7109375" style="8" bestFit="1" customWidth="1"/>
    <col min="4082" max="4082" width="36.42578125" style="8" bestFit="1" customWidth="1"/>
    <col min="4083" max="4083" width="9.140625" style="8"/>
    <col min="4084" max="4084" width="17.7109375" style="8" bestFit="1" customWidth="1"/>
    <col min="4085" max="4085" width="36.42578125" style="8" bestFit="1" customWidth="1"/>
    <col min="4086" max="4086" width="9.140625" style="8"/>
    <col min="4087" max="4087" width="1.140625" style="8" customWidth="1"/>
    <col min="4088" max="4089" width="9.140625" style="8"/>
    <col min="4090" max="4090" width="11.85546875" style="8" bestFit="1" customWidth="1"/>
    <col min="4091" max="4333" width="9.140625" style="8"/>
    <col min="4334" max="4335" width="1.7109375" style="8" customWidth="1"/>
    <col min="4336" max="4336" width="3.140625" style="8" customWidth="1"/>
    <col min="4337" max="4337" width="17.7109375" style="8" bestFit="1" customWidth="1"/>
    <col min="4338" max="4338" width="36.42578125" style="8" bestFit="1" customWidth="1"/>
    <col min="4339" max="4339" width="9.140625" style="8"/>
    <col min="4340" max="4340" width="17.7109375" style="8" bestFit="1" customWidth="1"/>
    <col min="4341" max="4341" width="36.42578125" style="8" bestFit="1" customWidth="1"/>
    <col min="4342" max="4342" width="9.140625" style="8"/>
    <col min="4343" max="4343" width="1.140625" style="8" customWidth="1"/>
    <col min="4344" max="4345" width="9.140625" style="8"/>
    <col min="4346" max="4346" width="11.85546875" style="8" bestFit="1" customWidth="1"/>
    <col min="4347" max="4589" width="9.140625" style="8"/>
    <col min="4590" max="4591" width="1.7109375" style="8" customWidth="1"/>
    <col min="4592" max="4592" width="3.140625" style="8" customWidth="1"/>
    <col min="4593" max="4593" width="17.7109375" style="8" bestFit="1" customWidth="1"/>
    <col min="4594" max="4594" width="36.42578125" style="8" bestFit="1" customWidth="1"/>
    <col min="4595" max="4595" width="9.140625" style="8"/>
    <col min="4596" max="4596" width="17.7109375" style="8" bestFit="1" customWidth="1"/>
    <col min="4597" max="4597" width="36.42578125" style="8" bestFit="1" customWidth="1"/>
    <col min="4598" max="4598" width="9.140625" style="8"/>
    <col min="4599" max="4599" width="1.140625" style="8" customWidth="1"/>
    <col min="4600" max="4601" width="9.140625" style="8"/>
    <col min="4602" max="4602" width="11.85546875" style="8" bestFit="1" customWidth="1"/>
    <col min="4603" max="4845" width="9.140625" style="8"/>
    <col min="4846" max="4847" width="1.7109375" style="8" customWidth="1"/>
    <col min="4848" max="4848" width="3.140625" style="8" customWidth="1"/>
    <col min="4849" max="4849" width="17.7109375" style="8" bestFit="1" customWidth="1"/>
    <col min="4850" max="4850" width="36.42578125" style="8" bestFit="1" customWidth="1"/>
    <col min="4851" max="4851" width="9.140625" style="8"/>
    <col min="4852" max="4852" width="17.7109375" style="8" bestFit="1" customWidth="1"/>
    <col min="4853" max="4853" width="36.42578125" style="8" bestFit="1" customWidth="1"/>
    <col min="4854" max="4854" width="9.140625" style="8"/>
    <col min="4855" max="4855" width="1.140625" style="8" customWidth="1"/>
    <col min="4856" max="4857" width="9.140625" style="8"/>
    <col min="4858" max="4858" width="11.85546875" style="8" bestFit="1" customWidth="1"/>
    <col min="4859" max="5101" width="9.140625" style="8"/>
    <col min="5102" max="5103" width="1.7109375" style="8" customWidth="1"/>
    <col min="5104" max="5104" width="3.140625" style="8" customWidth="1"/>
    <col min="5105" max="5105" width="17.7109375" style="8" bestFit="1" customWidth="1"/>
    <col min="5106" max="5106" width="36.42578125" style="8" bestFit="1" customWidth="1"/>
    <col min="5107" max="5107" width="9.140625" style="8"/>
    <col min="5108" max="5108" width="17.7109375" style="8" bestFit="1" customWidth="1"/>
    <col min="5109" max="5109" width="36.42578125" style="8" bestFit="1" customWidth="1"/>
    <col min="5110" max="5110" width="9.140625" style="8"/>
    <col min="5111" max="5111" width="1.140625" style="8" customWidth="1"/>
    <col min="5112" max="5113" width="9.140625" style="8"/>
    <col min="5114" max="5114" width="11.85546875" style="8" bestFit="1" customWidth="1"/>
    <col min="5115" max="5357" width="9.140625" style="8"/>
    <col min="5358" max="5359" width="1.7109375" style="8" customWidth="1"/>
    <col min="5360" max="5360" width="3.140625" style="8" customWidth="1"/>
    <col min="5361" max="5361" width="17.7109375" style="8" bestFit="1" customWidth="1"/>
    <col min="5362" max="5362" width="36.42578125" style="8" bestFit="1" customWidth="1"/>
    <col min="5363" max="5363" width="9.140625" style="8"/>
    <col min="5364" max="5364" width="17.7109375" style="8" bestFit="1" customWidth="1"/>
    <col min="5365" max="5365" width="36.42578125" style="8" bestFit="1" customWidth="1"/>
    <col min="5366" max="5366" width="9.140625" style="8"/>
    <col min="5367" max="5367" width="1.140625" style="8" customWidth="1"/>
    <col min="5368" max="5369" width="9.140625" style="8"/>
    <col min="5370" max="5370" width="11.85546875" style="8" bestFit="1" customWidth="1"/>
    <col min="5371" max="5613" width="9.140625" style="8"/>
    <col min="5614" max="5615" width="1.7109375" style="8" customWidth="1"/>
    <col min="5616" max="5616" width="3.140625" style="8" customWidth="1"/>
    <col min="5617" max="5617" width="17.7109375" style="8" bestFit="1" customWidth="1"/>
    <col min="5618" max="5618" width="36.42578125" style="8" bestFit="1" customWidth="1"/>
    <col min="5619" max="5619" width="9.140625" style="8"/>
    <col min="5620" max="5620" width="17.7109375" style="8" bestFit="1" customWidth="1"/>
    <col min="5621" max="5621" width="36.42578125" style="8" bestFit="1" customWidth="1"/>
    <col min="5622" max="5622" width="9.140625" style="8"/>
    <col min="5623" max="5623" width="1.140625" style="8" customWidth="1"/>
    <col min="5624" max="5625" width="9.140625" style="8"/>
    <col min="5626" max="5626" width="11.85546875" style="8" bestFit="1" customWidth="1"/>
    <col min="5627" max="5869" width="9.140625" style="8"/>
    <col min="5870" max="5871" width="1.7109375" style="8" customWidth="1"/>
    <col min="5872" max="5872" width="3.140625" style="8" customWidth="1"/>
    <col min="5873" max="5873" width="17.7109375" style="8" bestFit="1" customWidth="1"/>
    <col min="5874" max="5874" width="36.42578125" style="8" bestFit="1" customWidth="1"/>
    <col min="5875" max="5875" width="9.140625" style="8"/>
    <col min="5876" max="5876" width="17.7109375" style="8" bestFit="1" customWidth="1"/>
    <col min="5877" max="5877" width="36.42578125" style="8" bestFit="1" customWidth="1"/>
    <col min="5878" max="5878" width="9.140625" style="8"/>
    <col min="5879" max="5879" width="1.140625" style="8" customWidth="1"/>
    <col min="5880" max="5881" width="9.140625" style="8"/>
    <col min="5882" max="5882" width="11.85546875" style="8" bestFit="1" customWidth="1"/>
    <col min="5883" max="6125" width="9.140625" style="8"/>
    <col min="6126" max="6127" width="1.7109375" style="8" customWidth="1"/>
    <col min="6128" max="6128" width="3.140625" style="8" customWidth="1"/>
    <col min="6129" max="6129" width="17.7109375" style="8" bestFit="1" customWidth="1"/>
    <col min="6130" max="6130" width="36.42578125" style="8" bestFit="1" customWidth="1"/>
    <col min="6131" max="6131" width="9.140625" style="8"/>
    <col min="6132" max="6132" width="17.7109375" style="8" bestFit="1" customWidth="1"/>
    <col min="6133" max="6133" width="36.42578125" style="8" bestFit="1" customWidth="1"/>
    <col min="6134" max="6134" width="9.140625" style="8"/>
    <col min="6135" max="6135" width="1.140625" style="8" customWidth="1"/>
    <col min="6136" max="6137" width="9.140625" style="8"/>
    <col min="6138" max="6138" width="11.85546875" style="8" bestFit="1" customWidth="1"/>
    <col min="6139" max="6381" width="9.140625" style="8"/>
    <col min="6382" max="6383" width="1.7109375" style="8" customWidth="1"/>
    <col min="6384" max="6384" width="3.140625" style="8" customWidth="1"/>
    <col min="6385" max="6385" width="17.7109375" style="8" bestFit="1" customWidth="1"/>
    <col min="6386" max="6386" width="36.42578125" style="8" bestFit="1" customWidth="1"/>
    <col min="6387" max="6387" width="9.140625" style="8"/>
    <col min="6388" max="6388" width="17.7109375" style="8" bestFit="1" customWidth="1"/>
    <col min="6389" max="6389" width="36.42578125" style="8" bestFit="1" customWidth="1"/>
    <col min="6390" max="6390" width="9.140625" style="8"/>
    <col min="6391" max="6391" width="1.140625" style="8" customWidth="1"/>
    <col min="6392" max="6393" width="9.140625" style="8"/>
    <col min="6394" max="6394" width="11.85546875" style="8" bestFit="1" customWidth="1"/>
    <col min="6395" max="6637" width="9.140625" style="8"/>
    <col min="6638" max="6639" width="1.7109375" style="8" customWidth="1"/>
    <col min="6640" max="6640" width="3.140625" style="8" customWidth="1"/>
    <col min="6641" max="6641" width="17.7109375" style="8" bestFit="1" customWidth="1"/>
    <col min="6642" max="6642" width="36.42578125" style="8" bestFit="1" customWidth="1"/>
    <col min="6643" max="6643" width="9.140625" style="8"/>
    <col min="6644" max="6644" width="17.7109375" style="8" bestFit="1" customWidth="1"/>
    <col min="6645" max="6645" width="36.42578125" style="8" bestFit="1" customWidth="1"/>
    <col min="6646" max="6646" width="9.140625" style="8"/>
    <col min="6647" max="6647" width="1.140625" style="8" customWidth="1"/>
    <col min="6648" max="6649" width="9.140625" style="8"/>
    <col min="6650" max="6650" width="11.85546875" style="8" bestFit="1" customWidth="1"/>
    <col min="6651" max="6893" width="9.140625" style="8"/>
    <col min="6894" max="6895" width="1.7109375" style="8" customWidth="1"/>
    <col min="6896" max="6896" width="3.140625" style="8" customWidth="1"/>
    <col min="6897" max="6897" width="17.7109375" style="8" bestFit="1" customWidth="1"/>
    <col min="6898" max="6898" width="36.42578125" style="8" bestFit="1" customWidth="1"/>
    <col min="6899" max="6899" width="9.140625" style="8"/>
    <col min="6900" max="6900" width="17.7109375" style="8" bestFit="1" customWidth="1"/>
    <col min="6901" max="6901" width="36.42578125" style="8" bestFit="1" customWidth="1"/>
    <col min="6902" max="6902" width="9.140625" style="8"/>
    <col min="6903" max="6903" width="1.140625" style="8" customWidth="1"/>
    <col min="6904" max="6905" width="9.140625" style="8"/>
    <col min="6906" max="6906" width="11.85546875" style="8" bestFit="1" customWidth="1"/>
    <col min="6907" max="7149" width="9.140625" style="8"/>
    <col min="7150" max="7151" width="1.7109375" style="8" customWidth="1"/>
    <col min="7152" max="7152" width="3.140625" style="8" customWidth="1"/>
    <col min="7153" max="7153" width="17.7109375" style="8" bestFit="1" customWidth="1"/>
    <col min="7154" max="7154" width="36.42578125" style="8" bestFit="1" customWidth="1"/>
    <col min="7155" max="7155" width="9.140625" style="8"/>
    <col min="7156" max="7156" width="17.7109375" style="8" bestFit="1" customWidth="1"/>
    <col min="7157" max="7157" width="36.42578125" style="8" bestFit="1" customWidth="1"/>
    <col min="7158" max="7158" width="9.140625" style="8"/>
    <col min="7159" max="7159" width="1.140625" style="8" customWidth="1"/>
    <col min="7160" max="7161" width="9.140625" style="8"/>
    <col min="7162" max="7162" width="11.85546875" style="8" bestFit="1" customWidth="1"/>
    <col min="7163" max="7405" width="9.140625" style="8"/>
    <col min="7406" max="7407" width="1.7109375" style="8" customWidth="1"/>
    <col min="7408" max="7408" width="3.140625" style="8" customWidth="1"/>
    <col min="7409" max="7409" width="17.7109375" style="8" bestFit="1" customWidth="1"/>
    <col min="7410" max="7410" width="36.42578125" style="8" bestFit="1" customWidth="1"/>
    <col min="7411" max="7411" width="9.140625" style="8"/>
    <col min="7412" max="7412" width="17.7109375" style="8" bestFit="1" customWidth="1"/>
    <col min="7413" max="7413" width="36.42578125" style="8" bestFit="1" customWidth="1"/>
    <col min="7414" max="7414" width="9.140625" style="8"/>
    <col min="7415" max="7415" width="1.140625" style="8" customWidth="1"/>
    <col min="7416" max="7417" width="9.140625" style="8"/>
    <col min="7418" max="7418" width="11.85546875" style="8" bestFit="1" customWidth="1"/>
    <col min="7419" max="7661" width="9.140625" style="8"/>
    <col min="7662" max="7663" width="1.7109375" style="8" customWidth="1"/>
    <col min="7664" max="7664" width="3.140625" style="8" customWidth="1"/>
    <col min="7665" max="7665" width="17.7109375" style="8" bestFit="1" customWidth="1"/>
    <col min="7666" max="7666" width="36.42578125" style="8" bestFit="1" customWidth="1"/>
    <col min="7667" max="7667" width="9.140625" style="8"/>
    <col min="7668" max="7668" width="17.7109375" style="8" bestFit="1" customWidth="1"/>
    <col min="7669" max="7669" width="36.42578125" style="8" bestFit="1" customWidth="1"/>
    <col min="7670" max="7670" width="9.140625" style="8"/>
    <col min="7671" max="7671" width="1.140625" style="8" customWidth="1"/>
    <col min="7672" max="7673" width="9.140625" style="8"/>
    <col min="7674" max="7674" width="11.85546875" style="8" bestFit="1" customWidth="1"/>
    <col min="7675" max="7917" width="9.140625" style="8"/>
    <col min="7918" max="7919" width="1.7109375" style="8" customWidth="1"/>
    <col min="7920" max="7920" width="3.140625" style="8" customWidth="1"/>
    <col min="7921" max="7921" width="17.7109375" style="8" bestFit="1" customWidth="1"/>
    <col min="7922" max="7922" width="36.42578125" style="8" bestFit="1" customWidth="1"/>
    <col min="7923" max="7923" width="9.140625" style="8"/>
    <col min="7924" max="7924" width="17.7109375" style="8" bestFit="1" customWidth="1"/>
    <col min="7925" max="7925" width="36.42578125" style="8" bestFit="1" customWidth="1"/>
    <col min="7926" max="7926" width="9.140625" style="8"/>
    <col min="7927" max="7927" width="1.140625" style="8" customWidth="1"/>
    <col min="7928" max="7929" width="9.140625" style="8"/>
    <col min="7930" max="7930" width="11.85546875" style="8" bestFit="1" customWidth="1"/>
    <col min="7931" max="8173" width="9.140625" style="8"/>
    <col min="8174" max="8175" width="1.7109375" style="8" customWidth="1"/>
    <col min="8176" max="8176" width="3.140625" style="8" customWidth="1"/>
    <col min="8177" max="8177" width="17.7109375" style="8" bestFit="1" customWidth="1"/>
    <col min="8178" max="8178" width="36.42578125" style="8" bestFit="1" customWidth="1"/>
    <col min="8179" max="8179" width="9.140625" style="8"/>
    <col min="8180" max="8180" width="17.7109375" style="8" bestFit="1" customWidth="1"/>
    <col min="8181" max="8181" width="36.42578125" style="8" bestFit="1" customWidth="1"/>
    <col min="8182" max="8182" width="9.140625" style="8"/>
    <col min="8183" max="8183" width="1.140625" style="8" customWidth="1"/>
    <col min="8184" max="8185" width="9.140625" style="8"/>
    <col min="8186" max="8186" width="11.85546875" style="8" bestFit="1" customWidth="1"/>
    <col min="8187" max="8429" width="9.140625" style="8"/>
    <col min="8430" max="8431" width="1.7109375" style="8" customWidth="1"/>
    <col min="8432" max="8432" width="3.140625" style="8" customWidth="1"/>
    <col min="8433" max="8433" width="17.7109375" style="8" bestFit="1" customWidth="1"/>
    <col min="8434" max="8434" width="36.42578125" style="8" bestFit="1" customWidth="1"/>
    <col min="8435" max="8435" width="9.140625" style="8"/>
    <col min="8436" max="8436" width="17.7109375" style="8" bestFit="1" customWidth="1"/>
    <col min="8437" max="8437" width="36.42578125" style="8" bestFit="1" customWidth="1"/>
    <col min="8438" max="8438" width="9.140625" style="8"/>
    <col min="8439" max="8439" width="1.140625" style="8" customWidth="1"/>
    <col min="8440" max="8441" width="9.140625" style="8"/>
    <col min="8442" max="8442" width="11.85546875" style="8" bestFit="1" customWidth="1"/>
    <col min="8443" max="8685" width="9.140625" style="8"/>
    <col min="8686" max="8687" width="1.7109375" style="8" customWidth="1"/>
    <col min="8688" max="8688" width="3.140625" style="8" customWidth="1"/>
    <col min="8689" max="8689" width="17.7109375" style="8" bestFit="1" customWidth="1"/>
    <col min="8690" max="8690" width="36.42578125" style="8" bestFit="1" customWidth="1"/>
    <col min="8691" max="8691" width="9.140625" style="8"/>
    <col min="8692" max="8692" width="17.7109375" style="8" bestFit="1" customWidth="1"/>
    <col min="8693" max="8693" width="36.42578125" style="8" bestFit="1" customWidth="1"/>
    <col min="8694" max="8694" width="9.140625" style="8"/>
    <col min="8695" max="8695" width="1.140625" style="8" customWidth="1"/>
    <col min="8696" max="8697" width="9.140625" style="8"/>
    <col min="8698" max="8698" width="11.85546875" style="8" bestFit="1" customWidth="1"/>
    <col min="8699" max="8941" width="9.140625" style="8"/>
    <col min="8942" max="8943" width="1.7109375" style="8" customWidth="1"/>
    <col min="8944" max="8944" width="3.140625" style="8" customWidth="1"/>
    <col min="8945" max="8945" width="17.7109375" style="8" bestFit="1" customWidth="1"/>
    <col min="8946" max="8946" width="36.42578125" style="8" bestFit="1" customWidth="1"/>
    <col min="8947" max="8947" width="9.140625" style="8"/>
    <col min="8948" max="8948" width="17.7109375" style="8" bestFit="1" customWidth="1"/>
    <col min="8949" max="8949" width="36.42578125" style="8" bestFit="1" customWidth="1"/>
    <col min="8950" max="8950" width="9.140625" style="8"/>
    <col min="8951" max="8951" width="1.140625" style="8" customWidth="1"/>
    <col min="8952" max="8953" width="9.140625" style="8"/>
    <col min="8954" max="8954" width="11.85546875" style="8" bestFit="1" customWidth="1"/>
    <col min="8955" max="9197" width="9.140625" style="8"/>
    <col min="9198" max="9199" width="1.7109375" style="8" customWidth="1"/>
    <col min="9200" max="9200" width="3.140625" style="8" customWidth="1"/>
    <col min="9201" max="9201" width="17.7109375" style="8" bestFit="1" customWidth="1"/>
    <col min="9202" max="9202" width="36.42578125" style="8" bestFit="1" customWidth="1"/>
    <col min="9203" max="9203" width="9.140625" style="8"/>
    <col min="9204" max="9204" width="17.7109375" style="8" bestFit="1" customWidth="1"/>
    <col min="9205" max="9205" width="36.42578125" style="8" bestFit="1" customWidth="1"/>
    <col min="9206" max="9206" width="9.140625" style="8"/>
    <col min="9207" max="9207" width="1.140625" style="8" customWidth="1"/>
    <col min="9208" max="9209" width="9.140625" style="8"/>
    <col min="9210" max="9210" width="11.85546875" style="8" bestFit="1" customWidth="1"/>
    <col min="9211" max="9453" width="9.140625" style="8"/>
    <col min="9454" max="9455" width="1.7109375" style="8" customWidth="1"/>
    <col min="9456" max="9456" width="3.140625" style="8" customWidth="1"/>
    <col min="9457" max="9457" width="17.7109375" style="8" bestFit="1" customWidth="1"/>
    <col min="9458" max="9458" width="36.42578125" style="8" bestFit="1" customWidth="1"/>
    <col min="9459" max="9459" width="9.140625" style="8"/>
    <col min="9460" max="9460" width="17.7109375" style="8" bestFit="1" customWidth="1"/>
    <col min="9461" max="9461" width="36.42578125" style="8" bestFit="1" customWidth="1"/>
    <col min="9462" max="9462" width="9.140625" style="8"/>
    <col min="9463" max="9463" width="1.140625" style="8" customWidth="1"/>
    <col min="9464" max="9465" width="9.140625" style="8"/>
    <col min="9466" max="9466" width="11.85546875" style="8" bestFit="1" customWidth="1"/>
    <col min="9467" max="9709" width="9.140625" style="8"/>
    <col min="9710" max="9711" width="1.7109375" style="8" customWidth="1"/>
    <col min="9712" max="9712" width="3.140625" style="8" customWidth="1"/>
    <col min="9713" max="9713" width="17.7109375" style="8" bestFit="1" customWidth="1"/>
    <col min="9714" max="9714" width="36.42578125" style="8" bestFit="1" customWidth="1"/>
    <col min="9715" max="9715" width="9.140625" style="8"/>
    <col min="9716" max="9716" width="17.7109375" style="8" bestFit="1" customWidth="1"/>
    <col min="9717" max="9717" width="36.42578125" style="8" bestFit="1" customWidth="1"/>
    <col min="9718" max="9718" width="9.140625" style="8"/>
    <col min="9719" max="9719" width="1.140625" style="8" customWidth="1"/>
    <col min="9720" max="9721" width="9.140625" style="8"/>
    <col min="9722" max="9722" width="11.85546875" style="8" bestFit="1" customWidth="1"/>
    <col min="9723" max="9965" width="9.140625" style="8"/>
    <col min="9966" max="9967" width="1.7109375" style="8" customWidth="1"/>
    <col min="9968" max="9968" width="3.140625" style="8" customWidth="1"/>
    <col min="9969" max="9969" width="17.7109375" style="8" bestFit="1" customWidth="1"/>
    <col min="9970" max="9970" width="36.42578125" style="8" bestFit="1" customWidth="1"/>
    <col min="9971" max="9971" width="9.140625" style="8"/>
    <col min="9972" max="9972" width="17.7109375" style="8" bestFit="1" customWidth="1"/>
    <col min="9973" max="9973" width="36.42578125" style="8" bestFit="1" customWidth="1"/>
    <col min="9974" max="9974" width="9.140625" style="8"/>
    <col min="9975" max="9975" width="1.140625" style="8" customWidth="1"/>
    <col min="9976" max="9977" width="9.140625" style="8"/>
    <col min="9978" max="9978" width="11.85546875" style="8" bestFit="1" customWidth="1"/>
    <col min="9979" max="10221" width="9.140625" style="8"/>
    <col min="10222" max="10223" width="1.7109375" style="8" customWidth="1"/>
    <col min="10224" max="10224" width="3.140625" style="8" customWidth="1"/>
    <col min="10225" max="10225" width="17.7109375" style="8" bestFit="1" customWidth="1"/>
    <col min="10226" max="10226" width="36.42578125" style="8" bestFit="1" customWidth="1"/>
    <col min="10227" max="10227" width="9.140625" style="8"/>
    <col min="10228" max="10228" width="17.7109375" style="8" bestFit="1" customWidth="1"/>
    <col min="10229" max="10229" width="36.42578125" style="8" bestFit="1" customWidth="1"/>
    <col min="10230" max="10230" width="9.140625" style="8"/>
    <col min="10231" max="10231" width="1.140625" style="8" customWidth="1"/>
    <col min="10232" max="10233" width="9.140625" style="8"/>
    <col min="10234" max="10234" width="11.85546875" style="8" bestFit="1" customWidth="1"/>
    <col min="10235" max="10477" width="9.140625" style="8"/>
    <col min="10478" max="10479" width="1.7109375" style="8" customWidth="1"/>
    <col min="10480" max="10480" width="3.140625" style="8" customWidth="1"/>
    <col min="10481" max="10481" width="17.7109375" style="8" bestFit="1" customWidth="1"/>
    <col min="10482" max="10482" width="36.42578125" style="8" bestFit="1" customWidth="1"/>
    <col min="10483" max="10483" width="9.140625" style="8"/>
    <col min="10484" max="10484" width="17.7109375" style="8" bestFit="1" customWidth="1"/>
    <col min="10485" max="10485" width="36.42578125" style="8" bestFit="1" customWidth="1"/>
    <col min="10486" max="10486" width="9.140625" style="8"/>
    <col min="10487" max="10487" width="1.140625" style="8" customWidth="1"/>
    <col min="10488" max="10489" width="9.140625" style="8"/>
    <col min="10490" max="10490" width="11.85546875" style="8" bestFit="1" customWidth="1"/>
    <col min="10491" max="10733" width="9.140625" style="8"/>
    <col min="10734" max="10735" width="1.7109375" style="8" customWidth="1"/>
    <col min="10736" max="10736" width="3.140625" style="8" customWidth="1"/>
    <col min="10737" max="10737" width="17.7109375" style="8" bestFit="1" customWidth="1"/>
    <col min="10738" max="10738" width="36.42578125" style="8" bestFit="1" customWidth="1"/>
    <col min="10739" max="10739" width="9.140625" style="8"/>
    <col min="10740" max="10740" width="17.7109375" style="8" bestFit="1" customWidth="1"/>
    <col min="10741" max="10741" width="36.42578125" style="8" bestFit="1" customWidth="1"/>
    <col min="10742" max="10742" width="9.140625" style="8"/>
    <col min="10743" max="10743" width="1.140625" style="8" customWidth="1"/>
    <col min="10744" max="10745" width="9.140625" style="8"/>
    <col min="10746" max="10746" width="11.85546875" style="8" bestFit="1" customWidth="1"/>
    <col min="10747" max="10989" width="9.140625" style="8"/>
    <col min="10990" max="10991" width="1.7109375" style="8" customWidth="1"/>
    <col min="10992" max="10992" width="3.140625" style="8" customWidth="1"/>
    <col min="10993" max="10993" width="17.7109375" style="8" bestFit="1" customWidth="1"/>
    <col min="10994" max="10994" width="36.42578125" style="8" bestFit="1" customWidth="1"/>
    <col min="10995" max="10995" width="9.140625" style="8"/>
    <col min="10996" max="10996" width="17.7109375" style="8" bestFit="1" customWidth="1"/>
    <col min="10997" max="10997" width="36.42578125" style="8" bestFit="1" customWidth="1"/>
    <col min="10998" max="10998" width="9.140625" style="8"/>
    <col min="10999" max="10999" width="1.140625" style="8" customWidth="1"/>
    <col min="11000" max="11001" width="9.140625" style="8"/>
    <col min="11002" max="11002" width="11.85546875" style="8" bestFit="1" customWidth="1"/>
    <col min="11003" max="11245" width="9.140625" style="8"/>
    <col min="11246" max="11247" width="1.7109375" style="8" customWidth="1"/>
    <col min="11248" max="11248" width="3.140625" style="8" customWidth="1"/>
    <col min="11249" max="11249" width="17.7109375" style="8" bestFit="1" customWidth="1"/>
    <col min="11250" max="11250" width="36.42578125" style="8" bestFit="1" customWidth="1"/>
    <col min="11251" max="11251" width="9.140625" style="8"/>
    <col min="11252" max="11252" width="17.7109375" style="8" bestFit="1" customWidth="1"/>
    <col min="11253" max="11253" width="36.42578125" style="8" bestFit="1" customWidth="1"/>
    <col min="11254" max="11254" width="9.140625" style="8"/>
    <col min="11255" max="11255" width="1.140625" style="8" customWidth="1"/>
    <col min="11256" max="11257" width="9.140625" style="8"/>
    <col min="11258" max="11258" width="11.85546875" style="8" bestFit="1" customWidth="1"/>
    <col min="11259" max="11501" width="9.140625" style="8"/>
    <col min="11502" max="11503" width="1.7109375" style="8" customWidth="1"/>
    <col min="11504" max="11504" width="3.140625" style="8" customWidth="1"/>
    <col min="11505" max="11505" width="17.7109375" style="8" bestFit="1" customWidth="1"/>
    <col min="11506" max="11506" width="36.42578125" style="8" bestFit="1" customWidth="1"/>
    <col min="11507" max="11507" width="9.140625" style="8"/>
    <col min="11508" max="11508" width="17.7109375" style="8" bestFit="1" customWidth="1"/>
    <col min="11509" max="11509" width="36.42578125" style="8" bestFit="1" customWidth="1"/>
    <col min="11510" max="11510" width="9.140625" style="8"/>
    <col min="11511" max="11511" width="1.140625" style="8" customWidth="1"/>
    <col min="11512" max="11513" width="9.140625" style="8"/>
    <col min="11514" max="11514" width="11.85546875" style="8" bestFit="1" customWidth="1"/>
    <col min="11515" max="11757" width="9.140625" style="8"/>
    <col min="11758" max="11759" width="1.7109375" style="8" customWidth="1"/>
    <col min="11760" max="11760" width="3.140625" style="8" customWidth="1"/>
    <col min="11761" max="11761" width="17.7109375" style="8" bestFit="1" customWidth="1"/>
    <col min="11762" max="11762" width="36.42578125" style="8" bestFit="1" customWidth="1"/>
    <col min="11763" max="11763" width="9.140625" style="8"/>
    <col min="11764" max="11764" width="17.7109375" style="8" bestFit="1" customWidth="1"/>
    <col min="11765" max="11765" width="36.42578125" style="8" bestFit="1" customWidth="1"/>
    <col min="11766" max="11766" width="9.140625" style="8"/>
    <col min="11767" max="11767" width="1.140625" style="8" customWidth="1"/>
    <col min="11768" max="11769" width="9.140625" style="8"/>
    <col min="11770" max="11770" width="11.85546875" style="8" bestFit="1" customWidth="1"/>
    <col min="11771" max="12013" width="9.140625" style="8"/>
    <col min="12014" max="12015" width="1.7109375" style="8" customWidth="1"/>
    <col min="12016" max="12016" width="3.140625" style="8" customWidth="1"/>
    <col min="12017" max="12017" width="17.7109375" style="8" bestFit="1" customWidth="1"/>
    <col min="12018" max="12018" width="36.42578125" style="8" bestFit="1" customWidth="1"/>
    <col min="12019" max="12019" width="9.140625" style="8"/>
    <col min="12020" max="12020" width="17.7109375" style="8" bestFit="1" customWidth="1"/>
    <col min="12021" max="12021" width="36.42578125" style="8" bestFit="1" customWidth="1"/>
    <col min="12022" max="12022" width="9.140625" style="8"/>
    <col min="12023" max="12023" width="1.140625" style="8" customWidth="1"/>
    <col min="12024" max="12025" width="9.140625" style="8"/>
    <col min="12026" max="12026" width="11.85546875" style="8" bestFit="1" customWidth="1"/>
    <col min="12027" max="12269" width="9.140625" style="8"/>
    <col min="12270" max="12271" width="1.7109375" style="8" customWidth="1"/>
    <col min="12272" max="12272" width="3.140625" style="8" customWidth="1"/>
    <col min="12273" max="12273" width="17.7109375" style="8" bestFit="1" customWidth="1"/>
    <col min="12274" max="12274" width="36.42578125" style="8" bestFit="1" customWidth="1"/>
    <col min="12275" max="12275" width="9.140625" style="8"/>
    <col min="12276" max="12276" width="17.7109375" style="8" bestFit="1" customWidth="1"/>
    <col min="12277" max="12277" width="36.42578125" style="8" bestFit="1" customWidth="1"/>
    <col min="12278" max="12278" width="9.140625" style="8"/>
    <col min="12279" max="12279" width="1.140625" style="8" customWidth="1"/>
    <col min="12280" max="12281" width="9.140625" style="8"/>
    <col min="12282" max="12282" width="11.85546875" style="8" bestFit="1" customWidth="1"/>
    <col min="12283" max="12525" width="9.140625" style="8"/>
    <col min="12526" max="12527" width="1.7109375" style="8" customWidth="1"/>
    <col min="12528" max="12528" width="3.140625" style="8" customWidth="1"/>
    <col min="12529" max="12529" width="17.7109375" style="8" bestFit="1" customWidth="1"/>
    <col min="12530" max="12530" width="36.42578125" style="8" bestFit="1" customWidth="1"/>
    <col min="12531" max="12531" width="9.140625" style="8"/>
    <col min="12532" max="12532" width="17.7109375" style="8" bestFit="1" customWidth="1"/>
    <col min="12533" max="12533" width="36.42578125" style="8" bestFit="1" customWidth="1"/>
    <col min="12534" max="12534" width="9.140625" style="8"/>
    <col min="12535" max="12535" width="1.140625" style="8" customWidth="1"/>
    <col min="12536" max="12537" width="9.140625" style="8"/>
    <col min="12538" max="12538" width="11.85546875" style="8" bestFit="1" customWidth="1"/>
    <col min="12539" max="12781" width="9.140625" style="8"/>
    <col min="12782" max="12783" width="1.7109375" style="8" customWidth="1"/>
    <col min="12784" max="12784" width="3.140625" style="8" customWidth="1"/>
    <col min="12785" max="12785" width="17.7109375" style="8" bestFit="1" customWidth="1"/>
    <col min="12786" max="12786" width="36.42578125" style="8" bestFit="1" customWidth="1"/>
    <col min="12787" max="12787" width="9.140625" style="8"/>
    <col min="12788" max="12788" width="17.7109375" style="8" bestFit="1" customWidth="1"/>
    <col min="12789" max="12789" width="36.42578125" style="8" bestFit="1" customWidth="1"/>
    <col min="12790" max="12790" width="9.140625" style="8"/>
    <col min="12791" max="12791" width="1.140625" style="8" customWidth="1"/>
    <col min="12792" max="12793" width="9.140625" style="8"/>
    <col min="12794" max="12794" width="11.85546875" style="8" bestFit="1" customWidth="1"/>
    <col min="12795" max="13037" width="9.140625" style="8"/>
    <col min="13038" max="13039" width="1.7109375" style="8" customWidth="1"/>
    <col min="13040" max="13040" width="3.140625" style="8" customWidth="1"/>
    <col min="13041" max="13041" width="17.7109375" style="8" bestFit="1" customWidth="1"/>
    <col min="13042" max="13042" width="36.42578125" style="8" bestFit="1" customWidth="1"/>
    <col min="13043" max="13043" width="9.140625" style="8"/>
    <col min="13044" max="13044" width="17.7109375" style="8" bestFit="1" customWidth="1"/>
    <col min="13045" max="13045" width="36.42578125" style="8" bestFit="1" customWidth="1"/>
    <col min="13046" max="13046" width="9.140625" style="8"/>
    <col min="13047" max="13047" width="1.140625" style="8" customWidth="1"/>
    <col min="13048" max="13049" width="9.140625" style="8"/>
    <col min="13050" max="13050" width="11.85546875" style="8" bestFit="1" customWidth="1"/>
    <col min="13051" max="13293" width="9.140625" style="8"/>
    <col min="13294" max="13295" width="1.7109375" style="8" customWidth="1"/>
    <col min="13296" max="13296" width="3.140625" style="8" customWidth="1"/>
    <col min="13297" max="13297" width="17.7109375" style="8" bestFit="1" customWidth="1"/>
    <col min="13298" max="13298" width="36.42578125" style="8" bestFit="1" customWidth="1"/>
    <col min="13299" max="13299" width="9.140625" style="8"/>
    <col min="13300" max="13300" width="17.7109375" style="8" bestFit="1" customWidth="1"/>
    <col min="13301" max="13301" width="36.42578125" style="8" bestFit="1" customWidth="1"/>
    <col min="13302" max="13302" width="9.140625" style="8"/>
    <col min="13303" max="13303" width="1.140625" style="8" customWidth="1"/>
    <col min="13304" max="13305" width="9.140625" style="8"/>
    <col min="13306" max="13306" width="11.85546875" style="8" bestFit="1" customWidth="1"/>
    <col min="13307" max="13549" width="9.140625" style="8"/>
    <col min="13550" max="13551" width="1.7109375" style="8" customWidth="1"/>
    <col min="13552" max="13552" width="3.140625" style="8" customWidth="1"/>
    <col min="13553" max="13553" width="17.7109375" style="8" bestFit="1" customWidth="1"/>
    <col min="13554" max="13554" width="36.42578125" style="8" bestFit="1" customWidth="1"/>
    <col min="13555" max="13555" width="9.140625" style="8"/>
    <col min="13556" max="13556" width="17.7109375" style="8" bestFit="1" customWidth="1"/>
    <col min="13557" max="13557" width="36.42578125" style="8" bestFit="1" customWidth="1"/>
    <col min="13558" max="13558" width="9.140625" style="8"/>
    <col min="13559" max="13559" width="1.140625" style="8" customWidth="1"/>
    <col min="13560" max="13561" width="9.140625" style="8"/>
    <col min="13562" max="13562" width="11.85546875" style="8" bestFit="1" customWidth="1"/>
    <col min="13563" max="13805" width="9.140625" style="8"/>
    <col min="13806" max="13807" width="1.7109375" style="8" customWidth="1"/>
    <col min="13808" max="13808" width="3.140625" style="8" customWidth="1"/>
    <col min="13809" max="13809" width="17.7109375" style="8" bestFit="1" customWidth="1"/>
    <col min="13810" max="13810" width="36.42578125" style="8" bestFit="1" customWidth="1"/>
    <col min="13811" max="13811" width="9.140625" style="8"/>
    <col min="13812" max="13812" width="17.7109375" style="8" bestFit="1" customWidth="1"/>
    <col min="13813" max="13813" width="36.42578125" style="8" bestFit="1" customWidth="1"/>
    <col min="13814" max="13814" width="9.140625" style="8"/>
    <col min="13815" max="13815" width="1.140625" style="8" customWidth="1"/>
    <col min="13816" max="13817" width="9.140625" style="8"/>
    <col min="13818" max="13818" width="11.85546875" style="8" bestFit="1" customWidth="1"/>
    <col min="13819" max="14061" width="9.140625" style="8"/>
    <col min="14062" max="14063" width="1.7109375" style="8" customWidth="1"/>
    <col min="14064" max="14064" width="3.140625" style="8" customWidth="1"/>
    <col min="14065" max="14065" width="17.7109375" style="8" bestFit="1" customWidth="1"/>
    <col min="14066" max="14066" width="36.42578125" style="8" bestFit="1" customWidth="1"/>
    <col min="14067" max="14067" width="9.140625" style="8"/>
    <col min="14068" max="14068" width="17.7109375" style="8" bestFit="1" customWidth="1"/>
    <col min="14069" max="14069" width="36.42578125" style="8" bestFit="1" customWidth="1"/>
    <col min="14070" max="14070" width="9.140625" style="8"/>
    <col min="14071" max="14071" width="1.140625" style="8" customWidth="1"/>
    <col min="14072" max="14073" width="9.140625" style="8"/>
    <col min="14074" max="14074" width="11.85546875" style="8" bestFit="1" customWidth="1"/>
    <col min="14075" max="14317" width="9.140625" style="8"/>
    <col min="14318" max="14319" width="1.7109375" style="8" customWidth="1"/>
    <col min="14320" max="14320" width="3.140625" style="8" customWidth="1"/>
    <col min="14321" max="14321" width="17.7109375" style="8" bestFit="1" customWidth="1"/>
    <col min="14322" max="14322" width="36.42578125" style="8" bestFit="1" customWidth="1"/>
    <col min="14323" max="14323" width="9.140625" style="8"/>
    <col min="14324" max="14324" width="17.7109375" style="8" bestFit="1" customWidth="1"/>
    <col min="14325" max="14325" width="36.42578125" style="8" bestFit="1" customWidth="1"/>
    <col min="14326" max="14326" width="9.140625" style="8"/>
    <col min="14327" max="14327" width="1.140625" style="8" customWidth="1"/>
    <col min="14328" max="14329" width="9.140625" style="8"/>
    <col min="14330" max="14330" width="11.85546875" style="8" bestFit="1" customWidth="1"/>
    <col min="14331" max="14573" width="9.140625" style="8"/>
    <col min="14574" max="14575" width="1.7109375" style="8" customWidth="1"/>
    <col min="14576" max="14576" width="3.140625" style="8" customWidth="1"/>
    <col min="14577" max="14577" width="17.7109375" style="8" bestFit="1" customWidth="1"/>
    <col min="14578" max="14578" width="36.42578125" style="8" bestFit="1" customWidth="1"/>
    <col min="14579" max="14579" width="9.140625" style="8"/>
    <col min="14580" max="14580" width="17.7109375" style="8" bestFit="1" customWidth="1"/>
    <col min="14581" max="14581" width="36.42578125" style="8" bestFit="1" customWidth="1"/>
    <col min="14582" max="14582" width="9.140625" style="8"/>
    <col min="14583" max="14583" width="1.140625" style="8" customWidth="1"/>
    <col min="14584" max="14585" width="9.140625" style="8"/>
    <col min="14586" max="14586" width="11.85546875" style="8" bestFit="1" customWidth="1"/>
    <col min="14587" max="14829" width="9.140625" style="8"/>
    <col min="14830" max="14831" width="1.7109375" style="8" customWidth="1"/>
    <col min="14832" max="14832" width="3.140625" style="8" customWidth="1"/>
    <col min="14833" max="14833" width="17.7109375" style="8" bestFit="1" customWidth="1"/>
    <col min="14834" max="14834" width="36.42578125" style="8" bestFit="1" customWidth="1"/>
    <col min="14835" max="14835" width="9.140625" style="8"/>
    <col min="14836" max="14836" width="17.7109375" style="8" bestFit="1" customWidth="1"/>
    <col min="14837" max="14837" width="36.42578125" style="8" bestFit="1" customWidth="1"/>
    <col min="14838" max="14838" width="9.140625" style="8"/>
    <col min="14839" max="14839" width="1.140625" style="8" customWidth="1"/>
    <col min="14840" max="14841" width="9.140625" style="8"/>
    <col min="14842" max="14842" width="11.85546875" style="8" bestFit="1" customWidth="1"/>
    <col min="14843" max="15085" width="9.140625" style="8"/>
    <col min="15086" max="15087" width="1.7109375" style="8" customWidth="1"/>
    <col min="15088" max="15088" width="3.140625" style="8" customWidth="1"/>
    <col min="15089" max="15089" width="17.7109375" style="8" bestFit="1" customWidth="1"/>
    <col min="15090" max="15090" width="36.42578125" style="8" bestFit="1" customWidth="1"/>
    <col min="15091" max="15091" width="9.140625" style="8"/>
    <col min="15092" max="15092" width="17.7109375" style="8" bestFit="1" customWidth="1"/>
    <col min="15093" max="15093" width="36.42578125" style="8" bestFit="1" customWidth="1"/>
    <col min="15094" max="15094" width="9.140625" style="8"/>
    <col min="15095" max="15095" width="1.140625" style="8" customWidth="1"/>
    <col min="15096" max="15097" width="9.140625" style="8"/>
    <col min="15098" max="15098" width="11.85546875" style="8" bestFit="1" customWidth="1"/>
    <col min="15099" max="15341" width="9.140625" style="8"/>
    <col min="15342" max="15343" width="1.7109375" style="8" customWidth="1"/>
    <col min="15344" max="15344" width="3.140625" style="8" customWidth="1"/>
    <col min="15345" max="15345" width="17.7109375" style="8" bestFit="1" customWidth="1"/>
    <col min="15346" max="15346" width="36.42578125" style="8" bestFit="1" customWidth="1"/>
    <col min="15347" max="15347" width="9.140625" style="8"/>
    <col min="15348" max="15348" width="17.7109375" style="8" bestFit="1" customWidth="1"/>
    <col min="15349" max="15349" width="36.42578125" style="8" bestFit="1" customWidth="1"/>
    <col min="15350" max="15350" width="9.140625" style="8"/>
    <col min="15351" max="15351" width="1.140625" style="8" customWidth="1"/>
    <col min="15352" max="15353" width="9.140625" style="8"/>
    <col min="15354" max="15354" width="11.85546875" style="8" bestFit="1" customWidth="1"/>
    <col min="15355" max="15597" width="9.140625" style="8"/>
    <col min="15598" max="15599" width="1.7109375" style="8" customWidth="1"/>
    <col min="15600" max="15600" width="3.140625" style="8" customWidth="1"/>
    <col min="15601" max="15601" width="17.7109375" style="8" bestFit="1" customWidth="1"/>
    <col min="15602" max="15602" width="36.42578125" style="8" bestFit="1" customWidth="1"/>
    <col min="15603" max="15603" width="9.140625" style="8"/>
    <col min="15604" max="15604" width="17.7109375" style="8" bestFit="1" customWidth="1"/>
    <col min="15605" max="15605" width="36.42578125" style="8" bestFit="1" customWidth="1"/>
    <col min="15606" max="15606" width="9.140625" style="8"/>
    <col min="15607" max="15607" width="1.140625" style="8" customWidth="1"/>
    <col min="15608" max="15609" width="9.140625" style="8"/>
    <col min="15610" max="15610" width="11.85546875" style="8" bestFit="1" customWidth="1"/>
    <col min="15611" max="15853" width="9.140625" style="8"/>
    <col min="15854" max="15855" width="1.7109375" style="8" customWidth="1"/>
    <col min="15856" max="15856" width="3.140625" style="8" customWidth="1"/>
    <col min="15857" max="15857" width="17.7109375" style="8" bestFit="1" customWidth="1"/>
    <col min="15858" max="15858" width="36.42578125" style="8" bestFit="1" customWidth="1"/>
    <col min="15859" max="15859" width="9.140625" style="8"/>
    <col min="15860" max="15860" width="17.7109375" style="8" bestFit="1" customWidth="1"/>
    <col min="15861" max="15861" width="36.42578125" style="8" bestFit="1" customWidth="1"/>
    <col min="15862" max="15862" width="9.140625" style="8"/>
    <col min="15863" max="15863" width="1.140625" style="8" customWidth="1"/>
    <col min="15864" max="15865" width="9.140625" style="8"/>
    <col min="15866" max="15866" width="11.85546875" style="8" bestFit="1" customWidth="1"/>
    <col min="15867" max="16109" width="9.140625" style="8"/>
    <col min="16110" max="16111" width="1.7109375" style="8" customWidth="1"/>
    <col min="16112" max="16112" width="3.140625" style="8" customWidth="1"/>
    <col min="16113" max="16113" width="17.7109375" style="8" bestFit="1" customWidth="1"/>
    <col min="16114" max="16114" width="36.42578125" style="8" bestFit="1" customWidth="1"/>
    <col min="16115" max="16115" width="9.140625" style="8"/>
    <col min="16116" max="16116" width="17.7109375" style="8" bestFit="1" customWidth="1"/>
    <col min="16117" max="16117" width="36.42578125" style="8" bestFit="1" customWidth="1"/>
    <col min="16118" max="16118" width="9.140625" style="8"/>
    <col min="16119" max="16119" width="1.140625" style="8" customWidth="1"/>
    <col min="16120" max="16121" width="9.140625" style="8"/>
    <col min="16122" max="16122" width="11.85546875" style="8" bestFit="1" customWidth="1"/>
    <col min="16123" max="16384" width="9.140625" style="8"/>
  </cols>
  <sheetData>
    <row r="1" spans="2:12" ht="6" customHeight="1"/>
    <row r="2" spans="2:12" ht="23.25" thickBot="1">
      <c r="B2" s="9"/>
      <c r="C2" s="9"/>
      <c r="D2" s="10">
        <f ca="1">TODAY() + 52</f>
        <v>43696</v>
      </c>
      <c r="E2" s="9" t="s">
        <v>8</v>
      </c>
      <c r="F2" s="9"/>
      <c r="G2" s="9"/>
      <c r="H2" s="9"/>
      <c r="I2" s="9"/>
    </row>
    <row r="3" spans="2:12" ht="14.25" thickTop="1" thickBot="1">
      <c r="B3" s="14"/>
      <c r="C3" s="14"/>
      <c r="D3" s="14" t="s">
        <v>9</v>
      </c>
      <c r="E3" s="15"/>
      <c r="F3" s="15"/>
      <c r="G3" s="16" t="s">
        <v>10</v>
      </c>
      <c r="H3" s="15"/>
      <c r="I3" s="15"/>
      <c r="K3" s="12" t="s">
        <v>39</v>
      </c>
      <c r="L3" s="13"/>
    </row>
    <row r="4" spans="2:12">
      <c r="B4" s="15"/>
      <c r="C4" s="18"/>
      <c r="D4" s="19" t="s">
        <v>12</v>
      </c>
      <c r="E4" s="20" t="s">
        <v>13</v>
      </c>
      <c r="F4" s="15" t="s">
        <v>14</v>
      </c>
      <c r="G4" s="19" t="s">
        <v>12</v>
      </c>
      <c r="H4" s="20" t="s">
        <v>15</v>
      </c>
      <c r="I4" s="15" t="str">
        <f>F4</f>
        <v>AUSY</v>
      </c>
      <c r="K4" s="17" t="s">
        <v>18</v>
      </c>
      <c r="L4" s="37" t="s">
        <v>126</v>
      </c>
    </row>
    <row r="5" spans="2:12">
      <c r="B5" s="15"/>
      <c r="C5" s="18"/>
      <c r="D5" s="19" t="s">
        <v>17</v>
      </c>
      <c r="E5" s="20" t="s">
        <v>15</v>
      </c>
      <c r="F5" s="15"/>
      <c r="G5" s="19" t="s">
        <v>17</v>
      </c>
      <c r="H5" s="20" t="s">
        <v>13</v>
      </c>
      <c r="I5" s="15"/>
      <c r="K5" s="21" t="s">
        <v>16</v>
      </c>
      <c r="L5" s="22">
        <v>39762</v>
      </c>
    </row>
    <row r="6" spans="2:12">
      <c r="B6" s="15"/>
      <c r="C6" s="15"/>
      <c r="D6" s="23" t="s">
        <v>20</v>
      </c>
      <c r="E6" s="24">
        <v>100000000</v>
      </c>
      <c r="F6" s="24"/>
      <c r="G6" s="23" t="s">
        <v>20</v>
      </c>
      <c r="H6" s="24">
        <f>E6</f>
        <v>100000000</v>
      </c>
      <c r="I6" s="24"/>
      <c r="K6" s="21" t="s">
        <v>21</v>
      </c>
      <c r="L6" s="22">
        <f>E8</f>
        <v>43416</v>
      </c>
    </row>
    <row r="7" spans="2:12">
      <c r="B7" s="15"/>
      <c r="C7" s="15"/>
      <c r="D7" s="19" t="s">
        <v>22</v>
      </c>
      <c r="E7" s="27">
        <f>_xll.HLV5r3.Financial.Cache.AddPeriod($L$5,$F$7,$F$4,"FOLLOWING","Business")</f>
        <v>39763</v>
      </c>
      <c r="F7" s="28" t="s">
        <v>23</v>
      </c>
      <c r="G7" s="19" t="s">
        <v>22</v>
      </c>
      <c r="H7" s="27">
        <f>_xll.HLV5r3.Financial.Cache.AddPeriod($L$5,$I$7,$I$4,"FOLLOWING","Business")</f>
        <v>39763</v>
      </c>
      <c r="I7" s="28" t="s">
        <v>23</v>
      </c>
      <c r="K7" s="21" t="s">
        <v>11</v>
      </c>
      <c r="L7" s="22">
        <f>L5</f>
        <v>39762</v>
      </c>
    </row>
    <row r="8" spans="2:12">
      <c r="B8" s="15"/>
      <c r="C8" s="15"/>
      <c r="D8" s="29" t="s">
        <v>21</v>
      </c>
      <c r="E8" s="27">
        <f>_xll.HLV5r3.Financial.Cache.AddPeriod(E7,$F$8,$F$4,"MODFOLLOWING","Calendar")</f>
        <v>43416</v>
      </c>
      <c r="F8" s="28" t="s">
        <v>24</v>
      </c>
      <c r="G8" s="29" t="s">
        <v>21</v>
      </c>
      <c r="H8" s="27">
        <f>_xll.HLV5r3.Financial.Cache.AddPeriod(H7,$I$8,$I$4,"MODFOLLOWING","Calendar")</f>
        <v>43416</v>
      </c>
      <c r="I8" s="28" t="s">
        <v>24</v>
      </c>
      <c r="K8" s="21" t="s">
        <v>127</v>
      </c>
      <c r="L8" s="22" t="b">
        <v>1</v>
      </c>
    </row>
    <row r="9" spans="2:12">
      <c r="B9" s="15"/>
      <c r="C9" s="15"/>
      <c r="D9" s="29" t="s">
        <v>25</v>
      </c>
      <c r="E9" s="27"/>
      <c r="F9" s="28" t="s">
        <v>26</v>
      </c>
      <c r="G9" s="29" t="s">
        <v>25</v>
      </c>
      <c r="H9" s="27"/>
      <c r="I9" s="28" t="s">
        <v>26</v>
      </c>
      <c r="K9" s="21" t="s">
        <v>191</v>
      </c>
      <c r="L9" s="204" t="s">
        <v>190</v>
      </c>
    </row>
    <row r="10" spans="2:12">
      <c r="B10" s="15"/>
      <c r="C10" s="15"/>
      <c r="D10" s="29" t="s">
        <v>27</v>
      </c>
      <c r="E10" s="27"/>
      <c r="F10" s="30"/>
      <c r="G10" s="29" t="s">
        <v>27</v>
      </c>
      <c r="H10" s="27"/>
      <c r="I10" s="30"/>
      <c r="K10" s="21" t="s">
        <v>13</v>
      </c>
      <c r="L10" s="22" t="s">
        <v>47</v>
      </c>
    </row>
    <row r="11" spans="2:12" ht="13.5" thickBot="1">
      <c r="B11" s="15"/>
      <c r="C11" s="31"/>
      <c r="D11" s="29" t="s">
        <v>28</v>
      </c>
      <c r="E11" s="32" t="s">
        <v>29</v>
      </c>
      <c r="F11" s="30"/>
      <c r="G11" s="29" t="s">
        <v>28</v>
      </c>
      <c r="H11" s="32" t="s">
        <v>29</v>
      </c>
      <c r="I11" s="30"/>
      <c r="K11" s="25" t="s">
        <v>15</v>
      </c>
      <c r="L11" s="26" t="s">
        <v>50</v>
      </c>
    </row>
    <row r="12" spans="2:12">
      <c r="B12" s="15"/>
      <c r="C12" s="31"/>
      <c r="D12" s="29" t="s">
        <v>31</v>
      </c>
      <c r="E12" s="32" t="s">
        <v>138</v>
      </c>
      <c r="F12" s="30"/>
      <c r="G12" s="29" t="s">
        <v>31</v>
      </c>
      <c r="H12" s="32" t="s">
        <v>151</v>
      </c>
      <c r="I12" s="30"/>
      <c r="K12" s="17" t="s">
        <v>59</v>
      </c>
      <c r="L12" s="37" t="s">
        <v>41</v>
      </c>
    </row>
    <row r="13" spans="2:12">
      <c r="B13" s="15"/>
      <c r="C13" s="31"/>
      <c r="D13" s="29" t="s">
        <v>32</v>
      </c>
      <c r="E13" s="32"/>
      <c r="F13" s="30"/>
      <c r="G13" s="29" t="s">
        <v>32</v>
      </c>
      <c r="H13" s="32"/>
      <c r="I13" s="30"/>
      <c r="K13" s="21" t="s">
        <v>60</v>
      </c>
      <c r="L13" s="22" t="s">
        <v>47</v>
      </c>
    </row>
    <row r="14" spans="2:12" ht="13.5" thickBot="1">
      <c r="B14" s="15"/>
      <c r="C14" s="31"/>
      <c r="D14" s="33" t="s">
        <v>34</v>
      </c>
      <c r="E14" s="32" t="s">
        <v>35</v>
      </c>
      <c r="F14" s="34"/>
      <c r="G14" s="33" t="s">
        <v>34</v>
      </c>
      <c r="H14" s="32" t="s">
        <v>35</v>
      </c>
      <c r="I14" s="34"/>
      <c r="K14" s="21" t="s">
        <v>62</v>
      </c>
      <c r="L14" s="22">
        <f>L7</f>
        <v>39762</v>
      </c>
    </row>
    <row r="15" spans="2:12" ht="19.5" thickBot="1">
      <c r="B15" s="15"/>
      <c r="C15" s="31"/>
      <c r="D15" s="134" t="s">
        <v>36</v>
      </c>
      <c r="E15" s="135" t="s">
        <v>37</v>
      </c>
      <c r="F15" s="15"/>
      <c r="G15" s="134" t="s">
        <v>36</v>
      </c>
      <c r="H15" s="135" t="s">
        <v>38</v>
      </c>
      <c r="I15" s="15"/>
      <c r="K15" s="21" t="s">
        <v>64</v>
      </c>
      <c r="L15" s="22" t="s">
        <v>7</v>
      </c>
    </row>
    <row r="16" spans="2:12">
      <c r="B16" s="15"/>
      <c r="C16" s="31"/>
      <c r="D16" s="19" t="s">
        <v>40</v>
      </c>
      <c r="E16" s="36" t="s">
        <v>41</v>
      </c>
      <c r="F16" s="15"/>
      <c r="G16" s="19" t="s">
        <v>40</v>
      </c>
      <c r="H16" s="32" t="s">
        <v>41</v>
      </c>
      <c r="I16" s="15"/>
    </row>
    <row r="17" spans="2:12" ht="21" customHeight="1" thickBot="1">
      <c r="B17" s="15"/>
      <c r="C17" s="31"/>
      <c r="D17" s="29" t="s">
        <v>42</v>
      </c>
      <c r="E17" s="36">
        <v>5.3124288482752358E-2</v>
      </c>
      <c r="F17" s="15"/>
      <c r="G17" s="29" t="s">
        <v>42</v>
      </c>
      <c r="H17" s="36">
        <v>0</v>
      </c>
      <c r="I17" s="15"/>
    </row>
    <row r="18" spans="2:12">
      <c r="B18" s="15"/>
      <c r="C18" s="31"/>
      <c r="D18" s="29" t="s">
        <v>43</v>
      </c>
      <c r="E18" s="36">
        <v>0</v>
      </c>
      <c r="F18" s="15"/>
      <c r="G18" s="29" t="s">
        <v>43</v>
      </c>
      <c r="H18" s="38">
        <v>0</v>
      </c>
      <c r="I18" s="15"/>
      <c r="K18" s="12" t="s">
        <v>66</v>
      </c>
      <c r="L18" s="13"/>
    </row>
    <row r="19" spans="2:12">
      <c r="B19" s="15"/>
      <c r="C19" s="31"/>
      <c r="D19" s="29" t="s">
        <v>44</v>
      </c>
      <c r="E19" s="36" t="s">
        <v>26</v>
      </c>
      <c r="F19" s="15"/>
      <c r="G19" s="29" t="s">
        <v>44</v>
      </c>
      <c r="H19" s="39" t="s">
        <v>26</v>
      </c>
      <c r="I19" s="15"/>
      <c r="K19" s="21" t="s">
        <v>68</v>
      </c>
      <c r="L19" s="22"/>
    </row>
    <row r="20" spans="2:12">
      <c r="B20" s="15"/>
      <c r="C20" s="31"/>
      <c r="D20" s="29" t="s">
        <v>45</v>
      </c>
      <c r="E20" s="36" t="s">
        <v>46</v>
      </c>
      <c r="F20" s="15"/>
      <c r="G20" s="29" t="s">
        <v>45</v>
      </c>
      <c r="H20" s="36" t="s">
        <v>46</v>
      </c>
      <c r="I20" s="15"/>
      <c r="K20" s="21" t="s">
        <v>69</v>
      </c>
      <c r="L20" s="22"/>
    </row>
    <row r="21" spans="2:12">
      <c r="B21" s="15"/>
      <c r="C21" s="31"/>
      <c r="D21" s="29" t="s">
        <v>48</v>
      </c>
      <c r="E21" s="36" t="s">
        <v>49</v>
      </c>
      <c r="F21" s="15"/>
      <c r="G21" s="29" t="s">
        <v>48</v>
      </c>
      <c r="H21" s="36" t="s">
        <v>49</v>
      </c>
      <c r="I21" s="15"/>
      <c r="K21" s="21" t="s">
        <v>157</v>
      </c>
      <c r="L21" s="22"/>
    </row>
    <row r="22" spans="2:12" ht="13.5" thickBot="1">
      <c r="B22" s="15"/>
      <c r="C22" s="31"/>
      <c r="D22" s="29" t="s">
        <v>51</v>
      </c>
      <c r="E22" s="36" t="s">
        <v>52</v>
      </c>
      <c r="F22" s="15"/>
      <c r="G22" s="29" t="s">
        <v>51</v>
      </c>
      <c r="H22" s="42" t="s">
        <v>52</v>
      </c>
      <c r="I22" s="15"/>
      <c r="K22" s="25"/>
      <c r="L22" s="26"/>
    </row>
    <row r="23" spans="2:12">
      <c r="B23" s="15"/>
      <c r="C23" s="31"/>
      <c r="D23" s="29" t="s">
        <v>53</v>
      </c>
      <c r="E23" s="36" t="s">
        <v>49</v>
      </c>
      <c r="F23" s="15"/>
      <c r="G23" s="29" t="s">
        <v>53</v>
      </c>
      <c r="H23" s="41" t="s">
        <v>49</v>
      </c>
      <c r="I23" s="15"/>
    </row>
    <row r="24" spans="2:12">
      <c r="B24" s="15"/>
      <c r="C24" s="31"/>
      <c r="D24" s="29" t="s">
        <v>54</v>
      </c>
      <c r="E24" s="36" t="s">
        <v>55</v>
      </c>
      <c r="F24" s="15"/>
      <c r="G24" s="29" t="s">
        <v>54</v>
      </c>
      <c r="H24" s="42" t="s">
        <v>55</v>
      </c>
      <c r="I24" s="15"/>
    </row>
    <row r="25" spans="2:12">
      <c r="B25" s="15"/>
      <c r="C25" s="31"/>
      <c r="D25" s="29" t="s">
        <v>57</v>
      </c>
      <c r="E25" s="36"/>
      <c r="F25" s="15"/>
      <c r="G25" s="29" t="s">
        <v>57</v>
      </c>
      <c r="H25" s="36" t="s">
        <v>58</v>
      </c>
      <c r="I25" s="15"/>
      <c r="K25" s="86" t="s">
        <v>78</v>
      </c>
      <c r="L25" s="58" t="str">
        <f>L13</f>
        <v>CBA</v>
      </c>
    </row>
    <row r="26" spans="2:12">
      <c r="B26" s="15"/>
      <c r="C26" s="31"/>
      <c r="D26" s="29" t="s">
        <v>61</v>
      </c>
      <c r="E26" s="7" t="s">
        <v>172</v>
      </c>
      <c r="F26" s="15"/>
      <c r="G26" s="29" t="s">
        <v>61</v>
      </c>
      <c r="H26" s="7" t="s">
        <v>172</v>
      </c>
      <c r="I26" s="15"/>
      <c r="K26" s="86" t="s">
        <v>11</v>
      </c>
      <c r="L26" s="58">
        <f>L14</f>
        <v>39762</v>
      </c>
    </row>
    <row r="27" spans="2:12">
      <c r="B27" s="15"/>
      <c r="C27" s="31"/>
      <c r="D27" s="29" t="s">
        <v>63</v>
      </c>
      <c r="E27" s="36"/>
      <c r="F27" s="15" t="str">
        <f>IF(ISNA(VLOOKUP(E26,LiveCurveRange,1,FALSE)),"&lt;-Error","")</f>
        <v/>
      </c>
      <c r="G27" s="29" t="s">
        <v>63</v>
      </c>
      <c r="H27" s="7" t="s">
        <v>173</v>
      </c>
      <c r="I27" s="15" t="str">
        <f>IF(ISNA(VLOOKUP(H26,LiveCurveRange,1,FALSE)),"&lt;-Error","")</f>
        <v/>
      </c>
    </row>
    <row r="28" spans="2:12">
      <c r="B28" s="15"/>
      <c r="C28" s="31"/>
      <c r="D28" s="29" t="s">
        <v>65</v>
      </c>
      <c r="E28" s="36"/>
      <c r="F28" s="15"/>
      <c r="G28" s="29" t="s">
        <v>65</v>
      </c>
      <c r="H28" s="36"/>
      <c r="I28" s="15" t="str">
        <f>IF(ISNA(VLOOKUP(H27,LiveCurveRange,1,FALSE)),"&lt;-Error","")</f>
        <v/>
      </c>
    </row>
    <row r="29" spans="2:12">
      <c r="B29" s="15"/>
      <c r="C29" s="31"/>
      <c r="D29" s="8" t="s">
        <v>67</v>
      </c>
      <c r="E29" s="8" t="b">
        <v>1</v>
      </c>
      <c r="F29" s="15"/>
      <c r="G29" s="8" t="s">
        <v>67</v>
      </c>
      <c r="H29" s="8" t="b">
        <v>1</v>
      </c>
      <c r="I29" s="15"/>
    </row>
    <row r="30" spans="2:12">
      <c r="B30" s="15"/>
      <c r="C30" s="31"/>
      <c r="D30" s="15"/>
      <c r="E30" s="15"/>
      <c r="F30" s="15"/>
      <c r="G30" s="15"/>
      <c r="H30" s="15"/>
      <c r="I30" s="15"/>
    </row>
    <row r="31" spans="2:12">
      <c r="B31" s="15"/>
      <c r="C31" s="31"/>
      <c r="D31" s="23" t="s">
        <v>79</v>
      </c>
      <c r="E31" s="24" t="s">
        <v>80</v>
      </c>
      <c r="F31" s="15"/>
      <c r="G31" s="15"/>
      <c r="H31" s="15"/>
      <c r="I31" s="15"/>
    </row>
    <row r="32" spans="2:12">
      <c r="B32" s="15"/>
      <c r="C32" s="31"/>
      <c r="D32" s="87">
        <f>E7</f>
        <v>39763</v>
      </c>
      <c r="E32" s="24">
        <f>E6</f>
        <v>100000000</v>
      </c>
      <c r="F32" s="31"/>
      <c r="G32" s="31"/>
      <c r="H32" s="31"/>
      <c r="I32" s="15"/>
    </row>
    <row r="33" spans="2:11" ht="13.5" thickBot="1">
      <c r="B33" s="15"/>
      <c r="C33" s="31"/>
      <c r="D33" s="43"/>
      <c r="E33" s="43"/>
      <c r="F33" s="43"/>
      <c r="G33" s="43"/>
      <c r="H33" s="43"/>
      <c r="I33" s="15"/>
    </row>
    <row r="34" spans="2:11">
      <c r="B34" s="15"/>
      <c r="C34" s="31"/>
      <c r="D34" s="15"/>
      <c r="E34" s="15"/>
      <c r="F34" s="15"/>
      <c r="G34" s="15"/>
      <c r="H34" s="15"/>
      <c r="I34" s="15"/>
    </row>
    <row r="35" spans="2:11">
      <c r="B35" s="15"/>
      <c r="C35" s="31"/>
      <c r="D35" s="23" t="s">
        <v>70</v>
      </c>
      <c r="E35" s="44" t="str">
        <f>_xll.HLV5r3.Financial.Cache.BuildSwap(K4:L11,D4:E29,G4:H29,'IRSwap Cashflows-edit'!$B$10:$J$26,'IRSwap Cashflows-edit'!B44:$J$60,'IRSwap Cashflows-edit'!M10:$O$26,'IRSwap Cashflows-edit'!M44:$O$60,'IRSwap Cashflows-edit'!$M$38:$O$39,'IRSwap Cashflows-edit'!$M$72:$O$73)</f>
        <v>Trade.SpreadSheet.swap.nb004</v>
      </c>
      <c r="F35" s="15"/>
      <c r="G35" t="str">
        <f t="array" ref="G35:G38">_xll.HLV5r3.Financial.Cache.GetRequiredCurves(E35)</f>
        <v>DiscountCurve.AUD-LIBOR-SENIOR</v>
      </c>
      <c r="H35" t="str">
        <f>H26</f>
        <v>Market.QR_LIVE.DiscountCurve.AUD-LIBOR-SENIOR</v>
      </c>
      <c r="I35" s="15"/>
    </row>
    <row r="36" spans="2:11">
      <c r="B36" s="15"/>
      <c r="C36" s="31"/>
      <c r="D36" s="29" t="s">
        <v>121</v>
      </c>
      <c r="E36" s="133" t="str">
        <f>_xll.HLV5r3.Financial.Cache.ValueTradeFromMarket(E35,L10,K19:K21,L12,L15,L14)</f>
        <v>ValuationReport.LOCAL_USER.SpreadSheet.swap.nb004.QR_LIVE</v>
      </c>
      <c r="F36" s="15"/>
      <c r="G36" t="str">
        <v>RateCurve.AUD-BBR-BBSW-6M</v>
      </c>
      <c r="H36" t="str">
        <f>H27</f>
        <v>Market.QR_LIVE.RateCurve.AUD-BBR-BBSW-6M</v>
      </c>
      <c r="I36" s="15"/>
    </row>
    <row r="37" spans="2:11">
      <c r="B37" s="15"/>
      <c r="C37" s="31"/>
      <c r="D37" s="29" t="s">
        <v>68</v>
      </c>
      <c r="E37" s="137">
        <f>_xll.HLV5r3.Financial.Cache.GetNPV(E35,L13,L12,L14,L15)</f>
        <v>3494363.032050644</v>
      </c>
      <c r="F37" s="15"/>
      <c r="G37" t="e">
        <v>#N/A</v>
      </c>
      <c r="H37"/>
      <c r="I37" s="15"/>
    </row>
    <row r="38" spans="2:11">
      <c r="B38" s="15"/>
      <c r="C38" s="31"/>
      <c r="D38" s="47" t="s">
        <v>185</v>
      </c>
      <c r="E38" s="207" t="e">
        <f ca="1">_xll.HLV5r3.Financial.Cache.qCreateSwapPrice(K4:L15,D4:E29,G4:H29,'IRSwap Cashflows-edit'!$B$10:$J$26,'IRSwap Cashflows-edit'!B44:$J$60,'IRSwap Cashflows-edit'!M10:$O$26,'IRSwap Cashflows-edit'!M44:$O$60,'IRSwap Cashflows-edit'!$M$38:$O$39,'IRSwap Cashflows-edit'!$M$72:$O$73)</f>
        <v>#NAME?</v>
      </c>
      <c r="F38" s="31"/>
      <c r="G38" t="e">
        <v>#N/A</v>
      </c>
      <c r="H38"/>
      <c r="I38" s="15"/>
    </row>
    <row r="39" spans="2:11">
      <c r="B39" s="31"/>
      <c r="C39"/>
      <c r="D39" s="45"/>
      <c r="E39" s="60"/>
      <c r="F39"/>
      <c r="G39"/>
      <c r="H39"/>
      <c r="I39"/>
    </row>
    <row r="40" spans="2:11">
      <c r="B40" s="31"/>
      <c r="C40"/>
      <c r="D40" s="45">
        <f t="array" ref="D40:H46">_xll.HLV5r3.Financial.Cache.CreateIRSwapPrincipalExchanges(D4:E29,D32:E32,K25:L26)</f>
        <v>-99986303.246130705</v>
      </c>
      <c r="E40" s="192">
        <v>0.99986303246130703</v>
      </c>
      <c r="F40" s="197">
        <v>39763</v>
      </c>
      <c r="G40" s="45" t="str">
        <v>AUD</v>
      </c>
      <c r="H40" s="198">
        <v>-100000000</v>
      </c>
      <c r="I40"/>
    </row>
    <row r="41" spans="2:11">
      <c r="B41" s="31"/>
      <c r="C41"/>
      <c r="D41" s="45">
        <v>60808498.5804068</v>
      </c>
      <c r="E41" s="192">
        <v>0.608084985804068</v>
      </c>
      <c r="F41" s="197">
        <v>43416</v>
      </c>
      <c r="G41" s="45" t="str">
        <v>AUD</v>
      </c>
      <c r="H41" s="198">
        <v>100000000</v>
      </c>
      <c r="I41"/>
    </row>
    <row r="42" spans="2:11">
      <c r="B42" s="31"/>
      <c r="C42"/>
      <c r="D42" t="e">
        <v>#N/A</v>
      </c>
      <c r="E42" s="60" t="e">
        <v>#N/A</v>
      </c>
      <c r="F42" s="45" t="e">
        <v>#N/A</v>
      </c>
      <c r="G42" t="e">
        <v>#N/A</v>
      </c>
      <c r="H42" t="e">
        <v>#N/A</v>
      </c>
      <c r="I42"/>
    </row>
    <row r="43" spans="2:11">
      <c r="B43" s="31"/>
      <c r="C43"/>
      <c r="D43" t="e">
        <v>#N/A</v>
      </c>
      <c r="E43" s="60" t="e">
        <v>#N/A</v>
      </c>
      <c r="F43" t="e">
        <v>#N/A</v>
      </c>
      <c r="G43" t="e">
        <v>#N/A</v>
      </c>
      <c r="H43" t="e">
        <v>#N/A</v>
      </c>
      <c r="I43"/>
    </row>
    <row r="44" spans="2:11">
      <c r="B44" s="31"/>
      <c r="C44"/>
      <c r="D44" t="e">
        <v>#N/A</v>
      </c>
      <c r="E44" s="60" t="e">
        <v>#N/A</v>
      </c>
      <c r="F44" t="e">
        <v>#N/A</v>
      </c>
      <c r="G44" t="e">
        <v>#N/A</v>
      </c>
      <c r="H44" t="e">
        <v>#N/A</v>
      </c>
      <c r="I44"/>
      <c r="K44" s="52"/>
    </row>
    <row r="45" spans="2:11">
      <c r="B45" s="31"/>
      <c r="C45"/>
      <c r="D45" t="e">
        <v>#N/A</v>
      </c>
      <c r="E45" s="60" t="e">
        <v>#N/A</v>
      </c>
      <c r="F45" t="e">
        <v>#N/A</v>
      </c>
      <c r="G45" t="e">
        <v>#N/A</v>
      </c>
      <c r="H45" t="e">
        <v>#N/A</v>
      </c>
      <c r="I45"/>
      <c r="K45" s="52"/>
    </row>
    <row r="46" spans="2:11">
      <c r="B46" s="31"/>
      <c r="C46"/>
      <c r="D46" t="e">
        <v>#N/A</v>
      </c>
      <c r="E46" s="60" t="e">
        <v>#N/A</v>
      </c>
      <c r="F46" t="e">
        <v>#N/A</v>
      </c>
      <c r="G46" t="e">
        <v>#N/A</v>
      </c>
      <c r="H46" t="e">
        <v>#N/A</v>
      </c>
      <c r="I46"/>
      <c r="K46" s="52"/>
    </row>
    <row r="47" spans="2:11">
      <c r="B47" s="31"/>
      <c r="C47"/>
      <c r="D47"/>
      <c r="E47" s="60"/>
      <c r="F47"/>
      <c r="G47"/>
      <c r="H47"/>
      <c r="I47"/>
      <c r="K47" s="52"/>
    </row>
    <row r="48" spans="2:11">
      <c r="K48" s="52"/>
    </row>
    <row r="49" spans="11:11">
      <c r="K49" s="52"/>
    </row>
    <row r="50" spans="11:11">
      <c r="K50" s="52"/>
    </row>
    <row r="51" spans="11:11">
      <c r="K51" s="52"/>
    </row>
    <row r="52" spans="11:11">
      <c r="K52" s="52"/>
    </row>
    <row r="53" spans="11:11">
      <c r="K53" s="52"/>
    </row>
    <row r="54" spans="11:11">
      <c r="K54" s="52"/>
    </row>
    <row r="55" spans="11:11">
      <c r="K55" s="52"/>
    </row>
    <row r="56" spans="11:11">
      <c r="K56" s="52"/>
    </row>
    <row r="57" spans="11:11">
      <c r="K57" s="52"/>
    </row>
    <row r="58" spans="11:11">
      <c r="K58" s="52"/>
    </row>
    <row r="59" spans="11:11">
      <c r="K59" s="52"/>
    </row>
    <row r="60" spans="11:11">
      <c r="K60" s="52"/>
    </row>
    <row r="61" spans="11:11">
      <c r="K61" s="52"/>
    </row>
    <row r="62" spans="11:11">
      <c r="K62" s="52"/>
    </row>
    <row r="63" spans="11:11">
      <c r="K63" s="52"/>
    </row>
    <row r="64" spans="11:11">
      <c r="K64" s="52"/>
    </row>
    <row r="65" spans="11:11">
      <c r="K65" s="52"/>
    </row>
    <row r="66" spans="11:11">
      <c r="K66" s="52"/>
    </row>
    <row r="67" spans="11:11">
      <c r="K67" s="52"/>
    </row>
    <row r="68" spans="11:11">
      <c r="K68" s="52"/>
    </row>
    <row r="69" spans="11:11">
      <c r="K69" s="52"/>
    </row>
    <row r="70" spans="11:11">
      <c r="K70" s="52"/>
    </row>
    <row r="71" spans="11:11">
      <c r="K71" s="52"/>
    </row>
    <row r="72" spans="11:11">
      <c r="K72" s="52"/>
    </row>
    <row r="73" spans="11:11">
      <c r="K73" s="52"/>
    </row>
    <row r="74" spans="11:11">
      <c r="K74" s="52"/>
    </row>
    <row r="75" spans="11:11">
      <c r="K75" s="52"/>
    </row>
    <row r="76" spans="11:11">
      <c r="K76" s="52"/>
    </row>
    <row r="77" spans="11:11">
      <c r="K77" s="52"/>
    </row>
    <row r="78" spans="11:11">
      <c r="K78" s="52"/>
    </row>
    <row r="79" spans="11:11">
      <c r="K79" s="52"/>
    </row>
    <row r="80" spans="11:11">
      <c r="K80" s="52"/>
    </row>
    <row r="81" spans="11:11">
      <c r="K81" s="52"/>
    </row>
    <row r="82" spans="11:11">
      <c r="K82" s="52"/>
    </row>
    <row r="83" spans="11:11">
      <c r="K83" s="52"/>
    </row>
    <row r="84" spans="11:11">
      <c r="K84" s="52"/>
    </row>
    <row r="85" spans="11:11">
      <c r="K85" s="52"/>
    </row>
    <row r="86" spans="11:11">
      <c r="K86" s="52"/>
    </row>
    <row r="87" spans="11:11">
      <c r="K87" s="52"/>
    </row>
    <row r="88" spans="11:11">
      <c r="K88" s="52"/>
    </row>
    <row r="89" spans="11:11">
      <c r="K89" s="52"/>
    </row>
    <row r="90" spans="11:11">
      <c r="K90" s="52"/>
    </row>
    <row r="91" spans="11:11">
      <c r="K91" s="52"/>
    </row>
    <row r="92" spans="11:11">
      <c r="K92" s="52"/>
    </row>
    <row r="93" spans="11:11">
      <c r="K93" s="52"/>
    </row>
    <row r="94" spans="11:11">
      <c r="K94" s="52"/>
    </row>
    <row r="95" spans="11:11">
      <c r="K95" s="52"/>
    </row>
    <row r="96" spans="11:11">
      <c r="K96" s="52"/>
    </row>
    <row r="97" spans="11:11">
      <c r="K97" s="52"/>
    </row>
    <row r="98" spans="11:11">
      <c r="K98" s="52"/>
    </row>
    <row r="99" spans="11:11">
      <c r="K99" s="52"/>
    </row>
    <row r="100" spans="11:11">
      <c r="K100" s="52"/>
    </row>
    <row r="101" spans="11:11">
      <c r="K101" s="52"/>
    </row>
    <row r="102" spans="11:11">
      <c r="K102" s="52"/>
    </row>
    <row r="103" spans="11:11">
      <c r="K103" s="52"/>
    </row>
    <row r="104" spans="11:11">
      <c r="K104" s="52"/>
    </row>
    <row r="105" spans="11:11">
      <c r="K105" s="52"/>
    </row>
    <row r="106" spans="11:11">
      <c r="K106" s="52"/>
    </row>
    <row r="107" spans="11:11">
      <c r="K107" s="52"/>
    </row>
    <row r="108" spans="11:11">
      <c r="K108" s="52"/>
    </row>
    <row r="109" spans="11:11">
      <c r="K109" s="52"/>
    </row>
    <row r="110" spans="11:11">
      <c r="K110" s="52"/>
    </row>
    <row r="111" spans="11:11">
      <c r="K111" s="52"/>
    </row>
    <row r="112" spans="11:11">
      <c r="K112" s="52"/>
    </row>
    <row r="113" spans="11:11">
      <c r="K113" s="52"/>
    </row>
    <row r="114" spans="11:11">
      <c r="K114" s="52"/>
    </row>
    <row r="115" spans="11:11">
      <c r="K115" s="52"/>
    </row>
    <row r="116" spans="11:11">
      <c r="K116" s="52"/>
    </row>
    <row r="117" spans="11:11">
      <c r="K117" s="52"/>
    </row>
    <row r="118" spans="11:11">
      <c r="K118" s="52"/>
    </row>
    <row r="119" spans="11:11">
      <c r="K119" s="52"/>
    </row>
    <row r="120" spans="11:11">
      <c r="K120" s="52"/>
    </row>
    <row r="121" spans="11:11">
      <c r="K121" s="52"/>
    </row>
    <row r="122" spans="11:11">
      <c r="K122" s="52"/>
    </row>
    <row r="123" spans="11:11">
      <c r="K123" s="52"/>
    </row>
    <row r="124" spans="11:11">
      <c r="K124" s="52"/>
    </row>
    <row r="125" spans="11:11">
      <c r="K125" s="52"/>
    </row>
    <row r="126" spans="11:11">
      <c r="K126" s="52"/>
    </row>
    <row r="127" spans="11:11">
      <c r="K127" s="52"/>
    </row>
    <row r="128" spans="11:11">
      <c r="K128" s="52"/>
    </row>
    <row r="129" spans="11:11">
      <c r="K129" s="52"/>
    </row>
    <row r="130" spans="11:11">
      <c r="K130" s="52"/>
    </row>
    <row r="131" spans="11:11">
      <c r="K131" s="52"/>
    </row>
    <row r="132" spans="11:11">
      <c r="K132" s="59"/>
    </row>
    <row r="133" spans="11:11">
      <c r="K133" s="59"/>
    </row>
    <row r="134" spans="11:11">
      <c r="K134" s="59"/>
    </row>
    <row r="135" spans="11:11">
      <c r="K135" s="59"/>
    </row>
    <row r="136" spans="11:11">
      <c r="K136" s="59"/>
    </row>
    <row r="137" spans="11:11">
      <c r="K137" s="59"/>
    </row>
    <row r="138" spans="11:11">
      <c r="K138" s="59"/>
    </row>
    <row r="139" spans="11:11">
      <c r="K139" s="59"/>
    </row>
    <row r="140" spans="11:11">
      <c r="K140" s="59"/>
    </row>
    <row r="141" spans="11:11">
      <c r="K141" s="59"/>
    </row>
    <row r="142" spans="11:11">
      <c r="K142" s="59"/>
    </row>
    <row r="143" spans="11:11">
      <c r="K143" s="59"/>
    </row>
    <row r="144" spans="11:11">
      <c r="K144" s="59"/>
    </row>
    <row r="145" spans="11:11">
      <c r="K145" s="59"/>
    </row>
    <row r="146" spans="11:11">
      <c r="K146" s="59"/>
    </row>
    <row r="147" spans="11:11">
      <c r="K147" s="59"/>
    </row>
    <row r="148" spans="11:11">
      <c r="K148" s="59"/>
    </row>
    <row r="149" spans="11:11">
      <c r="K149" s="59"/>
    </row>
    <row r="150" spans="11:11">
      <c r="K150" s="59"/>
    </row>
    <row r="151" spans="11:11">
      <c r="K151" s="59"/>
    </row>
    <row r="152" spans="11:11">
      <c r="K152" s="59"/>
    </row>
    <row r="153" spans="11:11">
      <c r="K153" s="59"/>
    </row>
    <row r="154" spans="11:11">
      <c r="K154" s="59"/>
    </row>
  </sheetData>
  <conditionalFormatting sqref="F27 I27:I28">
    <cfRule type="cellIs" dxfId="0" priority="1" stopIfTrue="1" operator="equal">
      <formula>"&lt;-Error"</formula>
    </cfRule>
  </conditionalFormatting>
  <dataValidations count="13">
    <dataValidation type="list" allowBlank="1" showInputMessage="1" showErrorMessage="1" sqref="WUX983002 H65503 E19 H19 F9 I9 I982999 I917463 I851927 I786391 I720855 I655319 I589783 I524247 I458711 I393175 I327639 I262103 I196567 I131031 I65495 F982999 F917463 F851927 F786391 F720855 F655319 F589783 F524247 F458711 F393175 F327639 F262103 F196567 F131031 F65495 E983007 E917471 E851935 E786399 E720863 E655327 E589791 E524255 E458719 E393183 E327647 E262111 E196575 E131039 E65503 H983007 H917471 H851935 H786399 H720863 H655327 H589791 H524255 H458719 H393183 H327647 H262111 H196575 H131039 IK65506 SG65506 ACC65506 ALY65506 AVU65506 BFQ65506 BPM65506 BZI65506 CJE65506 CTA65506 DCW65506 DMS65506 DWO65506 EGK65506 EQG65506 FAC65506 FJY65506 FTU65506 GDQ65506 GNM65506 GXI65506 HHE65506 HRA65506 IAW65506 IKS65506 IUO65506 JEK65506 JOG65506 JYC65506 KHY65506 KRU65506 LBQ65506 LLM65506 LVI65506 MFE65506 MPA65506 MYW65506 NIS65506 NSO65506 OCK65506 OMG65506 OWC65506 PFY65506 PPU65506 PZQ65506 QJM65506 QTI65506 RDE65506 RNA65506 RWW65506 SGS65506 SQO65506 TAK65506 TKG65506 TUC65506 UDY65506 UNU65506 UXQ65506 VHM65506 VRI65506 WBE65506 WLA65506 WUW65506 IK131042 SG131042 ACC131042 ALY131042 AVU131042 BFQ131042 BPM131042 BZI131042 CJE131042 CTA131042 DCW131042 DMS131042 DWO131042 EGK131042 EQG131042 FAC131042 FJY131042 FTU131042 GDQ131042 GNM131042 GXI131042 HHE131042 HRA131042 IAW131042 IKS131042 IUO131042 JEK131042 JOG131042 JYC131042 KHY131042 KRU131042 LBQ131042 LLM131042 LVI131042 MFE131042 MPA131042 MYW131042 NIS131042 NSO131042 OCK131042 OMG131042 OWC131042 PFY131042 PPU131042 PZQ131042 QJM131042 QTI131042 RDE131042 RNA131042 RWW131042 SGS131042 SQO131042 TAK131042 TKG131042 TUC131042 UDY131042 UNU131042 UXQ131042 VHM131042 VRI131042 WBE131042 WLA131042 WUW131042 IK196578 SG196578 ACC196578 ALY196578 AVU196578 BFQ196578 BPM196578 BZI196578 CJE196578 CTA196578 DCW196578 DMS196578 DWO196578 EGK196578 EQG196578 FAC196578 FJY196578 FTU196578 GDQ196578 GNM196578 GXI196578 HHE196578 HRA196578 IAW196578 IKS196578 IUO196578 JEK196578 JOG196578 JYC196578 KHY196578 KRU196578 LBQ196578 LLM196578 LVI196578 MFE196578 MPA196578 MYW196578 NIS196578 NSO196578 OCK196578 OMG196578 OWC196578 PFY196578 PPU196578 PZQ196578 QJM196578 QTI196578 RDE196578 RNA196578 RWW196578 SGS196578 SQO196578 TAK196578 TKG196578 TUC196578 UDY196578 UNU196578 UXQ196578 VHM196578 VRI196578 WBE196578 WLA196578 WUW196578 IK262114 SG262114 ACC262114 ALY262114 AVU262114 BFQ262114 BPM262114 BZI262114 CJE262114 CTA262114 DCW262114 DMS262114 DWO262114 EGK262114 EQG262114 FAC262114 FJY262114 FTU262114 GDQ262114 GNM262114 GXI262114 HHE262114 HRA262114 IAW262114 IKS262114 IUO262114 JEK262114 JOG262114 JYC262114 KHY262114 KRU262114 LBQ262114 LLM262114 LVI262114 MFE262114 MPA262114 MYW262114 NIS262114 NSO262114 OCK262114 OMG262114 OWC262114 PFY262114 PPU262114 PZQ262114 QJM262114 QTI262114 RDE262114 RNA262114 RWW262114 SGS262114 SQO262114 TAK262114 TKG262114 TUC262114 UDY262114 UNU262114 UXQ262114 VHM262114 VRI262114 WBE262114 WLA262114 WUW262114 IK327650 SG327650 ACC327650 ALY327650 AVU327650 BFQ327650 BPM327650 BZI327650 CJE327650 CTA327650 DCW327650 DMS327650 DWO327650 EGK327650 EQG327650 FAC327650 FJY327650 FTU327650 GDQ327650 GNM327650 GXI327650 HHE327650 HRA327650 IAW327650 IKS327650 IUO327650 JEK327650 JOG327650 JYC327650 KHY327650 KRU327650 LBQ327650 LLM327650 LVI327650 MFE327650 MPA327650 MYW327650 NIS327650 NSO327650 OCK327650 OMG327650 OWC327650 PFY327650 PPU327650 PZQ327650 QJM327650 QTI327650 RDE327650 RNA327650 RWW327650 SGS327650 SQO327650 TAK327650 TKG327650 TUC327650 UDY327650 UNU327650 UXQ327650 VHM327650 VRI327650 WBE327650 WLA327650 WUW327650 IK393186 SG393186 ACC393186 ALY393186 AVU393186 BFQ393186 BPM393186 BZI393186 CJE393186 CTA393186 DCW393186 DMS393186 DWO393186 EGK393186 EQG393186 FAC393186 FJY393186 FTU393186 GDQ393186 GNM393186 GXI393186 HHE393186 HRA393186 IAW393186 IKS393186 IUO393186 JEK393186 JOG393186 JYC393186 KHY393186 KRU393186 LBQ393186 LLM393186 LVI393186 MFE393186 MPA393186 MYW393186 NIS393186 NSO393186 OCK393186 OMG393186 OWC393186 PFY393186 PPU393186 PZQ393186 QJM393186 QTI393186 RDE393186 RNA393186 RWW393186 SGS393186 SQO393186 TAK393186 TKG393186 TUC393186 UDY393186 UNU393186 UXQ393186 VHM393186 VRI393186 WBE393186 WLA393186 WUW393186 IK458722 SG458722 ACC458722 ALY458722 AVU458722 BFQ458722 BPM458722 BZI458722 CJE458722 CTA458722 DCW458722 DMS458722 DWO458722 EGK458722 EQG458722 FAC458722 FJY458722 FTU458722 GDQ458722 GNM458722 GXI458722 HHE458722 HRA458722 IAW458722 IKS458722 IUO458722 JEK458722 JOG458722 JYC458722 KHY458722 KRU458722 LBQ458722 LLM458722 LVI458722 MFE458722 MPA458722 MYW458722 NIS458722 NSO458722 OCK458722 OMG458722 OWC458722 PFY458722 PPU458722 PZQ458722 QJM458722 QTI458722 RDE458722 RNA458722 RWW458722 SGS458722 SQO458722 TAK458722 TKG458722 TUC458722 UDY458722 UNU458722 UXQ458722 VHM458722 VRI458722 WBE458722 WLA458722 WUW458722 IK524258 SG524258 ACC524258 ALY524258 AVU524258 BFQ524258 BPM524258 BZI524258 CJE524258 CTA524258 DCW524258 DMS524258 DWO524258 EGK524258 EQG524258 FAC524258 FJY524258 FTU524258 GDQ524258 GNM524258 GXI524258 HHE524258 HRA524258 IAW524258 IKS524258 IUO524258 JEK524258 JOG524258 JYC524258 KHY524258 KRU524258 LBQ524258 LLM524258 LVI524258 MFE524258 MPA524258 MYW524258 NIS524258 NSO524258 OCK524258 OMG524258 OWC524258 PFY524258 PPU524258 PZQ524258 QJM524258 QTI524258 RDE524258 RNA524258 RWW524258 SGS524258 SQO524258 TAK524258 TKG524258 TUC524258 UDY524258 UNU524258 UXQ524258 VHM524258 VRI524258 WBE524258 WLA524258 WUW524258 IK589794 SG589794 ACC589794 ALY589794 AVU589794 BFQ589794 BPM589794 BZI589794 CJE589794 CTA589794 DCW589794 DMS589794 DWO589794 EGK589794 EQG589794 FAC589794 FJY589794 FTU589794 GDQ589794 GNM589794 GXI589794 HHE589794 HRA589794 IAW589794 IKS589794 IUO589794 JEK589794 JOG589794 JYC589794 KHY589794 KRU589794 LBQ589794 LLM589794 LVI589794 MFE589794 MPA589794 MYW589794 NIS589794 NSO589794 OCK589794 OMG589794 OWC589794 PFY589794 PPU589794 PZQ589794 QJM589794 QTI589794 RDE589794 RNA589794 RWW589794 SGS589794 SQO589794 TAK589794 TKG589794 TUC589794 UDY589794 UNU589794 UXQ589794 VHM589794 VRI589794 WBE589794 WLA589794 WUW589794 IK655330 SG655330 ACC655330 ALY655330 AVU655330 BFQ655330 BPM655330 BZI655330 CJE655330 CTA655330 DCW655330 DMS655330 DWO655330 EGK655330 EQG655330 FAC655330 FJY655330 FTU655330 GDQ655330 GNM655330 GXI655330 HHE655330 HRA655330 IAW655330 IKS655330 IUO655330 JEK655330 JOG655330 JYC655330 KHY655330 KRU655330 LBQ655330 LLM655330 LVI655330 MFE655330 MPA655330 MYW655330 NIS655330 NSO655330 OCK655330 OMG655330 OWC655330 PFY655330 PPU655330 PZQ655330 QJM655330 QTI655330 RDE655330 RNA655330 RWW655330 SGS655330 SQO655330 TAK655330 TKG655330 TUC655330 UDY655330 UNU655330 UXQ655330 VHM655330 VRI655330 WBE655330 WLA655330 WUW655330 IK720866 SG720866 ACC720866 ALY720866 AVU720866 BFQ720866 BPM720866 BZI720866 CJE720866 CTA720866 DCW720866 DMS720866 DWO720866 EGK720866 EQG720866 FAC720866 FJY720866 FTU720866 GDQ720866 GNM720866 GXI720866 HHE720866 HRA720866 IAW720866 IKS720866 IUO720866 JEK720866 JOG720866 JYC720866 KHY720866 KRU720866 LBQ720866 LLM720866 LVI720866 MFE720866 MPA720866 MYW720866 NIS720866 NSO720866 OCK720866 OMG720866 OWC720866 PFY720866 PPU720866 PZQ720866 QJM720866 QTI720866 RDE720866 RNA720866 RWW720866 SGS720866 SQO720866 TAK720866 TKG720866 TUC720866 UDY720866 UNU720866 UXQ720866 VHM720866 VRI720866 WBE720866 WLA720866 WUW720866 IK786402 SG786402 ACC786402 ALY786402 AVU786402 BFQ786402 BPM786402 BZI786402 CJE786402 CTA786402 DCW786402 DMS786402 DWO786402 EGK786402 EQG786402 FAC786402 FJY786402 FTU786402 GDQ786402 GNM786402 GXI786402 HHE786402 HRA786402 IAW786402 IKS786402 IUO786402 JEK786402 JOG786402 JYC786402 KHY786402 KRU786402 LBQ786402 LLM786402 LVI786402 MFE786402 MPA786402 MYW786402 NIS786402 NSO786402 OCK786402 OMG786402 OWC786402 PFY786402 PPU786402 PZQ786402 QJM786402 QTI786402 RDE786402 RNA786402 RWW786402 SGS786402 SQO786402 TAK786402 TKG786402 TUC786402 UDY786402 UNU786402 UXQ786402 VHM786402 VRI786402 WBE786402 WLA786402 WUW786402 IK851938 SG851938 ACC851938 ALY851938 AVU851938 BFQ851938 BPM851938 BZI851938 CJE851938 CTA851938 DCW851938 DMS851938 DWO851938 EGK851938 EQG851938 FAC851938 FJY851938 FTU851938 GDQ851938 GNM851938 GXI851938 HHE851938 HRA851938 IAW851938 IKS851938 IUO851938 JEK851938 JOG851938 JYC851938 KHY851938 KRU851938 LBQ851938 LLM851938 LVI851938 MFE851938 MPA851938 MYW851938 NIS851938 NSO851938 OCK851938 OMG851938 OWC851938 PFY851938 PPU851938 PZQ851938 QJM851938 QTI851938 RDE851938 RNA851938 RWW851938 SGS851938 SQO851938 TAK851938 TKG851938 TUC851938 UDY851938 UNU851938 UXQ851938 VHM851938 VRI851938 WBE851938 WLA851938 WUW851938 IK917474 SG917474 ACC917474 ALY917474 AVU917474 BFQ917474 BPM917474 BZI917474 CJE917474 CTA917474 DCW917474 DMS917474 DWO917474 EGK917474 EQG917474 FAC917474 FJY917474 FTU917474 GDQ917474 GNM917474 GXI917474 HHE917474 HRA917474 IAW917474 IKS917474 IUO917474 JEK917474 JOG917474 JYC917474 KHY917474 KRU917474 LBQ917474 LLM917474 LVI917474 MFE917474 MPA917474 MYW917474 NIS917474 NSO917474 OCK917474 OMG917474 OWC917474 PFY917474 PPU917474 PZQ917474 QJM917474 QTI917474 RDE917474 RNA917474 RWW917474 SGS917474 SQO917474 TAK917474 TKG917474 TUC917474 UDY917474 UNU917474 UXQ917474 VHM917474 VRI917474 WBE917474 WLA917474 WUW917474 IK983010 SG983010 ACC983010 ALY983010 AVU983010 BFQ983010 BPM983010 BZI983010 CJE983010 CTA983010 DCW983010 DMS983010 DWO983010 EGK983010 EQG983010 FAC983010 FJY983010 FTU983010 GDQ983010 GNM983010 GXI983010 HHE983010 HRA983010 IAW983010 IKS983010 IUO983010 JEK983010 JOG983010 JYC983010 KHY983010 KRU983010 LBQ983010 LLM983010 LVI983010 MFE983010 MPA983010 MYW983010 NIS983010 NSO983010 OCK983010 OMG983010 OWC983010 PFY983010 PPU983010 PZQ983010 QJM983010 QTI983010 RDE983010 RNA983010 RWW983010 SGS983010 SQO983010 TAK983010 TKG983010 TUC983010 UDY983010 UNU983010 UXQ983010 VHM983010 VRI983010 WBE983010 WLA983010 WUW983010 IH65506 SD65506 ABZ65506 ALV65506 AVR65506 BFN65506 BPJ65506 BZF65506 CJB65506 CSX65506 DCT65506 DMP65506 DWL65506 EGH65506 EQD65506 EZZ65506 FJV65506 FTR65506 GDN65506 GNJ65506 GXF65506 HHB65506 HQX65506 IAT65506 IKP65506 IUL65506 JEH65506 JOD65506 JXZ65506 KHV65506 KRR65506 LBN65506 LLJ65506 LVF65506 MFB65506 MOX65506 MYT65506 NIP65506 NSL65506 OCH65506 OMD65506 OVZ65506 PFV65506 PPR65506 PZN65506 QJJ65506 QTF65506 RDB65506 RMX65506 RWT65506 SGP65506 SQL65506 TAH65506 TKD65506 TTZ65506 UDV65506 UNR65506 UXN65506 VHJ65506 VRF65506 WBB65506 WKX65506 WUT65506 IH131042 SD131042 ABZ131042 ALV131042 AVR131042 BFN131042 BPJ131042 BZF131042 CJB131042 CSX131042 DCT131042 DMP131042 DWL131042 EGH131042 EQD131042 EZZ131042 FJV131042 FTR131042 GDN131042 GNJ131042 GXF131042 HHB131042 HQX131042 IAT131042 IKP131042 IUL131042 JEH131042 JOD131042 JXZ131042 KHV131042 KRR131042 LBN131042 LLJ131042 LVF131042 MFB131042 MOX131042 MYT131042 NIP131042 NSL131042 OCH131042 OMD131042 OVZ131042 PFV131042 PPR131042 PZN131042 QJJ131042 QTF131042 RDB131042 RMX131042 RWT131042 SGP131042 SQL131042 TAH131042 TKD131042 TTZ131042 UDV131042 UNR131042 UXN131042 VHJ131042 VRF131042 WBB131042 WKX131042 WUT131042 IH196578 SD196578 ABZ196578 ALV196578 AVR196578 BFN196578 BPJ196578 BZF196578 CJB196578 CSX196578 DCT196578 DMP196578 DWL196578 EGH196578 EQD196578 EZZ196578 FJV196578 FTR196578 GDN196578 GNJ196578 GXF196578 HHB196578 HQX196578 IAT196578 IKP196578 IUL196578 JEH196578 JOD196578 JXZ196578 KHV196578 KRR196578 LBN196578 LLJ196578 LVF196578 MFB196578 MOX196578 MYT196578 NIP196578 NSL196578 OCH196578 OMD196578 OVZ196578 PFV196578 PPR196578 PZN196578 QJJ196578 QTF196578 RDB196578 RMX196578 RWT196578 SGP196578 SQL196578 TAH196578 TKD196578 TTZ196578 UDV196578 UNR196578 UXN196578 VHJ196578 VRF196578 WBB196578 WKX196578 WUT196578 IH262114 SD262114 ABZ262114 ALV262114 AVR262114 BFN262114 BPJ262114 BZF262114 CJB262114 CSX262114 DCT262114 DMP262114 DWL262114 EGH262114 EQD262114 EZZ262114 FJV262114 FTR262114 GDN262114 GNJ262114 GXF262114 HHB262114 HQX262114 IAT262114 IKP262114 IUL262114 JEH262114 JOD262114 JXZ262114 KHV262114 KRR262114 LBN262114 LLJ262114 LVF262114 MFB262114 MOX262114 MYT262114 NIP262114 NSL262114 OCH262114 OMD262114 OVZ262114 PFV262114 PPR262114 PZN262114 QJJ262114 QTF262114 RDB262114 RMX262114 RWT262114 SGP262114 SQL262114 TAH262114 TKD262114 TTZ262114 UDV262114 UNR262114 UXN262114 VHJ262114 VRF262114 WBB262114 WKX262114 WUT262114 IH327650 SD327650 ABZ327650 ALV327650 AVR327650 BFN327650 BPJ327650 BZF327650 CJB327650 CSX327650 DCT327650 DMP327650 DWL327650 EGH327650 EQD327650 EZZ327650 FJV327650 FTR327650 GDN327650 GNJ327650 GXF327650 HHB327650 HQX327650 IAT327650 IKP327650 IUL327650 JEH327650 JOD327650 JXZ327650 KHV327650 KRR327650 LBN327650 LLJ327650 LVF327650 MFB327650 MOX327650 MYT327650 NIP327650 NSL327650 OCH327650 OMD327650 OVZ327650 PFV327650 PPR327650 PZN327650 QJJ327650 QTF327650 RDB327650 RMX327650 RWT327650 SGP327650 SQL327650 TAH327650 TKD327650 TTZ327650 UDV327650 UNR327650 UXN327650 VHJ327650 VRF327650 WBB327650 WKX327650 WUT327650 IH393186 SD393186 ABZ393186 ALV393186 AVR393186 BFN393186 BPJ393186 BZF393186 CJB393186 CSX393186 DCT393186 DMP393186 DWL393186 EGH393186 EQD393186 EZZ393186 FJV393186 FTR393186 GDN393186 GNJ393186 GXF393186 HHB393186 HQX393186 IAT393186 IKP393186 IUL393186 JEH393186 JOD393186 JXZ393186 KHV393186 KRR393186 LBN393186 LLJ393186 LVF393186 MFB393186 MOX393186 MYT393186 NIP393186 NSL393186 OCH393186 OMD393186 OVZ393186 PFV393186 PPR393186 PZN393186 QJJ393186 QTF393186 RDB393186 RMX393186 RWT393186 SGP393186 SQL393186 TAH393186 TKD393186 TTZ393186 UDV393186 UNR393186 UXN393186 VHJ393186 VRF393186 WBB393186 WKX393186 WUT393186 IH458722 SD458722 ABZ458722 ALV458722 AVR458722 BFN458722 BPJ458722 BZF458722 CJB458722 CSX458722 DCT458722 DMP458722 DWL458722 EGH458722 EQD458722 EZZ458722 FJV458722 FTR458722 GDN458722 GNJ458722 GXF458722 HHB458722 HQX458722 IAT458722 IKP458722 IUL458722 JEH458722 JOD458722 JXZ458722 KHV458722 KRR458722 LBN458722 LLJ458722 LVF458722 MFB458722 MOX458722 MYT458722 NIP458722 NSL458722 OCH458722 OMD458722 OVZ458722 PFV458722 PPR458722 PZN458722 QJJ458722 QTF458722 RDB458722 RMX458722 RWT458722 SGP458722 SQL458722 TAH458722 TKD458722 TTZ458722 UDV458722 UNR458722 UXN458722 VHJ458722 VRF458722 WBB458722 WKX458722 WUT458722 IH524258 SD524258 ABZ524258 ALV524258 AVR524258 BFN524258 BPJ524258 BZF524258 CJB524258 CSX524258 DCT524258 DMP524258 DWL524258 EGH524258 EQD524258 EZZ524258 FJV524258 FTR524258 GDN524258 GNJ524258 GXF524258 HHB524258 HQX524258 IAT524258 IKP524258 IUL524258 JEH524258 JOD524258 JXZ524258 KHV524258 KRR524258 LBN524258 LLJ524258 LVF524258 MFB524258 MOX524258 MYT524258 NIP524258 NSL524258 OCH524258 OMD524258 OVZ524258 PFV524258 PPR524258 PZN524258 QJJ524258 QTF524258 RDB524258 RMX524258 RWT524258 SGP524258 SQL524258 TAH524258 TKD524258 TTZ524258 UDV524258 UNR524258 UXN524258 VHJ524258 VRF524258 WBB524258 WKX524258 WUT524258 IH589794 SD589794 ABZ589794 ALV589794 AVR589794 BFN589794 BPJ589794 BZF589794 CJB589794 CSX589794 DCT589794 DMP589794 DWL589794 EGH589794 EQD589794 EZZ589794 FJV589794 FTR589794 GDN589794 GNJ589794 GXF589794 HHB589794 HQX589794 IAT589794 IKP589794 IUL589794 JEH589794 JOD589794 JXZ589794 KHV589794 KRR589794 LBN589794 LLJ589794 LVF589794 MFB589794 MOX589794 MYT589794 NIP589794 NSL589794 OCH589794 OMD589794 OVZ589794 PFV589794 PPR589794 PZN589794 QJJ589794 QTF589794 RDB589794 RMX589794 RWT589794 SGP589794 SQL589794 TAH589794 TKD589794 TTZ589794 UDV589794 UNR589794 UXN589794 VHJ589794 VRF589794 WBB589794 WKX589794 WUT589794 IH655330 SD655330 ABZ655330 ALV655330 AVR655330 BFN655330 BPJ655330 BZF655330 CJB655330 CSX655330 DCT655330 DMP655330 DWL655330 EGH655330 EQD655330 EZZ655330 FJV655330 FTR655330 GDN655330 GNJ655330 GXF655330 HHB655330 HQX655330 IAT655330 IKP655330 IUL655330 JEH655330 JOD655330 JXZ655330 KHV655330 KRR655330 LBN655330 LLJ655330 LVF655330 MFB655330 MOX655330 MYT655330 NIP655330 NSL655330 OCH655330 OMD655330 OVZ655330 PFV655330 PPR655330 PZN655330 QJJ655330 QTF655330 RDB655330 RMX655330 RWT655330 SGP655330 SQL655330 TAH655330 TKD655330 TTZ655330 UDV655330 UNR655330 UXN655330 VHJ655330 VRF655330 WBB655330 WKX655330 WUT655330 IH720866 SD720866 ABZ720866 ALV720866 AVR720866 BFN720866 BPJ720866 BZF720866 CJB720866 CSX720866 DCT720866 DMP720866 DWL720866 EGH720866 EQD720866 EZZ720866 FJV720866 FTR720866 GDN720866 GNJ720866 GXF720866 HHB720866 HQX720866 IAT720866 IKP720866 IUL720866 JEH720866 JOD720866 JXZ720866 KHV720866 KRR720866 LBN720866 LLJ720866 LVF720866 MFB720866 MOX720866 MYT720866 NIP720866 NSL720866 OCH720866 OMD720866 OVZ720866 PFV720866 PPR720866 PZN720866 QJJ720866 QTF720866 RDB720866 RMX720866 RWT720866 SGP720866 SQL720866 TAH720866 TKD720866 TTZ720866 UDV720866 UNR720866 UXN720866 VHJ720866 VRF720866 WBB720866 WKX720866 WUT720866 IH786402 SD786402 ABZ786402 ALV786402 AVR786402 BFN786402 BPJ786402 BZF786402 CJB786402 CSX786402 DCT786402 DMP786402 DWL786402 EGH786402 EQD786402 EZZ786402 FJV786402 FTR786402 GDN786402 GNJ786402 GXF786402 HHB786402 HQX786402 IAT786402 IKP786402 IUL786402 JEH786402 JOD786402 JXZ786402 KHV786402 KRR786402 LBN786402 LLJ786402 LVF786402 MFB786402 MOX786402 MYT786402 NIP786402 NSL786402 OCH786402 OMD786402 OVZ786402 PFV786402 PPR786402 PZN786402 QJJ786402 QTF786402 RDB786402 RMX786402 RWT786402 SGP786402 SQL786402 TAH786402 TKD786402 TTZ786402 UDV786402 UNR786402 UXN786402 VHJ786402 VRF786402 WBB786402 WKX786402 WUT786402 IH851938 SD851938 ABZ851938 ALV851938 AVR851938 BFN851938 BPJ851938 BZF851938 CJB851938 CSX851938 DCT851938 DMP851938 DWL851938 EGH851938 EQD851938 EZZ851938 FJV851938 FTR851938 GDN851938 GNJ851938 GXF851938 HHB851938 HQX851938 IAT851938 IKP851938 IUL851938 JEH851938 JOD851938 JXZ851938 KHV851938 KRR851938 LBN851938 LLJ851938 LVF851938 MFB851938 MOX851938 MYT851938 NIP851938 NSL851938 OCH851938 OMD851938 OVZ851938 PFV851938 PPR851938 PZN851938 QJJ851938 QTF851938 RDB851938 RMX851938 RWT851938 SGP851938 SQL851938 TAH851938 TKD851938 TTZ851938 UDV851938 UNR851938 UXN851938 VHJ851938 VRF851938 WBB851938 WKX851938 WUT851938 IH917474 SD917474 ABZ917474 ALV917474 AVR917474 BFN917474 BPJ917474 BZF917474 CJB917474 CSX917474 DCT917474 DMP917474 DWL917474 EGH917474 EQD917474 EZZ917474 FJV917474 FTR917474 GDN917474 GNJ917474 GXF917474 HHB917474 HQX917474 IAT917474 IKP917474 IUL917474 JEH917474 JOD917474 JXZ917474 KHV917474 KRR917474 LBN917474 LLJ917474 LVF917474 MFB917474 MOX917474 MYT917474 NIP917474 NSL917474 OCH917474 OMD917474 OVZ917474 PFV917474 PPR917474 PZN917474 QJJ917474 QTF917474 RDB917474 RMX917474 RWT917474 SGP917474 SQL917474 TAH917474 TKD917474 TTZ917474 UDV917474 UNR917474 UXN917474 VHJ917474 VRF917474 WBB917474 WKX917474 WUT917474 IH983010 SD983010 ABZ983010 ALV983010 AVR983010 BFN983010 BPJ983010 BZF983010 CJB983010 CSX983010 DCT983010 DMP983010 DWL983010 EGH983010 EQD983010 EZZ983010 FJV983010 FTR983010 GDN983010 GNJ983010 GXF983010 HHB983010 HQX983010 IAT983010 IKP983010 IUL983010 JEH983010 JOD983010 JXZ983010 KHV983010 KRR983010 LBN983010 LLJ983010 LVF983010 MFB983010 MOX983010 MYT983010 NIP983010 NSL983010 OCH983010 OMD983010 OVZ983010 PFV983010 PPR983010 PZN983010 QJJ983010 QTF983010 RDB983010 RMX983010 RWT983010 SGP983010 SQL983010 TAH983010 TKD983010 TTZ983010 UDV983010 UNR983010 UXN983010 VHJ983010 VRF983010 WBB983010 WKX983010 WUT983010 II65498 SE65498 ACA65498 ALW65498 AVS65498 BFO65498 BPK65498 BZG65498 CJC65498 CSY65498 DCU65498 DMQ65498 DWM65498 EGI65498 EQE65498 FAA65498 FJW65498 FTS65498 GDO65498 GNK65498 GXG65498 HHC65498 HQY65498 IAU65498 IKQ65498 IUM65498 JEI65498 JOE65498 JYA65498 KHW65498 KRS65498 LBO65498 LLK65498 LVG65498 MFC65498 MOY65498 MYU65498 NIQ65498 NSM65498 OCI65498 OME65498 OWA65498 PFW65498 PPS65498 PZO65498 QJK65498 QTG65498 RDC65498 RMY65498 RWU65498 SGQ65498 SQM65498 TAI65498 TKE65498 TUA65498 UDW65498 UNS65498 UXO65498 VHK65498 VRG65498 WBC65498 WKY65498 WUU65498 II131034 SE131034 ACA131034 ALW131034 AVS131034 BFO131034 BPK131034 BZG131034 CJC131034 CSY131034 DCU131034 DMQ131034 DWM131034 EGI131034 EQE131034 FAA131034 FJW131034 FTS131034 GDO131034 GNK131034 GXG131034 HHC131034 HQY131034 IAU131034 IKQ131034 IUM131034 JEI131034 JOE131034 JYA131034 KHW131034 KRS131034 LBO131034 LLK131034 LVG131034 MFC131034 MOY131034 MYU131034 NIQ131034 NSM131034 OCI131034 OME131034 OWA131034 PFW131034 PPS131034 PZO131034 QJK131034 QTG131034 RDC131034 RMY131034 RWU131034 SGQ131034 SQM131034 TAI131034 TKE131034 TUA131034 UDW131034 UNS131034 UXO131034 VHK131034 VRG131034 WBC131034 WKY131034 WUU131034 II196570 SE196570 ACA196570 ALW196570 AVS196570 BFO196570 BPK196570 BZG196570 CJC196570 CSY196570 DCU196570 DMQ196570 DWM196570 EGI196570 EQE196570 FAA196570 FJW196570 FTS196570 GDO196570 GNK196570 GXG196570 HHC196570 HQY196570 IAU196570 IKQ196570 IUM196570 JEI196570 JOE196570 JYA196570 KHW196570 KRS196570 LBO196570 LLK196570 LVG196570 MFC196570 MOY196570 MYU196570 NIQ196570 NSM196570 OCI196570 OME196570 OWA196570 PFW196570 PPS196570 PZO196570 QJK196570 QTG196570 RDC196570 RMY196570 RWU196570 SGQ196570 SQM196570 TAI196570 TKE196570 TUA196570 UDW196570 UNS196570 UXO196570 VHK196570 VRG196570 WBC196570 WKY196570 WUU196570 II262106 SE262106 ACA262106 ALW262106 AVS262106 BFO262106 BPK262106 BZG262106 CJC262106 CSY262106 DCU262106 DMQ262106 DWM262106 EGI262106 EQE262106 FAA262106 FJW262106 FTS262106 GDO262106 GNK262106 GXG262106 HHC262106 HQY262106 IAU262106 IKQ262106 IUM262106 JEI262106 JOE262106 JYA262106 KHW262106 KRS262106 LBO262106 LLK262106 LVG262106 MFC262106 MOY262106 MYU262106 NIQ262106 NSM262106 OCI262106 OME262106 OWA262106 PFW262106 PPS262106 PZO262106 QJK262106 QTG262106 RDC262106 RMY262106 RWU262106 SGQ262106 SQM262106 TAI262106 TKE262106 TUA262106 UDW262106 UNS262106 UXO262106 VHK262106 VRG262106 WBC262106 WKY262106 WUU262106 II327642 SE327642 ACA327642 ALW327642 AVS327642 BFO327642 BPK327642 BZG327642 CJC327642 CSY327642 DCU327642 DMQ327642 DWM327642 EGI327642 EQE327642 FAA327642 FJW327642 FTS327642 GDO327642 GNK327642 GXG327642 HHC327642 HQY327642 IAU327642 IKQ327642 IUM327642 JEI327642 JOE327642 JYA327642 KHW327642 KRS327642 LBO327642 LLK327642 LVG327642 MFC327642 MOY327642 MYU327642 NIQ327642 NSM327642 OCI327642 OME327642 OWA327642 PFW327642 PPS327642 PZO327642 QJK327642 QTG327642 RDC327642 RMY327642 RWU327642 SGQ327642 SQM327642 TAI327642 TKE327642 TUA327642 UDW327642 UNS327642 UXO327642 VHK327642 VRG327642 WBC327642 WKY327642 WUU327642 II393178 SE393178 ACA393178 ALW393178 AVS393178 BFO393178 BPK393178 BZG393178 CJC393178 CSY393178 DCU393178 DMQ393178 DWM393178 EGI393178 EQE393178 FAA393178 FJW393178 FTS393178 GDO393178 GNK393178 GXG393178 HHC393178 HQY393178 IAU393178 IKQ393178 IUM393178 JEI393178 JOE393178 JYA393178 KHW393178 KRS393178 LBO393178 LLK393178 LVG393178 MFC393178 MOY393178 MYU393178 NIQ393178 NSM393178 OCI393178 OME393178 OWA393178 PFW393178 PPS393178 PZO393178 QJK393178 QTG393178 RDC393178 RMY393178 RWU393178 SGQ393178 SQM393178 TAI393178 TKE393178 TUA393178 UDW393178 UNS393178 UXO393178 VHK393178 VRG393178 WBC393178 WKY393178 WUU393178 II458714 SE458714 ACA458714 ALW458714 AVS458714 BFO458714 BPK458714 BZG458714 CJC458714 CSY458714 DCU458714 DMQ458714 DWM458714 EGI458714 EQE458714 FAA458714 FJW458714 FTS458714 GDO458714 GNK458714 GXG458714 HHC458714 HQY458714 IAU458714 IKQ458714 IUM458714 JEI458714 JOE458714 JYA458714 KHW458714 KRS458714 LBO458714 LLK458714 LVG458714 MFC458714 MOY458714 MYU458714 NIQ458714 NSM458714 OCI458714 OME458714 OWA458714 PFW458714 PPS458714 PZO458714 QJK458714 QTG458714 RDC458714 RMY458714 RWU458714 SGQ458714 SQM458714 TAI458714 TKE458714 TUA458714 UDW458714 UNS458714 UXO458714 VHK458714 VRG458714 WBC458714 WKY458714 WUU458714 II524250 SE524250 ACA524250 ALW524250 AVS524250 BFO524250 BPK524250 BZG524250 CJC524250 CSY524250 DCU524250 DMQ524250 DWM524250 EGI524250 EQE524250 FAA524250 FJW524250 FTS524250 GDO524250 GNK524250 GXG524250 HHC524250 HQY524250 IAU524250 IKQ524250 IUM524250 JEI524250 JOE524250 JYA524250 KHW524250 KRS524250 LBO524250 LLK524250 LVG524250 MFC524250 MOY524250 MYU524250 NIQ524250 NSM524250 OCI524250 OME524250 OWA524250 PFW524250 PPS524250 PZO524250 QJK524250 QTG524250 RDC524250 RMY524250 RWU524250 SGQ524250 SQM524250 TAI524250 TKE524250 TUA524250 UDW524250 UNS524250 UXO524250 VHK524250 VRG524250 WBC524250 WKY524250 WUU524250 II589786 SE589786 ACA589786 ALW589786 AVS589786 BFO589786 BPK589786 BZG589786 CJC589786 CSY589786 DCU589786 DMQ589786 DWM589786 EGI589786 EQE589786 FAA589786 FJW589786 FTS589786 GDO589786 GNK589786 GXG589786 HHC589786 HQY589786 IAU589786 IKQ589786 IUM589786 JEI589786 JOE589786 JYA589786 KHW589786 KRS589786 LBO589786 LLK589786 LVG589786 MFC589786 MOY589786 MYU589786 NIQ589786 NSM589786 OCI589786 OME589786 OWA589786 PFW589786 PPS589786 PZO589786 QJK589786 QTG589786 RDC589786 RMY589786 RWU589786 SGQ589786 SQM589786 TAI589786 TKE589786 TUA589786 UDW589786 UNS589786 UXO589786 VHK589786 VRG589786 WBC589786 WKY589786 WUU589786 II655322 SE655322 ACA655322 ALW655322 AVS655322 BFO655322 BPK655322 BZG655322 CJC655322 CSY655322 DCU655322 DMQ655322 DWM655322 EGI655322 EQE655322 FAA655322 FJW655322 FTS655322 GDO655322 GNK655322 GXG655322 HHC655322 HQY655322 IAU655322 IKQ655322 IUM655322 JEI655322 JOE655322 JYA655322 KHW655322 KRS655322 LBO655322 LLK655322 LVG655322 MFC655322 MOY655322 MYU655322 NIQ655322 NSM655322 OCI655322 OME655322 OWA655322 PFW655322 PPS655322 PZO655322 QJK655322 QTG655322 RDC655322 RMY655322 RWU655322 SGQ655322 SQM655322 TAI655322 TKE655322 TUA655322 UDW655322 UNS655322 UXO655322 VHK655322 VRG655322 WBC655322 WKY655322 WUU655322 II720858 SE720858 ACA720858 ALW720858 AVS720858 BFO720858 BPK720858 BZG720858 CJC720858 CSY720858 DCU720858 DMQ720858 DWM720858 EGI720858 EQE720858 FAA720858 FJW720858 FTS720858 GDO720858 GNK720858 GXG720858 HHC720858 HQY720858 IAU720858 IKQ720858 IUM720858 JEI720858 JOE720858 JYA720858 KHW720858 KRS720858 LBO720858 LLK720858 LVG720858 MFC720858 MOY720858 MYU720858 NIQ720858 NSM720858 OCI720858 OME720858 OWA720858 PFW720858 PPS720858 PZO720858 QJK720858 QTG720858 RDC720858 RMY720858 RWU720858 SGQ720858 SQM720858 TAI720858 TKE720858 TUA720858 UDW720858 UNS720858 UXO720858 VHK720858 VRG720858 WBC720858 WKY720858 WUU720858 II786394 SE786394 ACA786394 ALW786394 AVS786394 BFO786394 BPK786394 BZG786394 CJC786394 CSY786394 DCU786394 DMQ786394 DWM786394 EGI786394 EQE786394 FAA786394 FJW786394 FTS786394 GDO786394 GNK786394 GXG786394 HHC786394 HQY786394 IAU786394 IKQ786394 IUM786394 JEI786394 JOE786394 JYA786394 KHW786394 KRS786394 LBO786394 LLK786394 LVG786394 MFC786394 MOY786394 MYU786394 NIQ786394 NSM786394 OCI786394 OME786394 OWA786394 PFW786394 PPS786394 PZO786394 QJK786394 QTG786394 RDC786394 RMY786394 RWU786394 SGQ786394 SQM786394 TAI786394 TKE786394 TUA786394 UDW786394 UNS786394 UXO786394 VHK786394 VRG786394 WBC786394 WKY786394 WUU786394 II851930 SE851930 ACA851930 ALW851930 AVS851930 BFO851930 BPK851930 BZG851930 CJC851930 CSY851930 DCU851930 DMQ851930 DWM851930 EGI851930 EQE851930 FAA851930 FJW851930 FTS851930 GDO851930 GNK851930 GXG851930 HHC851930 HQY851930 IAU851930 IKQ851930 IUM851930 JEI851930 JOE851930 JYA851930 KHW851930 KRS851930 LBO851930 LLK851930 LVG851930 MFC851930 MOY851930 MYU851930 NIQ851930 NSM851930 OCI851930 OME851930 OWA851930 PFW851930 PPS851930 PZO851930 QJK851930 QTG851930 RDC851930 RMY851930 RWU851930 SGQ851930 SQM851930 TAI851930 TKE851930 TUA851930 UDW851930 UNS851930 UXO851930 VHK851930 VRG851930 WBC851930 WKY851930 WUU851930 II917466 SE917466 ACA917466 ALW917466 AVS917466 BFO917466 BPK917466 BZG917466 CJC917466 CSY917466 DCU917466 DMQ917466 DWM917466 EGI917466 EQE917466 FAA917466 FJW917466 FTS917466 GDO917466 GNK917466 GXG917466 HHC917466 HQY917466 IAU917466 IKQ917466 IUM917466 JEI917466 JOE917466 JYA917466 KHW917466 KRS917466 LBO917466 LLK917466 LVG917466 MFC917466 MOY917466 MYU917466 NIQ917466 NSM917466 OCI917466 OME917466 OWA917466 PFW917466 PPS917466 PZO917466 QJK917466 QTG917466 RDC917466 RMY917466 RWU917466 SGQ917466 SQM917466 TAI917466 TKE917466 TUA917466 UDW917466 UNS917466 UXO917466 VHK917466 VRG917466 WBC917466 WKY917466 WUU917466 II983002 SE983002 ACA983002 ALW983002 AVS983002 BFO983002 BPK983002 BZG983002 CJC983002 CSY983002 DCU983002 DMQ983002 DWM983002 EGI983002 EQE983002 FAA983002 FJW983002 FTS983002 GDO983002 GNK983002 GXG983002 HHC983002 HQY983002 IAU983002 IKQ983002 IUM983002 JEI983002 JOE983002 JYA983002 KHW983002 KRS983002 LBO983002 LLK983002 LVG983002 MFC983002 MOY983002 MYU983002 NIQ983002 NSM983002 OCI983002 OME983002 OWA983002 PFW983002 PPS983002 PZO983002 QJK983002 QTG983002 RDC983002 RMY983002 RWU983002 SGQ983002 SQM983002 TAI983002 TKE983002 TUA983002 UDW983002 UNS983002 UXO983002 VHK983002 VRG983002 WBC983002 WKY983002 WUU983002 IL65498 SH65498 ACD65498 ALZ65498 AVV65498 BFR65498 BPN65498 BZJ65498 CJF65498 CTB65498 DCX65498 DMT65498 DWP65498 EGL65498 EQH65498 FAD65498 FJZ65498 FTV65498 GDR65498 GNN65498 GXJ65498 HHF65498 HRB65498 IAX65498 IKT65498 IUP65498 JEL65498 JOH65498 JYD65498 KHZ65498 KRV65498 LBR65498 LLN65498 LVJ65498 MFF65498 MPB65498 MYX65498 NIT65498 NSP65498 OCL65498 OMH65498 OWD65498 PFZ65498 PPV65498 PZR65498 QJN65498 QTJ65498 RDF65498 RNB65498 RWX65498 SGT65498 SQP65498 TAL65498 TKH65498 TUD65498 UDZ65498 UNV65498 UXR65498 VHN65498 VRJ65498 WBF65498 WLB65498 WUX65498 IL131034 SH131034 ACD131034 ALZ131034 AVV131034 BFR131034 BPN131034 BZJ131034 CJF131034 CTB131034 DCX131034 DMT131034 DWP131034 EGL131034 EQH131034 FAD131034 FJZ131034 FTV131034 GDR131034 GNN131034 GXJ131034 HHF131034 HRB131034 IAX131034 IKT131034 IUP131034 JEL131034 JOH131034 JYD131034 KHZ131034 KRV131034 LBR131034 LLN131034 LVJ131034 MFF131034 MPB131034 MYX131034 NIT131034 NSP131034 OCL131034 OMH131034 OWD131034 PFZ131034 PPV131034 PZR131034 QJN131034 QTJ131034 RDF131034 RNB131034 RWX131034 SGT131034 SQP131034 TAL131034 TKH131034 TUD131034 UDZ131034 UNV131034 UXR131034 VHN131034 VRJ131034 WBF131034 WLB131034 WUX131034 IL196570 SH196570 ACD196570 ALZ196570 AVV196570 BFR196570 BPN196570 BZJ196570 CJF196570 CTB196570 DCX196570 DMT196570 DWP196570 EGL196570 EQH196570 FAD196570 FJZ196570 FTV196570 GDR196570 GNN196570 GXJ196570 HHF196570 HRB196570 IAX196570 IKT196570 IUP196570 JEL196570 JOH196570 JYD196570 KHZ196570 KRV196570 LBR196570 LLN196570 LVJ196570 MFF196570 MPB196570 MYX196570 NIT196570 NSP196570 OCL196570 OMH196570 OWD196570 PFZ196570 PPV196570 PZR196570 QJN196570 QTJ196570 RDF196570 RNB196570 RWX196570 SGT196570 SQP196570 TAL196570 TKH196570 TUD196570 UDZ196570 UNV196570 UXR196570 VHN196570 VRJ196570 WBF196570 WLB196570 WUX196570 IL262106 SH262106 ACD262106 ALZ262106 AVV262106 BFR262106 BPN262106 BZJ262106 CJF262106 CTB262106 DCX262106 DMT262106 DWP262106 EGL262106 EQH262106 FAD262106 FJZ262106 FTV262106 GDR262106 GNN262106 GXJ262106 HHF262106 HRB262106 IAX262106 IKT262106 IUP262106 JEL262106 JOH262106 JYD262106 KHZ262106 KRV262106 LBR262106 LLN262106 LVJ262106 MFF262106 MPB262106 MYX262106 NIT262106 NSP262106 OCL262106 OMH262106 OWD262106 PFZ262106 PPV262106 PZR262106 QJN262106 QTJ262106 RDF262106 RNB262106 RWX262106 SGT262106 SQP262106 TAL262106 TKH262106 TUD262106 UDZ262106 UNV262106 UXR262106 VHN262106 VRJ262106 WBF262106 WLB262106 WUX262106 IL327642 SH327642 ACD327642 ALZ327642 AVV327642 BFR327642 BPN327642 BZJ327642 CJF327642 CTB327642 DCX327642 DMT327642 DWP327642 EGL327642 EQH327642 FAD327642 FJZ327642 FTV327642 GDR327642 GNN327642 GXJ327642 HHF327642 HRB327642 IAX327642 IKT327642 IUP327642 JEL327642 JOH327642 JYD327642 KHZ327642 KRV327642 LBR327642 LLN327642 LVJ327642 MFF327642 MPB327642 MYX327642 NIT327642 NSP327642 OCL327642 OMH327642 OWD327642 PFZ327642 PPV327642 PZR327642 QJN327642 QTJ327642 RDF327642 RNB327642 RWX327642 SGT327642 SQP327642 TAL327642 TKH327642 TUD327642 UDZ327642 UNV327642 UXR327642 VHN327642 VRJ327642 WBF327642 WLB327642 WUX327642 IL393178 SH393178 ACD393178 ALZ393178 AVV393178 BFR393178 BPN393178 BZJ393178 CJF393178 CTB393178 DCX393178 DMT393178 DWP393178 EGL393178 EQH393178 FAD393178 FJZ393178 FTV393178 GDR393178 GNN393178 GXJ393178 HHF393178 HRB393178 IAX393178 IKT393178 IUP393178 JEL393178 JOH393178 JYD393178 KHZ393178 KRV393178 LBR393178 LLN393178 LVJ393178 MFF393178 MPB393178 MYX393178 NIT393178 NSP393178 OCL393178 OMH393178 OWD393178 PFZ393178 PPV393178 PZR393178 QJN393178 QTJ393178 RDF393178 RNB393178 RWX393178 SGT393178 SQP393178 TAL393178 TKH393178 TUD393178 UDZ393178 UNV393178 UXR393178 VHN393178 VRJ393178 WBF393178 WLB393178 WUX393178 IL458714 SH458714 ACD458714 ALZ458714 AVV458714 BFR458714 BPN458714 BZJ458714 CJF458714 CTB458714 DCX458714 DMT458714 DWP458714 EGL458714 EQH458714 FAD458714 FJZ458714 FTV458714 GDR458714 GNN458714 GXJ458714 HHF458714 HRB458714 IAX458714 IKT458714 IUP458714 JEL458714 JOH458714 JYD458714 KHZ458714 KRV458714 LBR458714 LLN458714 LVJ458714 MFF458714 MPB458714 MYX458714 NIT458714 NSP458714 OCL458714 OMH458714 OWD458714 PFZ458714 PPV458714 PZR458714 QJN458714 QTJ458714 RDF458714 RNB458714 RWX458714 SGT458714 SQP458714 TAL458714 TKH458714 TUD458714 UDZ458714 UNV458714 UXR458714 VHN458714 VRJ458714 WBF458714 WLB458714 WUX458714 IL524250 SH524250 ACD524250 ALZ524250 AVV524250 BFR524250 BPN524250 BZJ524250 CJF524250 CTB524250 DCX524250 DMT524250 DWP524250 EGL524250 EQH524250 FAD524250 FJZ524250 FTV524250 GDR524250 GNN524250 GXJ524250 HHF524250 HRB524250 IAX524250 IKT524250 IUP524250 JEL524250 JOH524250 JYD524250 KHZ524250 KRV524250 LBR524250 LLN524250 LVJ524250 MFF524250 MPB524250 MYX524250 NIT524250 NSP524250 OCL524250 OMH524250 OWD524250 PFZ524250 PPV524250 PZR524250 QJN524250 QTJ524250 RDF524250 RNB524250 RWX524250 SGT524250 SQP524250 TAL524250 TKH524250 TUD524250 UDZ524250 UNV524250 UXR524250 VHN524250 VRJ524250 WBF524250 WLB524250 WUX524250 IL589786 SH589786 ACD589786 ALZ589786 AVV589786 BFR589786 BPN589786 BZJ589786 CJF589786 CTB589786 DCX589786 DMT589786 DWP589786 EGL589786 EQH589786 FAD589786 FJZ589786 FTV589786 GDR589786 GNN589786 GXJ589786 HHF589786 HRB589786 IAX589786 IKT589786 IUP589786 JEL589786 JOH589786 JYD589786 KHZ589786 KRV589786 LBR589786 LLN589786 LVJ589786 MFF589786 MPB589786 MYX589786 NIT589786 NSP589786 OCL589786 OMH589786 OWD589786 PFZ589786 PPV589786 PZR589786 QJN589786 QTJ589786 RDF589786 RNB589786 RWX589786 SGT589786 SQP589786 TAL589786 TKH589786 TUD589786 UDZ589786 UNV589786 UXR589786 VHN589786 VRJ589786 WBF589786 WLB589786 WUX589786 IL655322 SH655322 ACD655322 ALZ655322 AVV655322 BFR655322 BPN655322 BZJ655322 CJF655322 CTB655322 DCX655322 DMT655322 DWP655322 EGL655322 EQH655322 FAD655322 FJZ655322 FTV655322 GDR655322 GNN655322 GXJ655322 HHF655322 HRB655322 IAX655322 IKT655322 IUP655322 JEL655322 JOH655322 JYD655322 KHZ655322 KRV655322 LBR655322 LLN655322 LVJ655322 MFF655322 MPB655322 MYX655322 NIT655322 NSP655322 OCL655322 OMH655322 OWD655322 PFZ655322 PPV655322 PZR655322 QJN655322 QTJ655322 RDF655322 RNB655322 RWX655322 SGT655322 SQP655322 TAL655322 TKH655322 TUD655322 UDZ655322 UNV655322 UXR655322 VHN655322 VRJ655322 WBF655322 WLB655322 WUX655322 IL720858 SH720858 ACD720858 ALZ720858 AVV720858 BFR720858 BPN720858 BZJ720858 CJF720858 CTB720858 DCX720858 DMT720858 DWP720858 EGL720858 EQH720858 FAD720858 FJZ720858 FTV720858 GDR720858 GNN720858 GXJ720858 HHF720858 HRB720858 IAX720858 IKT720858 IUP720858 JEL720858 JOH720858 JYD720858 KHZ720858 KRV720858 LBR720858 LLN720858 LVJ720858 MFF720858 MPB720858 MYX720858 NIT720858 NSP720858 OCL720858 OMH720858 OWD720858 PFZ720858 PPV720858 PZR720858 QJN720858 QTJ720858 RDF720858 RNB720858 RWX720858 SGT720858 SQP720858 TAL720858 TKH720858 TUD720858 UDZ720858 UNV720858 UXR720858 VHN720858 VRJ720858 WBF720858 WLB720858 WUX720858 IL786394 SH786394 ACD786394 ALZ786394 AVV786394 BFR786394 BPN786394 BZJ786394 CJF786394 CTB786394 DCX786394 DMT786394 DWP786394 EGL786394 EQH786394 FAD786394 FJZ786394 FTV786394 GDR786394 GNN786394 GXJ786394 HHF786394 HRB786394 IAX786394 IKT786394 IUP786394 JEL786394 JOH786394 JYD786394 KHZ786394 KRV786394 LBR786394 LLN786394 LVJ786394 MFF786394 MPB786394 MYX786394 NIT786394 NSP786394 OCL786394 OMH786394 OWD786394 PFZ786394 PPV786394 PZR786394 QJN786394 QTJ786394 RDF786394 RNB786394 RWX786394 SGT786394 SQP786394 TAL786394 TKH786394 TUD786394 UDZ786394 UNV786394 UXR786394 VHN786394 VRJ786394 WBF786394 WLB786394 WUX786394 IL851930 SH851930 ACD851930 ALZ851930 AVV851930 BFR851930 BPN851930 BZJ851930 CJF851930 CTB851930 DCX851930 DMT851930 DWP851930 EGL851930 EQH851930 FAD851930 FJZ851930 FTV851930 GDR851930 GNN851930 GXJ851930 HHF851930 HRB851930 IAX851930 IKT851930 IUP851930 JEL851930 JOH851930 JYD851930 KHZ851930 KRV851930 LBR851930 LLN851930 LVJ851930 MFF851930 MPB851930 MYX851930 NIT851930 NSP851930 OCL851930 OMH851930 OWD851930 PFZ851930 PPV851930 PZR851930 QJN851930 QTJ851930 RDF851930 RNB851930 RWX851930 SGT851930 SQP851930 TAL851930 TKH851930 TUD851930 UDZ851930 UNV851930 UXR851930 VHN851930 VRJ851930 WBF851930 WLB851930 WUX851930 IL917466 SH917466 ACD917466 ALZ917466 AVV917466 BFR917466 BPN917466 BZJ917466 CJF917466 CTB917466 DCX917466 DMT917466 DWP917466 EGL917466 EQH917466 FAD917466 FJZ917466 FTV917466 GDR917466 GNN917466 GXJ917466 HHF917466 HRB917466 IAX917466 IKT917466 IUP917466 JEL917466 JOH917466 JYD917466 KHZ917466 KRV917466 LBR917466 LLN917466 LVJ917466 MFF917466 MPB917466 MYX917466 NIT917466 NSP917466 OCL917466 OMH917466 OWD917466 PFZ917466 PPV917466 PZR917466 QJN917466 QTJ917466 RDF917466 RNB917466 RWX917466 SGT917466 SQP917466 TAL917466 TKH917466 TUD917466 UDZ917466 UNV917466 UXR917466 VHN917466 VRJ917466 WBF917466 WLB917466 WUX917466 IL983002 SH983002 ACD983002 ALZ983002 AVV983002 BFR983002 BPN983002 BZJ983002 CJF983002 CTB983002 DCX983002 DMT983002 DWP983002 EGL983002 EQH983002 FAD983002 FJZ983002 FTV983002 GDR983002 GNN983002 GXJ983002 HHF983002 HRB983002 IAX983002 IKT983002 IUP983002 JEL983002 JOH983002 JYD983002 KHZ983002 KRV983002 LBR983002 LLN983002 LVJ983002 MFF983002 MPB983002 MYX983002 NIT983002 NSP983002 OCL983002 OMH983002 OWD983002 PFZ983002 PPV983002 PZR983002 QJN983002 QTJ983002 RDF983002 RNB983002 RWX983002 SGT983002 SQP983002 TAL983002 TKH983002 TUD983002 UDZ983002 UNV983002 UXR983002 VHN983002 VRJ983002 WBF983002 WLB983002 IK21 SG21 ACC21 ALY21 AVU21 BFQ21 BPM21 BZI21 CJE21 CTA21 DCW21 DMS21 DWO21 EGK21 EQG21 FAC21 FJY21 FTU21 GDQ21 GNM21 GXI21 HHE21 HRA21 IAW21 IKS21 IUO21 JEK21 JOG21 JYC21 KHY21 KRU21 LBQ21 LLM21 LVI21 MFE21 MPA21 MYW21 NIS21 NSO21 OCK21 OMG21 OWC21 PFY21 PPU21 PZQ21 QJM21 QTI21 RDE21 RNA21 RWW21 SGS21 SQO21 TAK21 TKG21 TUC21 UDY21 UNU21 UXQ21 VHM21 VRI21 WBE21 WLA21 WUW21 IH21 SD21 ABZ21 ALV21 AVR21 BFN21 BPJ21 BZF21 CJB21 CSX21 DCT21 DMP21 DWL21 EGH21 EQD21 EZZ21 FJV21 FTR21 GDN21 GNJ21 GXF21 HHB21 HQX21 IAT21 IKP21 IUL21 JEH21 JOD21 JXZ21 KHV21 KRR21 LBN21 LLJ21 LVF21 MFB21 MOX21 MYT21 NIP21 NSL21 OCH21 OMD21 OVZ21 PFV21 PPR21 PZN21 QJJ21 QTF21 RDB21 RMX21 RWT21 SGP21 SQL21 TAH21 TKD21 TTZ21 UDV21 UNR21 UXN21 VHJ21 VRF21 WBB21 WKX21 WUT21 II11 SE11 ACA11 ALW11 AVS11 BFO11 BPK11 BZG11 CJC11 CSY11 DCU11 DMQ11 DWM11 EGI11 EQE11 FAA11 FJW11 FTS11 GDO11 GNK11 GXG11 HHC11 HQY11 IAU11 IKQ11 IUM11 JEI11 JOE11 JYA11 KHW11 KRS11 LBO11 LLK11 LVG11 MFC11 MOY11 MYU11 NIQ11 NSM11 OCI11 OME11 OWA11 PFW11 PPS11 PZO11 QJK11 QTG11 RDC11 RMY11 RWU11 SGQ11 SQM11 TAI11 TKE11 TUA11 UDW11 UNS11 UXO11 VHK11 VRG11 WBC11 WKY11 WUU11 IL11 SH11 ACD11 ALZ11 AVV11 BFR11 BPN11 BZJ11 CJF11 CTB11 DCX11 DMT11 DWP11 EGL11 EQH11 FAD11 FJZ11 FTV11 GDR11 GNN11 GXJ11 HHF11 HRB11 IAX11 IKT11 IUP11 JEL11 JOH11 JYD11 KHZ11 KRV11 LBR11 LLN11 LVJ11 MFF11 MPB11 MYX11 NIT11 NSP11 OCL11 OMH11 OWD11 PFZ11 PPV11 PZR11 QJN11 QTJ11 RDF11 RNB11 RWX11 SGT11 SQP11 TAL11 TKH11 TUD11 UDZ11 UNV11 UXR11 VHN11 VRJ11 WBF11 WLB11 WUX11" xr:uid="{00000000-0002-0000-0700-000000000000}">
      <formula1>Frequency</formula1>
    </dataValidation>
    <dataValidation type="list" allowBlank="1" showInputMessage="1" showErrorMessage="1" sqref="WUX983001 F65494 I8 F8 I982998 I917462 I851926 I786390 I720854 I655318 I589782 I524246 I458710 I393174 I327638 I262102 I196566 I131030 I65494 F982998 F917462 F851926 F786390 F720854 F655318 F589782 F524246 F458710 F393174 F327638 F262102 F196566 F131030 II65497 SE65497 ACA65497 ALW65497 AVS65497 BFO65497 BPK65497 BZG65497 CJC65497 CSY65497 DCU65497 DMQ65497 DWM65497 EGI65497 EQE65497 FAA65497 FJW65497 FTS65497 GDO65497 GNK65497 GXG65497 HHC65497 HQY65497 IAU65497 IKQ65497 IUM65497 JEI65497 JOE65497 JYA65497 KHW65497 KRS65497 LBO65497 LLK65497 LVG65497 MFC65497 MOY65497 MYU65497 NIQ65497 NSM65497 OCI65497 OME65497 OWA65497 PFW65497 PPS65497 PZO65497 QJK65497 QTG65497 RDC65497 RMY65497 RWU65497 SGQ65497 SQM65497 TAI65497 TKE65497 TUA65497 UDW65497 UNS65497 UXO65497 VHK65497 VRG65497 WBC65497 WKY65497 WUU65497 II131033 SE131033 ACA131033 ALW131033 AVS131033 BFO131033 BPK131033 BZG131033 CJC131033 CSY131033 DCU131033 DMQ131033 DWM131033 EGI131033 EQE131033 FAA131033 FJW131033 FTS131033 GDO131033 GNK131033 GXG131033 HHC131033 HQY131033 IAU131033 IKQ131033 IUM131033 JEI131033 JOE131033 JYA131033 KHW131033 KRS131033 LBO131033 LLK131033 LVG131033 MFC131033 MOY131033 MYU131033 NIQ131033 NSM131033 OCI131033 OME131033 OWA131033 PFW131033 PPS131033 PZO131033 QJK131033 QTG131033 RDC131033 RMY131033 RWU131033 SGQ131033 SQM131033 TAI131033 TKE131033 TUA131033 UDW131033 UNS131033 UXO131033 VHK131033 VRG131033 WBC131033 WKY131033 WUU131033 II196569 SE196569 ACA196569 ALW196569 AVS196569 BFO196569 BPK196569 BZG196569 CJC196569 CSY196569 DCU196569 DMQ196569 DWM196569 EGI196569 EQE196569 FAA196569 FJW196569 FTS196569 GDO196569 GNK196569 GXG196569 HHC196569 HQY196569 IAU196569 IKQ196569 IUM196569 JEI196569 JOE196569 JYA196569 KHW196569 KRS196569 LBO196569 LLK196569 LVG196569 MFC196569 MOY196569 MYU196569 NIQ196569 NSM196569 OCI196569 OME196569 OWA196569 PFW196569 PPS196569 PZO196569 QJK196569 QTG196569 RDC196569 RMY196569 RWU196569 SGQ196569 SQM196569 TAI196569 TKE196569 TUA196569 UDW196569 UNS196569 UXO196569 VHK196569 VRG196569 WBC196569 WKY196569 WUU196569 II262105 SE262105 ACA262105 ALW262105 AVS262105 BFO262105 BPK262105 BZG262105 CJC262105 CSY262105 DCU262105 DMQ262105 DWM262105 EGI262105 EQE262105 FAA262105 FJW262105 FTS262105 GDO262105 GNK262105 GXG262105 HHC262105 HQY262105 IAU262105 IKQ262105 IUM262105 JEI262105 JOE262105 JYA262105 KHW262105 KRS262105 LBO262105 LLK262105 LVG262105 MFC262105 MOY262105 MYU262105 NIQ262105 NSM262105 OCI262105 OME262105 OWA262105 PFW262105 PPS262105 PZO262105 QJK262105 QTG262105 RDC262105 RMY262105 RWU262105 SGQ262105 SQM262105 TAI262105 TKE262105 TUA262105 UDW262105 UNS262105 UXO262105 VHK262105 VRG262105 WBC262105 WKY262105 WUU262105 II327641 SE327641 ACA327641 ALW327641 AVS327641 BFO327641 BPK327641 BZG327641 CJC327641 CSY327641 DCU327641 DMQ327641 DWM327641 EGI327641 EQE327641 FAA327641 FJW327641 FTS327641 GDO327641 GNK327641 GXG327641 HHC327641 HQY327641 IAU327641 IKQ327641 IUM327641 JEI327641 JOE327641 JYA327641 KHW327641 KRS327641 LBO327641 LLK327641 LVG327641 MFC327641 MOY327641 MYU327641 NIQ327641 NSM327641 OCI327641 OME327641 OWA327641 PFW327641 PPS327641 PZO327641 QJK327641 QTG327641 RDC327641 RMY327641 RWU327641 SGQ327641 SQM327641 TAI327641 TKE327641 TUA327641 UDW327641 UNS327641 UXO327641 VHK327641 VRG327641 WBC327641 WKY327641 WUU327641 II393177 SE393177 ACA393177 ALW393177 AVS393177 BFO393177 BPK393177 BZG393177 CJC393177 CSY393177 DCU393177 DMQ393177 DWM393177 EGI393177 EQE393177 FAA393177 FJW393177 FTS393177 GDO393177 GNK393177 GXG393177 HHC393177 HQY393177 IAU393177 IKQ393177 IUM393177 JEI393177 JOE393177 JYA393177 KHW393177 KRS393177 LBO393177 LLK393177 LVG393177 MFC393177 MOY393177 MYU393177 NIQ393177 NSM393177 OCI393177 OME393177 OWA393177 PFW393177 PPS393177 PZO393177 QJK393177 QTG393177 RDC393177 RMY393177 RWU393177 SGQ393177 SQM393177 TAI393177 TKE393177 TUA393177 UDW393177 UNS393177 UXO393177 VHK393177 VRG393177 WBC393177 WKY393177 WUU393177 II458713 SE458713 ACA458713 ALW458713 AVS458713 BFO458713 BPK458713 BZG458713 CJC458713 CSY458713 DCU458713 DMQ458713 DWM458713 EGI458713 EQE458713 FAA458713 FJW458713 FTS458713 GDO458713 GNK458713 GXG458713 HHC458713 HQY458713 IAU458713 IKQ458713 IUM458713 JEI458713 JOE458713 JYA458713 KHW458713 KRS458713 LBO458713 LLK458713 LVG458713 MFC458713 MOY458713 MYU458713 NIQ458713 NSM458713 OCI458713 OME458713 OWA458713 PFW458713 PPS458713 PZO458713 QJK458713 QTG458713 RDC458713 RMY458713 RWU458713 SGQ458713 SQM458713 TAI458713 TKE458713 TUA458713 UDW458713 UNS458713 UXO458713 VHK458713 VRG458713 WBC458713 WKY458713 WUU458713 II524249 SE524249 ACA524249 ALW524249 AVS524249 BFO524249 BPK524249 BZG524249 CJC524249 CSY524249 DCU524249 DMQ524249 DWM524249 EGI524249 EQE524249 FAA524249 FJW524249 FTS524249 GDO524249 GNK524249 GXG524249 HHC524249 HQY524249 IAU524249 IKQ524249 IUM524249 JEI524249 JOE524249 JYA524249 KHW524249 KRS524249 LBO524249 LLK524249 LVG524249 MFC524249 MOY524249 MYU524249 NIQ524249 NSM524249 OCI524249 OME524249 OWA524249 PFW524249 PPS524249 PZO524249 QJK524249 QTG524249 RDC524249 RMY524249 RWU524249 SGQ524249 SQM524249 TAI524249 TKE524249 TUA524249 UDW524249 UNS524249 UXO524249 VHK524249 VRG524249 WBC524249 WKY524249 WUU524249 II589785 SE589785 ACA589785 ALW589785 AVS589785 BFO589785 BPK589785 BZG589785 CJC589785 CSY589785 DCU589785 DMQ589785 DWM589785 EGI589785 EQE589785 FAA589785 FJW589785 FTS589785 GDO589785 GNK589785 GXG589785 HHC589785 HQY589785 IAU589785 IKQ589785 IUM589785 JEI589785 JOE589785 JYA589785 KHW589785 KRS589785 LBO589785 LLK589785 LVG589785 MFC589785 MOY589785 MYU589785 NIQ589785 NSM589785 OCI589785 OME589785 OWA589785 PFW589785 PPS589785 PZO589785 QJK589785 QTG589785 RDC589785 RMY589785 RWU589785 SGQ589785 SQM589785 TAI589785 TKE589785 TUA589785 UDW589785 UNS589785 UXO589785 VHK589785 VRG589785 WBC589785 WKY589785 WUU589785 II655321 SE655321 ACA655321 ALW655321 AVS655321 BFO655321 BPK655321 BZG655321 CJC655321 CSY655321 DCU655321 DMQ655321 DWM655321 EGI655321 EQE655321 FAA655321 FJW655321 FTS655321 GDO655321 GNK655321 GXG655321 HHC655321 HQY655321 IAU655321 IKQ655321 IUM655321 JEI655321 JOE655321 JYA655321 KHW655321 KRS655321 LBO655321 LLK655321 LVG655321 MFC655321 MOY655321 MYU655321 NIQ655321 NSM655321 OCI655321 OME655321 OWA655321 PFW655321 PPS655321 PZO655321 QJK655321 QTG655321 RDC655321 RMY655321 RWU655321 SGQ655321 SQM655321 TAI655321 TKE655321 TUA655321 UDW655321 UNS655321 UXO655321 VHK655321 VRG655321 WBC655321 WKY655321 WUU655321 II720857 SE720857 ACA720857 ALW720857 AVS720857 BFO720857 BPK720857 BZG720857 CJC720857 CSY720857 DCU720857 DMQ720857 DWM720857 EGI720857 EQE720857 FAA720857 FJW720857 FTS720857 GDO720857 GNK720857 GXG720857 HHC720857 HQY720857 IAU720857 IKQ720857 IUM720857 JEI720857 JOE720857 JYA720857 KHW720857 KRS720857 LBO720857 LLK720857 LVG720857 MFC720857 MOY720857 MYU720857 NIQ720857 NSM720857 OCI720857 OME720857 OWA720857 PFW720857 PPS720857 PZO720857 QJK720857 QTG720857 RDC720857 RMY720857 RWU720857 SGQ720857 SQM720857 TAI720857 TKE720857 TUA720857 UDW720857 UNS720857 UXO720857 VHK720857 VRG720857 WBC720857 WKY720857 WUU720857 II786393 SE786393 ACA786393 ALW786393 AVS786393 BFO786393 BPK786393 BZG786393 CJC786393 CSY786393 DCU786393 DMQ786393 DWM786393 EGI786393 EQE786393 FAA786393 FJW786393 FTS786393 GDO786393 GNK786393 GXG786393 HHC786393 HQY786393 IAU786393 IKQ786393 IUM786393 JEI786393 JOE786393 JYA786393 KHW786393 KRS786393 LBO786393 LLK786393 LVG786393 MFC786393 MOY786393 MYU786393 NIQ786393 NSM786393 OCI786393 OME786393 OWA786393 PFW786393 PPS786393 PZO786393 QJK786393 QTG786393 RDC786393 RMY786393 RWU786393 SGQ786393 SQM786393 TAI786393 TKE786393 TUA786393 UDW786393 UNS786393 UXO786393 VHK786393 VRG786393 WBC786393 WKY786393 WUU786393 II851929 SE851929 ACA851929 ALW851929 AVS851929 BFO851929 BPK851929 BZG851929 CJC851929 CSY851929 DCU851929 DMQ851929 DWM851929 EGI851929 EQE851929 FAA851929 FJW851929 FTS851929 GDO851929 GNK851929 GXG851929 HHC851929 HQY851929 IAU851929 IKQ851929 IUM851929 JEI851929 JOE851929 JYA851929 KHW851929 KRS851929 LBO851929 LLK851929 LVG851929 MFC851929 MOY851929 MYU851929 NIQ851929 NSM851929 OCI851929 OME851929 OWA851929 PFW851929 PPS851929 PZO851929 QJK851929 QTG851929 RDC851929 RMY851929 RWU851929 SGQ851929 SQM851929 TAI851929 TKE851929 TUA851929 UDW851929 UNS851929 UXO851929 VHK851929 VRG851929 WBC851929 WKY851929 WUU851929 II917465 SE917465 ACA917465 ALW917465 AVS917465 BFO917465 BPK917465 BZG917465 CJC917465 CSY917465 DCU917465 DMQ917465 DWM917465 EGI917465 EQE917465 FAA917465 FJW917465 FTS917465 GDO917465 GNK917465 GXG917465 HHC917465 HQY917465 IAU917465 IKQ917465 IUM917465 JEI917465 JOE917465 JYA917465 KHW917465 KRS917465 LBO917465 LLK917465 LVG917465 MFC917465 MOY917465 MYU917465 NIQ917465 NSM917465 OCI917465 OME917465 OWA917465 PFW917465 PPS917465 PZO917465 QJK917465 QTG917465 RDC917465 RMY917465 RWU917465 SGQ917465 SQM917465 TAI917465 TKE917465 TUA917465 UDW917465 UNS917465 UXO917465 VHK917465 VRG917465 WBC917465 WKY917465 WUU917465 II983001 SE983001 ACA983001 ALW983001 AVS983001 BFO983001 BPK983001 BZG983001 CJC983001 CSY983001 DCU983001 DMQ983001 DWM983001 EGI983001 EQE983001 FAA983001 FJW983001 FTS983001 GDO983001 GNK983001 GXG983001 HHC983001 HQY983001 IAU983001 IKQ983001 IUM983001 JEI983001 JOE983001 JYA983001 KHW983001 KRS983001 LBO983001 LLK983001 LVG983001 MFC983001 MOY983001 MYU983001 NIQ983001 NSM983001 OCI983001 OME983001 OWA983001 PFW983001 PPS983001 PZO983001 QJK983001 QTG983001 RDC983001 RMY983001 RWU983001 SGQ983001 SQM983001 TAI983001 TKE983001 TUA983001 UDW983001 UNS983001 UXO983001 VHK983001 VRG983001 WBC983001 WKY983001 WUU983001 IL65497 SH65497 ACD65497 ALZ65497 AVV65497 BFR65497 BPN65497 BZJ65497 CJF65497 CTB65497 DCX65497 DMT65497 DWP65497 EGL65497 EQH65497 FAD65497 FJZ65497 FTV65497 GDR65497 GNN65497 GXJ65497 HHF65497 HRB65497 IAX65497 IKT65497 IUP65497 JEL65497 JOH65497 JYD65497 KHZ65497 KRV65497 LBR65497 LLN65497 LVJ65497 MFF65497 MPB65497 MYX65497 NIT65497 NSP65497 OCL65497 OMH65497 OWD65497 PFZ65497 PPV65497 PZR65497 QJN65497 QTJ65497 RDF65497 RNB65497 RWX65497 SGT65497 SQP65497 TAL65497 TKH65497 TUD65497 UDZ65497 UNV65497 UXR65497 VHN65497 VRJ65497 WBF65497 WLB65497 WUX65497 IL131033 SH131033 ACD131033 ALZ131033 AVV131033 BFR131033 BPN131033 BZJ131033 CJF131033 CTB131033 DCX131033 DMT131033 DWP131033 EGL131033 EQH131033 FAD131033 FJZ131033 FTV131033 GDR131033 GNN131033 GXJ131033 HHF131033 HRB131033 IAX131033 IKT131033 IUP131033 JEL131033 JOH131033 JYD131033 KHZ131033 KRV131033 LBR131033 LLN131033 LVJ131033 MFF131033 MPB131033 MYX131033 NIT131033 NSP131033 OCL131033 OMH131033 OWD131033 PFZ131033 PPV131033 PZR131033 QJN131033 QTJ131033 RDF131033 RNB131033 RWX131033 SGT131033 SQP131033 TAL131033 TKH131033 TUD131033 UDZ131033 UNV131033 UXR131033 VHN131033 VRJ131033 WBF131033 WLB131033 WUX131033 IL196569 SH196569 ACD196569 ALZ196569 AVV196569 BFR196569 BPN196569 BZJ196569 CJF196569 CTB196569 DCX196569 DMT196569 DWP196569 EGL196569 EQH196569 FAD196569 FJZ196569 FTV196569 GDR196569 GNN196569 GXJ196569 HHF196569 HRB196569 IAX196569 IKT196569 IUP196569 JEL196569 JOH196569 JYD196569 KHZ196569 KRV196569 LBR196569 LLN196569 LVJ196569 MFF196569 MPB196569 MYX196569 NIT196569 NSP196569 OCL196569 OMH196569 OWD196569 PFZ196569 PPV196569 PZR196569 QJN196569 QTJ196569 RDF196569 RNB196569 RWX196569 SGT196569 SQP196569 TAL196569 TKH196569 TUD196569 UDZ196569 UNV196569 UXR196569 VHN196569 VRJ196569 WBF196569 WLB196569 WUX196569 IL262105 SH262105 ACD262105 ALZ262105 AVV262105 BFR262105 BPN262105 BZJ262105 CJF262105 CTB262105 DCX262105 DMT262105 DWP262105 EGL262105 EQH262105 FAD262105 FJZ262105 FTV262105 GDR262105 GNN262105 GXJ262105 HHF262105 HRB262105 IAX262105 IKT262105 IUP262105 JEL262105 JOH262105 JYD262105 KHZ262105 KRV262105 LBR262105 LLN262105 LVJ262105 MFF262105 MPB262105 MYX262105 NIT262105 NSP262105 OCL262105 OMH262105 OWD262105 PFZ262105 PPV262105 PZR262105 QJN262105 QTJ262105 RDF262105 RNB262105 RWX262105 SGT262105 SQP262105 TAL262105 TKH262105 TUD262105 UDZ262105 UNV262105 UXR262105 VHN262105 VRJ262105 WBF262105 WLB262105 WUX262105 IL327641 SH327641 ACD327641 ALZ327641 AVV327641 BFR327641 BPN327641 BZJ327641 CJF327641 CTB327641 DCX327641 DMT327641 DWP327641 EGL327641 EQH327641 FAD327641 FJZ327641 FTV327641 GDR327641 GNN327641 GXJ327641 HHF327641 HRB327641 IAX327641 IKT327641 IUP327641 JEL327641 JOH327641 JYD327641 KHZ327641 KRV327641 LBR327641 LLN327641 LVJ327641 MFF327641 MPB327641 MYX327641 NIT327641 NSP327641 OCL327641 OMH327641 OWD327641 PFZ327641 PPV327641 PZR327641 QJN327641 QTJ327641 RDF327641 RNB327641 RWX327641 SGT327641 SQP327641 TAL327641 TKH327641 TUD327641 UDZ327641 UNV327641 UXR327641 VHN327641 VRJ327641 WBF327641 WLB327641 WUX327641 IL393177 SH393177 ACD393177 ALZ393177 AVV393177 BFR393177 BPN393177 BZJ393177 CJF393177 CTB393177 DCX393177 DMT393177 DWP393177 EGL393177 EQH393177 FAD393177 FJZ393177 FTV393177 GDR393177 GNN393177 GXJ393177 HHF393177 HRB393177 IAX393177 IKT393177 IUP393177 JEL393177 JOH393177 JYD393177 KHZ393177 KRV393177 LBR393177 LLN393177 LVJ393177 MFF393177 MPB393177 MYX393177 NIT393177 NSP393177 OCL393177 OMH393177 OWD393177 PFZ393177 PPV393177 PZR393177 QJN393177 QTJ393177 RDF393177 RNB393177 RWX393177 SGT393177 SQP393177 TAL393177 TKH393177 TUD393177 UDZ393177 UNV393177 UXR393177 VHN393177 VRJ393177 WBF393177 WLB393177 WUX393177 IL458713 SH458713 ACD458713 ALZ458713 AVV458713 BFR458713 BPN458713 BZJ458713 CJF458713 CTB458713 DCX458713 DMT458713 DWP458713 EGL458713 EQH458713 FAD458713 FJZ458713 FTV458713 GDR458713 GNN458713 GXJ458713 HHF458713 HRB458713 IAX458713 IKT458713 IUP458713 JEL458713 JOH458713 JYD458713 KHZ458713 KRV458713 LBR458713 LLN458713 LVJ458713 MFF458713 MPB458713 MYX458713 NIT458713 NSP458713 OCL458713 OMH458713 OWD458713 PFZ458713 PPV458713 PZR458713 QJN458713 QTJ458713 RDF458713 RNB458713 RWX458713 SGT458713 SQP458713 TAL458713 TKH458713 TUD458713 UDZ458713 UNV458713 UXR458713 VHN458713 VRJ458713 WBF458713 WLB458713 WUX458713 IL524249 SH524249 ACD524249 ALZ524249 AVV524249 BFR524249 BPN524249 BZJ524249 CJF524249 CTB524249 DCX524249 DMT524249 DWP524249 EGL524249 EQH524249 FAD524249 FJZ524249 FTV524249 GDR524249 GNN524249 GXJ524249 HHF524249 HRB524249 IAX524249 IKT524249 IUP524249 JEL524249 JOH524249 JYD524249 KHZ524249 KRV524249 LBR524249 LLN524249 LVJ524249 MFF524249 MPB524249 MYX524249 NIT524249 NSP524249 OCL524249 OMH524249 OWD524249 PFZ524249 PPV524249 PZR524249 QJN524249 QTJ524249 RDF524249 RNB524249 RWX524249 SGT524249 SQP524249 TAL524249 TKH524249 TUD524249 UDZ524249 UNV524249 UXR524249 VHN524249 VRJ524249 WBF524249 WLB524249 WUX524249 IL589785 SH589785 ACD589785 ALZ589785 AVV589785 BFR589785 BPN589785 BZJ589785 CJF589785 CTB589785 DCX589785 DMT589785 DWP589785 EGL589785 EQH589785 FAD589785 FJZ589785 FTV589785 GDR589785 GNN589785 GXJ589785 HHF589785 HRB589785 IAX589785 IKT589785 IUP589785 JEL589785 JOH589785 JYD589785 KHZ589785 KRV589785 LBR589785 LLN589785 LVJ589785 MFF589785 MPB589785 MYX589785 NIT589785 NSP589785 OCL589785 OMH589785 OWD589785 PFZ589785 PPV589785 PZR589785 QJN589785 QTJ589785 RDF589785 RNB589785 RWX589785 SGT589785 SQP589785 TAL589785 TKH589785 TUD589785 UDZ589785 UNV589785 UXR589785 VHN589785 VRJ589785 WBF589785 WLB589785 WUX589785 IL655321 SH655321 ACD655321 ALZ655321 AVV655321 BFR655321 BPN655321 BZJ655321 CJF655321 CTB655321 DCX655321 DMT655321 DWP655321 EGL655321 EQH655321 FAD655321 FJZ655321 FTV655321 GDR655321 GNN655321 GXJ655321 HHF655321 HRB655321 IAX655321 IKT655321 IUP655321 JEL655321 JOH655321 JYD655321 KHZ655321 KRV655321 LBR655321 LLN655321 LVJ655321 MFF655321 MPB655321 MYX655321 NIT655321 NSP655321 OCL655321 OMH655321 OWD655321 PFZ655321 PPV655321 PZR655321 QJN655321 QTJ655321 RDF655321 RNB655321 RWX655321 SGT655321 SQP655321 TAL655321 TKH655321 TUD655321 UDZ655321 UNV655321 UXR655321 VHN655321 VRJ655321 WBF655321 WLB655321 WUX655321 IL720857 SH720857 ACD720857 ALZ720857 AVV720857 BFR720857 BPN720857 BZJ720857 CJF720857 CTB720857 DCX720857 DMT720857 DWP720857 EGL720857 EQH720857 FAD720857 FJZ720857 FTV720857 GDR720857 GNN720857 GXJ720857 HHF720857 HRB720857 IAX720857 IKT720857 IUP720857 JEL720857 JOH720857 JYD720857 KHZ720857 KRV720857 LBR720857 LLN720857 LVJ720857 MFF720857 MPB720857 MYX720857 NIT720857 NSP720857 OCL720857 OMH720857 OWD720857 PFZ720857 PPV720857 PZR720857 QJN720857 QTJ720857 RDF720857 RNB720857 RWX720857 SGT720857 SQP720857 TAL720857 TKH720857 TUD720857 UDZ720857 UNV720857 UXR720857 VHN720857 VRJ720857 WBF720857 WLB720857 WUX720857 IL786393 SH786393 ACD786393 ALZ786393 AVV786393 BFR786393 BPN786393 BZJ786393 CJF786393 CTB786393 DCX786393 DMT786393 DWP786393 EGL786393 EQH786393 FAD786393 FJZ786393 FTV786393 GDR786393 GNN786393 GXJ786393 HHF786393 HRB786393 IAX786393 IKT786393 IUP786393 JEL786393 JOH786393 JYD786393 KHZ786393 KRV786393 LBR786393 LLN786393 LVJ786393 MFF786393 MPB786393 MYX786393 NIT786393 NSP786393 OCL786393 OMH786393 OWD786393 PFZ786393 PPV786393 PZR786393 QJN786393 QTJ786393 RDF786393 RNB786393 RWX786393 SGT786393 SQP786393 TAL786393 TKH786393 TUD786393 UDZ786393 UNV786393 UXR786393 VHN786393 VRJ786393 WBF786393 WLB786393 WUX786393 IL851929 SH851929 ACD851929 ALZ851929 AVV851929 BFR851929 BPN851929 BZJ851929 CJF851929 CTB851929 DCX851929 DMT851929 DWP851929 EGL851929 EQH851929 FAD851929 FJZ851929 FTV851929 GDR851929 GNN851929 GXJ851929 HHF851929 HRB851929 IAX851929 IKT851929 IUP851929 JEL851929 JOH851929 JYD851929 KHZ851929 KRV851929 LBR851929 LLN851929 LVJ851929 MFF851929 MPB851929 MYX851929 NIT851929 NSP851929 OCL851929 OMH851929 OWD851929 PFZ851929 PPV851929 PZR851929 QJN851929 QTJ851929 RDF851929 RNB851929 RWX851929 SGT851929 SQP851929 TAL851929 TKH851929 TUD851929 UDZ851929 UNV851929 UXR851929 VHN851929 VRJ851929 WBF851929 WLB851929 WUX851929 IL917465 SH917465 ACD917465 ALZ917465 AVV917465 BFR917465 BPN917465 BZJ917465 CJF917465 CTB917465 DCX917465 DMT917465 DWP917465 EGL917465 EQH917465 FAD917465 FJZ917465 FTV917465 GDR917465 GNN917465 GXJ917465 HHF917465 HRB917465 IAX917465 IKT917465 IUP917465 JEL917465 JOH917465 JYD917465 KHZ917465 KRV917465 LBR917465 LLN917465 LVJ917465 MFF917465 MPB917465 MYX917465 NIT917465 NSP917465 OCL917465 OMH917465 OWD917465 PFZ917465 PPV917465 PZR917465 QJN917465 QTJ917465 RDF917465 RNB917465 RWX917465 SGT917465 SQP917465 TAL917465 TKH917465 TUD917465 UDZ917465 UNV917465 UXR917465 VHN917465 VRJ917465 WBF917465 WLB917465 WUX917465 IL983001 SH983001 ACD983001 ALZ983001 AVV983001 BFR983001 BPN983001 BZJ983001 CJF983001 CTB983001 DCX983001 DMT983001 DWP983001 EGL983001 EQH983001 FAD983001 FJZ983001 FTV983001 GDR983001 GNN983001 GXJ983001 HHF983001 HRB983001 IAX983001 IKT983001 IUP983001 JEL983001 JOH983001 JYD983001 KHZ983001 KRV983001 LBR983001 LLN983001 LVJ983001 MFF983001 MPB983001 MYX983001 NIT983001 NSP983001 OCL983001 OMH983001 OWD983001 PFZ983001 PPV983001 PZR983001 QJN983001 QTJ983001 RDF983001 RNB983001 RWX983001 SGT983001 SQP983001 TAL983001 TKH983001 TUD983001 UDZ983001 UNV983001 UXR983001 VHN983001 VRJ983001 WBF983001 WLB983001 II9:II10 SE9:SE10 ACA9:ACA10 ALW9:ALW10 AVS9:AVS10 BFO9:BFO10 BPK9:BPK10 BZG9:BZG10 CJC9:CJC10 CSY9:CSY10 DCU9:DCU10 DMQ9:DMQ10 DWM9:DWM10 EGI9:EGI10 EQE9:EQE10 FAA9:FAA10 FJW9:FJW10 FTS9:FTS10 GDO9:GDO10 GNK9:GNK10 GXG9:GXG10 HHC9:HHC10 HQY9:HQY10 IAU9:IAU10 IKQ9:IKQ10 IUM9:IUM10 JEI9:JEI10 JOE9:JOE10 JYA9:JYA10 KHW9:KHW10 KRS9:KRS10 LBO9:LBO10 LLK9:LLK10 LVG9:LVG10 MFC9:MFC10 MOY9:MOY10 MYU9:MYU10 NIQ9:NIQ10 NSM9:NSM10 OCI9:OCI10 OME9:OME10 OWA9:OWA10 PFW9:PFW10 PPS9:PPS10 PZO9:PZO10 QJK9:QJK10 QTG9:QTG10 RDC9:RDC10 RMY9:RMY10 RWU9:RWU10 SGQ9:SGQ10 SQM9:SQM10 TAI9:TAI10 TKE9:TKE10 TUA9:TUA10 UDW9:UDW10 UNS9:UNS10 UXO9:UXO10 VHK9:VHK10 VRG9:VRG10 WBC9:WBC10 WKY9:WKY10 WUU9:WUU10 IL9:IL10 SH9:SH10 ACD9:ACD10 ALZ9:ALZ10 AVV9:AVV10 BFR9:BFR10 BPN9:BPN10 BZJ9:BZJ10 CJF9:CJF10 CTB9:CTB10 DCX9:DCX10 DMT9:DMT10 DWP9:DWP10 EGL9:EGL10 EQH9:EQH10 FAD9:FAD10 FJZ9:FJZ10 FTV9:FTV10 GDR9:GDR10 GNN9:GNN10 GXJ9:GXJ10 HHF9:HHF10 HRB9:HRB10 IAX9:IAX10 IKT9:IKT10 IUP9:IUP10 JEL9:JEL10 JOH9:JOH10 JYD9:JYD10 KHZ9:KHZ10 KRV9:KRV10 LBR9:LBR10 LLN9:LLN10 LVJ9:LVJ10 MFF9:MFF10 MPB9:MPB10 MYX9:MYX10 NIT9:NIT10 NSP9:NSP10 OCL9:OCL10 OMH9:OMH10 OWD9:OWD10 PFZ9:PFZ10 PPV9:PPV10 PZR9:PZR10 QJN9:QJN10 QTJ9:QTJ10 RDF9:RDF10 RNB9:RNB10 RWX9:RWX10 SGT9:SGT10 SQP9:SQP10 TAL9:TAL10 TKH9:TKH10 TUD9:TUD10 UDZ9:UDZ10 UNV9:UNV10 UXR9:UXR10 VHN9:VHN10 VRJ9:VRJ10 WBF9:WBF10 WLB9:WLB10 WUX9:WUX10" xr:uid="{00000000-0002-0000-0700-000001000000}">
      <formula1>Tenors</formula1>
    </dataValidation>
    <dataValidation type="list" allowBlank="1" showInputMessage="1" showErrorMessage="1" sqref="WUW983005 F65499 E14:F14 H14:I14 H983002 H917466 H851930 H786394 H720858 H655322 H589786 H524250 H458714 H393178 H327642 H262106 H196570 H131034 H65498 I983003 I917467 I851931 I786395 I720859 I655323 I589787 I524251 I458715 I393179 I327643 I262107 I196571 I131035 I65499 E983002 E917466 E851930 E786394 E720858 E655322 E589786 E524250 E458714 E393178 E327642 E262106 E196570 E131034 E65498 F983003 F917467 F851931 F786395 F720859 F655323 F589787 F524251 F458715 F393179 F327643 F262107 F196571 F131035 II65502 SE65502 ACA65502 ALW65502 AVS65502 BFO65502 BPK65502 BZG65502 CJC65502 CSY65502 DCU65502 DMQ65502 DWM65502 EGI65502 EQE65502 FAA65502 FJW65502 FTS65502 GDO65502 GNK65502 GXG65502 HHC65502 HQY65502 IAU65502 IKQ65502 IUM65502 JEI65502 JOE65502 JYA65502 KHW65502 KRS65502 LBO65502 LLK65502 LVG65502 MFC65502 MOY65502 MYU65502 NIQ65502 NSM65502 OCI65502 OME65502 OWA65502 PFW65502 PPS65502 PZO65502 QJK65502 QTG65502 RDC65502 RMY65502 RWU65502 SGQ65502 SQM65502 TAI65502 TKE65502 TUA65502 UDW65502 UNS65502 UXO65502 VHK65502 VRG65502 WBC65502 WKY65502 WUU65502 II131038 SE131038 ACA131038 ALW131038 AVS131038 BFO131038 BPK131038 BZG131038 CJC131038 CSY131038 DCU131038 DMQ131038 DWM131038 EGI131038 EQE131038 FAA131038 FJW131038 FTS131038 GDO131038 GNK131038 GXG131038 HHC131038 HQY131038 IAU131038 IKQ131038 IUM131038 JEI131038 JOE131038 JYA131038 KHW131038 KRS131038 LBO131038 LLK131038 LVG131038 MFC131038 MOY131038 MYU131038 NIQ131038 NSM131038 OCI131038 OME131038 OWA131038 PFW131038 PPS131038 PZO131038 QJK131038 QTG131038 RDC131038 RMY131038 RWU131038 SGQ131038 SQM131038 TAI131038 TKE131038 TUA131038 UDW131038 UNS131038 UXO131038 VHK131038 VRG131038 WBC131038 WKY131038 WUU131038 II196574 SE196574 ACA196574 ALW196574 AVS196574 BFO196574 BPK196574 BZG196574 CJC196574 CSY196574 DCU196574 DMQ196574 DWM196574 EGI196574 EQE196574 FAA196574 FJW196574 FTS196574 GDO196574 GNK196574 GXG196574 HHC196574 HQY196574 IAU196574 IKQ196574 IUM196574 JEI196574 JOE196574 JYA196574 KHW196574 KRS196574 LBO196574 LLK196574 LVG196574 MFC196574 MOY196574 MYU196574 NIQ196574 NSM196574 OCI196574 OME196574 OWA196574 PFW196574 PPS196574 PZO196574 QJK196574 QTG196574 RDC196574 RMY196574 RWU196574 SGQ196574 SQM196574 TAI196574 TKE196574 TUA196574 UDW196574 UNS196574 UXO196574 VHK196574 VRG196574 WBC196574 WKY196574 WUU196574 II262110 SE262110 ACA262110 ALW262110 AVS262110 BFO262110 BPK262110 BZG262110 CJC262110 CSY262110 DCU262110 DMQ262110 DWM262110 EGI262110 EQE262110 FAA262110 FJW262110 FTS262110 GDO262110 GNK262110 GXG262110 HHC262110 HQY262110 IAU262110 IKQ262110 IUM262110 JEI262110 JOE262110 JYA262110 KHW262110 KRS262110 LBO262110 LLK262110 LVG262110 MFC262110 MOY262110 MYU262110 NIQ262110 NSM262110 OCI262110 OME262110 OWA262110 PFW262110 PPS262110 PZO262110 QJK262110 QTG262110 RDC262110 RMY262110 RWU262110 SGQ262110 SQM262110 TAI262110 TKE262110 TUA262110 UDW262110 UNS262110 UXO262110 VHK262110 VRG262110 WBC262110 WKY262110 WUU262110 II327646 SE327646 ACA327646 ALW327646 AVS327646 BFO327646 BPK327646 BZG327646 CJC327646 CSY327646 DCU327646 DMQ327646 DWM327646 EGI327646 EQE327646 FAA327646 FJW327646 FTS327646 GDO327646 GNK327646 GXG327646 HHC327646 HQY327646 IAU327646 IKQ327646 IUM327646 JEI327646 JOE327646 JYA327646 KHW327646 KRS327646 LBO327646 LLK327646 LVG327646 MFC327646 MOY327646 MYU327646 NIQ327646 NSM327646 OCI327646 OME327646 OWA327646 PFW327646 PPS327646 PZO327646 QJK327646 QTG327646 RDC327646 RMY327646 RWU327646 SGQ327646 SQM327646 TAI327646 TKE327646 TUA327646 UDW327646 UNS327646 UXO327646 VHK327646 VRG327646 WBC327646 WKY327646 WUU327646 II393182 SE393182 ACA393182 ALW393182 AVS393182 BFO393182 BPK393182 BZG393182 CJC393182 CSY393182 DCU393182 DMQ393182 DWM393182 EGI393182 EQE393182 FAA393182 FJW393182 FTS393182 GDO393182 GNK393182 GXG393182 HHC393182 HQY393182 IAU393182 IKQ393182 IUM393182 JEI393182 JOE393182 JYA393182 KHW393182 KRS393182 LBO393182 LLK393182 LVG393182 MFC393182 MOY393182 MYU393182 NIQ393182 NSM393182 OCI393182 OME393182 OWA393182 PFW393182 PPS393182 PZO393182 QJK393182 QTG393182 RDC393182 RMY393182 RWU393182 SGQ393182 SQM393182 TAI393182 TKE393182 TUA393182 UDW393182 UNS393182 UXO393182 VHK393182 VRG393182 WBC393182 WKY393182 WUU393182 II458718 SE458718 ACA458718 ALW458718 AVS458718 BFO458718 BPK458718 BZG458718 CJC458718 CSY458718 DCU458718 DMQ458718 DWM458718 EGI458718 EQE458718 FAA458718 FJW458718 FTS458718 GDO458718 GNK458718 GXG458718 HHC458718 HQY458718 IAU458718 IKQ458718 IUM458718 JEI458718 JOE458718 JYA458718 KHW458718 KRS458718 LBO458718 LLK458718 LVG458718 MFC458718 MOY458718 MYU458718 NIQ458718 NSM458718 OCI458718 OME458718 OWA458718 PFW458718 PPS458718 PZO458718 QJK458718 QTG458718 RDC458718 RMY458718 RWU458718 SGQ458718 SQM458718 TAI458718 TKE458718 TUA458718 UDW458718 UNS458718 UXO458718 VHK458718 VRG458718 WBC458718 WKY458718 WUU458718 II524254 SE524254 ACA524254 ALW524254 AVS524254 BFO524254 BPK524254 BZG524254 CJC524254 CSY524254 DCU524254 DMQ524254 DWM524254 EGI524254 EQE524254 FAA524254 FJW524254 FTS524254 GDO524254 GNK524254 GXG524254 HHC524254 HQY524254 IAU524254 IKQ524254 IUM524254 JEI524254 JOE524254 JYA524254 KHW524254 KRS524254 LBO524254 LLK524254 LVG524254 MFC524254 MOY524254 MYU524254 NIQ524254 NSM524254 OCI524254 OME524254 OWA524254 PFW524254 PPS524254 PZO524254 QJK524254 QTG524254 RDC524254 RMY524254 RWU524254 SGQ524254 SQM524254 TAI524254 TKE524254 TUA524254 UDW524254 UNS524254 UXO524254 VHK524254 VRG524254 WBC524254 WKY524254 WUU524254 II589790 SE589790 ACA589790 ALW589790 AVS589790 BFO589790 BPK589790 BZG589790 CJC589790 CSY589790 DCU589790 DMQ589790 DWM589790 EGI589790 EQE589790 FAA589790 FJW589790 FTS589790 GDO589790 GNK589790 GXG589790 HHC589790 HQY589790 IAU589790 IKQ589790 IUM589790 JEI589790 JOE589790 JYA589790 KHW589790 KRS589790 LBO589790 LLK589790 LVG589790 MFC589790 MOY589790 MYU589790 NIQ589790 NSM589790 OCI589790 OME589790 OWA589790 PFW589790 PPS589790 PZO589790 QJK589790 QTG589790 RDC589790 RMY589790 RWU589790 SGQ589790 SQM589790 TAI589790 TKE589790 TUA589790 UDW589790 UNS589790 UXO589790 VHK589790 VRG589790 WBC589790 WKY589790 WUU589790 II655326 SE655326 ACA655326 ALW655326 AVS655326 BFO655326 BPK655326 BZG655326 CJC655326 CSY655326 DCU655326 DMQ655326 DWM655326 EGI655326 EQE655326 FAA655326 FJW655326 FTS655326 GDO655326 GNK655326 GXG655326 HHC655326 HQY655326 IAU655326 IKQ655326 IUM655326 JEI655326 JOE655326 JYA655326 KHW655326 KRS655326 LBO655326 LLK655326 LVG655326 MFC655326 MOY655326 MYU655326 NIQ655326 NSM655326 OCI655326 OME655326 OWA655326 PFW655326 PPS655326 PZO655326 QJK655326 QTG655326 RDC655326 RMY655326 RWU655326 SGQ655326 SQM655326 TAI655326 TKE655326 TUA655326 UDW655326 UNS655326 UXO655326 VHK655326 VRG655326 WBC655326 WKY655326 WUU655326 II720862 SE720862 ACA720862 ALW720862 AVS720862 BFO720862 BPK720862 BZG720862 CJC720862 CSY720862 DCU720862 DMQ720862 DWM720862 EGI720862 EQE720862 FAA720862 FJW720862 FTS720862 GDO720862 GNK720862 GXG720862 HHC720862 HQY720862 IAU720862 IKQ720862 IUM720862 JEI720862 JOE720862 JYA720862 KHW720862 KRS720862 LBO720862 LLK720862 LVG720862 MFC720862 MOY720862 MYU720862 NIQ720862 NSM720862 OCI720862 OME720862 OWA720862 PFW720862 PPS720862 PZO720862 QJK720862 QTG720862 RDC720862 RMY720862 RWU720862 SGQ720862 SQM720862 TAI720862 TKE720862 TUA720862 UDW720862 UNS720862 UXO720862 VHK720862 VRG720862 WBC720862 WKY720862 WUU720862 II786398 SE786398 ACA786398 ALW786398 AVS786398 BFO786398 BPK786398 BZG786398 CJC786398 CSY786398 DCU786398 DMQ786398 DWM786398 EGI786398 EQE786398 FAA786398 FJW786398 FTS786398 GDO786398 GNK786398 GXG786398 HHC786398 HQY786398 IAU786398 IKQ786398 IUM786398 JEI786398 JOE786398 JYA786398 KHW786398 KRS786398 LBO786398 LLK786398 LVG786398 MFC786398 MOY786398 MYU786398 NIQ786398 NSM786398 OCI786398 OME786398 OWA786398 PFW786398 PPS786398 PZO786398 QJK786398 QTG786398 RDC786398 RMY786398 RWU786398 SGQ786398 SQM786398 TAI786398 TKE786398 TUA786398 UDW786398 UNS786398 UXO786398 VHK786398 VRG786398 WBC786398 WKY786398 WUU786398 II851934 SE851934 ACA851934 ALW851934 AVS851934 BFO851934 BPK851934 BZG851934 CJC851934 CSY851934 DCU851934 DMQ851934 DWM851934 EGI851934 EQE851934 FAA851934 FJW851934 FTS851934 GDO851934 GNK851934 GXG851934 HHC851934 HQY851934 IAU851934 IKQ851934 IUM851934 JEI851934 JOE851934 JYA851934 KHW851934 KRS851934 LBO851934 LLK851934 LVG851934 MFC851934 MOY851934 MYU851934 NIQ851934 NSM851934 OCI851934 OME851934 OWA851934 PFW851934 PPS851934 PZO851934 QJK851934 QTG851934 RDC851934 RMY851934 RWU851934 SGQ851934 SQM851934 TAI851934 TKE851934 TUA851934 UDW851934 UNS851934 UXO851934 VHK851934 VRG851934 WBC851934 WKY851934 WUU851934 II917470 SE917470 ACA917470 ALW917470 AVS917470 BFO917470 BPK917470 BZG917470 CJC917470 CSY917470 DCU917470 DMQ917470 DWM917470 EGI917470 EQE917470 FAA917470 FJW917470 FTS917470 GDO917470 GNK917470 GXG917470 HHC917470 HQY917470 IAU917470 IKQ917470 IUM917470 JEI917470 JOE917470 JYA917470 KHW917470 KRS917470 LBO917470 LLK917470 LVG917470 MFC917470 MOY917470 MYU917470 NIQ917470 NSM917470 OCI917470 OME917470 OWA917470 PFW917470 PPS917470 PZO917470 QJK917470 QTG917470 RDC917470 RMY917470 RWU917470 SGQ917470 SQM917470 TAI917470 TKE917470 TUA917470 UDW917470 UNS917470 UXO917470 VHK917470 VRG917470 WBC917470 WKY917470 WUU917470 II983006 SE983006 ACA983006 ALW983006 AVS983006 BFO983006 BPK983006 BZG983006 CJC983006 CSY983006 DCU983006 DMQ983006 DWM983006 EGI983006 EQE983006 FAA983006 FJW983006 FTS983006 GDO983006 GNK983006 GXG983006 HHC983006 HQY983006 IAU983006 IKQ983006 IUM983006 JEI983006 JOE983006 JYA983006 KHW983006 KRS983006 LBO983006 LLK983006 LVG983006 MFC983006 MOY983006 MYU983006 NIQ983006 NSM983006 OCI983006 OME983006 OWA983006 PFW983006 PPS983006 PZO983006 QJK983006 QTG983006 RDC983006 RMY983006 RWU983006 SGQ983006 SQM983006 TAI983006 TKE983006 TUA983006 UDW983006 UNS983006 UXO983006 VHK983006 VRG983006 WBC983006 WKY983006 WUU983006 IH65501 SD65501 ABZ65501 ALV65501 AVR65501 BFN65501 BPJ65501 BZF65501 CJB65501 CSX65501 DCT65501 DMP65501 DWL65501 EGH65501 EQD65501 EZZ65501 FJV65501 FTR65501 GDN65501 GNJ65501 GXF65501 HHB65501 HQX65501 IAT65501 IKP65501 IUL65501 JEH65501 JOD65501 JXZ65501 KHV65501 KRR65501 LBN65501 LLJ65501 LVF65501 MFB65501 MOX65501 MYT65501 NIP65501 NSL65501 OCH65501 OMD65501 OVZ65501 PFV65501 PPR65501 PZN65501 QJJ65501 QTF65501 RDB65501 RMX65501 RWT65501 SGP65501 SQL65501 TAH65501 TKD65501 TTZ65501 UDV65501 UNR65501 UXN65501 VHJ65501 VRF65501 WBB65501 WKX65501 WUT65501 IH131037 SD131037 ABZ131037 ALV131037 AVR131037 BFN131037 BPJ131037 BZF131037 CJB131037 CSX131037 DCT131037 DMP131037 DWL131037 EGH131037 EQD131037 EZZ131037 FJV131037 FTR131037 GDN131037 GNJ131037 GXF131037 HHB131037 HQX131037 IAT131037 IKP131037 IUL131037 JEH131037 JOD131037 JXZ131037 KHV131037 KRR131037 LBN131037 LLJ131037 LVF131037 MFB131037 MOX131037 MYT131037 NIP131037 NSL131037 OCH131037 OMD131037 OVZ131037 PFV131037 PPR131037 PZN131037 QJJ131037 QTF131037 RDB131037 RMX131037 RWT131037 SGP131037 SQL131037 TAH131037 TKD131037 TTZ131037 UDV131037 UNR131037 UXN131037 VHJ131037 VRF131037 WBB131037 WKX131037 WUT131037 IH196573 SD196573 ABZ196573 ALV196573 AVR196573 BFN196573 BPJ196573 BZF196573 CJB196573 CSX196573 DCT196573 DMP196573 DWL196573 EGH196573 EQD196573 EZZ196573 FJV196573 FTR196573 GDN196573 GNJ196573 GXF196573 HHB196573 HQX196573 IAT196573 IKP196573 IUL196573 JEH196573 JOD196573 JXZ196573 KHV196573 KRR196573 LBN196573 LLJ196573 LVF196573 MFB196573 MOX196573 MYT196573 NIP196573 NSL196573 OCH196573 OMD196573 OVZ196573 PFV196573 PPR196573 PZN196573 QJJ196573 QTF196573 RDB196573 RMX196573 RWT196573 SGP196573 SQL196573 TAH196573 TKD196573 TTZ196573 UDV196573 UNR196573 UXN196573 VHJ196573 VRF196573 WBB196573 WKX196573 WUT196573 IH262109 SD262109 ABZ262109 ALV262109 AVR262109 BFN262109 BPJ262109 BZF262109 CJB262109 CSX262109 DCT262109 DMP262109 DWL262109 EGH262109 EQD262109 EZZ262109 FJV262109 FTR262109 GDN262109 GNJ262109 GXF262109 HHB262109 HQX262109 IAT262109 IKP262109 IUL262109 JEH262109 JOD262109 JXZ262109 KHV262109 KRR262109 LBN262109 LLJ262109 LVF262109 MFB262109 MOX262109 MYT262109 NIP262109 NSL262109 OCH262109 OMD262109 OVZ262109 PFV262109 PPR262109 PZN262109 QJJ262109 QTF262109 RDB262109 RMX262109 RWT262109 SGP262109 SQL262109 TAH262109 TKD262109 TTZ262109 UDV262109 UNR262109 UXN262109 VHJ262109 VRF262109 WBB262109 WKX262109 WUT262109 IH327645 SD327645 ABZ327645 ALV327645 AVR327645 BFN327645 BPJ327645 BZF327645 CJB327645 CSX327645 DCT327645 DMP327645 DWL327645 EGH327645 EQD327645 EZZ327645 FJV327645 FTR327645 GDN327645 GNJ327645 GXF327645 HHB327645 HQX327645 IAT327645 IKP327645 IUL327645 JEH327645 JOD327645 JXZ327645 KHV327645 KRR327645 LBN327645 LLJ327645 LVF327645 MFB327645 MOX327645 MYT327645 NIP327645 NSL327645 OCH327645 OMD327645 OVZ327645 PFV327645 PPR327645 PZN327645 QJJ327645 QTF327645 RDB327645 RMX327645 RWT327645 SGP327645 SQL327645 TAH327645 TKD327645 TTZ327645 UDV327645 UNR327645 UXN327645 VHJ327645 VRF327645 WBB327645 WKX327645 WUT327645 IH393181 SD393181 ABZ393181 ALV393181 AVR393181 BFN393181 BPJ393181 BZF393181 CJB393181 CSX393181 DCT393181 DMP393181 DWL393181 EGH393181 EQD393181 EZZ393181 FJV393181 FTR393181 GDN393181 GNJ393181 GXF393181 HHB393181 HQX393181 IAT393181 IKP393181 IUL393181 JEH393181 JOD393181 JXZ393181 KHV393181 KRR393181 LBN393181 LLJ393181 LVF393181 MFB393181 MOX393181 MYT393181 NIP393181 NSL393181 OCH393181 OMD393181 OVZ393181 PFV393181 PPR393181 PZN393181 QJJ393181 QTF393181 RDB393181 RMX393181 RWT393181 SGP393181 SQL393181 TAH393181 TKD393181 TTZ393181 UDV393181 UNR393181 UXN393181 VHJ393181 VRF393181 WBB393181 WKX393181 WUT393181 IH458717 SD458717 ABZ458717 ALV458717 AVR458717 BFN458717 BPJ458717 BZF458717 CJB458717 CSX458717 DCT458717 DMP458717 DWL458717 EGH458717 EQD458717 EZZ458717 FJV458717 FTR458717 GDN458717 GNJ458717 GXF458717 HHB458717 HQX458717 IAT458717 IKP458717 IUL458717 JEH458717 JOD458717 JXZ458717 KHV458717 KRR458717 LBN458717 LLJ458717 LVF458717 MFB458717 MOX458717 MYT458717 NIP458717 NSL458717 OCH458717 OMD458717 OVZ458717 PFV458717 PPR458717 PZN458717 QJJ458717 QTF458717 RDB458717 RMX458717 RWT458717 SGP458717 SQL458717 TAH458717 TKD458717 TTZ458717 UDV458717 UNR458717 UXN458717 VHJ458717 VRF458717 WBB458717 WKX458717 WUT458717 IH524253 SD524253 ABZ524253 ALV524253 AVR524253 BFN524253 BPJ524253 BZF524253 CJB524253 CSX524253 DCT524253 DMP524253 DWL524253 EGH524253 EQD524253 EZZ524253 FJV524253 FTR524253 GDN524253 GNJ524253 GXF524253 HHB524253 HQX524253 IAT524253 IKP524253 IUL524253 JEH524253 JOD524253 JXZ524253 KHV524253 KRR524253 LBN524253 LLJ524253 LVF524253 MFB524253 MOX524253 MYT524253 NIP524253 NSL524253 OCH524253 OMD524253 OVZ524253 PFV524253 PPR524253 PZN524253 QJJ524253 QTF524253 RDB524253 RMX524253 RWT524253 SGP524253 SQL524253 TAH524253 TKD524253 TTZ524253 UDV524253 UNR524253 UXN524253 VHJ524253 VRF524253 WBB524253 WKX524253 WUT524253 IH589789 SD589789 ABZ589789 ALV589789 AVR589789 BFN589789 BPJ589789 BZF589789 CJB589789 CSX589789 DCT589789 DMP589789 DWL589789 EGH589789 EQD589789 EZZ589789 FJV589789 FTR589789 GDN589789 GNJ589789 GXF589789 HHB589789 HQX589789 IAT589789 IKP589789 IUL589789 JEH589789 JOD589789 JXZ589789 KHV589789 KRR589789 LBN589789 LLJ589789 LVF589789 MFB589789 MOX589789 MYT589789 NIP589789 NSL589789 OCH589789 OMD589789 OVZ589789 PFV589789 PPR589789 PZN589789 QJJ589789 QTF589789 RDB589789 RMX589789 RWT589789 SGP589789 SQL589789 TAH589789 TKD589789 TTZ589789 UDV589789 UNR589789 UXN589789 VHJ589789 VRF589789 WBB589789 WKX589789 WUT589789 IH655325 SD655325 ABZ655325 ALV655325 AVR655325 BFN655325 BPJ655325 BZF655325 CJB655325 CSX655325 DCT655325 DMP655325 DWL655325 EGH655325 EQD655325 EZZ655325 FJV655325 FTR655325 GDN655325 GNJ655325 GXF655325 HHB655325 HQX655325 IAT655325 IKP655325 IUL655325 JEH655325 JOD655325 JXZ655325 KHV655325 KRR655325 LBN655325 LLJ655325 LVF655325 MFB655325 MOX655325 MYT655325 NIP655325 NSL655325 OCH655325 OMD655325 OVZ655325 PFV655325 PPR655325 PZN655325 QJJ655325 QTF655325 RDB655325 RMX655325 RWT655325 SGP655325 SQL655325 TAH655325 TKD655325 TTZ655325 UDV655325 UNR655325 UXN655325 VHJ655325 VRF655325 WBB655325 WKX655325 WUT655325 IH720861 SD720861 ABZ720861 ALV720861 AVR720861 BFN720861 BPJ720861 BZF720861 CJB720861 CSX720861 DCT720861 DMP720861 DWL720861 EGH720861 EQD720861 EZZ720861 FJV720861 FTR720861 GDN720861 GNJ720861 GXF720861 HHB720861 HQX720861 IAT720861 IKP720861 IUL720861 JEH720861 JOD720861 JXZ720861 KHV720861 KRR720861 LBN720861 LLJ720861 LVF720861 MFB720861 MOX720861 MYT720861 NIP720861 NSL720861 OCH720861 OMD720861 OVZ720861 PFV720861 PPR720861 PZN720861 QJJ720861 QTF720861 RDB720861 RMX720861 RWT720861 SGP720861 SQL720861 TAH720861 TKD720861 TTZ720861 UDV720861 UNR720861 UXN720861 VHJ720861 VRF720861 WBB720861 WKX720861 WUT720861 IH786397 SD786397 ABZ786397 ALV786397 AVR786397 BFN786397 BPJ786397 BZF786397 CJB786397 CSX786397 DCT786397 DMP786397 DWL786397 EGH786397 EQD786397 EZZ786397 FJV786397 FTR786397 GDN786397 GNJ786397 GXF786397 HHB786397 HQX786397 IAT786397 IKP786397 IUL786397 JEH786397 JOD786397 JXZ786397 KHV786397 KRR786397 LBN786397 LLJ786397 LVF786397 MFB786397 MOX786397 MYT786397 NIP786397 NSL786397 OCH786397 OMD786397 OVZ786397 PFV786397 PPR786397 PZN786397 QJJ786397 QTF786397 RDB786397 RMX786397 RWT786397 SGP786397 SQL786397 TAH786397 TKD786397 TTZ786397 UDV786397 UNR786397 UXN786397 VHJ786397 VRF786397 WBB786397 WKX786397 WUT786397 IH851933 SD851933 ABZ851933 ALV851933 AVR851933 BFN851933 BPJ851933 BZF851933 CJB851933 CSX851933 DCT851933 DMP851933 DWL851933 EGH851933 EQD851933 EZZ851933 FJV851933 FTR851933 GDN851933 GNJ851933 GXF851933 HHB851933 HQX851933 IAT851933 IKP851933 IUL851933 JEH851933 JOD851933 JXZ851933 KHV851933 KRR851933 LBN851933 LLJ851933 LVF851933 MFB851933 MOX851933 MYT851933 NIP851933 NSL851933 OCH851933 OMD851933 OVZ851933 PFV851933 PPR851933 PZN851933 QJJ851933 QTF851933 RDB851933 RMX851933 RWT851933 SGP851933 SQL851933 TAH851933 TKD851933 TTZ851933 UDV851933 UNR851933 UXN851933 VHJ851933 VRF851933 WBB851933 WKX851933 WUT851933 IH917469 SD917469 ABZ917469 ALV917469 AVR917469 BFN917469 BPJ917469 BZF917469 CJB917469 CSX917469 DCT917469 DMP917469 DWL917469 EGH917469 EQD917469 EZZ917469 FJV917469 FTR917469 GDN917469 GNJ917469 GXF917469 HHB917469 HQX917469 IAT917469 IKP917469 IUL917469 JEH917469 JOD917469 JXZ917469 KHV917469 KRR917469 LBN917469 LLJ917469 LVF917469 MFB917469 MOX917469 MYT917469 NIP917469 NSL917469 OCH917469 OMD917469 OVZ917469 PFV917469 PPR917469 PZN917469 QJJ917469 QTF917469 RDB917469 RMX917469 RWT917469 SGP917469 SQL917469 TAH917469 TKD917469 TTZ917469 UDV917469 UNR917469 UXN917469 VHJ917469 VRF917469 WBB917469 WKX917469 WUT917469 IH983005 SD983005 ABZ983005 ALV983005 AVR983005 BFN983005 BPJ983005 BZF983005 CJB983005 CSX983005 DCT983005 DMP983005 DWL983005 EGH983005 EQD983005 EZZ983005 FJV983005 FTR983005 GDN983005 GNJ983005 GXF983005 HHB983005 HQX983005 IAT983005 IKP983005 IUL983005 JEH983005 JOD983005 JXZ983005 KHV983005 KRR983005 LBN983005 LLJ983005 LVF983005 MFB983005 MOX983005 MYT983005 NIP983005 NSL983005 OCH983005 OMD983005 OVZ983005 PFV983005 PPR983005 PZN983005 QJJ983005 QTF983005 RDB983005 RMX983005 RWT983005 SGP983005 SQL983005 TAH983005 TKD983005 TTZ983005 UDV983005 UNR983005 UXN983005 VHJ983005 VRF983005 WBB983005 WKX983005 WUT983005 IL65502 SH65502 ACD65502 ALZ65502 AVV65502 BFR65502 BPN65502 BZJ65502 CJF65502 CTB65502 DCX65502 DMT65502 DWP65502 EGL65502 EQH65502 FAD65502 FJZ65502 FTV65502 GDR65502 GNN65502 GXJ65502 HHF65502 HRB65502 IAX65502 IKT65502 IUP65502 JEL65502 JOH65502 JYD65502 KHZ65502 KRV65502 LBR65502 LLN65502 LVJ65502 MFF65502 MPB65502 MYX65502 NIT65502 NSP65502 OCL65502 OMH65502 OWD65502 PFZ65502 PPV65502 PZR65502 QJN65502 QTJ65502 RDF65502 RNB65502 RWX65502 SGT65502 SQP65502 TAL65502 TKH65502 TUD65502 UDZ65502 UNV65502 UXR65502 VHN65502 VRJ65502 WBF65502 WLB65502 WUX65502 IL131038 SH131038 ACD131038 ALZ131038 AVV131038 BFR131038 BPN131038 BZJ131038 CJF131038 CTB131038 DCX131038 DMT131038 DWP131038 EGL131038 EQH131038 FAD131038 FJZ131038 FTV131038 GDR131038 GNN131038 GXJ131038 HHF131038 HRB131038 IAX131038 IKT131038 IUP131038 JEL131038 JOH131038 JYD131038 KHZ131038 KRV131038 LBR131038 LLN131038 LVJ131038 MFF131038 MPB131038 MYX131038 NIT131038 NSP131038 OCL131038 OMH131038 OWD131038 PFZ131038 PPV131038 PZR131038 QJN131038 QTJ131038 RDF131038 RNB131038 RWX131038 SGT131038 SQP131038 TAL131038 TKH131038 TUD131038 UDZ131038 UNV131038 UXR131038 VHN131038 VRJ131038 WBF131038 WLB131038 WUX131038 IL196574 SH196574 ACD196574 ALZ196574 AVV196574 BFR196574 BPN196574 BZJ196574 CJF196574 CTB196574 DCX196574 DMT196574 DWP196574 EGL196574 EQH196574 FAD196574 FJZ196574 FTV196574 GDR196574 GNN196574 GXJ196574 HHF196574 HRB196574 IAX196574 IKT196574 IUP196574 JEL196574 JOH196574 JYD196574 KHZ196574 KRV196574 LBR196574 LLN196574 LVJ196574 MFF196574 MPB196574 MYX196574 NIT196574 NSP196574 OCL196574 OMH196574 OWD196574 PFZ196574 PPV196574 PZR196574 QJN196574 QTJ196574 RDF196574 RNB196574 RWX196574 SGT196574 SQP196574 TAL196574 TKH196574 TUD196574 UDZ196574 UNV196574 UXR196574 VHN196574 VRJ196574 WBF196574 WLB196574 WUX196574 IL262110 SH262110 ACD262110 ALZ262110 AVV262110 BFR262110 BPN262110 BZJ262110 CJF262110 CTB262110 DCX262110 DMT262110 DWP262110 EGL262110 EQH262110 FAD262110 FJZ262110 FTV262110 GDR262110 GNN262110 GXJ262110 HHF262110 HRB262110 IAX262110 IKT262110 IUP262110 JEL262110 JOH262110 JYD262110 KHZ262110 KRV262110 LBR262110 LLN262110 LVJ262110 MFF262110 MPB262110 MYX262110 NIT262110 NSP262110 OCL262110 OMH262110 OWD262110 PFZ262110 PPV262110 PZR262110 QJN262110 QTJ262110 RDF262110 RNB262110 RWX262110 SGT262110 SQP262110 TAL262110 TKH262110 TUD262110 UDZ262110 UNV262110 UXR262110 VHN262110 VRJ262110 WBF262110 WLB262110 WUX262110 IL327646 SH327646 ACD327646 ALZ327646 AVV327646 BFR327646 BPN327646 BZJ327646 CJF327646 CTB327646 DCX327646 DMT327646 DWP327646 EGL327646 EQH327646 FAD327646 FJZ327646 FTV327646 GDR327646 GNN327646 GXJ327646 HHF327646 HRB327646 IAX327646 IKT327646 IUP327646 JEL327646 JOH327646 JYD327646 KHZ327646 KRV327646 LBR327646 LLN327646 LVJ327646 MFF327646 MPB327646 MYX327646 NIT327646 NSP327646 OCL327646 OMH327646 OWD327646 PFZ327646 PPV327646 PZR327646 QJN327646 QTJ327646 RDF327646 RNB327646 RWX327646 SGT327646 SQP327646 TAL327646 TKH327646 TUD327646 UDZ327646 UNV327646 UXR327646 VHN327646 VRJ327646 WBF327646 WLB327646 WUX327646 IL393182 SH393182 ACD393182 ALZ393182 AVV393182 BFR393182 BPN393182 BZJ393182 CJF393182 CTB393182 DCX393182 DMT393182 DWP393182 EGL393182 EQH393182 FAD393182 FJZ393182 FTV393182 GDR393182 GNN393182 GXJ393182 HHF393182 HRB393182 IAX393182 IKT393182 IUP393182 JEL393182 JOH393182 JYD393182 KHZ393182 KRV393182 LBR393182 LLN393182 LVJ393182 MFF393182 MPB393182 MYX393182 NIT393182 NSP393182 OCL393182 OMH393182 OWD393182 PFZ393182 PPV393182 PZR393182 QJN393182 QTJ393182 RDF393182 RNB393182 RWX393182 SGT393182 SQP393182 TAL393182 TKH393182 TUD393182 UDZ393182 UNV393182 UXR393182 VHN393182 VRJ393182 WBF393182 WLB393182 WUX393182 IL458718 SH458718 ACD458718 ALZ458718 AVV458718 BFR458718 BPN458718 BZJ458718 CJF458718 CTB458718 DCX458718 DMT458718 DWP458718 EGL458718 EQH458718 FAD458718 FJZ458718 FTV458718 GDR458718 GNN458718 GXJ458718 HHF458718 HRB458718 IAX458718 IKT458718 IUP458718 JEL458718 JOH458718 JYD458718 KHZ458718 KRV458718 LBR458718 LLN458718 LVJ458718 MFF458718 MPB458718 MYX458718 NIT458718 NSP458718 OCL458718 OMH458718 OWD458718 PFZ458718 PPV458718 PZR458718 QJN458718 QTJ458718 RDF458718 RNB458718 RWX458718 SGT458718 SQP458718 TAL458718 TKH458718 TUD458718 UDZ458718 UNV458718 UXR458718 VHN458718 VRJ458718 WBF458718 WLB458718 WUX458718 IL524254 SH524254 ACD524254 ALZ524254 AVV524254 BFR524254 BPN524254 BZJ524254 CJF524254 CTB524254 DCX524254 DMT524254 DWP524254 EGL524254 EQH524254 FAD524254 FJZ524254 FTV524254 GDR524254 GNN524254 GXJ524254 HHF524254 HRB524254 IAX524254 IKT524254 IUP524254 JEL524254 JOH524254 JYD524254 KHZ524254 KRV524254 LBR524254 LLN524254 LVJ524254 MFF524254 MPB524254 MYX524254 NIT524254 NSP524254 OCL524254 OMH524254 OWD524254 PFZ524254 PPV524254 PZR524254 QJN524254 QTJ524254 RDF524254 RNB524254 RWX524254 SGT524254 SQP524254 TAL524254 TKH524254 TUD524254 UDZ524254 UNV524254 UXR524254 VHN524254 VRJ524254 WBF524254 WLB524254 WUX524254 IL589790 SH589790 ACD589790 ALZ589790 AVV589790 BFR589790 BPN589790 BZJ589790 CJF589790 CTB589790 DCX589790 DMT589790 DWP589790 EGL589790 EQH589790 FAD589790 FJZ589790 FTV589790 GDR589790 GNN589790 GXJ589790 HHF589790 HRB589790 IAX589790 IKT589790 IUP589790 JEL589790 JOH589790 JYD589790 KHZ589790 KRV589790 LBR589790 LLN589790 LVJ589790 MFF589790 MPB589790 MYX589790 NIT589790 NSP589790 OCL589790 OMH589790 OWD589790 PFZ589790 PPV589790 PZR589790 QJN589790 QTJ589790 RDF589790 RNB589790 RWX589790 SGT589790 SQP589790 TAL589790 TKH589790 TUD589790 UDZ589790 UNV589790 UXR589790 VHN589790 VRJ589790 WBF589790 WLB589790 WUX589790 IL655326 SH655326 ACD655326 ALZ655326 AVV655326 BFR655326 BPN655326 BZJ655326 CJF655326 CTB655326 DCX655326 DMT655326 DWP655326 EGL655326 EQH655326 FAD655326 FJZ655326 FTV655326 GDR655326 GNN655326 GXJ655326 HHF655326 HRB655326 IAX655326 IKT655326 IUP655326 JEL655326 JOH655326 JYD655326 KHZ655326 KRV655326 LBR655326 LLN655326 LVJ655326 MFF655326 MPB655326 MYX655326 NIT655326 NSP655326 OCL655326 OMH655326 OWD655326 PFZ655326 PPV655326 PZR655326 QJN655326 QTJ655326 RDF655326 RNB655326 RWX655326 SGT655326 SQP655326 TAL655326 TKH655326 TUD655326 UDZ655326 UNV655326 UXR655326 VHN655326 VRJ655326 WBF655326 WLB655326 WUX655326 IL720862 SH720862 ACD720862 ALZ720862 AVV720862 BFR720862 BPN720862 BZJ720862 CJF720862 CTB720862 DCX720862 DMT720862 DWP720862 EGL720862 EQH720862 FAD720862 FJZ720862 FTV720862 GDR720862 GNN720862 GXJ720862 HHF720862 HRB720862 IAX720862 IKT720862 IUP720862 JEL720862 JOH720862 JYD720862 KHZ720862 KRV720862 LBR720862 LLN720862 LVJ720862 MFF720862 MPB720862 MYX720862 NIT720862 NSP720862 OCL720862 OMH720862 OWD720862 PFZ720862 PPV720862 PZR720862 QJN720862 QTJ720862 RDF720862 RNB720862 RWX720862 SGT720862 SQP720862 TAL720862 TKH720862 TUD720862 UDZ720862 UNV720862 UXR720862 VHN720862 VRJ720862 WBF720862 WLB720862 WUX720862 IL786398 SH786398 ACD786398 ALZ786398 AVV786398 BFR786398 BPN786398 BZJ786398 CJF786398 CTB786398 DCX786398 DMT786398 DWP786398 EGL786398 EQH786398 FAD786398 FJZ786398 FTV786398 GDR786398 GNN786398 GXJ786398 HHF786398 HRB786398 IAX786398 IKT786398 IUP786398 JEL786398 JOH786398 JYD786398 KHZ786398 KRV786398 LBR786398 LLN786398 LVJ786398 MFF786398 MPB786398 MYX786398 NIT786398 NSP786398 OCL786398 OMH786398 OWD786398 PFZ786398 PPV786398 PZR786398 QJN786398 QTJ786398 RDF786398 RNB786398 RWX786398 SGT786398 SQP786398 TAL786398 TKH786398 TUD786398 UDZ786398 UNV786398 UXR786398 VHN786398 VRJ786398 WBF786398 WLB786398 WUX786398 IL851934 SH851934 ACD851934 ALZ851934 AVV851934 BFR851934 BPN851934 BZJ851934 CJF851934 CTB851934 DCX851934 DMT851934 DWP851934 EGL851934 EQH851934 FAD851934 FJZ851934 FTV851934 GDR851934 GNN851934 GXJ851934 HHF851934 HRB851934 IAX851934 IKT851934 IUP851934 JEL851934 JOH851934 JYD851934 KHZ851934 KRV851934 LBR851934 LLN851934 LVJ851934 MFF851934 MPB851934 MYX851934 NIT851934 NSP851934 OCL851934 OMH851934 OWD851934 PFZ851934 PPV851934 PZR851934 QJN851934 QTJ851934 RDF851934 RNB851934 RWX851934 SGT851934 SQP851934 TAL851934 TKH851934 TUD851934 UDZ851934 UNV851934 UXR851934 VHN851934 VRJ851934 WBF851934 WLB851934 WUX851934 IL917470 SH917470 ACD917470 ALZ917470 AVV917470 BFR917470 BPN917470 BZJ917470 CJF917470 CTB917470 DCX917470 DMT917470 DWP917470 EGL917470 EQH917470 FAD917470 FJZ917470 FTV917470 GDR917470 GNN917470 GXJ917470 HHF917470 HRB917470 IAX917470 IKT917470 IUP917470 JEL917470 JOH917470 JYD917470 KHZ917470 KRV917470 LBR917470 LLN917470 LVJ917470 MFF917470 MPB917470 MYX917470 NIT917470 NSP917470 OCL917470 OMH917470 OWD917470 PFZ917470 PPV917470 PZR917470 QJN917470 QTJ917470 RDF917470 RNB917470 RWX917470 SGT917470 SQP917470 TAL917470 TKH917470 TUD917470 UDZ917470 UNV917470 UXR917470 VHN917470 VRJ917470 WBF917470 WLB917470 WUX917470 IL983006 SH983006 ACD983006 ALZ983006 AVV983006 BFR983006 BPN983006 BZJ983006 CJF983006 CTB983006 DCX983006 DMT983006 DWP983006 EGL983006 EQH983006 FAD983006 FJZ983006 FTV983006 GDR983006 GNN983006 GXJ983006 HHF983006 HRB983006 IAX983006 IKT983006 IUP983006 JEL983006 JOH983006 JYD983006 KHZ983006 KRV983006 LBR983006 LLN983006 LVJ983006 MFF983006 MPB983006 MYX983006 NIT983006 NSP983006 OCL983006 OMH983006 OWD983006 PFZ983006 PPV983006 PZR983006 QJN983006 QTJ983006 RDF983006 RNB983006 RWX983006 SGT983006 SQP983006 TAL983006 TKH983006 TUD983006 UDZ983006 UNV983006 UXR983006 VHN983006 VRJ983006 WBF983006 WLB983006 WUX983006 IK65501 SG65501 ACC65501 ALY65501 AVU65501 BFQ65501 BPM65501 BZI65501 CJE65501 CTA65501 DCW65501 DMS65501 DWO65501 EGK65501 EQG65501 FAC65501 FJY65501 FTU65501 GDQ65501 GNM65501 GXI65501 HHE65501 HRA65501 IAW65501 IKS65501 IUO65501 JEK65501 JOG65501 JYC65501 KHY65501 KRU65501 LBQ65501 LLM65501 LVI65501 MFE65501 MPA65501 MYW65501 NIS65501 NSO65501 OCK65501 OMG65501 OWC65501 PFY65501 PPU65501 PZQ65501 QJM65501 QTI65501 RDE65501 RNA65501 RWW65501 SGS65501 SQO65501 TAK65501 TKG65501 TUC65501 UDY65501 UNU65501 UXQ65501 VHM65501 VRI65501 WBE65501 WLA65501 WUW65501 IK131037 SG131037 ACC131037 ALY131037 AVU131037 BFQ131037 BPM131037 BZI131037 CJE131037 CTA131037 DCW131037 DMS131037 DWO131037 EGK131037 EQG131037 FAC131037 FJY131037 FTU131037 GDQ131037 GNM131037 GXI131037 HHE131037 HRA131037 IAW131037 IKS131037 IUO131037 JEK131037 JOG131037 JYC131037 KHY131037 KRU131037 LBQ131037 LLM131037 LVI131037 MFE131037 MPA131037 MYW131037 NIS131037 NSO131037 OCK131037 OMG131037 OWC131037 PFY131037 PPU131037 PZQ131037 QJM131037 QTI131037 RDE131037 RNA131037 RWW131037 SGS131037 SQO131037 TAK131037 TKG131037 TUC131037 UDY131037 UNU131037 UXQ131037 VHM131037 VRI131037 WBE131037 WLA131037 WUW131037 IK196573 SG196573 ACC196573 ALY196573 AVU196573 BFQ196573 BPM196573 BZI196573 CJE196573 CTA196573 DCW196573 DMS196573 DWO196573 EGK196573 EQG196573 FAC196573 FJY196573 FTU196573 GDQ196573 GNM196573 GXI196573 HHE196573 HRA196573 IAW196573 IKS196573 IUO196573 JEK196573 JOG196573 JYC196573 KHY196573 KRU196573 LBQ196573 LLM196573 LVI196573 MFE196573 MPA196573 MYW196573 NIS196573 NSO196573 OCK196573 OMG196573 OWC196573 PFY196573 PPU196573 PZQ196573 QJM196573 QTI196573 RDE196573 RNA196573 RWW196573 SGS196573 SQO196573 TAK196573 TKG196573 TUC196573 UDY196573 UNU196573 UXQ196573 VHM196573 VRI196573 WBE196573 WLA196573 WUW196573 IK262109 SG262109 ACC262109 ALY262109 AVU262109 BFQ262109 BPM262109 BZI262109 CJE262109 CTA262109 DCW262109 DMS262109 DWO262109 EGK262109 EQG262109 FAC262109 FJY262109 FTU262109 GDQ262109 GNM262109 GXI262109 HHE262109 HRA262109 IAW262109 IKS262109 IUO262109 JEK262109 JOG262109 JYC262109 KHY262109 KRU262109 LBQ262109 LLM262109 LVI262109 MFE262109 MPA262109 MYW262109 NIS262109 NSO262109 OCK262109 OMG262109 OWC262109 PFY262109 PPU262109 PZQ262109 QJM262109 QTI262109 RDE262109 RNA262109 RWW262109 SGS262109 SQO262109 TAK262109 TKG262109 TUC262109 UDY262109 UNU262109 UXQ262109 VHM262109 VRI262109 WBE262109 WLA262109 WUW262109 IK327645 SG327645 ACC327645 ALY327645 AVU327645 BFQ327645 BPM327645 BZI327645 CJE327645 CTA327645 DCW327645 DMS327645 DWO327645 EGK327645 EQG327645 FAC327645 FJY327645 FTU327645 GDQ327645 GNM327645 GXI327645 HHE327645 HRA327645 IAW327645 IKS327645 IUO327645 JEK327645 JOG327645 JYC327645 KHY327645 KRU327645 LBQ327645 LLM327645 LVI327645 MFE327645 MPA327645 MYW327645 NIS327645 NSO327645 OCK327645 OMG327645 OWC327645 PFY327645 PPU327645 PZQ327645 QJM327645 QTI327645 RDE327645 RNA327645 RWW327645 SGS327645 SQO327645 TAK327645 TKG327645 TUC327645 UDY327645 UNU327645 UXQ327645 VHM327645 VRI327645 WBE327645 WLA327645 WUW327645 IK393181 SG393181 ACC393181 ALY393181 AVU393181 BFQ393181 BPM393181 BZI393181 CJE393181 CTA393181 DCW393181 DMS393181 DWO393181 EGK393181 EQG393181 FAC393181 FJY393181 FTU393181 GDQ393181 GNM393181 GXI393181 HHE393181 HRA393181 IAW393181 IKS393181 IUO393181 JEK393181 JOG393181 JYC393181 KHY393181 KRU393181 LBQ393181 LLM393181 LVI393181 MFE393181 MPA393181 MYW393181 NIS393181 NSO393181 OCK393181 OMG393181 OWC393181 PFY393181 PPU393181 PZQ393181 QJM393181 QTI393181 RDE393181 RNA393181 RWW393181 SGS393181 SQO393181 TAK393181 TKG393181 TUC393181 UDY393181 UNU393181 UXQ393181 VHM393181 VRI393181 WBE393181 WLA393181 WUW393181 IK458717 SG458717 ACC458717 ALY458717 AVU458717 BFQ458717 BPM458717 BZI458717 CJE458717 CTA458717 DCW458717 DMS458717 DWO458717 EGK458717 EQG458717 FAC458717 FJY458717 FTU458717 GDQ458717 GNM458717 GXI458717 HHE458717 HRA458717 IAW458717 IKS458717 IUO458717 JEK458717 JOG458717 JYC458717 KHY458717 KRU458717 LBQ458717 LLM458717 LVI458717 MFE458717 MPA458717 MYW458717 NIS458717 NSO458717 OCK458717 OMG458717 OWC458717 PFY458717 PPU458717 PZQ458717 QJM458717 QTI458717 RDE458717 RNA458717 RWW458717 SGS458717 SQO458717 TAK458717 TKG458717 TUC458717 UDY458717 UNU458717 UXQ458717 VHM458717 VRI458717 WBE458717 WLA458717 WUW458717 IK524253 SG524253 ACC524253 ALY524253 AVU524253 BFQ524253 BPM524253 BZI524253 CJE524253 CTA524253 DCW524253 DMS524253 DWO524253 EGK524253 EQG524253 FAC524253 FJY524253 FTU524253 GDQ524253 GNM524253 GXI524253 HHE524253 HRA524253 IAW524253 IKS524253 IUO524253 JEK524253 JOG524253 JYC524253 KHY524253 KRU524253 LBQ524253 LLM524253 LVI524253 MFE524253 MPA524253 MYW524253 NIS524253 NSO524253 OCK524253 OMG524253 OWC524253 PFY524253 PPU524253 PZQ524253 QJM524253 QTI524253 RDE524253 RNA524253 RWW524253 SGS524253 SQO524253 TAK524253 TKG524253 TUC524253 UDY524253 UNU524253 UXQ524253 VHM524253 VRI524253 WBE524253 WLA524253 WUW524253 IK589789 SG589789 ACC589789 ALY589789 AVU589789 BFQ589789 BPM589789 BZI589789 CJE589789 CTA589789 DCW589789 DMS589789 DWO589789 EGK589789 EQG589789 FAC589789 FJY589789 FTU589789 GDQ589789 GNM589789 GXI589789 HHE589789 HRA589789 IAW589789 IKS589789 IUO589789 JEK589789 JOG589789 JYC589789 KHY589789 KRU589789 LBQ589789 LLM589789 LVI589789 MFE589789 MPA589789 MYW589789 NIS589789 NSO589789 OCK589789 OMG589789 OWC589789 PFY589789 PPU589789 PZQ589789 QJM589789 QTI589789 RDE589789 RNA589789 RWW589789 SGS589789 SQO589789 TAK589789 TKG589789 TUC589789 UDY589789 UNU589789 UXQ589789 VHM589789 VRI589789 WBE589789 WLA589789 WUW589789 IK655325 SG655325 ACC655325 ALY655325 AVU655325 BFQ655325 BPM655325 BZI655325 CJE655325 CTA655325 DCW655325 DMS655325 DWO655325 EGK655325 EQG655325 FAC655325 FJY655325 FTU655325 GDQ655325 GNM655325 GXI655325 HHE655325 HRA655325 IAW655325 IKS655325 IUO655325 JEK655325 JOG655325 JYC655325 KHY655325 KRU655325 LBQ655325 LLM655325 LVI655325 MFE655325 MPA655325 MYW655325 NIS655325 NSO655325 OCK655325 OMG655325 OWC655325 PFY655325 PPU655325 PZQ655325 QJM655325 QTI655325 RDE655325 RNA655325 RWW655325 SGS655325 SQO655325 TAK655325 TKG655325 TUC655325 UDY655325 UNU655325 UXQ655325 VHM655325 VRI655325 WBE655325 WLA655325 WUW655325 IK720861 SG720861 ACC720861 ALY720861 AVU720861 BFQ720861 BPM720861 BZI720861 CJE720861 CTA720861 DCW720861 DMS720861 DWO720861 EGK720861 EQG720861 FAC720861 FJY720861 FTU720861 GDQ720861 GNM720861 GXI720861 HHE720861 HRA720861 IAW720861 IKS720861 IUO720861 JEK720861 JOG720861 JYC720861 KHY720861 KRU720861 LBQ720861 LLM720861 LVI720861 MFE720861 MPA720861 MYW720861 NIS720861 NSO720861 OCK720861 OMG720861 OWC720861 PFY720861 PPU720861 PZQ720861 QJM720861 QTI720861 RDE720861 RNA720861 RWW720861 SGS720861 SQO720861 TAK720861 TKG720861 TUC720861 UDY720861 UNU720861 UXQ720861 VHM720861 VRI720861 WBE720861 WLA720861 WUW720861 IK786397 SG786397 ACC786397 ALY786397 AVU786397 BFQ786397 BPM786397 BZI786397 CJE786397 CTA786397 DCW786397 DMS786397 DWO786397 EGK786397 EQG786397 FAC786397 FJY786397 FTU786397 GDQ786397 GNM786397 GXI786397 HHE786397 HRA786397 IAW786397 IKS786397 IUO786397 JEK786397 JOG786397 JYC786397 KHY786397 KRU786397 LBQ786397 LLM786397 LVI786397 MFE786397 MPA786397 MYW786397 NIS786397 NSO786397 OCK786397 OMG786397 OWC786397 PFY786397 PPU786397 PZQ786397 QJM786397 QTI786397 RDE786397 RNA786397 RWW786397 SGS786397 SQO786397 TAK786397 TKG786397 TUC786397 UDY786397 UNU786397 UXQ786397 VHM786397 VRI786397 WBE786397 WLA786397 WUW786397 IK851933 SG851933 ACC851933 ALY851933 AVU851933 BFQ851933 BPM851933 BZI851933 CJE851933 CTA851933 DCW851933 DMS851933 DWO851933 EGK851933 EQG851933 FAC851933 FJY851933 FTU851933 GDQ851933 GNM851933 GXI851933 HHE851933 HRA851933 IAW851933 IKS851933 IUO851933 JEK851933 JOG851933 JYC851933 KHY851933 KRU851933 LBQ851933 LLM851933 LVI851933 MFE851933 MPA851933 MYW851933 NIS851933 NSO851933 OCK851933 OMG851933 OWC851933 PFY851933 PPU851933 PZQ851933 QJM851933 QTI851933 RDE851933 RNA851933 RWW851933 SGS851933 SQO851933 TAK851933 TKG851933 TUC851933 UDY851933 UNU851933 UXQ851933 VHM851933 VRI851933 WBE851933 WLA851933 WUW851933 IK917469 SG917469 ACC917469 ALY917469 AVU917469 BFQ917469 BPM917469 BZI917469 CJE917469 CTA917469 DCW917469 DMS917469 DWO917469 EGK917469 EQG917469 FAC917469 FJY917469 FTU917469 GDQ917469 GNM917469 GXI917469 HHE917469 HRA917469 IAW917469 IKS917469 IUO917469 JEK917469 JOG917469 JYC917469 KHY917469 KRU917469 LBQ917469 LLM917469 LVI917469 MFE917469 MPA917469 MYW917469 NIS917469 NSO917469 OCK917469 OMG917469 OWC917469 PFY917469 PPU917469 PZQ917469 QJM917469 QTI917469 RDE917469 RNA917469 RWW917469 SGS917469 SQO917469 TAK917469 TKG917469 TUC917469 UDY917469 UNU917469 UXQ917469 VHM917469 VRI917469 WBE917469 WLA917469 WUW917469 IK983005 SG983005 ACC983005 ALY983005 AVU983005 BFQ983005 BPM983005 BZI983005 CJE983005 CTA983005 DCW983005 DMS983005 DWO983005 EGK983005 EQG983005 FAC983005 FJY983005 FTU983005 GDQ983005 GNM983005 GXI983005 HHE983005 HRA983005 IAW983005 IKS983005 IUO983005 JEK983005 JOG983005 JYC983005 KHY983005 KRU983005 LBQ983005 LLM983005 LVI983005 MFE983005 MPA983005 MYW983005 NIS983005 NSO983005 OCK983005 OMG983005 OWC983005 PFY983005 PPU983005 PZQ983005 QJM983005 QTI983005 RDE983005 RNA983005 RWW983005 SGS983005 SQO983005 TAK983005 TKG983005 TUC983005 UDY983005 UNU983005 UXQ983005 VHM983005 VRI983005 WBE983005 WLA983005 II17 SE17 ACA17 ALW17 AVS17 BFO17 BPK17 BZG17 CJC17 CSY17 DCU17 DMQ17 DWM17 EGI17 EQE17 FAA17 FJW17 FTS17 GDO17 GNK17 GXG17 HHC17 HQY17 IAU17 IKQ17 IUM17 JEI17 JOE17 JYA17 KHW17 KRS17 LBO17 LLK17 LVG17 MFC17 MOY17 MYU17 NIQ17 NSM17 OCI17 OME17 OWA17 PFW17 PPS17 PZO17 QJK17 QTG17 RDC17 RMY17 RWU17 SGQ17 SQM17 TAI17 TKE17 TUA17 UDW17 UNS17 UXO17 VHK17 VRG17 WBC17 WKY17 WUU17 IH16 SD16 ABZ16 ALV16 AVR16 BFN16 BPJ16 BZF16 CJB16 CSX16 DCT16 DMP16 DWL16 EGH16 EQD16 EZZ16 FJV16 FTR16 GDN16 GNJ16 GXF16 HHB16 HQX16 IAT16 IKP16 IUL16 JEH16 JOD16 JXZ16 KHV16 KRR16 LBN16 LLJ16 LVF16 MFB16 MOX16 MYT16 NIP16 NSL16 OCH16 OMD16 OVZ16 PFV16 PPR16 PZN16 QJJ16 QTF16 RDB16 RMX16 RWT16 SGP16 SQL16 TAH16 TKD16 TTZ16 UDV16 UNR16 UXN16 VHJ16 VRF16 WBB16 WKX16 WUT16 IL17 SH17 ACD17 ALZ17 AVV17 BFR17 BPN17 BZJ17 CJF17 CTB17 DCX17 DMT17 DWP17 EGL17 EQH17 FAD17 FJZ17 FTV17 GDR17 GNN17 GXJ17 HHF17 HRB17 IAX17 IKT17 IUP17 JEL17 JOH17 JYD17 KHZ17 KRV17 LBR17 LLN17 LVJ17 MFF17 MPB17 MYX17 NIT17 NSP17 OCL17 OMH17 OWD17 PFZ17 PPV17 PZR17 QJN17 QTJ17 RDF17 RNB17 RWX17 SGT17 SQP17 TAL17 TKH17 TUD17 UDZ17 UNV17 UXR17 VHN17 VRJ17 WBF17 WLB17 WUX17 IK16 SG16 ACC16 ALY16 AVU16 BFQ16 BPM16 BZI16 CJE16 CTA16 DCW16 DMS16 DWO16 EGK16 EQG16 FAC16 FJY16 FTU16 GDQ16 GNM16 GXI16 HHE16 HRA16 IAW16 IKS16 IUO16 JEK16 JOG16 JYC16 KHY16 KRU16 LBQ16 LLM16 LVI16 MFE16 MPA16 MYW16 NIS16 NSO16 OCK16 OMG16 OWC16 PFY16 PPU16 PZQ16 QJM16 QTI16 RDE16 RNA16 RWW16 SGS16 SQO16 TAK16 TKG16 TUC16 UDY16 UNU16 UXQ16 VHM16 VRI16 WBE16 WLA16 WUW16" xr:uid="{00000000-0002-0000-0700-000002000000}">
      <formula1>RollConvention</formula1>
    </dataValidation>
    <dataValidation type="list" allowBlank="1" showInputMessage="1" showErrorMessage="1" sqref="WUU982997 F65490 F982994 F917458 F851922 F786386 F720850 F655314 F589778 F524242 F458706 F393170 F327634 F262098 F196562 F131026 II65493 SE65493 ACA65493 ALW65493 AVS65493 BFO65493 BPK65493 BZG65493 CJC65493 CSY65493 DCU65493 DMQ65493 DWM65493 EGI65493 EQE65493 FAA65493 FJW65493 FTS65493 GDO65493 GNK65493 GXG65493 HHC65493 HQY65493 IAU65493 IKQ65493 IUM65493 JEI65493 JOE65493 JYA65493 KHW65493 KRS65493 LBO65493 LLK65493 LVG65493 MFC65493 MOY65493 MYU65493 NIQ65493 NSM65493 OCI65493 OME65493 OWA65493 PFW65493 PPS65493 PZO65493 QJK65493 QTG65493 RDC65493 RMY65493 RWU65493 SGQ65493 SQM65493 TAI65493 TKE65493 TUA65493 UDW65493 UNS65493 UXO65493 VHK65493 VRG65493 WBC65493 WKY65493 WUU65493 II131029 SE131029 ACA131029 ALW131029 AVS131029 BFO131029 BPK131029 BZG131029 CJC131029 CSY131029 DCU131029 DMQ131029 DWM131029 EGI131029 EQE131029 FAA131029 FJW131029 FTS131029 GDO131029 GNK131029 GXG131029 HHC131029 HQY131029 IAU131029 IKQ131029 IUM131029 JEI131029 JOE131029 JYA131029 KHW131029 KRS131029 LBO131029 LLK131029 LVG131029 MFC131029 MOY131029 MYU131029 NIQ131029 NSM131029 OCI131029 OME131029 OWA131029 PFW131029 PPS131029 PZO131029 QJK131029 QTG131029 RDC131029 RMY131029 RWU131029 SGQ131029 SQM131029 TAI131029 TKE131029 TUA131029 UDW131029 UNS131029 UXO131029 VHK131029 VRG131029 WBC131029 WKY131029 WUU131029 II196565 SE196565 ACA196565 ALW196565 AVS196565 BFO196565 BPK196565 BZG196565 CJC196565 CSY196565 DCU196565 DMQ196565 DWM196565 EGI196565 EQE196565 FAA196565 FJW196565 FTS196565 GDO196565 GNK196565 GXG196565 HHC196565 HQY196565 IAU196565 IKQ196565 IUM196565 JEI196565 JOE196565 JYA196565 KHW196565 KRS196565 LBO196565 LLK196565 LVG196565 MFC196565 MOY196565 MYU196565 NIQ196565 NSM196565 OCI196565 OME196565 OWA196565 PFW196565 PPS196565 PZO196565 QJK196565 QTG196565 RDC196565 RMY196565 RWU196565 SGQ196565 SQM196565 TAI196565 TKE196565 TUA196565 UDW196565 UNS196565 UXO196565 VHK196565 VRG196565 WBC196565 WKY196565 WUU196565 II262101 SE262101 ACA262101 ALW262101 AVS262101 BFO262101 BPK262101 BZG262101 CJC262101 CSY262101 DCU262101 DMQ262101 DWM262101 EGI262101 EQE262101 FAA262101 FJW262101 FTS262101 GDO262101 GNK262101 GXG262101 HHC262101 HQY262101 IAU262101 IKQ262101 IUM262101 JEI262101 JOE262101 JYA262101 KHW262101 KRS262101 LBO262101 LLK262101 LVG262101 MFC262101 MOY262101 MYU262101 NIQ262101 NSM262101 OCI262101 OME262101 OWA262101 PFW262101 PPS262101 PZO262101 QJK262101 QTG262101 RDC262101 RMY262101 RWU262101 SGQ262101 SQM262101 TAI262101 TKE262101 TUA262101 UDW262101 UNS262101 UXO262101 VHK262101 VRG262101 WBC262101 WKY262101 WUU262101 II327637 SE327637 ACA327637 ALW327637 AVS327637 BFO327637 BPK327637 BZG327637 CJC327637 CSY327637 DCU327637 DMQ327637 DWM327637 EGI327637 EQE327637 FAA327637 FJW327637 FTS327637 GDO327637 GNK327637 GXG327637 HHC327637 HQY327637 IAU327637 IKQ327637 IUM327637 JEI327637 JOE327637 JYA327637 KHW327637 KRS327637 LBO327637 LLK327637 LVG327637 MFC327637 MOY327637 MYU327637 NIQ327637 NSM327637 OCI327637 OME327637 OWA327637 PFW327637 PPS327637 PZO327637 QJK327637 QTG327637 RDC327637 RMY327637 RWU327637 SGQ327637 SQM327637 TAI327637 TKE327637 TUA327637 UDW327637 UNS327637 UXO327637 VHK327637 VRG327637 WBC327637 WKY327637 WUU327637 II393173 SE393173 ACA393173 ALW393173 AVS393173 BFO393173 BPK393173 BZG393173 CJC393173 CSY393173 DCU393173 DMQ393173 DWM393173 EGI393173 EQE393173 FAA393173 FJW393173 FTS393173 GDO393173 GNK393173 GXG393173 HHC393173 HQY393173 IAU393173 IKQ393173 IUM393173 JEI393173 JOE393173 JYA393173 KHW393173 KRS393173 LBO393173 LLK393173 LVG393173 MFC393173 MOY393173 MYU393173 NIQ393173 NSM393173 OCI393173 OME393173 OWA393173 PFW393173 PPS393173 PZO393173 QJK393173 QTG393173 RDC393173 RMY393173 RWU393173 SGQ393173 SQM393173 TAI393173 TKE393173 TUA393173 UDW393173 UNS393173 UXO393173 VHK393173 VRG393173 WBC393173 WKY393173 WUU393173 II458709 SE458709 ACA458709 ALW458709 AVS458709 BFO458709 BPK458709 BZG458709 CJC458709 CSY458709 DCU458709 DMQ458709 DWM458709 EGI458709 EQE458709 FAA458709 FJW458709 FTS458709 GDO458709 GNK458709 GXG458709 HHC458709 HQY458709 IAU458709 IKQ458709 IUM458709 JEI458709 JOE458709 JYA458709 KHW458709 KRS458709 LBO458709 LLK458709 LVG458709 MFC458709 MOY458709 MYU458709 NIQ458709 NSM458709 OCI458709 OME458709 OWA458709 PFW458709 PPS458709 PZO458709 QJK458709 QTG458709 RDC458709 RMY458709 RWU458709 SGQ458709 SQM458709 TAI458709 TKE458709 TUA458709 UDW458709 UNS458709 UXO458709 VHK458709 VRG458709 WBC458709 WKY458709 WUU458709 II524245 SE524245 ACA524245 ALW524245 AVS524245 BFO524245 BPK524245 BZG524245 CJC524245 CSY524245 DCU524245 DMQ524245 DWM524245 EGI524245 EQE524245 FAA524245 FJW524245 FTS524245 GDO524245 GNK524245 GXG524245 HHC524245 HQY524245 IAU524245 IKQ524245 IUM524245 JEI524245 JOE524245 JYA524245 KHW524245 KRS524245 LBO524245 LLK524245 LVG524245 MFC524245 MOY524245 MYU524245 NIQ524245 NSM524245 OCI524245 OME524245 OWA524245 PFW524245 PPS524245 PZO524245 QJK524245 QTG524245 RDC524245 RMY524245 RWU524245 SGQ524245 SQM524245 TAI524245 TKE524245 TUA524245 UDW524245 UNS524245 UXO524245 VHK524245 VRG524245 WBC524245 WKY524245 WUU524245 II589781 SE589781 ACA589781 ALW589781 AVS589781 BFO589781 BPK589781 BZG589781 CJC589781 CSY589781 DCU589781 DMQ589781 DWM589781 EGI589781 EQE589781 FAA589781 FJW589781 FTS589781 GDO589781 GNK589781 GXG589781 HHC589781 HQY589781 IAU589781 IKQ589781 IUM589781 JEI589781 JOE589781 JYA589781 KHW589781 KRS589781 LBO589781 LLK589781 LVG589781 MFC589781 MOY589781 MYU589781 NIQ589781 NSM589781 OCI589781 OME589781 OWA589781 PFW589781 PPS589781 PZO589781 QJK589781 QTG589781 RDC589781 RMY589781 RWU589781 SGQ589781 SQM589781 TAI589781 TKE589781 TUA589781 UDW589781 UNS589781 UXO589781 VHK589781 VRG589781 WBC589781 WKY589781 WUU589781 II655317 SE655317 ACA655317 ALW655317 AVS655317 BFO655317 BPK655317 BZG655317 CJC655317 CSY655317 DCU655317 DMQ655317 DWM655317 EGI655317 EQE655317 FAA655317 FJW655317 FTS655317 GDO655317 GNK655317 GXG655317 HHC655317 HQY655317 IAU655317 IKQ655317 IUM655317 JEI655317 JOE655317 JYA655317 KHW655317 KRS655317 LBO655317 LLK655317 LVG655317 MFC655317 MOY655317 MYU655317 NIQ655317 NSM655317 OCI655317 OME655317 OWA655317 PFW655317 PPS655317 PZO655317 QJK655317 QTG655317 RDC655317 RMY655317 RWU655317 SGQ655317 SQM655317 TAI655317 TKE655317 TUA655317 UDW655317 UNS655317 UXO655317 VHK655317 VRG655317 WBC655317 WKY655317 WUU655317 II720853 SE720853 ACA720853 ALW720853 AVS720853 BFO720853 BPK720853 BZG720853 CJC720853 CSY720853 DCU720853 DMQ720853 DWM720853 EGI720853 EQE720853 FAA720853 FJW720853 FTS720853 GDO720853 GNK720853 GXG720853 HHC720853 HQY720853 IAU720853 IKQ720853 IUM720853 JEI720853 JOE720853 JYA720853 KHW720853 KRS720853 LBO720853 LLK720853 LVG720853 MFC720853 MOY720853 MYU720853 NIQ720853 NSM720853 OCI720853 OME720853 OWA720853 PFW720853 PPS720853 PZO720853 QJK720853 QTG720853 RDC720853 RMY720853 RWU720853 SGQ720853 SQM720853 TAI720853 TKE720853 TUA720853 UDW720853 UNS720853 UXO720853 VHK720853 VRG720853 WBC720853 WKY720853 WUU720853 II786389 SE786389 ACA786389 ALW786389 AVS786389 BFO786389 BPK786389 BZG786389 CJC786389 CSY786389 DCU786389 DMQ786389 DWM786389 EGI786389 EQE786389 FAA786389 FJW786389 FTS786389 GDO786389 GNK786389 GXG786389 HHC786389 HQY786389 IAU786389 IKQ786389 IUM786389 JEI786389 JOE786389 JYA786389 KHW786389 KRS786389 LBO786389 LLK786389 LVG786389 MFC786389 MOY786389 MYU786389 NIQ786389 NSM786389 OCI786389 OME786389 OWA786389 PFW786389 PPS786389 PZO786389 QJK786389 QTG786389 RDC786389 RMY786389 RWU786389 SGQ786389 SQM786389 TAI786389 TKE786389 TUA786389 UDW786389 UNS786389 UXO786389 VHK786389 VRG786389 WBC786389 WKY786389 WUU786389 II851925 SE851925 ACA851925 ALW851925 AVS851925 BFO851925 BPK851925 BZG851925 CJC851925 CSY851925 DCU851925 DMQ851925 DWM851925 EGI851925 EQE851925 FAA851925 FJW851925 FTS851925 GDO851925 GNK851925 GXG851925 HHC851925 HQY851925 IAU851925 IKQ851925 IUM851925 JEI851925 JOE851925 JYA851925 KHW851925 KRS851925 LBO851925 LLK851925 LVG851925 MFC851925 MOY851925 MYU851925 NIQ851925 NSM851925 OCI851925 OME851925 OWA851925 PFW851925 PPS851925 PZO851925 QJK851925 QTG851925 RDC851925 RMY851925 RWU851925 SGQ851925 SQM851925 TAI851925 TKE851925 TUA851925 UDW851925 UNS851925 UXO851925 VHK851925 VRG851925 WBC851925 WKY851925 WUU851925 II917461 SE917461 ACA917461 ALW917461 AVS917461 BFO917461 BPK917461 BZG917461 CJC917461 CSY917461 DCU917461 DMQ917461 DWM917461 EGI917461 EQE917461 FAA917461 FJW917461 FTS917461 GDO917461 GNK917461 GXG917461 HHC917461 HQY917461 IAU917461 IKQ917461 IUM917461 JEI917461 JOE917461 JYA917461 KHW917461 KRS917461 LBO917461 LLK917461 LVG917461 MFC917461 MOY917461 MYU917461 NIQ917461 NSM917461 OCI917461 OME917461 OWA917461 PFW917461 PPS917461 PZO917461 QJK917461 QTG917461 RDC917461 RMY917461 RWU917461 SGQ917461 SQM917461 TAI917461 TKE917461 TUA917461 UDW917461 UNS917461 UXO917461 VHK917461 VRG917461 WBC917461 WKY917461 WUU917461 II982997 SE982997 ACA982997 ALW982997 AVS982997 BFO982997 BPK982997 BZG982997 CJC982997 CSY982997 DCU982997 DMQ982997 DWM982997 EGI982997 EQE982997 FAA982997 FJW982997 FTS982997 GDO982997 GNK982997 GXG982997 HHC982997 HQY982997 IAU982997 IKQ982997 IUM982997 JEI982997 JOE982997 JYA982997 KHW982997 KRS982997 LBO982997 LLK982997 LVG982997 MFC982997 MOY982997 MYU982997 NIQ982997 NSM982997 OCI982997 OME982997 OWA982997 PFW982997 PPS982997 PZO982997 QJK982997 QTG982997 RDC982997 RMY982997 RWU982997 SGQ982997 SQM982997 TAI982997 TKE982997 TUA982997 UDW982997 UNS982997 UXO982997 VHK982997 VRG982997 WBC982997 WKY982997 II5 SE5 ACA5 ALW5 AVS5 BFO5 BPK5 BZG5 CJC5 CSY5 DCU5 DMQ5 DWM5 EGI5 EQE5 FAA5 FJW5 FTS5 GDO5 GNK5 GXG5 HHC5 HQY5 IAU5 IKQ5 IUM5 JEI5 JOE5 JYA5 KHW5 KRS5 LBO5 LLK5 LVG5 MFC5 MOY5 MYU5 NIQ5 NSM5 OCI5 OME5 OWA5 PFW5 PPS5 PZO5 QJK5 QTG5 RDC5 RMY5 RWU5 SGQ5 SQM5 TAI5 TKE5 TUA5 UDW5 UNS5 UXO5 VHK5 VRG5 WBC5 WKY5 WUU5" xr:uid="{00000000-0002-0000-0700-000003000000}">
      <formula1>curve_makers</formula1>
    </dataValidation>
    <dataValidation type="list" allowBlank="1" showInputMessage="1" showErrorMessage="1" sqref="WUT983015 H65506 H24:H25 E22 E24:E25 H22 E983012 E917476 E851940 E786404 E720868 E655332 E589796 E524260 E458724 E393188 E327652 E262116 E196580 E131044 E65508 E983010 E917474 E851938 E786402 E720866 E655330 E589794 E524258 E458722 E393186 E327650 E262114 E196578 E131042 E65506 H983012 H917476 H851940 H786404 H720868 H655332 H589796 H524260 H458724 H393188 H327652 H262116 H196580 H131044 H65508 H983010 H917474 H851938 H786402 H720866 H655330 H589794 H524258 H458722 H393186 H327650 H262114 H196578 H131042 IK65509 SG65509 ACC65509 ALY65509 AVU65509 BFQ65509 BPM65509 BZI65509 CJE65509 CTA65509 DCW65509 DMS65509 DWO65509 EGK65509 EQG65509 FAC65509 FJY65509 FTU65509 GDQ65509 GNM65509 GXI65509 HHE65509 HRA65509 IAW65509 IKS65509 IUO65509 JEK65509 JOG65509 JYC65509 KHY65509 KRU65509 LBQ65509 LLM65509 LVI65509 MFE65509 MPA65509 MYW65509 NIS65509 NSO65509 OCK65509 OMG65509 OWC65509 PFY65509 PPU65509 PZQ65509 QJM65509 QTI65509 RDE65509 RNA65509 RWW65509 SGS65509 SQO65509 TAK65509 TKG65509 TUC65509 UDY65509 UNU65509 UXQ65509 VHM65509 VRI65509 WBE65509 WLA65509 WUW65509 IK131045 SG131045 ACC131045 ALY131045 AVU131045 BFQ131045 BPM131045 BZI131045 CJE131045 CTA131045 DCW131045 DMS131045 DWO131045 EGK131045 EQG131045 FAC131045 FJY131045 FTU131045 GDQ131045 GNM131045 GXI131045 HHE131045 HRA131045 IAW131045 IKS131045 IUO131045 JEK131045 JOG131045 JYC131045 KHY131045 KRU131045 LBQ131045 LLM131045 LVI131045 MFE131045 MPA131045 MYW131045 NIS131045 NSO131045 OCK131045 OMG131045 OWC131045 PFY131045 PPU131045 PZQ131045 QJM131045 QTI131045 RDE131045 RNA131045 RWW131045 SGS131045 SQO131045 TAK131045 TKG131045 TUC131045 UDY131045 UNU131045 UXQ131045 VHM131045 VRI131045 WBE131045 WLA131045 WUW131045 IK196581 SG196581 ACC196581 ALY196581 AVU196581 BFQ196581 BPM196581 BZI196581 CJE196581 CTA196581 DCW196581 DMS196581 DWO196581 EGK196581 EQG196581 FAC196581 FJY196581 FTU196581 GDQ196581 GNM196581 GXI196581 HHE196581 HRA196581 IAW196581 IKS196581 IUO196581 JEK196581 JOG196581 JYC196581 KHY196581 KRU196581 LBQ196581 LLM196581 LVI196581 MFE196581 MPA196581 MYW196581 NIS196581 NSO196581 OCK196581 OMG196581 OWC196581 PFY196581 PPU196581 PZQ196581 QJM196581 QTI196581 RDE196581 RNA196581 RWW196581 SGS196581 SQO196581 TAK196581 TKG196581 TUC196581 UDY196581 UNU196581 UXQ196581 VHM196581 VRI196581 WBE196581 WLA196581 WUW196581 IK262117 SG262117 ACC262117 ALY262117 AVU262117 BFQ262117 BPM262117 BZI262117 CJE262117 CTA262117 DCW262117 DMS262117 DWO262117 EGK262117 EQG262117 FAC262117 FJY262117 FTU262117 GDQ262117 GNM262117 GXI262117 HHE262117 HRA262117 IAW262117 IKS262117 IUO262117 JEK262117 JOG262117 JYC262117 KHY262117 KRU262117 LBQ262117 LLM262117 LVI262117 MFE262117 MPA262117 MYW262117 NIS262117 NSO262117 OCK262117 OMG262117 OWC262117 PFY262117 PPU262117 PZQ262117 QJM262117 QTI262117 RDE262117 RNA262117 RWW262117 SGS262117 SQO262117 TAK262117 TKG262117 TUC262117 UDY262117 UNU262117 UXQ262117 VHM262117 VRI262117 WBE262117 WLA262117 WUW262117 IK327653 SG327653 ACC327653 ALY327653 AVU327653 BFQ327653 BPM327653 BZI327653 CJE327653 CTA327653 DCW327653 DMS327653 DWO327653 EGK327653 EQG327653 FAC327653 FJY327653 FTU327653 GDQ327653 GNM327653 GXI327653 HHE327653 HRA327653 IAW327653 IKS327653 IUO327653 JEK327653 JOG327653 JYC327653 KHY327653 KRU327653 LBQ327653 LLM327653 LVI327653 MFE327653 MPA327653 MYW327653 NIS327653 NSO327653 OCK327653 OMG327653 OWC327653 PFY327653 PPU327653 PZQ327653 QJM327653 QTI327653 RDE327653 RNA327653 RWW327653 SGS327653 SQO327653 TAK327653 TKG327653 TUC327653 UDY327653 UNU327653 UXQ327653 VHM327653 VRI327653 WBE327653 WLA327653 WUW327653 IK393189 SG393189 ACC393189 ALY393189 AVU393189 BFQ393189 BPM393189 BZI393189 CJE393189 CTA393189 DCW393189 DMS393189 DWO393189 EGK393189 EQG393189 FAC393189 FJY393189 FTU393189 GDQ393189 GNM393189 GXI393189 HHE393189 HRA393189 IAW393189 IKS393189 IUO393189 JEK393189 JOG393189 JYC393189 KHY393189 KRU393189 LBQ393189 LLM393189 LVI393189 MFE393189 MPA393189 MYW393189 NIS393189 NSO393189 OCK393189 OMG393189 OWC393189 PFY393189 PPU393189 PZQ393189 QJM393189 QTI393189 RDE393189 RNA393189 RWW393189 SGS393189 SQO393189 TAK393189 TKG393189 TUC393189 UDY393189 UNU393189 UXQ393189 VHM393189 VRI393189 WBE393189 WLA393189 WUW393189 IK458725 SG458725 ACC458725 ALY458725 AVU458725 BFQ458725 BPM458725 BZI458725 CJE458725 CTA458725 DCW458725 DMS458725 DWO458725 EGK458725 EQG458725 FAC458725 FJY458725 FTU458725 GDQ458725 GNM458725 GXI458725 HHE458725 HRA458725 IAW458725 IKS458725 IUO458725 JEK458725 JOG458725 JYC458725 KHY458725 KRU458725 LBQ458725 LLM458725 LVI458725 MFE458725 MPA458725 MYW458725 NIS458725 NSO458725 OCK458725 OMG458725 OWC458725 PFY458725 PPU458725 PZQ458725 QJM458725 QTI458725 RDE458725 RNA458725 RWW458725 SGS458725 SQO458725 TAK458725 TKG458725 TUC458725 UDY458725 UNU458725 UXQ458725 VHM458725 VRI458725 WBE458725 WLA458725 WUW458725 IK524261 SG524261 ACC524261 ALY524261 AVU524261 BFQ524261 BPM524261 BZI524261 CJE524261 CTA524261 DCW524261 DMS524261 DWO524261 EGK524261 EQG524261 FAC524261 FJY524261 FTU524261 GDQ524261 GNM524261 GXI524261 HHE524261 HRA524261 IAW524261 IKS524261 IUO524261 JEK524261 JOG524261 JYC524261 KHY524261 KRU524261 LBQ524261 LLM524261 LVI524261 MFE524261 MPA524261 MYW524261 NIS524261 NSO524261 OCK524261 OMG524261 OWC524261 PFY524261 PPU524261 PZQ524261 QJM524261 QTI524261 RDE524261 RNA524261 RWW524261 SGS524261 SQO524261 TAK524261 TKG524261 TUC524261 UDY524261 UNU524261 UXQ524261 VHM524261 VRI524261 WBE524261 WLA524261 WUW524261 IK589797 SG589797 ACC589797 ALY589797 AVU589797 BFQ589797 BPM589797 BZI589797 CJE589797 CTA589797 DCW589797 DMS589797 DWO589797 EGK589797 EQG589797 FAC589797 FJY589797 FTU589797 GDQ589797 GNM589797 GXI589797 HHE589797 HRA589797 IAW589797 IKS589797 IUO589797 JEK589797 JOG589797 JYC589797 KHY589797 KRU589797 LBQ589797 LLM589797 LVI589797 MFE589797 MPA589797 MYW589797 NIS589797 NSO589797 OCK589797 OMG589797 OWC589797 PFY589797 PPU589797 PZQ589797 QJM589797 QTI589797 RDE589797 RNA589797 RWW589797 SGS589797 SQO589797 TAK589797 TKG589797 TUC589797 UDY589797 UNU589797 UXQ589797 VHM589797 VRI589797 WBE589797 WLA589797 WUW589797 IK655333 SG655333 ACC655333 ALY655333 AVU655333 BFQ655333 BPM655333 BZI655333 CJE655333 CTA655333 DCW655333 DMS655333 DWO655333 EGK655333 EQG655333 FAC655333 FJY655333 FTU655333 GDQ655333 GNM655333 GXI655333 HHE655333 HRA655333 IAW655333 IKS655333 IUO655333 JEK655333 JOG655333 JYC655333 KHY655333 KRU655333 LBQ655333 LLM655333 LVI655333 MFE655333 MPA655333 MYW655333 NIS655333 NSO655333 OCK655333 OMG655333 OWC655333 PFY655333 PPU655333 PZQ655333 QJM655333 QTI655333 RDE655333 RNA655333 RWW655333 SGS655333 SQO655333 TAK655333 TKG655333 TUC655333 UDY655333 UNU655333 UXQ655333 VHM655333 VRI655333 WBE655333 WLA655333 WUW655333 IK720869 SG720869 ACC720869 ALY720869 AVU720869 BFQ720869 BPM720869 BZI720869 CJE720869 CTA720869 DCW720869 DMS720869 DWO720869 EGK720869 EQG720869 FAC720869 FJY720869 FTU720869 GDQ720869 GNM720869 GXI720869 HHE720869 HRA720869 IAW720869 IKS720869 IUO720869 JEK720869 JOG720869 JYC720869 KHY720869 KRU720869 LBQ720869 LLM720869 LVI720869 MFE720869 MPA720869 MYW720869 NIS720869 NSO720869 OCK720869 OMG720869 OWC720869 PFY720869 PPU720869 PZQ720869 QJM720869 QTI720869 RDE720869 RNA720869 RWW720869 SGS720869 SQO720869 TAK720869 TKG720869 TUC720869 UDY720869 UNU720869 UXQ720869 VHM720869 VRI720869 WBE720869 WLA720869 WUW720869 IK786405 SG786405 ACC786405 ALY786405 AVU786405 BFQ786405 BPM786405 BZI786405 CJE786405 CTA786405 DCW786405 DMS786405 DWO786405 EGK786405 EQG786405 FAC786405 FJY786405 FTU786405 GDQ786405 GNM786405 GXI786405 HHE786405 HRA786405 IAW786405 IKS786405 IUO786405 JEK786405 JOG786405 JYC786405 KHY786405 KRU786405 LBQ786405 LLM786405 LVI786405 MFE786405 MPA786405 MYW786405 NIS786405 NSO786405 OCK786405 OMG786405 OWC786405 PFY786405 PPU786405 PZQ786405 QJM786405 QTI786405 RDE786405 RNA786405 RWW786405 SGS786405 SQO786405 TAK786405 TKG786405 TUC786405 UDY786405 UNU786405 UXQ786405 VHM786405 VRI786405 WBE786405 WLA786405 WUW786405 IK851941 SG851941 ACC851941 ALY851941 AVU851941 BFQ851941 BPM851941 BZI851941 CJE851941 CTA851941 DCW851941 DMS851941 DWO851941 EGK851941 EQG851941 FAC851941 FJY851941 FTU851941 GDQ851941 GNM851941 GXI851941 HHE851941 HRA851941 IAW851941 IKS851941 IUO851941 JEK851941 JOG851941 JYC851941 KHY851941 KRU851941 LBQ851941 LLM851941 LVI851941 MFE851941 MPA851941 MYW851941 NIS851941 NSO851941 OCK851941 OMG851941 OWC851941 PFY851941 PPU851941 PZQ851941 QJM851941 QTI851941 RDE851941 RNA851941 RWW851941 SGS851941 SQO851941 TAK851941 TKG851941 TUC851941 UDY851941 UNU851941 UXQ851941 VHM851941 VRI851941 WBE851941 WLA851941 WUW851941 IK917477 SG917477 ACC917477 ALY917477 AVU917477 BFQ917477 BPM917477 BZI917477 CJE917477 CTA917477 DCW917477 DMS917477 DWO917477 EGK917477 EQG917477 FAC917477 FJY917477 FTU917477 GDQ917477 GNM917477 GXI917477 HHE917477 HRA917477 IAW917477 IKS917477 IUO917477 JEK917477 JOG917477 JYC917477 KHY917477 KRU917477 LBQ917477 LLM917477 LVI917477 MFE917477 MPA917477 MYW917477 NIS917477 NSO917477 OCK917477 OMG917477 OWC917477 PFY917477 PPU917477 PZQ917477 QJM917477 QTI917477 RDE917477 RNA917477 RWW917477 SGS917477 SQO917477 TAK917477 TKG917477 TUC917477 UDY917477 UNU917477 UXQ917477 VHM917477 VRI917477 WBE917477 WLA917477 WUW917477 IK983013 SG983013 ACC983013 ALY983013 AVU983013 BFQ983013 BPM983013 BZI983013 CJE983013 CTA983013 DCW983013 DMS983013 DWO983013 EGK983013 EQG983013 FAC983013 FJY983013 FTU983013 GDQ983013 GNM983013 GXI983013 HHE983013 HRA983013 IAW983013 IKS983013 IUO983013 JEK983013 JOG983013 JYC983013 KHY983013 KRU983013 LBQ983013 LLM983013 LVI983013 MFE983013 MPA983013 MYW983013 NIS983013 NSO983013 OCK983013 OMG983013 OWC983013 PFY983013 PPU983013 PZQ983013 QJM983013 QTI983013 RDE983013 RNA983013 RWW983013 SGS983013 SQO983013 TAK983013 TKG983013 TUC983013 UDY983013 UNU983013 UXQ983013 VHM983013 VRI983013 WBE983013 WLA983013 WUW983013 IK65511 SG65511 ACC65511 ALY65511 AVU65511 BFQ65511 BPM65511 BZI65511 CJE65511 CTA65511 DCW65511 DMS65511 DWO65511 EGK65511 EQG65511 FAC65511 FJY65511 FTU65511 GDQ65511 GNM65511 GXI65511 HHE65511 HRA65511 IAW65511 IKS65511 IUO65511 JEK65511 JOG65511 JYC65511 KHY65511 KRU65511 LBQ65511 LLM65511 LVI65511 MFE65511 MPA65511 MYW65511 NIS65511 NSO65511 OCK65511 OMG65511 OWC65511 PFY65511 PPU65511 PZQ65511 QJM65511 QTI65511 RDE65511 RNA65511 RWW65511 SGS65511 SQO65511 TAK65511 TKG65511 TUC65511 UDY65511 UNU65511 UXQ65511 VHM65511 VRI65511 WBE65511 WLA65511 WUW65511 IK131047 SG131047 ACC131047 ALY131047 AVU131047 BFQ131047 BPM131047 BZI131047 CJE131047 CTA131047 DCW131047 DMS131047 DWO131047 EGK131047 EQG131047 FAC131047 FJY131047 FTU131047 GDQ131047 GNM131047 GXI131047 HHE131047 HRA131047 IAW131047 IKS131047 IUO131047 JEK131047 JOG131047 JYC131047 KHY131047 KRU131047 LBQ131047 LLM131047 LVI131047 MFE131047 MPA131047 MYW131047 NIS131047 NSO131047 OCK131047 OMG131047 OWC131047 PFY131047 PPU131047 PZQ131047 QJM131047 QTI131047 RDE131047 RNA131047 RWW131047 SGS131047 SQO131047 TAK131047 TKG131047 TUC131047 UDY131047 UNU131047 UXQ131047 VHM131047 VRI131047 WBE131047 WLA131047 WUW131047 IK196583 SG196583 ACC196583 ALY196583 AVU196583 BFQ196583 BPM196583 BZI196583 CJE196583 CTA196583 DCW196583 DMS196583 DWO196583 EGK196583 EQG196583 FAC196583 FJY196583 FTU196583 GDQ196583 GNM196583 GXI196583 HHE196583 HRA196583 IAW196583 IKS196583 IUO196583 JEK196583 JOG196583 JYC196583 KHY196583 KRU196583 LBQ196583 LLM196583 LVI196583 MFE196583 MPA196583 MYW196583 NIS196583 NSO196583 OCK196583 OMG196583 OWC196583 PFY196583 PPU196583 PZQ196583 QJM196583 QTI196583 RDE196583 RNA196583 RWW196583 SGS196583 SQO196583 TAK196583 TKG196583 TUC196583 UDY196583 UNU196583 UXQ196583 VHM196583 VRI196583 WBE196583 WLA196583 WUW196583 IK262119 SG262119 ACC262119 ALY262119 AVU262119 BFQ262119 BPM262119 BZI262119 CJE262119 CTA262119 DCW262119 DMS262119 DWO262119 EGK262119 EQG262119 FAC262119 FJY262119 FTU262119 GDQ262119 GNM262119 GXI262119 HHE262119 HRA262119 IAW262119 IKS262119 IUO262119 JEK262119 JOG262119 JYC262119 KHY262119 KRU262119 LBQ262119 LLM262119 LVI262119 MFE262119 MPA262119 MYW262119 NIS262119 NSO262119 OCK262119 OMG262119 OWC262119 PFY262119 PPU262119 PZQ262119 QJM262119 QTI262119 RDE262119 RNA262119 RWW262119 SGS262119 SQO262119 TAK262119 TKG262119 TUC262119 UDY262119 UNU262119 UXQ262119 VHM262119 VRI262119 WBE262119 WLA262119 WUW262119 IK327655 SG327655 ACC327655 ALY327655 AVU327655 BFQ327655 BPM327655 BZI327655 CJE327655 CTA327655 DCW327655 DMS327655 DWO327655 EGK327655 EQG327655 FAC327655 FJY327655 FTU327655 GDQ327655 GNM327655 GXI327655 HHE327655 HRA327655 IAW327655 IKS327655 IUO327655 JEK327655 JOG327655 JYC327655 KHY327655 KRU327655 LBQ327655 LLM327655 LVI327655 MFE327655 MPA327655 MYW327655 NIS327655 NSO327655 OCK327655 OMG327655 OWC327655 PFY327655 PPU327655 PZQ327655 QJM327655 QTI327655 RDE327655 RNA327655 RWW327655 SGS327655 SQO327655 TAK327655 TKG327655 TUC327655 UDY327655 UNU327655 UXQ327655 VHM327655 VRI327655 WBE327655 WLA327655 WUW327655 IK393191 SG393191 ACC393191 ALY393191 AVU393191 BFQ393191 BPM393191 BZI393191 CJE393191 CTA393191 DCW393191 DMS393191 DWO393191 EGK393191 EQG393191 FAC393191 FJY393191 FTU393191 GDQ393191 GNM393191 GXI393191 HHE393191 HRA393191 IAW393191 IKS393191 IUO393191 JEK393191 JOG393191 JYC393191 KHY393191 KRU393191 LBQ393191 LLM393191 LVI393191 MFE393191 MPA393191 MYW393191 NIS393191 NSO393191 OCK393191 OMG393191 OWC393191 PFY393191 PPU393191 PZQ393191 QJM393191 QTI393191 RDE393191 RNA393191 RWW393191 SGS393191 SQO393191 TAK393191 TKG393191 TUC393191 UDY393191 UNU393191 UXQ393191 VHM393191 VRI393191 WBE393191 WLA393191 WUW393191 IK458727 SG458727 ACC458727 ALY458727 AVU458727 BFQ458727 BPM458727 BZI458727 CJE458727 CTA458727 DCW458727 DMS458727 DWO458727 EGK458727 EQG458727 FAC458727 FJY458727 FTU458727 GDQ458727 GNM458727 GXI458727 HHE458727 HRA458727 IAW458727 IKS458727 IUO458727 JEK458727 JOG458727 JYC458727 KHY458727 KRU458727 LBQ458727 LLM458727 LVI458727 MFE458727 MPA458727 MYW458727 NIS458727 NSO458727 OCK458727 OMG458727 OWC458727 PFY458727 PPU458727 PZQ458727 QJM458727 QTI458727 RDE458727 RNA458727 RWW458727 SGS458727 SQO458727 TAK458727 TKG458727 TUC458727 UDY458727 UNU458727 UXQ458727 VHM458727 VRI458727 WBE458727 WLA458727 WUW458727 IK524263 SG524263 ACC524263 ALY524263 AVU524263 BFQ524263 BPM524263 BZI524263 CJE524263 CTA524263 DCW524263 DMS524263 DWO524263 EGK524263 EQG524263 FAC524263 FJY524263 FTU524263 GDQ524263 GNM524263 GXI524263 HHE524263 HRA524263 IAW524263 IKS524263 IUO524263 JEK524263 JOG524263 JYC524263 KHY524263 KRU524263 LBQ524263 LLM524263 LVI524263 MFE524263 MPA524263 MYW524263 NIS524263 NSO524263 OCK524263 OMG524263 OWC524263 PFY524263 PPU524263 PZQ524263 QJM524263 QTI524263 RDE524263 RNA524263 RWW524263 SGS524263 SQO524263 TAK524263 TKG524263 TUC524263 UDY524263 UNU524263 UXQ524263 VHM524263 VRI524263 WBE524263 WLA524263 WUW524263 IK589799 SG589799 ACC589799 ALY589799 AVU589799 BFQ589799 BPM589799 BZI589799 CJE589799 CTA589799 DCW589799 DMS589799 DWO589799 EGK589799 EQG589799 FAC589799 FJY589799 FTU589799 GDQ589799 GNM589799 GXI589799 HHE589799 HRA589799 IAW589799 IKS589799 IUO589799 JEK589799 JOG589799 JYC589799 KHY589799 KRU589799 LBQ589799 LLM589799 LVI589799 MFE589799 MPA589799 MYW589799 NIS589799 NSO589799 OCK589799 OMG589799 OWC589799 PFY589799 PPU589799 PZQ589799 QJM589799 QTI589799 RDE589799 RNA589799 RWW589799 SGS589799 SQO589799 TAK589799 TKG589799 TUC589799 UDY589799 UNU589799 UXQ589799 VHM589799 VRI589799 WBE589799 WLA589799 WUW589799 IK655335 SG655335 ACC655335 ALY655335 AVU655335 BFQ655335 BPM655335 BZI655335 CJE655335 CTA655335 DCW655335 DMS655335 DWO655335 EGK655335 EQG655335 FAC655335 FJY655335 FTU655335 GDQ655335 GNM655335 GXI655335 HHE655335 HRA655335 IAW655335 IKS655335 IUO655335 JEK655335 JOG655335 JYC655335 KHY655335 KRU655335 LBQ655335 LLM655335 LVI655335 MFE655335 MPA655335 MYW655335 NIS655335 NSO655335 OCK655335 OMG655335 OWC655335 PFY655335 PPU655335 PZQ655335 QJM655335 QTI655335 RDE655335 RNA655335 RWW655335 SGS655335 SQO655335 TAK655335 TKG655335 TUC655335 UDY655335 UNU655335 UXQ655335 VHM655335 VRI655335 WBE655335 WLA655335 WUW655335 IK720871 SG720871 ACC720871 ALY720871 AVU720871 BFQ720871 BPM720871 BZI720871 CJE720871 CTA720871 DCW720871 DMS720871 DWO720871 EGK720871 EQG720871 FAC720871 FJY720871 FTU720871 GDQ720871 GNM720871 GXI720871 HHE720871 HRA720871 IAW720871 IKS720871 IUO720871 JEK720871 JOG720871 JYC720871 KHY720871 KRU720871 LBQ720871 LLM720871 LVI720871 MFE720871 MPA720871 MYW720871 NIS720871 NSO720871 OCK720871 OMG720871 OWC720871 PFY720871 PPU720871 PZQ720871 QJM720871 QTI720871 RDE720871 RNA720871 RWW720871 SGS720871 SQO720871 TAK720871 TKG720871 TUC720871 UDY720871 UNU720871 UXQ720871 VHM720871 VRI720871 WBE720871 WLA720871 WUW720871 IK786407 SG786407 ACC786407 ALY786407 AVU786407 BFQ786407 BPM786407 BZI786407 CJE786407 CTA786407 DCW786407 DMS786407 DWO786407 EGK786407 EQG786407 FAC786407 FJY786407 FTU786407 GDQ786407 GNM786407 GXI786407 HHE786407 HRA786407 IAW786407 IKS786407 IUO786407 JEK786407 JOG786407 JYC786407 KHY786407 KRU786407 LBQ786407 LLM786407 LVI786407 MFE786407 MPA786407 MYW786407 NIS786407 NSO786407 OCK786407 OMG786407 OWC786407 PFY786407 PPU786407 PZQ786407 QJM786407 QTI786407 RDE786407 RNA786407 RWW786407 SGS786407 SQO786407 TAK786407 TKG786407 TUC786407 UDY786407 UNU786407 UXQ786407 VHM786407 VRI786407 WBE786407 WLA786407 WUW786407 IK851943 SG851943 ACC851943 ALY851943 AVU851943 BFQ851943 BPM851943 BZI851943 CJE851943 CTA851943 DCW851943 DMS851943 DWO851943 EGK851943 EQG851943 FAC851943 FJY851943 FTU851943 GDQ851943 GNM851943 GXI851943 HHE851943 HRA851943 IAW851943 IKS851943 IUO851943 JEK851943 JOG851943 JYC851943 KHY851943 KRU851943 LBQ851943 LLM851943 LVI851943 MFE851943 MPA851943 MYW851943 NIS851943 NSO851943 OCK851943 OMG851943 OWC851943 PFY851943 PPU851943 PZQ851943 QJM851943 QTI851943 RDE851943 RNA851943 RWW851943 SGS851943 SQO851943 TAK851943 TKG851943 TUC851943 UDY851943 UNU851943 UXQ851943 VHM851943 VRI851943 WBE851943 WLA851943 WUW851943 IK917479 SG917479 ACC917479 ALY917479 AVU917479 BFQ917479 BPM917479 BZI917479 CJE917479 CTA917479 DCW917479 DMS917479 DWO917479 EGK917479 EQG917479 FAC917479 FJY917479 FTU917479 GDQ917479 GNM917479 GXI917479 HHE917479 HRA917479 IAW917479 IKS917479 IUO917479 JEK917479 JOG917479 JYC917479 KHY917479 KRU917479 LBQ917479 LLM917479 LVI917479 MFE917479 MPA917479 MYW917479 NIS917479 NSO917479 OCK917479 OMG917479 OWC917479 PFY917479 PPU917479 PZQ917479 QJM917479 QTI917479 RDE917479 RNA917479 RWW917479 SGS917479 SQO917479 TAK917479 TKG917479 TUC917479 UDY917479 UNU917479 UXQ917479 VHM917479 VRI917479 WBE917479 WLA917479 WUW917479 IK983015 SG983015 ACC983015 ALY983015 AVU983015 BFQ983015 BPM983015 BZI983015 CJE983015 CTA983015 DCW983015 DMS983015 DWO983015 EGK983015 EQG983015 FAC983015 FJY983015 FTU983015 GDQ983015 GNM983015 GXI983015 HHE983015 HRA983015 IAW983015 IKS983015 IUO983015 JEK983015 JOG983015 JYC983015 KHY983015 KRU983015 LBQ983015 LLM983015 LVI983015 MFE983015 MPA983015 MYW983015 NIS983015 NSO983015 OCK983015 OMG983015 OWC983015 PFY983015 PPU983015 PZQ983015 QJM983015 QTI983015 RDE983015 RNA983015 RWW983015 SGS983015 SQO983015 TAK983015 TKG983015 TUC983015 UDY983015 UNU983015 UXQ983015 VHM983015 VRI983015 WBE983015 WLA983015 WUW983015 IH65509 SD65509 ABZ65509 ALV65509 AVR65509 BFN65509 BPJ65509 BZF65509 CJB65509 CSX65509 DCT65509 DMP65509 DWL65509 EGH65509 EQD65509 EZZ65509 FJV65509 FTR65509 GDN65509 GNJ65509 GXF65509 HHB65509 HQX65509 IAT65509 IKP65509 IUL65509 JEH65509 JOD65509 JXZ65509 KHV65509 KRR65509 LBN65509 LLJ65509 LVF65509 MFB65509 MOX65509 MYT65509 NIP65509 NSL65509 OCH65509 OMD65509 OVZ65509 PFV65509 PPR65509 PZN65509 QJJ65509 QTF65509 RDB65509 RMX65509 RWT65509 SGP65509 SQL65509 TAH65509 TKD65509 TTZ65509 UDV65509 UNR65509 UXN65509 VHJ65509 VRF65509 WBB65509 WKX65509 WUT65509 IH131045 SD131045 ABZ131045 ALV131045 AVR131045 BFN131045 BPJ131045 BZF131045 CJB131045 CSX131045 DCT131045 DMP131045 DWL131045 EGH131045 EQD131045 EZZ131045 FJV131045 FTR131045 GDN131045 GNJ131045 GXF131045 HHB131045 HQX131045 IAT131045 IKP131045 IUL131045 JEH131045 JOD131045 JXZ131045 KHV131045 KRR131045 LBN131045 LLJ131045 LVF131045 MFB131045 MOX131045 MYT131045 NIP131045 NSL131045 OCH131045 OMD131045 OVZ131045 PFV131045 PPR131045 PZN131045 QJJ131045 QTF131045 RDB131045 RMX131045 RWT131045 SGP131045 SQL131045 TAH131045 TKD131045 TTZ131045 UDV131045 UNR131045 UXN131045 VHJ131045 VRF131045 WBB131045 WKX131045 WUT131045 IH196581 SD196581 ABZ196581 ALV196581 AVR196581 BFN196581 BPJ196581 BZF196581 CJB196581 CSX196581 DCT196581 DMP196581 DWL196581 EGH196581 EQD196581 EZZ196581 FJV196581 FTR196581 GDN196581 GNJ196581 GXF196581 HHB196581 HQX196581 IAT196581 IKP196581 IUL196581 JEH196581 JOD196581 JXZ196581 KHV196581 KRR196581 LBN196581 LLJ196581 LVF196581 MFB196581 MOX196581 MYT196581 NIP196581 NSL196581 OCH196581 OMD196581 OVZ196581 PFV196581 PPR196581 PZN196581 QJJ196581 QTF196581 RDB196581 RMX196581 RWT196581 SGP196581 SQL196581 TAH196581 TKD196581 TTZ196581 UDV196581 UNR196581 UXN196581 VHJ196581 VRF196581 WBB196581 WKX196581 WUT196581 IH262117 SD262117 ABZ262117 ALV262117 AVR262117 BFN262117 BPJ262117 BZF262117 CJB262117 CSX262117 DCT262117 DMP262117 DWL262117 EGH262117 EQD262117 EZZ262117 FJV262117 FTR262117 GDN262117 GNJ262117 GXF262117 HHB262117 HQX262117 IAT262117 IKP262117 IUL262117 JEH262117 JOD262117 JXZ262117 KHV262117 KRR262117 LBN262117 LLJ262117 LVF262117 MFB262117 MOX262117 MYT262117 NIP262117 NSL262117 OCH262117 OMD262117 OVZ262117 PFV262117 PPR262117 PZN262117 QJJ262117 QTF262117 RDB262117 RMX262117 RWT262117 SGP262117 SQL262117 TAH262117 TKD262117 TTZ262117 UDV262117 UNR262117 UXN262117 VHJ262117 VRF262117 WBB262117 WKX262117 WUT262117 IH327653 SD327653 ABZ327653 ALV327653 AVR327653 BFN327653 BPJ327653 BZF327653 CJB327653 CSX327653 DCT327653 DMP327653 DWL327653 EGH327653 EQD327653 EZZ327653 FJV327653 FTR327653 GDN327653 GNJ327653 GXF327653 HHB327653 HQX327653 IAT327653 IKP327653 IUL327653 JEH327653 JOD327653 JXZ327653 KHV327653 KRR327653 LBN327653 LLJ327653 LVF327653 MFB327653 MOX327653 MYT327653 NIP327653 NSL327653 OCH327653 OMD327653 OVZ327653 PFV327653 PPR327653 PZN327653 QJJ327653 QTF327653 RDB327653 RMX327653 RWT327653 SGP327653 SQL327653 TAH327653 TKD327653 TTZ327653 UDV327653 UNR327653 UXN327653 VHJ327653 VRF327653 WBB327653 WKX327653 WUT327653 IH393189 SD393189 ABZ393189 ALV393189 AVR393189 BFN393189 BPJ393189 BZF393189 CJB393189 CSX393189 DCT393189 DMP393189 DWL393189 EGH393189 EQD393189 EZZ393189 FJV393189 FTR393189 GDN393189 GNJ393189 GXF393189 HHB393189 HQX393189 IAT393189 IKP393189 IUL393189 JEH393189 JOD393189 JXZ393189 KHV393189 KRR393189 LBN393189 LLJ393189 LVF393189 MFB393189 MOX393189 MYT393189 NIP393189 NSL393189 OCH393189 OMD393189 OVZ393189 PFV393189 PPR393189 PZN393189 QJJ393189 QTF393189 RDB393189 RMX393189 RWT393189 SGP393189 SQL393189 TAH393189 TKD393189 TTZ393189 UDV393189 UNR393189 UXN393189 VHJ393189 VRF393189 WBB393189 WKX393189 WUT393189 IH458725 SD458725 ABZ458725 ALV458725 AVR458725 BFN458725 BPJ458725 BZF458725 CJB458725 CSX458725 DCT458725 DMP458725 DWL458725 EGH458725 EQD458725 EZZ458725 FJV458725 FTR458725 GDN458725 GNJ458725 GXF458725 HHB458725 HQX458725 IAT458725 IKP458725 IUL458725 JEH458725 JOD458725 JXZ458725 KHV458725 KRR458725 LBN458725 LLJ458725 LVF458725 MFB458725 MOX458725 MYT458725 NIP458725 NSL458725 OCH458725 OMD458725 OVZ458725 PFV458725 PPR458725 PZN458725 QJJ458725 QTF458725 RDB458725 RMX458725 RWT458725 SGP458725 SQL458725 TAH458725 TKD458725 TTZ458725 UDV458725 UNR458725 UXN458725 VHJ458725 VRF458725 WBB458725 WKX458725 WUT458725 IH524261 SD524261 ABZ524261 ALV524261 AVR524261 BFN524261 BPJ524261 BZF524261 CJB524261 CSX524261 DCT524261 DMP524261 DWL524261 EGH524261 EQD524261 EZZ524261 FJV524261 FTR524261 GDN524261 GNJ524261 GXF524261 HHB524261 HQX524261 IAT524261 IKP524261 IUL524261 JEH524261 JOD524261 JXZ524261 KHV524261 KRR524261 LBN524261 LLJ524261 LVF524261 MFB524261 MOX524261 MYT524261 NIP524261 NSL524261 OCH524261 OMD524261 OVZ524261 PFV524261 PPR524261 PZN524261 QJJ524261 QTF524261 RDB524261 RMX524261 RWT524261 SGP524261 SQL524261 TAH524261 TKD524261 TTZ524261 UDV524261 UNR524261 UXN524261 VHJ524261 VRF524261 WBB524261 WKX524261 WUT524261 IH589797 SD589797 ABZ589797 ALV589797 AVR589797 BFN589797 BPJ589797 BZF589797 CJB589797 CSX589797 DCT589797 DMP589797 DWL589797 EGH589797 EQD589797 EZZ589797 FJV589797 FTR589797 GDN589797 GNJ589797 GXF589797 HHB589797 HQX589797 IAT589797 IKP589797 IUL589797 JEH589797 JOD589797 JXZ589797 KHV589797 KRR589797 LBN589797 LLJ589797 LVF589797 MFB589797 MOX589797 MYT589797 NIP589797 NSL589797 OCH589797 OMD589797 OVZ589797 PFV589797 PPR589797 PZN589797 QJJ589797 QTF589797 RDB589797 RMX589797 RWT589797 SGP589797 SQL589797 TAH589797 TKD589797 TTZ589797 UDV589797 UNR589797 UXN589797 VHJ589797 VRF589797 WBB589797 WKX589797 WUT589797 IH655333 SD655333 ABZ655333 ALV655333 AVR655333 BFN655333 BPJ655333 BZF655333 CJB655333 CSX655333 DCT655333 DMP655333 DWL655333 EGH655333 EQD655333 EZZ655333 FJV655333 FTR655333 GDN655333 GNJ655333 GXF655333 HHB655333 HQX655333 IAT655333 IKP655333 IUL655333 JEH655333 JOD655333 JXZ655333 KHV655333 KRR655333 LBN655333 LLJ655333 LVF655333 MFB655333 MOX655333 MYT655333 NIP655333 NSL655333 OCH655333 OMD655333 OVZ655333 PFV655333 PPR655333 PZN655333 QJJ655333 QTF655333 RDB655333 RMX655333 RWT655333 SGP655333 SQL655333 TAH655333 TKD655333 TTZ655333 UDV655333 UNR655333 UXN655333 VHJ655333 VRF655333 WBB655333 WKX655333 WUT655333 IH720869 SD720869 ABZ720869 ALV720869 AVR720869 BFN720869 BPJ720869 BZF720869 CJB720869 CSX720869 DCT720869 DMP720869 DWL720869 EGH720869 EQD720869 EZZ720869 FJV720869 FTR720869 GDN720869 GNJ720869 GXF720869 HHB720869 HQX720869 IAT720869 IKP720869 IUL720869 JEH720869 JOD720869 JXZ720869 KHV720869 KRR720869 LBN720869 LLJ720869 LVF720869 MFB720869 MOX720869 MYT720869 NIP720869 NSL720869 OCH720869 OMD720869 OVZ720869 PFV720869 PPR720869 PZN720869 QJJ720869 QTF720869 RDB720869 RMX720869 RWT720869 SGP720869 SQL720869 TAH720869 TKD720869 TTZ720869 UDV720869 UNR720869 UXN720869 VHJ720869 VRF720869 WBB720869 WKX720869 WUT720869 IH786405 SD786405 ABZ786405 ALV786405 AVR786405 BFN786405 BPJ786405 BZF786405 CJB786405 CSX786405 DCT786405 DMP786405 DWL786405 EGH786405 EQD786405 EZZ786405 FJV786405 FTR786405 GDN786405 GNJ786405 GXF786405 HHB786405 HQX786405 IAT786405 IKP786405 IUL786405 JEH786405 JOD786405 JXZ786405 KHV786405 KRR786405 LBN786405 LLJ786405 LVF786405 MFB786405 MOX786405 MYT786405 NIP786405 NSL786405 OCH786405 OMD786405 OVZ786405 PFV786405 PPR786405 PZN786405 QJJ786405 QTF786405 RDB786405 RMX786405 RWT786405 SGP786405 SQL786405 TAH786405 TKD786405 TTZ786405 UDV786405 UNR786405 UXN786405 VHJ786405 VRF786405 WBB786405 WKX786405 WUT786405 IH851941 SD851941 ABZ851941 ALV851941 AVR851941 BFN851941 BPJ851941 BZF851941 CJB851941 CSX851941 DCT851941 DMP851941 DWL851941 EGH851941 EQD851941 EZZ851941 FJV851941 FTR851941 GDN851941 GNJ851941 GXF851941 HHB851941 HQX851941 IAT851941 IKP851941 IUL851941 JEH851941 JOD851941 JXZ851941 KHV851941 KRR851941 LBN851941 LLJ851941 LVF851941 MFB851941 MOX851941 MYT851941 NIP851941 NSL851941 OCH851941 OMD851941 OVZ851941 PFV851941 PPR851941 PZN851941 QJJ851941 QTF851941 RDB851941 RMX851941 RWT851941 SGP851941 SQL851941 TAH851941 TKD851941 TTZ851941 UDV851941 UNR851941 UXN851941 VHJ851941 VRF851941 WBB851941 WKX851941 WUT851941 IH917477 SD917477 ABZ917477 ALV917477 AVR917477 BFN917477 BPJ917477 BZF917477 CJB917477 CSX917477 DCT917477 DMP917477 DWL917477 EGH917477 EQD917477 EZZ917477 FJV917477 FTR917477 GDN917477 GNJ917477 GXF917477 HHB917477 HQX917477 IAT917477 IKP917477 IUL917477 JEH917477 JOD917477 JXZ917477 KHV917477 KRR917477 LBN917477 LLJ917477 LVF917477 MFB917477 MOX917477 MYT917477 NIP917477 NSL917477 OCH917477 OMD917477 OVZ917477 PFV917477 PPR917477 PZN917477 QJJ917477 QTF917477 RDB917477 RMX917477 RWT917477 SGP917477 SQL917477 TAH917477 TKD917477 TTZ917477 UDV917477 UNR917477 UXN917477 VHJ917477 VRF917477 WBB917477 WKX917477 WUT917477 IH983013 SD983013 ABZ983013 ALV983013 AVR983013 BFN983013 BPJ983013 BZF983013 CJB983013 CSX983013 DCT983013 DMP983013 DWL983013 EGH983013 EQD983013 EZZ983013 FJV983013 FTR983013 GDN983013 GNJ983013 GXF983013 HHB983013 HQX983013 IAT983013 IKP983013 IUL983013 JEH983013 JOD983013 JXZ983013 KHV983013 KRR983013 LBN983013 LLJ983013 LVF983013 MFB983013 MOX983013 MYT983013 NIP983013 NSL983013 OCH983013 OMD983013 OVZ983013 PFV983013 PPR983013 PZN983013 QJJ983013 QTF983013 RDB983013 RMX983013 RWT983013 SGP983013 SQL983013 TAH983013 TKD983013 TTZ983013 UDV983013 UNR983013 UXN983013 VHJ983013 VRF983013 WBB983013 WKX983013 WUT983013 IH65511 SD65511 ABZ65511 ALV65511 AVR65511 BFN65511 BPJ65511 BZF65511 CJB65511 CSX65511 DCT65511 DMP65511 DWL65511 EGH65511 EQD65511 EZZ65511 FJV65511 FTR65511 GDN65511 GNJ65511 GXF65511 HHB65511 HQX65511 IAT65511 IKP65511 IUL65511 JEH65511 JOD65511 JXZ65511 KHV65511 KRR65511 LBN65511 LLJ65511 LVF65511 MFB65511 MOX65511 MYT65511 NIP65511 NSL65511 OCH65511 OMD65511 OVZ65511 PFV65511 PPR65511 PZN65511 QJJ65511 QTF65511 RDB65511 RMX65511 RWT65511 SGP65511 SQL65511 TAH65511 TKD65511 TTZ65511 UDV65511 UNR65511 UXN65511 VHJ65511 VRF65511 WBB65511 WKX65511 WUT65511 IH131047 SD131047 ABZ131047 ALV131047 AVR131047 BFN131047 BPJ131047 BZF131047 CJB131047 CSX131047 DCT131047 DMP131047 DWL131047 EGH131047 EQD131047 EZZ131047 FJV131047 FTR131047 GDN131047 GNJ131047 GXF131047 HHB131047 HQX131047 IAT131047 IKP131047 IUL131047 JEH131047 JOD131047 JXZ131047 KHV131047 KRR131047 LBN131047 LLJ131047 LVF131047 MFB131047 MOX131047 MYT131047 NIP131047 NSL131047 OCH131047 OMD131047 OVZ131047 PFV131047 PPR131047 PZN131047 QJJ131047 QTF131047 RDB131047 RMX131047 RWT131047 SGP131047 SQL131047 TAH131047 TKD131047 TTZ131047 UDV131047 UNR131047 UXN131047 VHJ131047 VRF131047 WBB131047 WKX131047 WUT131047 IH196583 SD196583 ABZ196583 ALV196583 AVR196583 BFN196583 BPJ196583 BZF196583 CJB196583 CSX196583 DCT196583 DMP196583 DWL196583 EGH196583 EQD196583 EZZ196583 FJV196583 FTR196583 GDN196583 GNJ196583 GXF196583 HHB196583 HQX196583 IAT196583 IKP196583 IUL196583 JEH196583 JOD196583 JXZ196583 KHV196583 KRR196583 LBN196583 LLJ196583 LVF196583 MFB196583 MOX196583 MYT196583 NIP196583 NSL196583 OCH196583 OMD196583 OVZ196583 PFV196583 PPR196583 PZN196583 QJJ196583 QTF196583 RDB196583 RMX196583 RWT196583 SGP196583 SQL196583 TAH196583 TKD196583 TTZ196583 UDV196583 UNR196583 UXN196583 VHJ196583 VRF196583 WBB196583 WKX196583 WUT196583 IH262119 SD262119 ABZ262119 ALV262119 AVR262119 BFN262119 BPJ262119 BZF262119 CJB262119 CSX262119 DCT262119 DMP262119 DWL262119 EGH262119 EQD262119 EZZ262119 FJV262119 FTR262119 GDN262119 GNJ262119 GXF262119 HHB262119 HQX262119 IAT262119 IKP262119 IUL262119 JEH262119 JOD262119 JXZ262119 KHV262119 KRR262119 LBN262119 LLJ262119 LVF262119 MFB262119 MOX262119 MYT262119 NIP262119 NSL262119 OCH262119 OMD262119 OVZ262119 PFV262119 PPR262119 PZN262119 QJJ262119 QTF262119 RDB262119 RMX262119 RWT262119 SGP262119 SQL262119 TAH262119 TKD262119 TTZ262119 UDV262119 UNR262119 UXN262119 VHJ262119 VRF262119 WBB262119 WKX262119 WUT262119 IH327655 SD327655 ABZ327655 ALV327655 AVR327655 BFN327655 BPJ327655 BZF327655 CJB327655 CSX327655 DCT327655 DMP327655 DWL327655 EGH327655 EQD327655 EZZ327655 FJV327655 FTR327655 GDN327655 GNJ327655 GXF327655 HHB327655 HQX327655 IAT327655 IKP327655 IUL327655 JEH327655 JOD327655 JXZ327655 KHV327655 KRR327655 LBN327655 LLJ327655 LVF327655 MFB327655 MOX327655 MYT327655 NIP327655 NSL327655 OCH327655 OMD327655 OVZ327655 PFV327655 PPR327655 PZN327655 QJJ327655 QTF327655 RDB327655 RMX327655 RWT327655 SGP327655 SQL327655 TAH327655 TKD327655 TTZ327655 UDV327655 UNR327655 UXN327655 VHJ327655 VRF327655 WBB327655 WKX327655 WUT327655 IH393191 SD393191 ABZ393191 ALV393191 AVR393191 BFN393191 BPJ393191 BZF393191 CJB393191 CSX393191 DCT393191 DMP393191 DWL393191 EGH393191 EQD393191 EZZ393191 FJV393191 FTR393191 GDN393191 GNJ393191 GXF393191 HHB393191 HQX393191 IAT393191 IKP393191 IUL393191 JEH393191 JOD393191 JXZ393191 KHV393191 KRR393191 LBN393191 LLJ393191 LVF393191 MFB393191 MOX393191 MYT393191 NIP393191 NSL393191 OCH393191 OMD393191 OVZ393191 PFV393191 PPR393191 PZN393191 QJJ393191 QTF393191 RDB393191 RMX393191 RWT393191 SGP393191 SQL393191 TAH393191 TKD393191 TTZ393191 UDV393191 UNR393191 UXN393191 VHJ393191 VRF393191 WBB393191 WKX393191 WUT393191 IH458727 SD458727 ABZ458727 ALV458727 AVR458727 BFN458727 BPJ458727 BZF458727 CJB458727 CSX458727 DCT458727 DMP458727 DWL458727 EGH458727 EQD458727 EZZ458727 FJV458727 FTR458727 GDN458727 GNJ458727 GXF458727 HHB458727 HQX458727 IAT458727 IKP458727 IUL458727 JEH458727 JOD458727 JXZ458727 KHV458727 KRR458727 LBN458727 LLJ458727 LVF458727 MFB458727 MOX458727 MYT458727 NIP458727 NSL458727 OCH458727 OMD458727 OVZ458727 PFV458727 PPR458727 PZN458727 QJJ458727 QTF458727 RDB458727 RMX458727 RWT458727 SGP458727 SQL458727 TAH458727 TKD458727 TTZ458727 UDV458727 UNR458727 UXN458727 VHJ458727 VRF458727 WBB458727 WKX458727 WUT458727 IH524263 SD524263 ABZ524263 ALV524263 AVR524263 BFN524263 BPJ524263 BZF524263 CJB524263 CSX524263 DCT524263 DMP524263 DWL524263 EGH524263 EQD524263 EZZ524263 FJV524263 FTR524263 GDN524263 GNJ524263 GXF524263 HHB524263 HQX524263 IAT524263 IKP524263 IUL524263 JEH524263 JOD524263 JXZ524263 KHV524263 KRR524263 LBN524263 LLJ524263 LVF524263 MFB524263 MOX524263 MYT524263 NIP524263 NSL524263 OCH524263 OMD524263 OVZ524263 PFV524263 PPR524263 PZN524263 QJJ524263 QTF524263 RDB524263 RMX524263 RWT524263 SGP524263 SQL524263 TAH524263 TKD524263 TTZ524263 UDV524263 UNR524263 UXN524263 VHJ524263 VRF524263 WBB524263 WKX524263 WUT524263 IH589799 SD589799 ABZ589799 ALV589799 AVR589799 BFN589799 BPJ589799 BZF589799 CJB589799 CSX589799 DCT589799 DMP589799 DWL589799 EGH589799 EQD589799 EZZ589799 FJV589799 FTR589799 GDN589799 GNJ589799 GXF589799 HHB589799 HQX589799 IAT589799 IKP589799 IUL589799 JEH589799 JOD589799 JXZ589799 KHV589799 KRR589799 LBN589799 LLJ589799 LVF589799 MFB589799 MOX589799 MYT589799 NIP589799 NSL589799 OCH589799 OMD589799 OVZ589799 PFV589799 PPR589799 PZN589799 QJJ589799 QTF589799 RDB589799 RMX589799 RWT589799 SGP589799 SQL589799 TAH589799 TKD589799 TTZ589799 UDV589799 UNR589799 UXN589799 VHJ589799 VRF589799 WBB589799 WKX589799 WUT589799 IH655335 SD655335 ABZ655335 ALV655335 AVR655335 BFN655335 BPJ655335 BZF655335 CJB655335 CSX655335 DCT655335 DMP655335 DWL655335 EGH655335 EQD655335 EZZ655335 FJV655335 FTR655335 GDN655335 GNJ655335 GXF655335 HHB655335 HQX655335 IAT655335 IKP655335 IUL655335 JEH655335 JOD655335 JXZ655335 KHV655335 KRR655335 LBN655335 LLJ655335 LVF655335 MFB655335 MOX655335 MYT655335 NIP655335 NSL655335 OCH655335 OMD655335 OVZ655335 PFV655335 PPR655335 PZN655335 QJJ655335 QTF655335 RDB655335 RMX655335 RWT655335 SGP655335 SQL655335 TAH655335 TKD655335 TTZ655335 UDV655335 UNR655335 UXN655335 VHJ655335 VRF655335 WBB655335 WKX655335 WUT655335 IH720871 SD720871 ABZ720871 ALV720871 AVR720871 BFN720871 BPJ720871 BZF720871 CJB720871 CSX720871 DCT720871 DMP720871 DWL720871 EGH720871 EQD720871 EZZ720871 FJV720871 FTR720871 GDN720871 GNJ720871 GXF720871 HHB720871 HQX720871 IAT720871 IKP720871 IUL720871 JEH720871 JOD720871 JXZ720871 KHV720871 KRR720871 LBN720871 LLJ720871 LVF720871 MFB720871 MOX720871 MYT720871 NIP720871 NSL720871 OCH720871 OMD720871 OVZ720871 PFV720871 PPR720871 PZN720871 QJJ720871 QTF720871 RDB720871 RMX720871 RWT720871 SGP720871 SQL720871 TAH720871 TKD720871 TTZ720871 UDV720871 UNR720871 UXN720871 VHJ720871 VRF720871 WBB720871 WKX720871 WUT720871 IH786407 SD786407 ABZ786407 ALV786407 AVR786407 BFN786407 BPJ786407 BZF786407 CJB786407 CSX786407 DCT786407 DMP786407 DWL786407 EGH786407 EQD786407 EZZ786407 FJV786407 FTR786407 GDN786407 GNJ786407 GXF786407 HHB786407 HQX786407 IAT786407 IKP786407 IUL786407 JEH786407 JOD786407 JXZ786407 KHV786407 KRR786407 LBN786407 LLJ786407 LVF786407 MFB786407 MOX786407 MYT786407 NIP786407 NSL786407 OCH786407 OMD786407 OVZ786407 PFV786407 PPR786407 PZN786407 QJJ786407 QTF786407 RDB786407 RMX786407 RWT786407 SGP786407 SQL786407 TAH786407 TKD786407 TTZ786407 UDV786407 UNR786407 UXN786407 VHJ786407 VRF786407 WBB786407 WKX786407 WUT786407 IH851943 SD851943 ABZ851943 ALV851943 AVR851943 BFN851943 BPJ851943 BZF851943 CJB851943 CSX851943 DCT851943 DMP851943 DWL851943 EGH851943 EQD851943 EZZ851943 FJV851943 FTR851943 GDN851943 GNJ851943 GXF851943 HHB851943 HQX851943 IAT851943 IKP851943 IUL851943 JEH851943 JOD851943 JXZ851943 KHV851943 KRR851943 LBN851943 LLJ851943 LVF851943 MFB851943 MOX851943 MYT851943 NIP851943 NSL851943 OCH851943 OMD851943 OVZ851943 PFV851943 PPR851943 PZN851943 QJJ851943 QTF851943 RDB851943 RMX851943 RWT851943 SGP851943 SQL851943 TAH851943 TKD851943 TTZ851943 UDV851943 UNR851943 UXN851943 VHJ851943 VRF851943 WBB851943 WKX851943 WUT851943 IH917479 SD917479 ABZ917479 ALV917479 AVR917479 BFN917479 BPJ917479 BZF917479 CJB917479 CSX917479 DCT917479 DMP917479 DWL917479 EGH917479 EQD917479 EZZ917479 FJV917479 FTR917479 GDN917479 GNJ917479 GXF917479 HHB917479 HQX917479 IAT917479 IKP917479 IUL917479 JEH917479 JOD917479 JXZ917479 KHV917479 KRR917479 LBN917479 LLJ917479 LVF917479 MFB917479 MOX917479 MYT917479 NIP917479 NSL917479 OCH917479 OMD917479 OVZ917479 PFV917479 PPR917479 PZN917479 QJJ917479 QTF917479 RDB917479 RMX917479 RWT917479 SGP917479 SQL917479 TAH917479 TKD917479 TTZ917479 UDV917479 UNR917479 UXN917479 VHJ917479 VRF917479 WBB917479 WKX917479 WUT917479 IH983015 SD983015 ABZ983015 ALV983015 AVR983015 BFN983015 BPJ983015 BZF983015 CJB983015 CSX983015 DCT983015 DMP983015 DWL983015 EGH983015 EQD983015 EZZ983015 FJV983015 FTR983015 GDN983015 GNJ983015 GXF983015 HHB983015 HQX983015 IAT983015 IKP983015 IUL983015 JEH983015 JOD983015 JXZ983015 KHV983015 KRR983015 LBN983015 LLJ983015 LVF983015 MFB983015 MOX983015 MYT983015 NIP983015 NSL983015 OCH983015 OMD983015 OVZ983015 PFV983015 PPR983015 PZN983015 QJJ983015 QTF983015 RDB983015 RMX983015 RWT983015 SGP983015 SQL983015 TAH983015 TKD983015 TTZ983015 UDV983015 UNR983015 UXN983015 VHJ983015 VRF983015 WBB983015 WKX983015 SG24 ACC24 ALY24 AVU24 BFQ24 BPM24 BZI24 CJE24 CTA24 DCW24 DMS24 DWO24 EGK24 EQG24 FAC24 FJY24 FTU24 GDQ24 GNM24 GXI24 HHE24 HRA24 IAW24 IKS24 IUO24 JEK24 JOG24 JYC24 KHY24 KRU24 LBQ24 LLM24 LVI24 MFE24 MPA24 MYW24 NIS24 NSO24 OCK24 OMG24 OWC24 PFY24 PPU24 PZQ24 QJM24 QTI24 RDE24 RNA24 RWW24 SGS24 SQO24 TAK24 TKG24 TUC24 UDY24 UNU24 UXQ24 VHM24 VRI24 WBE24 WLA24 WUW24 IK24 IK26:IK28 SG26:SG28 ACC26:ACC28 ALY26:ALY28 AVU26:AVU28 BFQ26:BFQ28 BPM26:BPM28 BZI26:BZI28 CJE26:CJE28 CTA26:CTA28 DCW26:DCW28 DMS26:DMS28 DWO26:DWO28 EGK26:EGK28 EQG26:EQG28 FAC26:FAC28 FJY26:FJY28 FTU26:FTU28 GDQ26:GDQ28 GNM26:GNM28 GXI26:GXI28 HHE26:HHE28 HRA26:HRA28 IAW26:IAW28 IKS26:IKS28 IUO26:IUO28 JEK26:JEK28 JOG26:JOG28 JYC26:JYC28 KHY26:KHY28 KRU26:KRU28 LBQ26:LBQ28 LLM26:LLM28 LVI26:LVI28 MFE26:MFE28 MPA26:MPA28 MYW26:MYW28 NIS26:NIS28 NSO26:NSO28 OCK26:OCK28 OMG26:OMG28 OWC26:OWC28 PFY26:PFY28 PPU26:PPU28 PZQ26:PZQ28 QJM26:QJM28 QTI26:QTI28 RDE26:RDE28 RNA26:RNA28 RWW26:RWW28 SGS26:SGS28 SQO26:SQO28 TAK26:TAK28 TKG26:TKG28 TUC26:TUC28 UDY26:UDY28 UNU26:UNU28 UXQ26:UXQ28 VHM26:VHM28 VRI26:VRI28 WBE26:WBE28 WLA26:WLA28 WUW26:WUW28 IH24 SD24 ABZ24 ALV24 AVR24 BFN24 BPJ24 BZF24 CJB24 CSX24 DCT24 DMP24 DWL24 EGH24 EQD24 EZZ24 FJV24 FTR24 GDN24 GNJ24 GXF24 HHB24 HQX24 IAT24 IKP24 IUL24 JEH24 JOD24 JXZ24 KHV24 KRR24 LBN24 LLJ24 LVF24 MFB24 MOX24 MYT24 NIP24 NSL24 OCH24 OMD24 OVZ24 PFV24 PPR24 PZN24 QJJ24 QTF24 RDB24 RMX24 RWT24 SGP24 SQL24 TAH24 TKD24 TTZ24 UDV24 UNR24 UXN24 VHJ24 VRF24 WBB24 WKX24 WUT24 IH26:IH28 SD26:SD28 ABZ26:ABZ28 ALV26:ALV28 AVR26:AVR28 BFN26:BFN28 BPJ26:BPJ28 BZF26:BZF28 CJB26:CJB28 CSX26:CSX28 DCT26:DCT28 DMP26:DMP28 DWL26:DWL28 EGH26:EGH28 EQD26:EQD28 EZZ26:EZZ28 FJV26:FJV28 FTR26:FTR28 GDN26:GDN28 GNJ26:GNJ28 GXF26:GXF28 HHB26:HHB28 HQX26:HQX28 IAT26:IAT28 IKP26:IKP28 IUL26:IUL28 JEH26:JEH28 JOD26:JOD28 JXZ26:JXZ28 KHV26:KHV28 KRR26:KRR28 LBN26:LBN28 LLJ26:LLJ28 LVF26:LVF28 MFB26:MFB28 MOX26:MOX28 MYT26:MYT28 NIP26:NIP28 NSL26:NSL28 OCH26:OCH28 OMD26:OMD28 OVZ26:OVZ28 PFV26:PFV28 PPR26:PPR28 PZN26:PZN28 QJJ26:QJJ28 QTF26:QTF28 RDB26:RDB28 RMX26:RMX28 RWT26:RWT28 SGP26:SGP28 SQL26:SQL28 TAH26:TAH28 TKD26:TKD28 TTZ26:TTZ28 UDV26:UDV28 UNR26:UNR28 UXN26:UXN28 VHJ26:VHJ28 VRF26:VRF28 WBB26:WBB28 WKX26:WKX28 WUT26:WUT28" xr:uid="{00000000-0002-0000-0700-000004000000}">
      <formula1>BusDayConvValues</formula1>
    </dataValidation>
    <dataValidation type="list" allowBlank="1" showInputMessage="1" showErrorMessage="1" sqref="WUT983014 H65505 H23 E21 E23 H21 E983011 E917475 E851939 E786403 E720867 E655331 E589795 E524259 E458723 E393187 E327651 E262115 E196579 E131043 E65507 E983009 E917473 E851937 E786401 E720865 E655329 E589793 E524257 E458721 E393185 E327649 E262113 E196577 E131041 E65505 H983011 H917475 H851939 H786403 H720867 H655331 H589795 H524259 H458723 H393187 H327651 H262115 H196579 H131043 H65507 H983009 H917473 H851937 H786401 H720865 H655329 H589793 H524257 H458721 H393185 H327649 H262113 H196577 H131041 IK65508 SG65508 ACC65508 ALY65508 AVU65508 BFQ65508 BPM65508 BZI65508 CJE65508 CTA65508 DCW65508 DMS65508 DWO65508 EGK65508 EQG65508 FAC65508 FJY65508 FTU65508 GDQ65508 GNM65508 GXI65508 HHE65508 HRA65508 IAW65508 IKS65508 IUO65508 JEK65508 JOG65508 JYC65508 KHY65508 KRU65508 LBQ65508 LLM65508 LVI65508 MFE65508 MPA65508 MYW65508 NIS65508 NSO65508 OCK65508 OMG65508 OWC65508 PFY65508 PPU65508 PZQ65508 QJM65508 QTI65508 RDE65508 RNA65508 RWW65508 SGS65508 SQO65508 TAK65508 TKG65508 TUC65508 UDY65508 UNU65508 UXQ65508 VHM65508 VRI65508 WBE65508 WLA65508 WUW65508 IK131044 SG131044 ACC131044 ALY131044 AVU131044 BFQ131044 BPM131044 BZI131044 CJE131044 CTA131044 DCW131044 DMS131044 DWO131044 EGK131044 EQG131044 FAC131044 FJY131044 FTU131044 GDQ131044 GNM131044 GXI131044 HHE131044 HRA131044 IAW131044 IKS131044 IUO131044 JEK131044 JOG131044 JYC131044 KHY131044 KRU131044 LBQ131044 LLM131044 LVI131044 MFE131044 MPA131044 MYW131044 NIS131044 NSO131044 OCK131044 OMG131044 OWC131044 PFY131044 PPU131044 PZQ131044 QJM131044 QTI131044 RDE131044 RNA131044 RWW131044 SGS131044 SQO131044 TAK131044 TKG131044 TUC131044 UDY131044 UNU131044 UXQ131044 VHM131044 VRI131044 WBE131044 WLA131044 WUW131044 IK196580 SG196580 ACC196580 ALY196580 AVU196580 BFQ196580 BPM196580 BZI196580 CJE196580 CTA196580 DCW196580 DMS196580 DWO196580 EGK196580 EQG196580 FAC196580 FJY196580 FTU196580 GDQ196580 GNM196580 GXI196580 HHE196580 HRA196580 IAW196580 IKS196580 IUO196580 JEK196580 JOG196580 JYC196580 KHY196580 KRU196580 LBQ196580 LLM196580 LVI196580 MFE196580 MPA196580 MYW196580 NIS196580 NSO196580 OCK196580 OMG196580 OWC196580 PFY196580 PPU196580 PZQ196580 QJM196580 QTI196580 RDE196580 RNA196580 RWW196580 SGS196580 SQO196580 TAK196580 TKG196580 TUC196580 UDY196580 UNU196580 UXQ196580 VHM196580 VRI196580 WBE196580 WLA196580 WUW196580 IK262116 SG262116 ACC262116 ALY262116 AVU262116 BFQ262116 BPM262116 BZI262116 CJE262116 CTA262116 DCW262116 DMS262116 DWO262116 EGK262116 EQG262116 FAC262116 FJY262116 FTU262116 GDQ262116 GNM262116 GXI262116 HHE262116 HRA262116 IAW262116 IKS262116 IUO262116 JEK262116 JOG262116 JYC262116 KHY262116 KRU262116 LBQ262116 LLM262116 LVI262116 MFE262116 MPA262116 MYW262116 NIS262116 NSO262116 OCK262116 OMG262116 OWC262116 PFY262116 PPU262116 PZQ262116 QJM262116 QTI262116 RDE262116 RNA262116 RWW262116 SGS262116 SQO262116 TAK262116 TKG262116 TUC262116 UDY262116 UNU262116 UXQ262116 VHM262116 VRI262116 WBE262116 WLA262116 WUW262116 IK327652 SG327652 ACC327652 ALY327652 AVU327652 BFQ327652 BPM327652 BZI327652 CJE327652 CTA327652 DCW327652 DMS327652 DWO327652 EGK327652 EQG327652 FAC327652 FJY327652 FTU327652 GDQ327652 GNM327652 GXI327652 HHE327652 HRA327652 IAW327652 IKS327652 IUO327652 JEK327652 JOG327652 JYC327652 KHY327652 KRU327652 LBQ327652 LLM327652 LVI327652 MFE327652 MPA327652 MYW327652 NIS327652 NSO327652 OCK327652 OMG327652 OWC327652 PFY327652 PPU327652 PZQ327652 QJM327652 QTI327652 RDE327652 RNA327652 RWW327652 SGS327652 SQO327652 TAK327652 TKG327652 TUC327652 UDY327652 UNU327652 UXQ327652 VHM327652 VRI327652 WBE327652 WLA327652 WUW327652 IK393188 SG393188 ACC393188 ALY393188 AVU393188 BFQ393188 BPM393188 BZI393188 CJE393188 CTA393188 DCW393188 DMS393188 DWO393188 EGK393188 EQG393188 FAC393188 FJY393188 FTU393188 GDQ393188 GNM393188 GXI393188 HHE393188 HRA393188 IAW393188 IKS393188 IUO393188 JEK393188 JOG393188 JYC393188 KHY393188 KRU393188 LBQ393188 LLM393188 LVI393188 MFE393188 MPA393188 MYW393188 NIS393188 NSO393188 OCK393188 OMG393188 OWC393188 PFY393188 PPU393188 PZQ393188 QJM393188 QTI393188 RDE393188 RNA393188 RWW393188 SGS393188 SQO393188 TAK393188 TKG393188 TUC393188 UDY393188 UNU393188 UXQ393188 VHM393188 VRI393188 WBE393188 WLA393188 WUW393188 IK458724 SG458724 ACC458724 ALY458724 AVU458724 BFQ458724 BPM458724 BZI458724 CJE458724 CTA458724 DCW458724 DMS458724 DWO458724 EGK458724 EQG458724 FAC458724 FJY458724 FTU458724 GDQ458724 GNM458724 GXI458724 HHE458724 HRA458724 IAW458724 IKS458724 IUO458724 JEK458724 JOG458724 JYC458724 KHY458724 KRU458724 LBQ458724 LLM458724 LVI458724 MFE458724 MPA458724 MYW458724 NIS458724 NSO458724 OCK458724 OMG458724 OWC458724 PFY458724 PPU458724 PZQ458724 QJM458724 QTI458724 RDE458724 RNA458724 RWW458724 SGS458724 SQO458724 TAK458724 TKG458724 TUC458724 UDY458724 UNU458724 UXQ458724 VHM458724 VRI458724 WBE458724 WLA458724 WUW458724 IK524260 SG524260 ACC524260 ALY524260 AVU524260 BFQ524260 BPM524260 BZI524260 CJE524260 CTA524260 DCW524260 DMS524260 DWO524260 EGK524260 EQG524260 FAC524260 FJY524260 FTU524260 GDQ524260 GNM524260 GXI524260 HHE524260 HRA524260 IAW524260 IKS524260 IUO524260 JEK524260 JOG524260 JYC524260 KHY524260 KRU524260 LBQ524260 LLM524260 LVI524260 MFE524260 MPA524260 MYW524260 NIS524260 NSO524260 OCK524260 OMG524260 OWC524260 PFY524260 PPU524260 PZQ524260 QJM524260 QTI524260 RDE524260 RNA524260 RWW524260 SGS524260 SQO524260 TAK524260 TKG524260 TUC524260 UDY524260 UNU524260 UXQ524260 VHM524260 VRI524260 WBE524260 WLA524260 WUW524260 IK589796 SG589796 ACC589796 ALY589796 AVU589796 BFQ589796 BPM589796 BZI589796 CJE589796 CTA589796 DCW589796 DMS589796 DWO589796 EGK589796 EQG589796 FAC589796 FJY589796 FTU589796 GDQ589796 GNM589796 GXI589796 HHE589796 HRA589796 IAW589796 IKS589796 IUO589796 JEK589796 JOG589796 JYC589796 KHY589796 KRU589796 LBQ589796 LLM589796 LVI589796 MFE589796 MPA589796 MYW589796 NIS589796 NSO589796 OCK589796 OMG589796 OWC589796 PFY589796 PPU589796 PZQ589796 QJM589796 QTI589796 RDE589796 RNA589796 RWW589796 SGS589796 SQO589796 TAK589796 TKG589796 TUC589796 UDY589796 UNU589796 UXQ589796 VHM589796 VRI589796 WBE589796 WLA589796 WUW589796 IK655332 SG655332 ACC655332 ALY655332 AVU655332 BFQ655332 BPM655332 BZI655332 CJE655332 CTA655332 DCW655332 DMS655332 DWO655332 EGK655332 EQG655332 FAC655332 FJY655332 FTU655332 GDQ655332 GNM655332 GXI655332 HHE655332 HRA655332 IAW655332 IKS655332 IUO655332 JEK655332 JOG655332 JYC655332 KHY655332 KRU655332 LBQ655332 LLM655332 LVI655332 MFE655332 MPA655332 MYW655332 NIS655332 NSO655332 OCK655332 OMG655332 OWC655332 PFY655332 PPU655332 PZQ655332 QJM655332 QTI655332 RDE655332 RNA655332 RWW655332 SGS655332 SQO655332 TAK655332 TKG655332 TUC655332 UDY655332 UNU655332 UXQ655332 VHM655332 VRI655332 WBE655332 WLA655332 WUW655332 IK720868 SG720868 ACC720868 ALY720868 AVU720868 BFQ720868 BPM720868 BZI720868 CJE720868 CTA720868 DCW720868 DMS720868 DWO720868 EGK720868 EQG720868 FAC720868 FJY720868 FTU720868 GDQ720868 GNM720868 GXI720868 HHE720868 HRA720868 IAW720868 IKS720868 IUO720868 JEK720868 JOG720868 JYC720868 KHY720868 KRU720868 LBQ720868 LLM720868 LVI720868 MFE720868 MPA720868 MYW720868 NIS720868 NSO720868 OCK720868 OMG720868 OWC720868 PFY720868 PPU720868 PZQ720868 QJM720868 QTI720868 RDE720868 RNA720868 RWW720868 SGS720868 SQO720868 TAK720868 TKG720868 TUC720868 UDY720868 UNU720868 UXQ720868 VHM720868 VRI720868 WBE720868 WLA720868 WUW720868 IK786404 SG786404 ACC786404 ALY786404 AVU786404 BFQ786404 BPM786404 BZI786404 CJE786404 CTA786404 DCW786404 DMS786404 DWO786404 EGK786404 EQG786404 FAC786404 FJY786404 FTU786404 GDQ786404 GNM786404 GXI786404 HHE786404 HRA786404 IAW786404 IKS786404 IUO786404 JEK786404 JOG786404 JYC786404 KHY786404 KRU786404 LBQ786404 LLM786404 LVI786404 MFE786404 MPA786404 MYW786404 NIS786404 NSO786404 OCK786404 OMG786404 OWC786404 PFY786404 PPU786404 PZQ786404 QJM786404 QTI786404 RDE786404 RNA786404 RWW786404 SGS786404 SQO786404 TAK786404 TKG786404 TUC786404 UDY786404 UNU786404 UXQ786404 VHM786404 VRI786404 WBE786404 WLA786404 WUW786404 IK851940 SG851940 ACC851940 ALY851940 AVU851940 BFQ851940 BPM851940 BZI851940 CJE851940 CTA851940 DCW851940 DMS851940 DWO851940 EGK851940 EQG851940 FAC851940 FJY851940 FTU851940 GDQ851940 GNM851940 GXI851940 HHE851940 HRA851940 IAW851940 IKS851940 IUO851940 JEK851940 JOG851940 JYC851940 KHY851940 KRU851940 LBQ851940 LLM851940 LVI851940 MFE851940 MPA851940 MYW851940 NIS851940 NSO851940 OCK851940 OMG851940 OWC851940 PFY851940 PPU851940 PZQ851940 QJM851940 QTI851940 RDE851940 RNA851940 RWW851940 SGS851940 SQO851940 TAK851940 TKG851940 TUC851940 UDY851940 UNU851940 UXQ851940 VHM851940 VRI851940 WBE851940 WLA851940 WUW851940 IK917476 SG917476 ACC917476 ALY917476 AVU917476 BFQ917476 BPM917476 BZI917476 CJE917476 CTA917476 DCW917476 DMS917476 DWO917476 EGK917476 EQG917476 FAC917476 FJY917476 FTU917476 GDQ917476 GNM917476 GXI917476 HHE917476 HRA917476 IAW917476 IKS917476 IUO917476 JEK917476 JOG917476 JYC917476 KHY917476 KRU917476 LBQ917476 LLM917476 LVI917476 MFE917476 MPA917476 MYW917476 NIS917476 NSO917476 OCK917476 OMG917476 OWC917476 PFY917476 PPU917476 PZQ917476 QJM917476 QTI917476 RDE917476 RNA917476 RWW917476 SGS917476 SQO917476 TAK917476 TKG917476 TUC917476 UDY917476 UNU917476 UXQ917476 VHM917476 VRI917476 WBE917476 WLA917476 WUW917476 IK983012 SG983012 ACC983012 ALY983012 AVU983012 BFQ983012 BPM983012 BZI983012 CJE983012 CTA983012 DCW983012 DMS983012 DWO983012 EGK983012 EQG983012 FAC983012 FJY983012 FTU983012 GDQ983012 GNM983012 GXI983012 HHE983012 HRA983012 IAW983012 IKS983012 IUO983012 JEK983012 JOG983012 JYC983012 KHY983012 KRU983012 LBQ983012 LLM983012 LVI983012 MFE983012 MPA983012 MYW983012 NIS983012 NSO983012 OCK983012 OMG983012 OWC983012 PFY983012 PPU983012 PZQ983012 QJM983012 QTI983012 RDE983012 RNA983012 RWW983012 SGS983012 SQO983012 TAK983012 TKG983012 TUC983012 UDY983012 UNU983012 UXQ983012 VHM983012 VRI983012 WBE983012 WLA983012 WUW983012 IK65510 SG65510 ACC65510 ALY65510 AVU65510 BFQ65510 BPM65510 BZI65510 CJE65510 CTA65510 DCW65510 DMS65510 DWO65510 EGK65510 EQG65510 FAC65510 FJY65510 FTU65510 GDQ65510 GNM65510 GXI65510 HHE65510 HRA65510 IAW65510 IKS65510 IUO65510 JEK65510 JOG65510 JYC65510 KHY65510 KRU65510 LBQ65510 LLM65510 LVI65510 MFE65510 MPA65510 MYW65510 NIS65510 NSO65510 OCK65510 OMG65510 OWC65510 PFY65510 PPU65510 PZQ65510 QJM65510 QTI65510 RDE65510 RNA65510 RWW65510 SGS65510 SQO65510 TAK65510 TKG65510 TUC65510 UDY65510 UNU65510 UXQ65510 VHM65510 VRI65510 WBE65510 WLA65510 WUW65510 IK131046 SG131046 ACC131046 ALY131046 AVU131046 BFQ131046 BPM131046 BZI131046 CJE131046 CTA131046 DCW131046 DMS131046 DWO131046 EGK131046 EQG131046 FAC131046 FJY131046 FTU131046 GDQ131046 GNM131046 GXI131046 HHE131046 HRA131046 IAW131046 IKS131046 IUO131046 JEK131046 JOG131046 JYC131046 KHY131046 KRU131046 LBQ131046 LLM131046 LVI131046 MFE131046 MPA131046 MYW131046 NIS131046 NSO131046 OCK131046 OMG131046 OWC131046 PFY131046 PPU131046 PZQ131046 QJM131046 QTI131046 RDE131046 RNA131046 RWW131046 SGS131046 SQO131046 TAK131046 TKG131046 TUC131046 UDY131046 UNU131046 UXQ131046 VHM131046 VRI131046 WBE131046 WLA131046 WUW131046 IK196582 SG196582 ACC196582 ALY196582 AVU196582 BFQ196582 BPM196582 BZI196582 CJE196582 CTA196582 DCW196582 DMS196582 DWO196582 EGK196582 EQG196582 FAC196582 FJY196582 FTU196582 GDQ196582 GNM196582 GXI196582 HHE196582 HRA196582 IAW196582 IKS196582 IUO196582 JEK196582 JOG196582 JYC196582 KHY196582 KRU196582 LBQ196582 LLM196582 LVI196582 MFE196582 MPA196582 MYW196582 NIS196582 NSO196582 OCK196582 OMG196582 OWC196582 PFY196582 PPU196582 PZQ196582 QJM196582 QTI196582 RDE196582 RNA196582 RWW196582 SGS196582 SQO196582 TAK196582 TKG196582 TUC196582 UDY196582 UNU196582 UXQ196582 VHM196582 VRI196582 WBE196582 WLA196582 WUW196582 IK262118 SG262118 ACC262118 ALY262118 AVU262118 BFQ262118 BPM262118 BZI262118 CJE262118 CTA262118 DCW262118 DMS262118 DWO262118 EGK262118 EQG262118 FAC262118 FJY262118 FTU262118 GDQ262118 GNM262118 GXI262118 HHE262118 HRA262118 IAW262118 IKS262118 IUO262118 JEK262118 JOG262118 JYC262118 KHY262118 KRU262118 LBQ262118 LLM262118 LVI262118 MFE262118 MPA262118 MYW262118 NIS262118 NSO262118 OCK262118 OMG262118 OWC262118 PFY262118 PPU262118 PZQ262118 QJM262118 QTI262118 RDE262118 RNA262118 RWW262118 SGS262118 SQO262118 TAK262118 TKG262118 TUC262118 UDY262118 UNU262118 UXQ262118 VHM262118 VRI262118 WBE262118 WLA262118 WUW262118 IK327654 SG327654 ACC327654 ALY327654 AVU327654 BFQ327654 BPM327654 BZI327654 CJE327654 CTA327654 DCW327654 DMS327654 DWO327654 EGK327654 EQG327654 FAC327654 FJY327654 FTU327654 GDQ327654 GNM327654 GXI327654 HHE327654 HRA327654 IAW327654 IKS327654 IUO327654 JEK327654 JOG327654 JYC327654 KHY327654 KRU327654 LBQ327654 LLM327654 LVI327654 MFE327654 MPA327654 MYW327654 NIS327654 NSO327654 OCK327654 OMG327654 OWC327654 PFY327654 PPU327654 PZQ327654 QJM327654 QTI327654 RDE327654 RNA327654 RWW327654 SGS327654 SQO327654 TAK327654 TKG327654 TUC327654 UDY327654 UNU327654 UXQ327654 VHM327654 VRI327654 WBE327654 WLA327654 WUW327654 IK393190 SG393190 ACC393190 ALY393190 AVU393190 BFQ393190 BPM393190 BZI393190 CJE393190 CTA393190 DCW393190 DMS393190 DWO393190 EGK393190 EQG393190 FAC393190 FJY393190 FTU393190 GDQ393190 GNM393190 GXI393190 HHE393190 HRA393190 IAW393190 IKS393190 IUO393190 JEK393190 JOG393190 JYC393190 KHY393190 KRU393190 LBQ393190 LLM393190 LVI393190 MFE393190 MPA393190 MYW393190 NIS393190 NSO393190 OCK393190 OMG393190 OWC393190 PFY393190 PPU393190 PZQ393190 QJM393190 QTI393190 RDE393190 RNA393190 RWW393190 SGS393190 SQO393190 TAK393190 TKG393190 TUC393190 UDY393190 UNU393190 UXQ393190 VHM393190 VRI393190 WBE393190 WLA393190 WUW393190 IK458726 SG458726 ACC458726 ALY458726 AVU458726 BFQ458726 BPM458726 BZI458726 CJE458726 CTA458726 DCW458726 DMS458726 DWO458726 EGK458726 EQG458726 FAC458726 FJY458726 FTU458726 GDQ458726 GNM458726 GXI458726 HHE458726 HRA458726 IAW458726 IKS458726 IUO458726 JEK458726 JOG458726 JYC458726 KHY458726 KRU458726 LBQ458726 LLM458726 LVI458726 MFE458726 MPA458726 MYW458726 NIS458726 NSO458726 OCK458726 OMG458726 OWC458726 PFY458726 PPU458726 PZQ458726 QJM458726 QTI458726 RDE458726 RNA458726 RWW458726 SGS458726 SQO458726 TAK458726 TKG458726 TUC458726 UDY458726 UNU458726 UXQ458726 VHM458726 VRI458726 WBE458726 WLA458726 WUW458726 IK524262 SG524262 ACC524262 ALY524262 AVU524262 BFQ524262 BPM524262 BZI524262 CJE524262 CTA524262 DCW524262 DMS524262 DWO524262 EGK524262 EQG524262 FAC524262 FJY524262 FTU524262 GDQ524262 GNM524262 GXI524262 HHE524262 HRA524262 IAW524262 IKS524262 IUO524262 JEK524262 JOG524262 JYC524262 KHY524262 KRU524262 LBQ524262 LLM524262 LVI524262 MFE524262 MPA524262 MYW524262 NIS524262 NSO524262 OCK524262 OMG524262 OWC524262 PFY524262 PPU524262 PZQ524262 QJM524262 QTI524262 RDE524262 RNA524262 RWW524262 SGS524262 SQO524262 TAK524262 TKG524262 TUC524262 UDY524262 UNU524262 UXQ524262 VHM524262 VRI524262 WBE524262 WLA524262 WUW524262 IK589798 SG589798 ACC589798 ALY589798 AVU589798 BFQ589798 BPM589798 BZI589798 CJE589798 CTA589798 DCW589798 DMS589798 DWO589798 EGK589798 EQG589798 FAC589798 FJY589798 FTU589798 GDQ589798 GNM589798 GXI589798 HHE589798 HRA589798 IAW589798 IKS589798 IUO589798 JEK589798 JOG589798 JYC589798 KHY589798 KRU589798 LBQ589798 LLM589798 LVI589798 MFE589798 MPA589798 MYW589798 NIS589798 NSO589798 OCK589798 OMG589798 OWC589798 PFY589798 PPU589798 PZQ589798 QJM589798 QTI589798 RDE589798 RNA589798 RWW589798 SGS589798 SQO589798 TAK589798 TKG589798 TUC589798 UDY589798 UNU589798 UXQ589798 VHM589798 VRI589798 WBE589798 WLA589798 WUW589798 IK655334 SG655334 ACC655334 ALY655334 AVU655334 BFQ655334 BPM655334 BZI655334 CJE655334 CTA655334 DCW655334 DMS655334 DWO655334 EGK655334 EQG655334 FAC655334 FJY655334 FTU655334 GDQ655334 GNM655334 GXI655334 HHE655334 HRA655334 IAW655334 IKS655334 IUO655334 JEK655334 JOG655334 JYC655334 KHY655334 KRU655334 LBQ655334 LLM655334 LVI655334 MFE655334 MPA655334 MYW655334 NIS655334 NSO655334 OCK655334 OMG655334 OWC655334 PFY655334 PPU655334 PZQ655334 QJM655334 QTI655334 RDE655334 RNA655334 RWW655334 SGS655334 SQO655334 TAK655334 TKG655334 TUC655334 UDY655334 UNU655334 UXQ655334 VHM655334 VRI655334 WBE655334 WLA655334 WUW655334 IK720870 SG720870 ACC720870 ALY720870 AVU720870 BFQ720870 BPM720870 BZI720870 CJE720870 CTA720870 DCW720870 DMS720870 DWO720870 EGK720870 EQG720870 FAC720870 FJY720870 FTU720870 GDQ720870 GNM720870 GXI720870 HHE720870 HRA720870 IAW720870 IKS720870 IUO720870 JEK720870 JOG720870 JYC720870 KHY720870 KRU720870 LBQ720870 LLM720870 LVI720870 MFE720870 MPA720870 MYW720870 NIS720870 NSO720870 OCK720870 OMG720870 OWC720870 PFY720870 PPU720870 PZQ720870 QJM720870 QTI720870 RDE720870 RNA720870 RWW720870 SGS720870 SQO720870 TAK720870 TKG720870 TUC720870 UDY720870 UNU720870 UXQ720870 VHM720870 VRI720870 WBE720870 WLA720870 WUW720870 IK786406 SG786406 ACC786406 ALY786406 AVU786406 BFQ786406 BPM786406 BZI786406 CJE786406 CTA786406 DCW786406 DMS786406 DWO786406 EGK786406 EQG786406 FAC786406 FJY786406 FTU786406 GDQ786406 GNM786406 GXI786406 HHE786406 HRA786406 IAW786406 IKS786406 IUO786406 JEK786406 JOG786406 JYC786406 KHY786406 KRU786406 LBQ786406 LLM786406 LVI786406 MFE786406 MPA786406 MYW786406 NIS786406 NSO786406 OCK786406 OMG786406 OWC786406 PFY786406 PPU786406 PZQ786406 QJM786406 QTI786406 RDE786406 RNA786406 RWW786406 SGS786406 SQO786406 TAK786406 TKG786406 TUC786406 UDY786406 UNU786406 UXQ786406 VHM786406 VRI786406 WBE786406 WLA786406 WUW786406 IK851942 SG851942 ACC851942 ALY851942 AVU851942 BFQ851942 BPM851942 BZI851942 CJE851942 CTA851942 DCW851942 DMS851942 DWO851942 EGK851942 EQG851942 FAC851942 FJY851942 FTU851942 GDQ851942 GNM851942 GXI851942 HHE851942 HRA851942 IAW851942 IKS851942 IUO851942 JEK851942 JOG851942 JYC851942 KHY851942 KRU851942 LBQ851942 LLM851942 LVI851942 MFE851942 MPA851942 MYW851942 NIS851942 NSO851942 OCK851942 OMG851942 OWC851942 PFY851942 PPU851942 PZQ851942 QJM851942 QTI851942 RDE851942 RNA851942 RWW851942 SGS851942 SQO851942 TAK851942 TKG851942 TUC851942 UDY851942 UNU851942 UXQ851942 VHM851942 VRI851942 WBE851942 WLA851942 WUW851942 IK917478 SG917478 ACC917478 ALY917478 AVU917478 BFQ917478 BPM917478 BZI917478 CJE917478 CTA917478 DCW917478 DMS917478 DWO917478 EGK917478 EQG917478 FAC917478 FJY917478 FTU917478 GDQ917478 GNM917478 GXI917478 HHE917478 HRA917478 IAW917478 IKS917478 IUO917478 JEK917478 JOG917478 JYC917478 KHY917478 KRU917478 LBQ917478 LLM917478 LVI917478 MFE917478 MPA917478 MYW917478 NIS917478 NSO917478 OCK917478 OMG917478 OWC917478 PFY917478 PPU917478 PZQ917478 QJM917478 QTI917478 RDE917478 RNA917478 RWW917478 SGS917478 SQO917478 TAK917478 TKG917478 TUC917478 UDY917478 UNU917478 UXQ917478 VHM917478 VRI917478 WBE917478 WLA917478 WUW917478 IK983014 SG983014 ACC983014 ALY983014 AVU983014 BFQ983014 BPM983014 BZI983014 CJE983014 CTA983014 DCW983014 DMS983014 DWO983014 EGK983014 EQG983014 FAC983014 FJY983014 FTU983014 GDQ983014 GNM983014 GXI983014 HHE983014 HRA983014 IAW983014 IKS983014 IUO983014 JEK983014 JOG983014 JYC983014 KHY983014 KRU983014 LBQ983014 LLM983014 LVI983014 MFE983014 MPA983014 MYW983014 NIS983014 NSO983014 OCK983014 OMG983014 OWC983014 PFY983014 PPU983014 PZQ983014 QJM983014 QTI983014 RDE983014 RNA983014 RWW983014 SGS983014 SQO983014 TAK983014 TKG983014 TUC983014 UDY983014 UNU983014 UXQ983014 VHM983014 VRI983014 WBE983014 WLA983014 WUW983014 IH65508 SD65508 ABZ65508 ALV65508 AVR65508 BFN65508 BPJ65508 BZF65508 CJB65508 CSX65508 DCT65508 DMP65508 DWL65508 EGH65508 EQD65508 EZZ65508 FJV65508 FTR65508 GDN65508 GNJ65508 GXF65508 HHB65508 HQX65508 IAT65508 IKP65508 IUL65508 JEH65508 JOD65508 JXZ65508 KHV65508 KRR65508 LBN65508 LLJ65508 LVF65508 MFB65508 MOX65508 MYT65508 NIP65508 NSL65508 OCH65508 OMD65508 OVZ65508 PFV65508 PPR65508 PZN65508 QJJ65508 QTF65508 RDB65508 RMX65508 RWT65508 SGP65508 SQL65508 TAH65508 TKD65508 TTZ65508 UDV65508 UNR65508 UXN65508 VHJ65508 VRF65508 WBB65508 WKX65508 WUT65508 IH131044 SD131044 ABZ131044 ALV131044 AVR131044 BFN131044 BPJ131044 BZF131044 CJB131044 CSX131044 DCT131044 DMP131044 DWL131044 EGH131044 EQD131044 EZZ131044 FJV131044 FTR131044 GDN131044 GNJ131044 GXF131044 HHB131044 HQX131044 IAT131044 IKP131044 IUL131044 JEH131044 JOD131044 JXZ131044 KHV131044 KRR131044 LBN131044 LLJ131044 LVF131044 MFB131044 MOX131044 MYT131044 NIP131044 NSL131044 OCH131044 OMD131044 OVZ131044 PFV131044 PPR131044 PZN131044 QJJ131044 QTF131044 RDB131044 RMX131044 RWT131044 SGP131044 SQL131044 TAH131044 TKD131044 TTZ131044 UDV131044 UNR131044 UXN131044 VHJ131044 VRF131044 WBB131044 WKX131044 WUT131044 IH196580 SD196580 ABZ196580 ALV196580 AVR196580 BFN196580 BPJ196580 BZF196580 CJB196580 CSX196580 DCT196580 DMP196580 DWL196580 EGH196580 EQD196580 EZZ196580 FJV196580 FTR196580 GDN196580 GNJ196580 GXF196580 HHB196580 HQX196580 IAT196580 IKP196580 IUL196580 JEH196580 JOD196580 JXZ196580 KHV196580 KRR196580 LBN196580 LLJ196580 LVF196580 MFB196580 MOX196580 MYT196580 NIP196580 NSL196580 OCH196580 OMD196580 OVZ196580 PFV196580 PPR196580 PZN196580 QJJ196580 QTF196580 RDB196580 RMX196580 RWT196580 SGP196580 SQL196580 TAH196580 TKD196580 TTZ196580 UDV196580 UNR196580 UXN196580 VHJ196580 VRF196580 WBB196580 WKX196580 WUT196580 IH262116 SD262116 ABZ262116 ALV262116 AVR262116 BFN262116 BPJ262116 BZF262116 CJB262116 CSX262116 DCT262116 DMP262116 DWL262116 EGH262116 EQD262116 EZZ262116 FJV262116 FTR262116 GDN262116 GNJ262116 GXF262116 HHB262116 HQX262116 IAT262116 IKP262116 IUL262116 JEH262116 JOD262116 JXZ262116 KHV262116 KRR262116 LBN262116 LLJ262116 LVF262116 MFB262116 MOX262116 MYT262116 NIP262116 NSL262116 OCH262116 OMD262116 OVZ262116 PFV262116 PPR262116 PZN262116 QJJ262116 QTF262116 RDB262116 RMX262116 RWT262116 SGP262116 SQL262116 TAH262116 TKD262116 TTZ262116 UDV262116 UNR262116 UXN262116 VHJ262116 VRF262116 WBB262116 WKX262116 WUT262116 IH327652 SD327652 ABZ327652 ALV327652 AVR327652 BFN327652 BPJ327652 BZF327652 CJB327652 CSX327652 DCT327652 DMP327652 DWL327652 EGH327652 EQD327652 EZZ327652 FJV327652 FTR327652 GDN327652 GNJ327652 GXF327652 HHB327652 HQX327652 IAT327652 IKP327652 IUL327652 JEH327652 JOD327652 JXZ327652 KHV327652 KRR327652 LBN327652 LLJ327652 LVF327652 MFB327652 MOX327652 MYT327652 NIP327652 NSL327652 OCH327652 OMD327652 OVZ327652 PFV327652 PPR327652 PZN327652 QJJ327652 QTF327652 RDB327652 RMX327652 RWT327652 SGP327652 SQL327652 TAH327652 TKD327652 TTZ327652 UDV327652 UNR327652 UXN327652 VHJ327652 VRF327652 WBB327652 WKX327652 WUT327652 IH393188 SD393188 ABZ393188 ALV393188 AVR393188 BFN393188 BPJ393188 BZF393188 CJB393188 CSX393188 DCT393188 DMP393188 DWL393188 EGH393188 EQD393188 EZZ393188 FJV393188 FTR393188 GDN393188 GNJ393188 GXF393188 HHB393188 HQX393188 IAT393188 IKP393188 IUL393188 JEH393188 JOD393188 JXZ393188 KHV393188 KRR393188 LBN393188 LLJ393188 LVF393188 MFB393188 MOX393188 MYT393188 NIP393188 NSL393188 OCH393188 OMD393188 OVZ393188 PFV393188 PPR393188 PZN393188 QJJ393188 QTF393188 RDB393188 RMX393188 RWT393188 SGP393188 SQL393188 TAH393188 TKD393188 TTZ393188 UDV393188 UNR393188 UXN393188 VHJ393188 VRF393188 WBB393188 WKX393188 WUT393188 IH458724 SD458724 ABZ458724 ALV458724 AVR458724 BFN458724 BPJ458724 BZF458724 CJB458724 CSX458724 DCT458724 DMP458724 DWL458724 EGH458724 EQD458724 EZZ458724 FJV458724 FTR458724 GDN458724 GNJ458724 GXF458724 HHB458724 HQX458724 IAT458724 IKP458724 IUL458724 JEH458724 JOD458724 JXZ458724 KHV458724 KRR458724 LBN458724 LLJ458724 LVF458724 MFB458724 MOX458724 MYT458724 NIP458724 NSL458724 OCH458724 OMD458724 OVZ458724 PFV458724 PPR458724 PZN458724 QJJ458724 QTF458724 RDB458724 RMX458724 RWT458724 SGP458724 SQL458724 TAH458724 TKD458724 TTZ458724 UDV458724 UNR458724 UXN458724 VHJ458724 VRF458724 WBB458724 WKX458724 WUT458724 IH524260 SD524260 ABZ524260 ALV524260 AVR524260 BFN524260 BPJ524260 BZF524260 CJB524260 CSX524260 DCT524260 DMP524260 DWL524260 EGH524260 EQD524260 EZZ524260 FJV524260 FTR524260 GDN524260 GNJ524260 GXF524260 HHB524260 HQX524260 IAT524260 IKP524260 IUL524260 JEH524260 JOD524260 JXZ524260 KHV524260 KRR524260 LBN524260 LLJ524260 LVF524260 MFB524260 MOX524260 MYT524260 NIP524260 NSL524260 OCH524260 OMD524260 OVZ524260 PFV524260 PPR524260 PZN524260 QJJ524260 QTF524260 RDB524260 RMX524260 RWT524260 SGP524260 SQL524260 TAH524260 TKD524260 TTZ524260 UDV524260 UNR524260 UXN524260 VHJ524260 VRF524260 WBB524260 WKX524260 WUT524260 IH589796 SD589796 ABZ589796 ALV589796 AVR589796 BFN589796 BPJ589796 BZF589796 CJB589796 CSX589796 DCT589796 DMP589796 DWL589796 EGH589796 EQD589796 EZZ589796 FJV589796 FTR589796 GDN589796 GNJ589796 GXF589796 HHB589796 HQX589796 IAT589796 IKP589796 IUL589796 JEH589796 JOD589796 JXZ589796 KHV589796 KRR589796 LBN589796 LLJ589796 LVF589796 MFB589796 MOX589796 MYT589796 NIP589796 NSL589796 OCH589796 OMD589796 OVZ589796 PFV589796 PPR589796 PZN589796 QJJ589796 QTF589796 RDB589796 RMX589796 RWT589796 SGP589796 SQL589796 TAH589796 TKD589796 TTZ589796 UDV589796 UNR589796 UXN589796 VHJ589796 VRF589796 WBB589796 WKX589796 WUT589796 IH655332 SD655332 ABZ655332 ALV655332 AVR655332 BFN655332 BPJ655332 BZF655332 CJB655332 CSX655332 DCT655332 DMP655332 DWL655332 EGH655332 EQD655332 EZZ655332 FJV655332 FTR655332 GDN655332 GNJ655332 GXF655332 HHB655332 HQX655332 IAT655332 IKP655332 IUL655332 JEH655332 JOD655332 JXZ655332 KHV655332 KRR655332 LBN655332 LLJ655332 LVF655332 MFB655332 MOX655332 MYT655332 NIP655332 NSL655332 OCH655332 OMD655332 OVZ655332 PFV655332 PPR655332 PZN655332 QJJ655332 QTF655332 RDB655332 RMX655332 RWT655332 SGP655332 SQL655332 TAH655332 TKD655332 TTZ655332 UDV655332 UNR655332 UXN655332 VHJ655332 VRF655332 WBB655332 WKX655332 WUT655332 IH720868 SD720868 ABZ720868 ALV720868 AVR720868 BFN720868 BPJ720868 BZF720868 CJB720868 CSX720868 DCT720868 DMP720868 DWL720868 EGH720868 EQD720868 EZZ720868 FJV720868 FTR720868 GDN720868 GNJ720868 GXF720868 HHB720868 HQX720868 IAT720868 IKP720868 IUL720868 JEH720868 JOD720868 JXZ720868 KHV720868 KRR720868 LBN720868 LLJ720868 LVF720868 MFB720868 MOX720868 MYT720868 NIP720868 NSL720868 OCH720868 OMD720868 OVZ720868 PFV720868 PPR720868 PZN720868 QJJ720868 QTF720868 RDB720868 RMX720868 RWT720868 SGP720868 SQL720868 TAH720868 TKD720868 TTZ720868 UDV720868 UNR720868 UXN720868 VHJ720868 VRF720868 WBB720868 WKX720868 WUT720868 IH786404 SD786404 ABZ786404 ALV786404 AVR786404 BFN786404 BPJ786404 BZF786404 CJB786404 CSX786404 DCT786404 DMP786404 DWL786404 EGH786404 EQD786404 EZZ786404 FJV786404 FTR786404 GDN786404 GNJ786404 GXF786404 HHB786404 HQX786404 IAT786404 IKP786404 IUL786404 JEH786404 JOD786404 JXZ786404 KHV786404 KRR786404 LBN786404 LLJ786404 LVF786404 MFB786404 MOX786404 MYT786404 NIP786404 NSL786404 OCH786404 OMD786404 OVZ786404 PFV786404 PPR786404 PZN786404 QJJ786404 QTF786404 RDB786404 RMX786404 RWT786404 SGP786404 SQL786404 TAH786404 TKD786404 TTZ786404 UDV786404 UNR786404 UXN786404 VHJ786404 VRF786404 WBB786404 WKX786404 WUT786404 IH851940 SD851940 ABZ851940 ALV851940 AVR851940 BFN851940 BPJ851940 BZF851940 CJB851940 CSX851940 DCT851940 DMP851940 DWL851940 EGH851940 EQD851940 EZZ851940 FJV851940 FTR851940 GDN851940 GNJ851940 GXF851940 HHB851940 HQX851940 IAT851940 IKP851940 IUL851940 JEH851940 JOD851940 JXZ851940 KHV851940 KRR851940 LBN851940 LLJ851940 LVF851940 MFB851940 MOX851940 MYT851940 NIP851940 NSL851940 OCH851940 OMD851940 OVZ851940 PFV851940 PPR851940 PZN851940 QJJ851940 QTF851940 RDB851940 RMX851940 RWT851940 SGP851940 SQL851940 TAH851940 TKD851940 TTZ851940 UDV851940 UNR851940 UXN851940 VHJ851940 VRF851940 WBB851940 WKX851940 WUT851940 IH917476 SD917476 ABZ917476 ALV917476 AVR917476 BFN917476 BPJ917476 BZF917476 CJB917476 CSX917476 DCT917476 DMP917476 DWL917476 EGH917476 EQD917476 EZZ917476 FJV917476 FTR917476 GDN917476 GNJ917476 GXF917476 HHB917476 HQX917476 IAT917476 IKP917476 IUL917476 JEH917476 JOD917476 JXZ917476 KHV917476 KRR917476 LBN917476 LLJ917476 LVF917476 MFB917476 MOX917476 MYT917476 NIP917476 NSL917476 OCH917476 OMD917476 OVZ917476 PFV917476 PPR917476 PZN917476 QJJ917476 QTF917476 RDB917476 RMX917476 RWT917476 SGP917476 SQL917476 TAH917476 TKD917476 TTZ917476 UDV917476 UNR917476 UXN917476 VHJ917476 VRF917476 WBB917476 WKX917476 WUT917476 IH983012 SD983012 ABZ983012 ALV983012 AVR983012 BFN983012 BPJ983012 BZF983012 CJB983012 CSX983012 DCT983012 DMP983012 DWL983012 EGH983012 EQD983012 EZZ983012 FJV983012 FTR983012 GDN983012 GNJ983012 GXF983012 HHB983012 HQX983012 IAT983012 IKP983012 IUL983012 JEH983012 JOD983012 JXZ983012 KHV983012 KRR983012 LBN983012 LLJ983012 LVF983012 MFB983012 MOX983012 MYT983012 NIP983012 NSL983012 OCH983012 OMD983012 OVZ983012 PFV983012 PPR983012 PZN983012 QJJ983012 QTF983012 RDB983012 RMX983012 RWT983012 SGP983012 SQL983012 TAH983012 TKD983012 TTZ983012 UDV983012 UNR983012 UXN983012 VHJ983012 VRF983012 WBB983012 WKX983012 WUT983012 IH65510 SD65510 ABZ65510 ALV65510 AVR65510 BFN65510 BPJ65510 BZF65510 CJB65510 CSX65510 DCT65510 DMP65510 DWL65510 EGH65510 EQD65510 EZZ65510 FJV65510 FTR65510 GDN65510 GNJ65510 GXF65510 HHB65510 HQX65510 IAT65510 IKP65510 IUL65510 JEH65510 JOD65510 JXZ65510 KHV65510 KRR65510 LBN65510 LLJ65510 LVF65510 MFB65510 MOX65510 MYT65510 NIP65510 NSL65510 OCH65510 OMD65510 OVZ65510 PFV65510 PPR65510 PZN65510 QJJ65510 QTF65510 RDB65510 RMX65510 RWT65510 SGP65510 SQL65510 TAH65510 TKD65510 TTZ65510 UDV65510 UNR65510 UXN65510 VHJ65510 VRF65510 WBB65510 WKX65510 WUT65510 IH131046 SD131046 ABZ131046 ALV131046 AVR131046 BFN131046 BPJ131046 BZF131046 CJB131046 CSX131046 DCT131046 DMP131046 DWL131046 EGH131046 EQD131046 EZZ131046 FJV131046 FTR131046 GDN131046 GNJ131046 GXF131046 HHB131046 HQX131046 IAT131046 IKP131046 IUL131046 JEH131046 JOD131046 JXZ131046 KHV131046 KRR131046 LBN131046 LLJ131046 LVF131046 MFB131046 MOX131046 MYT131046 NIP131046 NSL131046 OCH131046 OMD131046 OVZ131046 PFV131046 PPR131046 PZN131046 QJJ131046 QTF131046 RDB131046 RMX131046 RWT131046 SGP131046 SQL131046 TAH131046 TKD131046 TTZ131046 UDV131046 UNR131046 UXN131046 VHJ131046 VRF131046 WBB131046 WKX131046 WUT131046 IH196582 SD196582 ABZ196582 ALV196582 AVR196582 BFN196582 BPJ196582 BZF196582 CJB196582 CSX196582 DCT196582 DMP196582 DWL196582 EGH196582 EQD196582 EZZ196582 FJV196582 FTR196582 GDN196582 GNJ196582 GXF196582 HHB196582 HQX196582 IAT196582 IKP196582 IUL196582 JEH196582 JOD196582 JXZ196582 KHV196582 KRR196582 LBN196582 LLJ196582 LVF196582 MFB196582 MOX196582 MYT196582 NIP196582 NSL196582 OCH196582 OMD196582 OVZ196582 PFV196582 PPR196582 PZN196582 QJJ196582 QTF196582 RDB196582 RMX196582 RWT196582 SGP196582 SQL196582 TAH196582 TKD196582 TTZ196582 UDV196582 UNR196582 UXN196582 VHJ196582 VRF196582 WBB196582 WKX196582 WUT196582 IH262118 SD262118 ABZ262118 ALV262118 AVR262118 BFN262118 BPJ262118 BZF262118 CJB262118 CSX262118 DCT262118 DMP262118 DWL262118 EGH262118 EQD262118 EZZ262118 FJV262118 FTR262118 GDN262118 GNJ262118 GXF262118 HHB262118 HQX262118 IAT262118 IKP262118 IUL262118 JEH262118 JOD262118 JXZ262118 KHV262118 KRR262118 LBN262118 LLJ262118 LVF262118 MFB262118 MOX262118 MYT262118 NIP262118 NSL262118 OCH262118 OMD262118 OVZ262118 PFV262118 PPR262118 PZN262118 QJJ262118 QTF262118 RDB262118 RMX262118 RWT262118 SGP262118 SQL262118 TAH262118 TKD262118 TTZ262118 UDV262118 UNR262118 UXN262118 VHJ262118 VRF262118 WBB262118 WKX262118 WUT262118 IH327654 SD327654 ABZ327654 ALV327654 AVR327654 BFN327654 BPJ327654 BZF327654 CJB327654 CSX327654 DCT327654 DMP327654 DWL327654 EGH327654 EQD327654 EZZ327654 FJV327654 FTR327654 GDN327654 GNJ327654 GXF327654 HHB327654 HQX327654 IAT327654 IKP327654 IUL327654 JEH327654 JOD327654 JXZ327654 KHV327654 KRR327654 LBN327654 LLJ327654 LVF327654 MFB327654 MOX327654 MYT327654 NIP327654 NSL327654 OCH327654 OMD327654 OVZ327654 PFV327654 PPR327654 PZN327654 QJJ327654 QTF327654 RDB327654 RMX327654 RWT327654 SGP327654 SQL327654 TAH327654 TKD327654 TTZ327654 UDV327654 UNR327654 UXN327654 VHJ327654 VRF327654 WBB327654 WKX327654 WUT327654 IH393190 SD393190 ABZ393190 ALV393190 AVR393190 BFN393190 BPJ393190 BZF393190 CJB393190 CSX393190 DCT393190 DMP393190 DWL393190 EGH393190 EQD393190 EZZ393190 FJV393190 FTR393190 GDN393190 GNJ393190 GXF393190 HHB393190 HQX393190 IAT393190 IKP393190 IUL393190 JEH393190 JOD393190 JXZ393190 KHV393190 KRR393190 LBN393190 LLJ393190 LVF393190 MFB393190 MOX393190 MYT393190 NIP393190 NSL393190 OCH393190 OMD393190 OVZ393190 PFV393190 PPR393190 PZN393190 QJJ393190 QTF393190 RDB393190 RMX393190 RWT393190 SGP393190 SQL393190 TAH393190 TKD393190 TTZ393190 UDV393190 UNR393190 UXN393190 VHJ393190 VRF393190 WBB393190 WKX393190 WUT393190 IH458726 SD458726 ABZ458726 ALV458726 AVR458726 BFN458726 BPJ458726 BZF458726 CJB458726 CSX458726 DCT458726 DMP458726 DWL458726 EGH458726 EQD458726 EZZ458726 FJV458726 FTR458726 GDN458726 GNJ458726 GXF458726 HHB458726 HQX458726 IAT458726 IKP458726 IUL458726 JEH458726 JOD458726 JXZ458726 KHV458726 KRR458726 LBN458726 LLJ458726 LVF458726 MFB458726 MOX458726 MYT458726 NIP458726 NSL458726 OCH458726 OMD458726 OVZ458726 PFV458726 PPR458726 PZN458726 QJJ458726 QTF458726 RDB458726 RMX458726 RWT458726 SGP458726 SQL458726 TAH458726 TKD458726 TTZ458726 UDV458726 UNR458726 UXN458726 VHJ458726 VRF458726 WBB458726 WKX458726 WUT458726 IH524262 SD524262 ABZ524262 ALV524262 AVR524262 BFN524262 BPJ524262 BZF524262 CJB524262 CSX524262 DCT524262 DMP524262 DWL524262 EGH524262 EQD524262 EZZ524262 FJV524262 FTR524262 GDN524262 GNJ524262 GXF524262 HHB524262 HQX524262 IAT524262 IKP524262 IUL524262 JEH524262 JOD524262 JXZ524262 KHV524262 KRR524262 LBN524262 LLJ524262 LVF524262 MFB524262 MOX524262 MYT524262 NIP524262 NSL524262 OCH524262 OMD524262 OVZ524262 PFV524262 PPR524262 PZN524262 QJJ524262 QTF524262 RDB524262 RMX524262 RWT524262 SGP524262 SQL524262 TAH524262 TKD524262 TTZ524262 UDV524262 UNR524262 UXN524262 VHJ524262 VRF524262 WBB524262 WKX524262 WUT524262 IH589798 SD589798 ABZ589798 ALV589798 AVR589798 BFN589798 BPJ589798 BZF589798 CJB589798 CSX589798 DCT589798 DMP589798 DWL589798 EGH589798 EQD589798 EZZ589798 FJV589798 FTR589798 GDN589798 GNJ589798 GXF589798 HHB589798 HQX589798 IAT589798 IKP589798 IUL589798 JEH589798 JOD589798 JXZ589798 KHV589798 KRR589798 LBN589798 LLJ589798 LVF589798 MFB589798 MOX589798 MYT589798 NIP589798 NSL589798 OCH589798 OMD589798 OVZ589798 PFV589798 PPR589798 PZN589798 QJJ589798 QTF589798 RDB589798 RMX589798 RWT589798 SGP589798 SQL589798 TAH589798 TKD589798 TTZ589798 UDV589798 UNR589798 UXN589798 VHJ589798 VRF589798 WBB589798 WKX589798 WUT589798 IH655334 SD655334 ABZ655334 ALV655334 AVR655334 BFN655334 BPJ655334 BZF655334 CJB655334 CSX655334 DCT655334 DMP655334 DWL655334 EGH655334 EQD655334 EZZ655334 FJV655334 FTR655334 GDN655334 GNJ655334 GXF655334 HHB655334 HQX655334 IAT655334 IKP655334 IUL655334 JEH655334 JOD655334 JXZ655334 KHV655334 KRR655334 LBN655334 LLJ655334 LVF655334 MFB655334 MOX655334 MYT655334 NIP655334 NSL655334 OCH655334 OMD655334 OVZ655334 PFV655334 PPR655334 PZN655334 QJJ655334 QTF655334 RDB655334 RMX655334 RWT655334 SGP655334 SQL655334 TAH655334 TKD655334 TTZ655334 UDV655334 UNR655334 UXN655334 VHJ655334 VRF655334 WBB655334 WKX655334 WUT655334 IH720870 SD720870 ABZ720870 ALV720870 AVR720870 BFN720870 BPJ720870 BZF720870 CJB720870 CSX720870 DCT720870 DMP720870 DWL720870 EGH720870 EQD720870 EZZ720870 FJV720870 FTR720870 GDN720870 GNJ720870 GXF720870 HHB720870 HQX720870 IAT720870 IKP720870 IUL720870 JEH720870 JOD720870 JXZ720870 KHV720870 KRR720870 LBN720870 LLJ720870 LVF720870 MFB720870 MOX720870 MYT720870 NIP720870 NSL720870 OCH720870 OMD720870 OVZ720870 PFV720870 PPR720870 PZN720870 QJJ720870 QTF720870 RDB720870 RMX720870 RWT720870 SGP720870 SQL720870 TAH720870 TKD720870 TTZ720870 UDV720870 UNR720870 UXN720870 VHJ720870 VRF720870 WBB720870 WKX720870 WUT720870 IH786406 SD786406 ABZ786406 ALV786406 AVR786406 BFN786406 BPJ786406 BZF786406 CJB786406 CSX786406 DCT786406 DMP786406 DWL786406 EGH786406 EQD786406 EZZ786406 FJV786406 FTR786406 GDN786406 GNJ786406 GXF786406 HHB786406 HQX786406 IAT786406 IKP786406 IUL786406 JEH786406 JOD786406 JXZ786406 KHV786406 KRR786406 LBN786406 LLJ786406 LVF786406 MFB786406 MOX786406 MYT786406 NIP786406 NSL786406 OCH786406 OMD786406 OVZ786406 PFV786406 PPR786406 PZN786406 QJJ786406 QTF786406 RDB786406 RMX786406 RWT786406 SGP786406 SQL786406 TAH786406 TKD786406 TTZ786406 UDV786406 UNR786406 UXN786406 VHJ786406 VRF786406 WBB786406 WKX786406 WUT786406 IH851942 SD851942 ABZ851942 ALV851942 AVR851942 BFN851942 BPJ851942 BZF851942 CJB851942 CSX851942 DCT851942 DMP851942 DWL851942 EGH851942 EQD851942 EZZ851942 FJV851942 FTR851942 GDN851942 GNJ851942 GXF851942 HHB851942 HQX851942 IAT851942 IKP851942 IUL851942 JEH851942 JOD851942 JXZ851942 KHV851942 KRR851942 LBN851942 LLJ851942 LVF851942 MFB851942 MOX851942 MYT851942 NIP851942 NSL851942 OCH851942 OMD851942 OVZ851942 PFV851942 PPR851942 PZN851942 QJJ851942 QTF851942 RDB851942 RMX851942 RWT851942 SGP851942 SQL851942 TAH851942 TKD851942 TTZ851942 UDV851942 UNR851942 UXN851942 VHJ851942 VRF851942 WBB851942 WKX851942 WUT851942 IH917478 SD917478 ABZ917478 ALV917478 AVR917478 BFN917478 BPJ917478 BZF917478 CJB917478 CSX917478 DCT917478 DMP917478 DWL917478 EGH917478 EQD917478 EZZ917478 FJV917478 FTR917478 GDN917478 GNJ917478 GXF917478 HHB917478 HQX917478 IAT917478 IKP917478 IUL917478 JEH917478 JOD917478 JXZ917478 KHV917478 KRR917478 LBN917478 LLJ917478 LVF917478 MFB917478 MOX917478 MYT917478 NIP917478 NSL917478 OCH917478 OMD917478 OVZ917478 PFV917478 PPR917478 PZN917478 QJJ917478 QTF917478 RDB917478 RMX917478 RWT917478 SGP917478 SQL917478 TAH917478 TKD917478 TTZ917478 UDV917478 UNR917478 UXN917478 VHJ917478 VRF917478 WBB917478 WKX917478 WUT917478 IH983014 SD983014 ABZ983014 ALV983014 AVR983014 BFN983014 BPJ983014 BZF983014 CJB983014 CSX983014 DCT983014 DMP983014 DWL983014 EGH983014 EQD983014 EZZ983014 FJV983014 FTR983014 GDN983014 GNJ983014 GXF983014 HHB983014 HQX983014 IAT983014 IKP983014 IUL983014 JEH983014 JOD983014 JXZ983014 KHV983014 KRR983014 LBN983014 LLJ983014 LVF983014 MFB983014 MOX983014 MYT983014 NIP983014 NSL983014 OCH983014 OMD983014 OVZ983014 PFV983014 PPR983014 PZN983014 QJJ983014 QTF983014 RDB983014 RMX983014 RWT983014 SGP983014 SQL983014 TAH983014 TKD983014 TTZ983014 UDV983014 UNR983014 UXN983014 VHJ983014 VRF983014 WBB983014 WKX983014 IK23 SG23 ACC23 ALY23 AVU23 BFQ23 BPM23 BZI23 CJE23 CTA23 DCW23 DMS23 DWO23 EGK23 EQG23 FAC23 FJY23 FTU23 GDQ23 GNM23 GXI23 HHE23 HRA23 IAW23 IKS23 IUO23 JEK23 JOG23 JYC23 KHY23 KRU23 LBQ23 LLM23 LVI23 MFE23 MPA23 MYW23 NIS23 NSO23 OCK23 OMG23 OWC23 PFY23 PPU23 PZQ23 QJM23 QTI23 RDE23 RNA23 RWW23 SGS23 SQO23 TAK23 TKG23 TUC23 UDY23 UNU23 UXQ23 VHM23 VRI23 WBE23 WLA23 WUW23 IK25 SG25 ACC25 ALY25 AVU25 BFQ25 BPM25 BZI25 CJE25 CTA25 DCW25 DMS25 DWO25 EGK25 EQG25 FAC25 FJY25 FTU25 GDQ25 GNM25 GXI25 HHE25 HRA25 IAW25 IKS25 IUO25 JEK25 JOG25 JYC25 KHY25 KRU25 LBQ25 LLM25 LVI25 MFE25 MPA25 MYW25 NIS25 NSO25 OCK25 OMG25 OWC25 PFY25 PPU25 PZQ25 QJM25 QTI25 RDE25 RNA25 RWW25 SGS25 SQO25 TAK25 TKG25 TUC25 UDY25 UNU25 UXQ25 VHM25 VRI25 WBE25 WLA25 WUW25 IH23 SD23 ABZ23 ALV23 AVR23 BFN23 BPJ23 BZF23 CJB23 CSX23 DCT23 DMP23 DWL23 EGH23 EQD23 EZZ23 FJV23 FTR23 GDN23 GNJ23 GXF23 HHB23 HQX23 IAT23 IKP23 IUL23 JEH23 JOD23 JXZ23 KHV23 KRR23 LBN23 LLJ23 LVF23 MFB23 MOX23 MYT23 NIP23 NSL23 OCH23 OMD23 OVZ23 PFV23 PPR23 PZN23 QJJ23 QTF23 RDB23 RMX23 RWT23 SGP23 SQL23 TAH23 TKD23 TTZ23 UDV23 UNR23 UXN23 VHJ23 VRF23 WBB23 WKX23 WUT23 IH25 SD25 ABZ25 ALV25 AVR25 BFN25 BPJ25 BZF25 CJB25 CSX25 DCT25 DMP25 DWL25 EGH25 EQD25 EZZ25 FJV25 FTR25 GDN25 GNJ25 GXF25 HHB25 HQX25 IAT25 IKP25 IUL25 JEH25 JOD25 JXZ25 KHV25 KRR25 LBN25 LLJ25 LVF25 MFB25 MOX25 MYT25 NIP25 NSL25 OCH25 OMD25 OVZ25 PFV25 PPR25 PZN25 QJJ25 QTF25 RDB25 RMX25 RWT25 SGP25 SQL25 TAH25 TKD25 TTZ25 UDV25 UNR25 UXN25 VHJ25 VRF25 WBB25 WKX25 WUT25" xr:uid="{00000000-0002-0000-0700-000005000000}">
      <formula1>Calendars</formula1>
    </dataValidation>
    <dataValidation type="list" allowBlank="1" showInputMessage="1" showErrorMessage="1" sqref="WUT983011 H65504 E20 H20 E983008 E917472 E851936 E786400 E720864 E655328 E589792 E524256 E458720 E393184 E327648 E262112 E196576 E131040 E65504 H983008 H917472 H851936 H786400 H720864 H655328 H589792 H524256 H458720 H393184 H327648 H262112 H196576 H131040 IK65507 SG65507 ACC65507 ALY65507 AVU65507 BFQ65507 BPM65507 BZI65507 CJE65507 CTA65507 DCW65507 DMS65507 DWO65507 EGK65507 EQG65507 FAC65507 FJY65507 FTU65507 GDQ65507 GNM65507 GXI65507 HHE65507 HRA65507 IAW65507 IKS65507 IUO65507 JEK65507 JOG65507 JYC65507 KHY65507 KRU65507 LBQ65507 LLM65507 LVI65507 MFE65507 MPA65507 MYW65507 NIS65507 NSO65507 OCK65507 OMG65507 OWC65507 PFY65507 PPU65507 PZQ65507 QJM65507 QTI65507 RDE65507 RNA65507 RWW65507 SGS65507 SQO65507 TAK65507 TKG65507 TUC65507 UDY65507 UNU65507 UXQ65507 VHM65507 VRI65507 WBE65507 WLA65507 WUW65507 IK131043 SG131043 ACC131043 ALY131043 AVU131043 BFQ131043 BPM131043 BZI131043 CJE131043 CTA131043 DCW131043 DMS131043 DWO131043 EGK131043 EQG131043 FAC131043 FJY131043 FTU131043 GDQ131043 GNM131043 GXI131043 HHE131043 HRA131043 IAW131043 IKS131043 IUO131043 JEK131043 JOG131043 JYC131043 KHY131043 KRU131043 LBQ131043 LLM131043 LVI131043 MFE131043 MPA131043 MYW131043 NIS131043 NSO131043 OCK131043 OMG131043 OWC131043 PFY131043 PPU131043 PZQ131043 QJM131043 QTI131043 RDE131043 RNA131043 RWW131043 SGS131043 SQO131043 TAK131043 TKG131043 TUC131043 UDY131043 UNU131043 UXQ131043 VHM131043 VRI131043 WBE131043 WLA131043 WUW131043 IK196579 SG196579 ACC196579 ALY196579 AVU196579 BFQ196579 BPM196579 BZI196579 CJE196579 CTA196579 DCW196579 DMS196579 DWO196579 EGK196579 EQG196579 FAC196579 FJY196579 FTU196579 GDQ196579 GNM196579 GXI196579 HHE196579 HRA196579 IAW196579 IKS196579 IUO196579 JEK196579 JOG196579 JYC196579 KHY196579 KRU196579 LBQ196579 LLM196579 LVI196579 MFE196579 MPA196579 MYW196579 NIS196579 NSO196579 OCK196579 OMG196579 OWC196579 PFY196579 PPU196579 PZQ196579 QJM196579 QTI196579 RDE196579 RNA196579 RWW196579 SGS196579 SQO196579 TAK196579 TKG196579 TUC196579 UDY196579 UNU196579 UXQ196579 VHM196579 VRI196579 WBE196579 WLA196579 WUW196579 IK262115 SG262115 ACC262115 ALY262115 AVU262115 BFQ262115 BPM262115 BZI262115 CJE262115 CTA262115 DCW262115 DMS262115 DWO262115 EGK262115 EQG262115 FAC262115 FJY262115 FTU262115 GDQ262115 GNM262115 GXI262115 HHE262115 HRA262115 IAW262115 IKS262115 IUO262115 JEK262115 JOG262115 JYC262115 KHY262115 KRU262115 LBQ262115 LLM262115 LVI262115 MFE262115 MPA262115 MYW262115 NIS262115 NSO262115 OCK262115 OMG262115 OWC262115 PFY262115 PPU262115 PZQ262115 QJM262115 QTI262115 RDE262115 RNA262115 RWW262115 SGS262115 SQO262115 TAK262115 TKG262115 TUC262115 UDY262115 UNU262115 UXQ262115 VHM262115 VRI262115 WBE262115 WLA262115 WUW262115 IK327651 SG327651 ACC327651 ALY327651 AVU327651 BFQ327651 BPM327651 BZI327651 CJE327651 CTA327651 DCW327651 DMS327651 DWO327651 EGK327651 EQG327651 FAC327651 FJY327651 FTU327651 GDQ327651 GNM327651 GXI327651 HHE327651 HRA327651 IAW327651 IKS327651 IUO327651 JEK327651 JOG327651 JYC327651 KHY327651 KRU327651 LBQ327651 LLM327651 LVI327651 MFE327651 MPA327651 MYW327651 NIS327651 NSO327651 OCK327651 OMG327651 OWC327651 PFY327651 PPU327651 PZQ327651 QJM327651 QTI327651 RDE327651 RNA327651 RWW327651 SGS327651 SQO327651 TAK327651 TKG327651 TUC327651 UDY327651 UNU327651 UXQ327651 VHM327651 VRI327651 WBE327651 WLA327651 WUW327651 IK393187 SG393187 ACC393187 ALY393187 AVU393187 BFQ393187 BPM393187 BZI393187 CJE393187 CTA393187 DCW393187 DMS393187 DWO393187 EGK393187 EQG393187 FAC393187 FJY393187 FTU393187 GDQ393187 GNM393187 GXI393187 HHE393187 HRA393187 IAW393187 IKS393187 IUO393187 JEK393187 JOG393187 JYC393187 KHY393187 KRU393187 LBQ393187 LLM393187 LVI393187 MFE393187 MPA393187 MYW393187 NIS393187 NSO393187 OCK393187 OMG393187 OWC393187 PFY393187 PPU393187 PZQ393187 QJM393187 QTI393187 RDE393187 RNA393187 RWW393187 SGS393187 SQO393187 TAK393187 TKG393187 TUC393187 UDY393187 UNU393187 UXQ393187 VHM393187 VRI393187 WBE393187 WLA393187 WUW393187 IK458723 SG458723 ACC458723 ALY458723 AVU458723 BFQ458723 BPM458723 BZI458723 CJE458723 CTA458723 DCW458723 DMS458723 DWO458723 EGK458723 EQG458723 FAC458723 FJY458723 FTU458723 GDQ458723 GNM458723 GXI458723 HHE458723 HRA458723 IAW458723 IKS458723 IUO458723 JEK458723 JOG458723 JYC458723 KHY458723 KRU458723 LBQ458723 LLM458723 LVI458723 MFE458723 MPA458723 MYW458723 NIS458723 NSO458723 OCK458723 OMG458723 OWC458723 PFY458723 PPU458723 PZQ458723 QJM458723 QTI458723 RDE458723 RNA458723 RWW458723 SGS458723 SQO458723 TAK458723 TKG458723 TUC458723 UDY458723 UNU458723 UXQ458723 VHM458723 VRI458723 WBE458723 WLA458723 WUW458723 IK524259 SG524259 ACC524259 ALY524259 AVU524259 BFQ524259 BPM524259 BZI524259 CJE524259 CTA524259 DCW524259 DMS524259 DWO524259 EGK524259 EQG524259 FAC524259 FJY524259 FTU524259 GDQ524259 GNM524259 GXI524259 HHE524259 HRA524259 IAW524259 IKS524259 IUO524259 JEK524259 JOG524259 JYC524259 KHY524259 KRU524259 LBQ524259 LLM524259 LVI524259 MFE524259 MPA524259 MYW524259 NIS524259 NSO524259 OCK524259 OMG524259 OWC524259 PFY524259 PPU524259 PZQ524259 QJM524259 QTI524259 RDE524259 RNA524259 RWW524259 SGS524259 SQO524259 TAK524259 TKG524259 TUC524259 UDY524259 UNU524259 UXQ524259 VHM524259 VRI524259 WBE524259 WLA524259 WUW524259 IK589795 SG589795 ACC589795 ALY589795 AVU589795 BFQ589795 BPM589795 BZI589795 CJE589795 CTA589795 DCW589795 DMS589795 DWO589795 EGK589795 EQG589795 FAC589795 FJY589795 FTU589795 GDQ589795 GNM589795 GXI589795 HHE589795 HRA589795 IAW589795 IKS589795 IUO589795 JEK589795 JOG589795 JYC589795 KHY589795 KRU589795 LBQ589795 LLM589795 LVI589795 MFE589795 MPA589795 MYW589795 NIS589795 NSO589795 OCK589795 OMG589795 OWC589795 PFY589795 PPU589795 PZQ589795 QJM589795 QTI589795 RDE589795 RNA589795 RWW589795 SGS589795 SQO589795 TAK589795 TKG589795 TUC589795 UDY589795 UNU589795 UXQ589795 VHM589795 VRI589795 WBE589795 WLA589795 WUW589795 IK655331 SG655331 ACC655331 ALY655331 AVU655331 BFQ655331 BPM655331 BZI655331 CJE655331 CTA655331 DCW655331 DMS655331 DWO655331 EGK655331 EQG655331 FAC655331 FJY655331 FTU655331 GDQ655331 GNM655331 GXI655331 HHE655331 HRA655331 IAW655331 IKS655331 IUO655331 JEK655331 JOG655331 JYC655331 KHY655331 KRU655331 LBQ655331 LLM655331 LVI655331 MFE655331 MPA655331 MYW655331 NIS655331 NSO655331 OCK655331 OMG655331 OWC655331 PFY655331 PPU655331 PZQ655331 QJM655331 QTI655331 RDE655331 RNA655331 RWW655331 SGS655331 SQO655331 TAK655331 TKG655331 TUC655331 UDY655331 UNU655331 UXQ655331 VHM655331 VRI655331 WBE655331 WLA655331 WUW655331 IK720867 SG720867 ACC720867 ALY720867 AVU720867 BFQ720867 BPM720867 BZI720867 CJE720867 CTA720867 DCW720867 DMS720867 DWO720867 EGK720867 EQG720867 FAC720867 FJY720867 FTU720867 GDQ720867 GNM720867 GXI720867 HHE720867 HRA720867 IAW720867 IKS720867 IUO720867 JEK720867 JOG720867 JYC720867 KHY720867 KRU720867 LBQ720867 LLM720867 LVI720867 MFE720867 MPA720867 MYW720867 NIS720867 NSO720867 OCK720867 OMG720867 OWC720867 PFY720867 PPU720867 PZQ720867 QJM720867 QTI720867 RDE720867 RNA720867 RWW720867 SGS720867 SQO720867 TAK720867 TKG720867 TUC720867 UDY720867 UNU720867 UXQ720867 VHM720867 VRI720867 WBE720867 WLA720867 WUW720867 IK786403 SG786403 ACC786403 ALY786403 AVU786403 BFQ786403 BPM786403 BZI786403 CJE786403 CTA786403 DCW786403 DMS786403 DWO786403 EGK786403 EQG786403 FAC786403 FJY786403 FTU786403 GDQ786403 GNM786403 GXI786403 HHE786403 HRA786403 IAW786403 IKS786403 IUO786403 JEK786403 JOG786403 JYC786403 KHY786403 KRU786403 LBQ786403 LLM786403 LVI786403 MFE786403 MPA786403 MYW786403 NIS786403 NSO786403 OCK786403 OMG786403 OWC786403 PFY786403 PPU786403 PZQ786403 QJM786403 QTI786403 RDE786403 RNA786403 RWW786403 SGS786403 SQO786403 TAK786403 TKG786403 TUC786403 UDY786403 UNU786403 UXQ786403 VHM786403 VRI786403 WBE786403 WLA786403 WUW786403 IK851939 SG851939 ACC851939 ALY851939 AVU851939 BFQ851939 BPM851939 BZI851939 CJE851939 CTA851939 DCW851939 DMS851939 DWO851939 EGK851939 EQG851939 FAC851939 FJY851939 FTU851939 GDQ851939 GNM851939 GXI851939 HHE851939 HRA851939 IAW851939 IKS851939 IUO851939 JEK851939 JOG851939 JYC851939 KHY851939 KRU851939 LBQ851939 LLM851939 LVI851939 MFE851939 MPA851939 MYW851939 NIS851939 NSO851939 OCK851939 OMG851939 OWC851939 PFY851939 PPU851939 PZQ851939 QJM851939 QTI851939 RDE851939 RNA851939 RWW851939 SGS851939 SQO851939 TAK851939 TKG851939 TUC851939 UDY851939 UNU851939 UXQ851939 VHM851939 VRI851939 WBE851939 WLA851939 WUW851939 IK917475 SG917475 ACC917475 ALY917475 AVU917475 BFQ917475 BPM917475 BZI917475 CJE917475 CTA917475 DCW917475 DMS917475 DWO917475 EGK917475 EQG917475 FAC917475 FJY917475 FTU917475 GDQ917475 GNM917475 GXI917475 HHE917475 HRA917475 IAW917475 IKS917475 IUO917475 JEK917475 JOG917475 JYC917475 KHY917475 KRU917475 LBQ917475 LLM917475 LVI917475 MFE917475 MPA917475 MYW917475 NIS917475 NSO917475 OCK917475 OMG917475 OWC917475 PFY917475 PPU917475 PZQ917475 QJM917475 QTI917475 RDE917475 RNA917475 RWW917475 SGS917475 SQO917475 TAK917475 TKG917475 TUC917475 UDY917475 UNU917475 UXQ917475 VHM917475 VRI917475 WBE917475 WLA917475 WUW917475 IK983011 SG983011 ACC983011 ALY983011 AVU983011 BFQ983011 BPM983011 BZI983011 CJE983011 CTA983011 DCW983011 DMS983011 DWO983011 EGK983011 EQG983011 FAC983011 FJY983011 FTU983011 GDQ983011 GNM983011 GXI983011 HHE983011 HRA983011 IAW983011 IKS983011 IUO983011 JEK983011 JOG983011 JYC983011 KHY983011 KRU983011 LBQ983011 LLM983011 LVI983011 MFE983011 MPA983011 MYW983011 NIS983011 NSO983011 OCK983011 OMG983011 OWC983011 PFY983011 PPU983011 PZQ983011 QJM983011 QTI983011 RDE983011 RNA983011 RWW983011 SGS983011 SQO983011 TAK983011 TKG983011 TUC983011 UDY983011 UNU983011 UXQ983011 VHM983011 VRI983011 WBE983011 WLA983011 WUW983011 IH65507 SD65507 ABZ65507 ALV65507 AVR65507 BFN65507 BPJ65507 BZF65507 CJB65507 CSX65507 DCT65507 DMP65507 DWL65507 EGH65507 EQD65507 EZZ65507 FJV65507 FTR65507 GDN65507 GNJ65507 GXF65507 HHB65507 HQX65507 IAT65507 IKP65507 IUL65507 JEH65507 JOD65507 JXZ65507 KHV65507 KRR65507 LBN65507 LLJ65507 LVF65507 MFB65507 MOX65507 MYT65507 NIP65507 NSL65507 OCH65507 OMD65507 OVZ65507 PFV65507 PPR65507 PZN65507 QJJ65507 QTF65507 RDB65507 RMX65507 RWT65507 SGP65507 SQL65507 TAH65507 TKD65507 TTZ65507 UDV65507 UNR65507 UXN65507 VHJ65507 VRF65507 WBB65507 WKX65507 WUT65507 IH131043 SD131043 ABZ131043 ALV131043 AVR131043 BFN131043 BPJ131043 BZF131043 CJB131043 CSX131043 DCT131043 DMP131043 DWL131043 EGH131043 EQD131043 EZZ131043 FJV131043 FTR131043 GDN131043 GNJ131043 GXF131043 HHB131043 HQX131043 IAT131043 IKP131043 IUL131043 JEH131043 JOD131043 JXZ131043 KHV131043 KRR131043 LBN131043 LLJ131043 LVF131043 MFB131043 MOX131043 MYT131043 NIP131043 NSL131043 OCH131043 OMD131043 OVZ131043 PFV131043 PPR131043 PZN131043 QJJ131043 QTF131043 RDB131043 RMX131043 RWT131043 SGP131043 SQL131043 TAH131043 TKD131043 TTZ131043 UDV131043 UNR131043 UXN131043 VHJ131043 VRF131043 WBB131043 WKX131043 WUT131043 IH196579 SD196579 ABZ196579 ALV196579 AVR196579 BFN196579 BPJ196579 BZF196579 CJB196579 CSX196579 DCT196579 DMP196579 DWL196579 EGH196579 EQD196579 EZZ196579 FJV196579 FTR196579 GDN196579 GNJ196579 GXF196579 HHB196579 HQX196579 IAT196579 IKP196579 IUL196579 JEH196579 JOD196579 JXZ196579 KHV196579 KRR196579 LBN196579 LLJ196579 LVF196579 MFB196579 MOX196579 MYT196579 NIP196579 NSL196579 OCH196579 OMD196579 OVZ196579 PFV196579 PPR196579 PZN196579 QJJ196579 QTF196579 RDB196579 RMX196579 RWT196579 SGP196579 SQL196579 TAH196579 TKD196579 TTZ196579 UDV196579 UNR196579 UXN196579 VHJ196579 VRF196579 WBB196579 WKX196579 WUT196579 IH262115 SD262115 ABZ262115 ALV262115 AVR262115 BFN262115 BPJ262115 BZF262115 CJB262115 CSX262115 DCT262115 DMP262115 DWL262115 EGH262115 EQD262115 EZZ262115 FJV262115 FTR262115 GDN262115 GNJ262115 GXF262115 HHB262115 HQX262115 IAT262115 IKP262115 IUL262115 JEH262115 JOD262115 JXZ262115 KHV262115 KRR262115 LBN262115 LLJ262115 LVF262115 MFB262115 MOX262115 MYT262115 NIP262115 NSL262115 OCH262115 OMD262115 OVZ262115 PFV262115 PPR262115 PZN262115 QJJ262115 QTF262115 RDB262115 RMX262115 RWT262115 SGP262115 SQL262115 TAH262115 TKD262115 TTZ262115 UDV262115 UNR262115 UXN262115 VHJ262115 VRF262115 WBB262115 WKX262115 WUT262115 IH327651 SD327651 ABZ327651 ALV327651 AVR327651 BFN327651 BPJ327651 BZF327651 CJB327651 CSX327651 DCT327651 DMP327651 DWL327651 EGH327651 EQD327651 EZZ327651 FJV327651 FTR327651 GDN327651 GNJ327651 GXF327651 HHB327651 HQX327651 IAT327651 IKP327651 IUL327651 JEH327651 JOD327651 JXZ327651 KHV327651 KRR327651 LBN327651 LLJ327651 LVF327651 MFB327651 MOX327651 MYT327651 NIP327651 NSL327651 OCH327651 OMD327651 OVZ327651 PFV327651 PPR327651 PZN327651 QJJ327651 QTF327651 RDB327651 RMX327651 RWT327651 SGP327651 SQL327651 TAH327651 TKD327651 TTZ327651 UDV327651 UNR327651 UXN327651 VHJ327651 VRF327651 WBB327651 WKX327651 WUT327651 IH393187 SD393187 ABZ393187 ALV393187 AVR393187 BFN393187 BPJ393187 BZF393187 CJB393187 CSX393187 DCT393187 DMP393187 DWL393187 EGH393187 EQD393187 EZZ393187 FJV393187 FTR393187 GDN393187 GNJ393187 GXF393187 HHB393187 HQX393187 IAT393187 IKP393187 IUL393187 JEH393187 JOD393187 JXZ393187 KHV393187 KRR393187 LBN393187 LLJ393187 LVF393187 MFB393187 MOX393187 MYT393187 NIP393187 NSL393187 OCH393187 OMD393187 OVZ393187 PFV393187 PPR393187 PZN393187 QJJ393187 QTF393187 RDB393187 RMX393187 RWT393187 SGP393187 SQL393187 TAH393187 TKD393187 TTZ393187 UDV393187 UNR393187 UXN393187 VHJ393187 VRF393187 WBB393187 WKX393187 WUT393187 IH458723 SD458723 ABZ458723 ALV458723 AVR458723 BFN458723 BPJ458723 BZF458723 CJB458723 CSX458723 DCT458723 DMP458723 DWL458723 EGH458723 EQD458723 EZZ458723 FJV458723 FTR458723 GDN458723 GNJ458723 GXF458723 HHB458723 HQX458723 IAT458723 IKP458723 IUL458723 JEH458723 JOD458723 JXZ458723 KHV458723 KRR458723 LBN458723 LLJ458723 LVF458723 MFB458723 MOX458723 MYT458723 NIP458723 NSL458723 OCH458723 OMD458723 OVZ458723 PFV458723 PPR458723 PZN458723 QJJ458723 QTF458723 RDB458723 RMX458723 RWT458723 SGP458723 SQL458723 TAH458723 TKD458723 TTZ458723 UDV458723 UNR458723 UXN458723 VHJ458723 VRF458723 WBB458723 WKX458723 WUT458723 IH524259 SD524259 ABZ524259 ALV524259 AVR524259 BFN524259 BPJ524259 BZF524259 CJB524259 CSX524259 DCT524259 DMP524259 DWL524259 EGH524259 EQD524259 EZZ524259 FJV524259 FTR524259 GDN524259 GNJ524259 GXF524259 HHB524259 HQX524259 IAT524259 IKP524259 IUL524259 JEH524259 JOD524259 JXZ524259 KHV524259 KRR524259 LBN524259 LLJ524259 LVF524259 MFB524259 MOX524259 MYT524259 NIP524259 NSL524259 OCH524259 OMD524259 OVZ524259 PFV524259 PPR524259 PZN524259 QJJ524259 QTF524259 RDB524259 RMX524259 RWT524259 SGP524259 SQL524259 TAH524259 TKD524259 TTZ524259 UDV524259 UNR524259 UXN524259 VHJ524259 VRF524259 WBB524259 WKX524259 WUT524259 IH589795 SD589795 ABZ589795 ALV589795 AVR589795 BFN589795 BPJ589795 BZF589795 CJB589795 CSX589795 DCT589795 DMP589795 DWL589795 EGH589795 EQD589795 EZZ589795 FJV589795 FTR589795 GDN589795 GNJ589795 GXF589795 HHB589795 HQX589795 IAT589795 IKP589795 IUL589795 JEH589795 JOD589795 JXZ589795 KHV589795 KRR589795 LBN589795 LLJ589795 LVF589795 MFB589795 MOX589795 MYT589795 NIP589795 NSL589795 OCH589795 OMD589795 OVZ589795 PFV589795 PPR589795 PZN589795 QJJ589795 QTF589795 RDB589795 RMX589795 RWT589795 SGP589795 SQL589795 TAH589795 TKD589795 TTZ589795 UDV589795 UNR589795 UXN589795 VHJ589795 VRF589795 WBB589795 WKX589795 WUT589795 IH655331 SD655331 ABZ655331 ALV655331 AVR655331 BFN655331 BPJ655331 BZF655331 CJB655331 CSX655331 DCT655331 DMP655331 DWL655331 EGH655331 EQD655331 EZZ655331 FJV655331 FTR655331 GDN655331 GNJ655331 GXF655331 HHB655331 HQX655331 IAT655331 IKP655331 IUL655331 JEH655331 JOD655331 JXZ655331 KHV655331 KRR655331 LBN655331 LLJ655331 LVF655331 MFB655331 MOX655331 MYT655331 NIP655331 NSL655331 OCH655331 OMD655331 OVZ655331 PFV655331 PPR655331 PZN655331 QJJ655331 QTF655331 RDB655331 RMX655331 RWT655331 SGP655331 SQL655331 TAH655331 TKD655331 TTZ655331 UDV655331 UNR655331 UXN655331 VHJ655331 VRF655331 WBB655331 WKX655331 WUT655331 IH720867 SD720867 ABZ720867 ALV720867 AVR720867 BFN720867 BPJ720867 BZF720867 CJB720867 CSX720867 DCT720867 DMP720867 DWL720867 EGH720867 EQD720867 EZZ720867 FJV720867 FTR720867 GDN720867 GNJ720867 GXF720867 HHB720867 HQX720867 IAT720867 IKP720867 IUL720867 JEH720867 JOD720867 JXZ720867 KHV720867 KRR720867 LBN720867 LLJ720867 LVF720867 MFB720867 MOX720867 MYT720867 NIP720867 NSL720867 OCH720867 OMD720867 OVZ720867 PFV720867 PPR720867 PZN720867 QJJ720867 QTF720867 RDB720867 RMX720867 RWT720867 SGP720867 SQL720867 TAH720867 TKD720867 TTZ720867 UDV720867 UNR720867 UXN720867 VHJ720867 VRF720867 WBB720867 WKX720867 WUT720867 IH786403 SD786403 ABZ786403 ALV786403 AVR786403 BFN786403 BPJ786403 BZF786403 CJB786403 CSX786403 DCT786403 DMP786403 DWL786403 EGH786403 EQD786403 EZZ786403 FJV786403 FTR786403 GDN786403 GNJ786403 GXF786403 HHB786403 HQX786403 IAT786403 IKP786403 IUL786403 JEH786403 JOD786403 JXZ786403 KHV786403 KRR786403 LBN786403 LLJ786403 LVF786403 MFB786403 MOX786403 MYT786403 NIP786403 NSL786403 OCH786403 OMD786403 OVZ786403 PFV786403 PPR786403 PZN786403 QJJ786403 QTF786403 RDB786403 RMX786403 RWT786403 SGP786403 SQL786403 TAH786403 TKD786403 TTZ786403 UDV786403 UNR786403 UXN786403 VHJ786403 VRF786403 WBB786403 WKX786403 WUT786403 IH851939 SD851939 ABZ851939 ALV851939 AVR851939 BFN851939 BPJ851939 BZF851939 CJB851939 CSX851939 DCT851939 DMP851939 DWL851939 EGH851939 EQD851939 EZZ851939 FJV851939 FTR851939 GDN851939 GNJ851939 GXF851939 HHB851939 HQX851939 IAT851939 IKP851939 IUL851939 JEH851939 JOD851939 JXZ851939 KHV851939 KRR851939 LBN851939 LLJ851939 LVF851939 MFB851939 MOX851939 MYT851939 NIP851939 NSL851939 OCH851939 OMD851939 OVZ851939 PFV851939 PPR851939 PZN851939 QJJ851939 QTF851939 RDB851939 RMX851939 RWT851939 SGP851939 SQL851939 TAH851939 TKD851939 TTZ851939 UDV851939 UNR851939 UXN851939 VHJ851939 VRF851939 WBB851939 WKX851939 WUT851939 IH917475 SD917475 ABZ917475 ALV917475 AVR917475 BFN917475 BPJ917475 BZF917475 CJB917475 CSX917475 DCT917475 DMP917475 DWL917475 EGH917475 EQD917475 EZZ917475 FJV917475 FTR917475 GDN917475 GNJ917475 GXF917475 HHB917475 HQX917475 IAT917475 IKP917475 IUL917475 JEH917475 JOD917475 JXZ917475 KHV917475 KRR917475 LBN917475 LLJ917475 LVF917475 MFB917475 MOX917475 MYT917475 NIP917475 NSL917475 OCH917475 OMD917475 OVZ917475 PFV917475 PPR917475 PZN917475 QJJ917475 QTF917475 RDB917475 RMX917475 RWT917475 SGP917475 SQL917475 TAH917475 TKD917475 TTZ917475 UDV917475 UNR917475 UXN917475 VHJ917475 VRF917475 WBB917475 WKX917475 WUT917475 IH983011 SD983011 ABZ983011 ALV983011 AVR983011 BFN983011 BPJ983011 BZF983011 CJB983011 CSX983011 DCT983011 DMP983011 DWL983011 EGH983011 EQD983011 EZZ983011 FJV983011 FTR983011 GDN983011 GNJ983011 GXF983011 HHB983011 HQX983011 IAT983011 IKP983011 IUL983011 JEH983011 JOD983011 JXZ983011 KHV983011 KRR983011 LBN983011 LLJ983011 LVF983011 MFB983011 MOX983011 MYT983011 NIP983011 NSL983011 OCH983011 OMD983011 OVZ983011 PFV983011 PPR983011 PZN983011 QJJ983011 QTF983011 RDB983011 RMX983011 RWT983011 SGP983011 SQL983011 TAH983011 TKD983011 TTZ983011 UDV983011 UNR983011 UXN983011 VHJ983011 VRF983011 WBB983011 WKX983011 IK22 SG22 ACC22 ALY22 AVU22 BFQ22 BPM22 BZI22 CJE22 CTA22 DCW22 DMS22 DWO22 EGK22 EQG22 FAC22 FJY22 FTU22 GDQ22 GNM22 GXI22 HHE22 HRA22 IAW22 IKS22 IUO22 JEK22 JOG22 JYC22 KHY22 KRU22 LBQ22 LLM22 LVI22 MFE22 MPA22 MYW22 NIS22 NSO22 OCK22 OMG22 OWC22 PFY22 PPU22 PZQ22 QJM22 QTI22 RDE22 RNA22 RWW22 SGS22 SQO22 TAK22 TKG22 TUC22 UDY22 UNU22 UXQ22 VHM22 VRI22 WBE22 WLA22 WUW22 IH22 SD22 ABZ22 ALV22 AVR22 BFN22 BPJ22 BZF22 CJB22 CSX22 DCT22 DMP22 DWL22 EGH22 EQD22 EZZ22 FJV22 FTR22 GDN22 GNJ22 GXF22 HHB22 HQX22 IAT22 IKP22 IUL22 JEH22 JOD22 JXZ22 KHV22 KRR22 LBN22 LLJ22 LVF22 MFB22 MOX22 MYT22 NIP22 NSL22 OCH22 OMD22 OVZ22 PFV22 PPR22 PZN22 QJJ22 QTF22 RDB22 RMX22 RWT22 SGP22 SQL22 TAH22 TKD22 TTZ22 UDV22 UNR22 UXN22 VHJ22 VRF22 WBB22 WKX22 WUT22" xr:uid="{00000000-0002-0000-0700-000006000000}">
      <formula1>DayCountConventions</formula1>
    </dataValidation>
    <dataValidation type="list" allowBlank="1" showInputMessage="1" showErrorMessage="1" sqref="WUT983006 H65499 E15 H15 E983003 E917467 E851931 E786395 E720859 E655323 E589787 E524251 E458715 E393179 E327643 E262107 E196571 E131035 E65499 H983003 H917467 H851931 H786395 H720859 H655323 H589787 H524251 H458715 H393179 H327643 H262107 H196571 H131035 IK65502 SG65502 ACC65502 ALY65502 AVU65502 BFQ65502 BPM65502 BZI65502 CJE65502 CTA65502 DCW65502 DMS65502 DWO65502 EGK65502 EQG65502 FAC65502 FJY65502 FTU65502 GDQ65502 GNM65502 GXI65502 HHE65502 HRA65502 IAW65502 IKS65502 IUO65502 JEK65502 JOG65502 JYC65502 KHY65502 KRU65502 LBQ65502 LLM65502 LVI65502 MFE65502 MPA65502 MYW65502 NIS65502 NSO65502 OCK65502 OMG65502 OWC65502 PFY65502 PPU65502 PZQ65502 QJM65502 QTI65502 RDE65502 RNA65502 RWW65502 SGS65502 SQO65502 TAK65502 TKG65502 TUC65502 UDY65502 UNU65502 UXQ65502 VHM65502 VRI65502 WBE65502 WLA65502 WUW65502 IK131038 SG131038 ACC131038 ALY131038 AVU131038 BFQ131038 BPM131038 BZI131038 CJE131038 CTA131038 DCW131038 DMS131038 DWO131038 EGK131038 EQG131038 FAC131038 FJY131038 FTU131038 GDQ131038 GNM131038 GXI131038 HHE131038 HRA131038 IAW131038 IKS131038 IUO131038 JEK131038 JOG131038 JYC131038 KHY131038 KRU131038 LBQ131038 LLM131038 LVI131038 MFE131038 MPA131038 MYW131038 NIS131038 NSO131038 OCK131038 OMG131038 OWC131038 PFY131038 PPU131038 PZQ131038 QJM131038 QTI131038 RDE131038 RNA131038 RWW131038 SGS131038 SQO131038 TAK131038 TKG131038 TUC131038 UDY131038 UNU131038 UXQ131038 VHM131038 VRI131038 WBE131038 WLA131038 WUW131038 IK196574 SG196574 ACC196574 ALY196574 AVU196574 BFQ196574 BPM196574 BZI196574 CJE196574 CTA196574 DCW196574 DMS196574 DWO196574 EGK196574 EQG196574 FAC196574 FJY196574 FTU196574 GDQ196574 GNM196574 GXI196574 HHE196574 HRA196574 IAW196574 IKS196574 IUO196574 JEK196574 JOG196574 JYC196574 KHY196574 KRU196574 LBQ196574 LLM196574 LVI196574 MFE196574 MPA196574 MYW196574 NIS196574 NSO196574 OCK196574 OMG196574 OWC196574 PFY196574 PPU196574 PZQ196574 QJM196574 QTI196574 RDE196574 RNA196574 RWW196574 SGS196574 SQO196574 TAK196574 TKG196574 TUC196574 UDY196574 UNU196574 UXQ196574 VHM196574 VRI196574 WBE196574 WLA196574 WUW196574 IK262110 SG262110 ACC262110 ALY262110 AVU262110 BFQ262110 BPM262110 BZI262110 CJE262110 CTA262110 DCW262110 DMS262110 DWO262110 EGK262110 EQG262110 FAC262110 FJY262110 FTU262110 GDQ262110 GNM262110 GXI262110 HHE262110 HRA262110 IAW262110 IKS262110 IUO262110 JEK262110 JOG262110 JYC262110 KHY262110 KRU262110 LBQ262110 LLM262110 LVI262110 MFE262110 MPA262110 MYW262110 NIS262110 NSO262110 OCK262110 OMG262110 OWC262110 PFY262110 PPU262110 PZQ262110 QJM262110 QTI262110 RDE262110 RNA262110 RWW262110 SGS262110 SQO262110 TAK262110 TKG262110 TUC262110 UDY262110 UNU262110 UXQ262110 VHM262110 VRI262110 WBE262110 WLA262110 WUW262110 IK327646 SG327646 ACC327646 ALY327646 AVU327646 BFQ327646 BPM327646 BZI327646 CJE327646 CTA327646 DCW327646 DMS327646 DWO327646 EGK327646 EQG327646 FAC327646 FJY327646 FTU327646 GDQ327646 GNM327646 GXI327646 HHE327646 HRA327646 IAW327646 IKS327646 IUO327646 JEK327646 JOG327646 JYC327646 KHY327646 KRU327646 LBQ327646 LLM327646 LVI327646 MFE327646 MPA327646 MYW327646 NIS327646 NSO327646 OCK327646 OMG327646 OWC327646 PFY327646 PPU327646 PZQ327646 QJM327646 QTI327646 RDE327646 RNA327646 RWW327646 SGS327646 SQO327646 TAK327646 TKG327646 TUC327646 UDY327646 UNU327646 UXQ327646 VHM327646 VRI327646 WBE327646 WLA327646 WUW327646 IK393182 SG393182 ACC393182 ALY393182 AVU393182 BFQ393182 BPM393182 BZI393182 CJE393182 CTA393182 DCW393182 DMS393182 DWO393182 EGK393182 EQG393182 FAC393182 FJY393182 FTU393182 GDQ393182 GNM393182 GXI393182 HHE393182 HRA393182 IAW393182 IKS393182 IUO393182 JEK393182 JOG393182 JYC393182 KHY393182 KRU393182 LBQ393182 LLM393182 LVI393182 MFE393182 MPA393182 MYW393182 NIS393182 NSO393182 OCK393182 OMG393182 OWC393182 PFY393182 PPU393182 PZQ393182 QJM393182 QTI393182 RDE393182 RNA393182 RWW393182 SGS393182 SQO393182 TAK393182 TKG393182 TUC393182 UDY393182 UNU393182 UXQ393182 VHM393182 VRI393182 WBE393182 WLA393182 WUW393182 IK458718 SG458718 ACC458718 ALY458718 AVU458718 BFQ458718 BPM458718 BZI458718 CJE458718 CTA458718 DCW458718 DMS458718 DWO458718 EGK458718 EQG458718 FAC458718 FJY458718 FTU458718 GDQ458718 GNM458718 GXI458718 HHE458718 HRA458718 IAW458718 IKS458718 IUO458718 JEK458718 JOG458718 JYC458718 KHY458718 KRU458718 LBQ458718 LLM458718 LVI458718 MFE458718 MPA458718 MYW458718 NIS458718 NSO458718 OCK458718 OMG458718 OWC458718 PFY458718 PPU458718 PZQ458718 QJM458718 QTI458718 RDE458718 RNA458718 RWW458718 SGS458718 SQO458718 TAK458718 TKG458718 TUC458718 UDY458718 UNU458718 UXQ458718 VHM458718 VRI458718 WBE458718 WLA458718 WUW458718 IK524254 SG524254 ACC524254 ALY524254 AVU524254 BFQ524254 BPM524254 BZI524254 CJE524254 CTA524254 DCW524254 DMS524254 DWO524254 EGK524254 EQG524254 FAC524254 FJY524254 FTU524254 GDQ524254 GNM524254 GXI524254 HHE524254 HRA524254 IAW524254 IKS524254 IUO524254 JEK524254 JOG524254 JYC524254 KHY524254 KRU524254 LBQ524254 LLM524254 LVI524254 MFE524254 MPA524254 MYW524254 NIS524254 NSO524254 OCK524254 OMG524254 OWC524254 PFY524254 PPU524254 PZQ524254 QJM524254 QTI524254 RDE524254 RNA524254 RWW524254 SGS524254 SQO524254 TAK524254 TKG524254 TUC524254 UDY524254 UNU524254 UXQ524254 VHM524254 VRI524254 WBE524254 WLA524254 WUW524254 IK589790 SG589790 ACC589790 ALY589790 AVU589790 BFQ589790 BPM589790 BZI589790 CJE589790 CTA589790 DCW589790 DMS589790 DWO589790 EGK589790 EQG589790 FAC589790 FJY589790 FTU589790 GDQ589790 GNM589790 GXI589790 HHE589790 HRA589790 IAW589790 IKS589790 IUO589790 JEK589790 JOG589790 JYC589790 KHY589790 KRU589790 LBQ589790 LLM589790 LVI589790 MFE589790 MPA589790 MYW589790 NIS589790 NSO589790 OCK589790 OMG589790 OWC589790 PFY589790 PPU589790 PZQ589790 QJM589790 QTI589790 RDE589790 RNA589790 RWW589790 SGS589790 SQO589790 TAK589790 TKG589790 TUC589790 UDY589790 UNU589790 UXQ589790 VHM589790 VRI589790 WBE589790 WLA589790 WUW589790 IK655326 SG655326 ACC655326 ALY655326 AVU655326 BFQ655326 BPM655326 BZI655326 CJE655326 CTA655326 DCW655326 DMS655326 DWO655326 EGK655326 EQG655326 FAC655326 FJY655326 FTU655326 GDQ655326 GNM655326 GXI655326 HHE655326 HRA655326 IAW655326 IKS655326 IUO655326 JEK655326 JOG655326 JYC655326 KHY655326 KRU655326 LBQ655326 LLM655326 LVI655326 MFE655326 MPA655326 MYW655326 NIS655326 NSO655326 OCK655326 OMG655326 OWC655326 PFY655326 PPU655326 PZQ655326 QJM655326 QTI655326 RDE655326 RNA655326 RWW655326 SGS655326 SQO655326 TAK655326 TKG655326 TUC655326 UDY655326 UNU655326 UXQ655326 VHM655326 VRI655326 WBE655326 WLA655326 WUW655326 IK720862 SG720862 ACC720862 ALY720862 AVU720862 BFQ720862 BPM720862 BZI720862 CJE720862 CTA720862 DCW720862 DMS720862 DWO720862 EGK720862 EQG720862 FAC720862 FJY720862 FTU720862 GDQ720862 GNM720862 GXI720862 HHE720862 HRA720862 IAW720862 IKS720862 IUO720862 JEK720862 JOG720862 JYC720862 KHY720862 KRU720862 LBQ720862 LLM720862 LVI720862 MFE720862 MPA720862 MYW720862 NIS720862 NSO720862 OCK720862 OMG720862 OWC720862 PFY720862 PPU720862 PZQ720862 QJM720862 QTI720862 RDE720862 RNA720862 RWW720862 SGS720862 SQO720862 TAK720862 TKG720862 TUC720862 UDY720862 UNU720862 UXQ720862 VHM720862 VRI720862 WBE720862 WLA720862 WUW720862 IK786398 SG786398 ACC786398 ALY786398 AVU786398 BFQ786398 BPM786398 BZI786398 CJE786398 CTA786398 DCW786398 DMS786398 DWO786398 EGK786398 EQG786398 FAC786398 FJY786398 FTU786398 GDQ786398 GNM786398 GXI786398 HHE786398 HRA786398 IAW786398 IKS786398 IUO786398 JEK786398 JOG786398 JYC786398 KHY786398 KRU786398 LBQ786398 LLM786398 LVI786398 MFE786398 MPA786398 MYW786398 NIS786398 NSO786398 OCK786398 OMG786398 OWC786398 PFY786398 PPU786398 PZQ786398 QJM786398 QTI786398 RDE786398 RNA786398 RWW786398 SGS786398 SQO786398 TAK786398 TKG786398 TUC786398 UDY786398 UNU786398 UXQ786398 VHM786398 VRI786398 WBE786398 WLA786398 WUW786398 IK851934 SG851934 ACC851934 ALY851934 AVU851934 BFQ851934 BPM851934 BZI851934 CJE851934 CTA851934 DCW851934 DMS851934 DWO851934 EGK851934 EQG851934 FAC851934 FJY851934 FTU851934 GDQ851934 GNM851934 GXI851934 HHE851934 HRA851934 IAW851934 IKS851934 IUO851934 JEK851934 JOG851934 JYC851934 KHY851934 KRU851934 LBQ851934 LLM851934 LVI851934 MFE851934 MPA851934 MYW851934 NIS851934 NSO851934 OCK851934 OMG851934 OWC851934 PFY851934 PPU851934 PZQ851934 QJM851934 QTI851934 RDE851934 RNA851934 RWW851934 SGS851934 SQO851934 TAK851934 TKG851934 TUC851934 UDY851934 UNU851934 UXQ851934 VHM851934 VRI851934 WBE851934 WLA851934 WUW851934 IK917470 SG917470 ACC917470 ALY917470 AVU917470 BFQ917470 BPM917470 BZI917470 CJE917470 CTA917470 DCW917470 DMS917470 DWO917470 EGK917470 EQG917470 FAC917470 FJY917470 FTU917470 GDQ917470 GNM917470 GXI917470 HHE917470 HRA917470 IAW917470 IKS917470 IUO917470 JEK917470 JOG917470 JYC917470 KHY917470 KRU917470 LBQ917470 LLM917470 LVI917470 MFE917470 MPA917470 MYW917470 NIS917470 NSO917470 OCK917470 OMG917470 OWC917470 PFY917470 PPU917470 PZQ917470 QJM917470 QTI917470 RDE917470 RNA917470 RWW917470 SGS917470 SQO917470 TAK917470 TKG917470 TUC917470 UDY917470 UNU917470 UXQ917470 VHM917470 VRI917470 WBE917470 WLA917470 WUW917470 IK983006 SG983006 ACC983006 ALY983006 AVU983006 BFQ983006 BPM983006 BZI983006 CJE983006 CTA983006 DCW983006 DMS983006 DWO983006 EGK983006 EQG983006 FAC983006 FJY983006 FTU983006 GDQ983006 GNM983006 GXI983006 HHE983006 HRA983006 IAW983006 IKS983006 IUO983006 JEK983006 JOG983006 JYC983006 KHY983006 KRU983006 LBQ983006 LLM983006 LVI983006 MFE983006 MPA983006 MYW983006 NIS983006 NSO983006 OCK983006 OMG983006 OWC983006 PFY983006 PPU983006 PZQ983006 QJM983006 QTI983006 RDE983006 RNA983006 RWW983006 SGS983006 SQO983006 TAK983006 TKG983006 TUC983006 UDY983006 UNU983006 UXQ983006 VHM983006 VRI983006 WBE983006 WLA983006 WUW983006 IH65502 SD65502 ABZ65502 ALV65502 AVR65502 BFN65502 BPJ65502 BZF65502 CJB65502 CSX65502 DCT65502 DMP65502 DWL65502 EGH65502 EQD65502 EZZ65502 FJV65502 FTR65502 GDN65502 GNJ65502 GXF65502 HHB65502 HQX65502 IAT65502 IKP65502 IUL65502 JEH65502 JOD65502 JXZ65502 KHV65502 KRR65502 LBN65502 LLJ65502 LVF65502 MFB65502 MOX65502 MYT65502 NIP65502 NSL65502 OCH65502 OMD65502 OVZ65502 PFV65502 PPR65502 PZN65502 QJJ65502 QTF65502 RDB65502 RMX65502 RWT65502 SGP65502 SQL65502 TAH65502 TKD65502 TTZ65502 UDV65502 UNR65502 UXN65502 VHJ65502 VRF65502 WBB65502 WKX65502 WUT65502 IH131038 SD131038 ABZ131038 ALV131038 AVR131038 BFN131038 BPJ131038 BZF131038 CJB131038 CSX131038 DCT131038 DMP131038 DWL131038 EGH131038 EQD131038 EZZ131038 FJV131038 FTR131038 GDN131038 GNJ131038 GXF131038 HHB131038 HQX131038 IAT131038 IKP131038 IUL131038 JEH131038 JOD131038 JXZ131038 KHV131038 KRR131038 LBN131038 LLJ131038 LVF131038 MFB131038 MOX131038 MYT131038 NIP131038 NSL131038 OCH131038 OMD131038 OVZ131038 PFV131038 PPR131038 PZN131038 QJJ131038 QTF131038 RDB131038 RMX131038 RWT131038 SGP131038 SQL131038 TAH131038 TKD131038 TTZ131038 UDV131038 UNR131038 UXN131038 VHJ131038 VRF131038 WBB131038 WKX131038 WUT131038 IH196574 SD196574 ABZ196574 ALV196574 AVR196574 BFN196574 BPJ196574 BZF196574 CJB196574 CSX196574 DCT196574 DMP196574 DWL196574 EGH196574 EQD196574 EZZ196574 FJV196574 FTR196574 GDN196574 GNJ196574 GXF196574 HHB196574 HQX196574 IAT196574 IKP196574 IUL196574 JEH196574 JOD196574 JXZ196574 KHV196574 KRR196574 LBN196574 LLJ196574 LVF196574 MFB196574 MOX196574 MYT196574 NIP196574 NSL196574 OCH196574 OMD196574 OVZ196574 PFV196574 PPR196574 PZN196574 QJJ196574 QTF196574 RDB196574 RMX196574 RWT196574 SGP196574 SQL196574 TAH196574 TKD196574 TTZ196574 UDV196574 UNR196574 UXN196574 VHJ196574 VRF196574 WBB196574 WKX196574 WUT196574 IH262110 SD262110 ABZ262110 ALV262110 AVR262110 BFN262110 BPJ262110 BZF262110 CJB262110 CSX262110 DCT262110 DMP262110 DWL262110 EGH262110 EQD262110 EZZ262110 FJV262110 FTR262110 GDN262110 GNJ262110 GXF262110 HHB262110 HQX262110 IAT262110 IKP262110 IUL262110 JEH262110 JOD262110 JXZ262110 KHV262110 KRR262110 LBN262110 LLJ262110 LVF262110 MFB262110 MOX262110 MYT262110 NIP262110 NSL262110 OCH262110 OMD262110 OVZ262110 PFV262110 PPR262110 PZN262110 QJJ262110 QTF262110 RDB262110 RMX262110 RWT262110 SGP262110 SQL262110 TAH262110 TKD262110 TTZ262110 UDV262110 UNR262110 UXN262110 VHJ262110 VRF262110 WBB262110 WKX262110 WUT262110 IH327646 SD327646 ABZ327646 ALV327646 AVR327646 BFN327646 BPJ327646 BZF327646 CJB327646 CSX327646 DCT327646 DMP327646 DWL327646 EGH327646 EQD327646 EZZ327646 FJV327646 FTR327646 GDN327646 GNJ327646 GXF327646 HHB327646 HQX327646 IAT327646 IKP327646 IUL327646 JEH327646 JOD327646 JXZ327646 KHV327646 KRR327646 LBN327646 LLJ327646 LVF327646 MFB327646 MOX327646 MYT327646 NIP327646 NSL327646 OCH327646 OMD327646 OVZ327646 PFV327646 PPR327646 PZN327646 QJJ327646 QTF327646 RDB327646 RMX327646 RWT327646 SGP327646 SQL327646 TAH327646 TKD327646 TTZ327646 UDV327646 UNR327646 UXN327646 VHJ327646 VRF327646 WBB327646 WKX327646 WUT327646 IH393182 SD393182 ABZ393182 ALV393182 AVR393182 BFN393182 BPJ393182 BZF393182 CJB393182 CSX393182 DCT393182 DMP393182 DWL393182 EGH393182 EQD393182 EZZ393182 FJV393182 FTR393182 GDN393182 GNJ393182 GXF393182 HHB393182 HQX393182 IAT393182 IKP393182 IUL393182 JEH393182 JOD393182 JXZ393182 KHV393182 KRR393182 LBN393182 LLJ393182 LVF393182 MFB393182 MOX393182 MYT393182 NIP393182 NSL393182 OCH393182 OMD393182 OVZ393182 PFV393182 PPR393182 PZN393182 QJJ393182 QTF393182 RDB393182 RMX393182 RWT393182 SGP393182 SQL393182 TAH393182 TKD393182 TTZ393182 UDV393182 UNR393182 UXN393182 VHJ393182 VRF393182 WBB393182 WKX393182 WUT393182 IH458718 SD458718 ABZ458718 ALV458718 AVR458718 BFN458718 BPJ458718 BZF458718 CJB458718 CSX458718 DCT458718 DMP458718 DWL458718 EGH458718 EQD458718 EZZ458718 FJV458718 FTR458718 GDN458718 GNJ458718 GXF458718 HHB458718 HQX458718 IAT458718 IKP458718 IUL458718 JEH458718 JOD458718 JXZ458718 KHV458718 KRR458718 LBN458718 LLJ458718 LVF458718 MFB458718 MOX458718 MYT458718 NIP458718 NSL458718 OCH458718 OMD458718 OVZ458718 PFV458718 PPR458718 PZN458718 QJJ458718 QTF458718 RDB458718 RMX458718 RWT458718 SGP458718 SQL458718 TAH458718 TKD458718 TTZ458718 UDV458718 UNR458718 UXN458718 VHJ458718 VRF458718 WBB458718 WKX458718 WUT458718 IH524254 SD524254 ABZ524254 ALV524254 AVR524254 BFN524254 BPJ524254 BZF524254 CJB524254 CSX524254 DCT524254 DMP524254 DWL524254 EGH524254 EQD524254 EZZ524254 FJV524254 FTR524254 GDN524254 GNJ524254 GXF524254 HHB524254 HQX524254 IAT524254 IKP524254 IUL524254 JEH524254 JOD524254 JXZ524254 KHV524254 KRR524254 LBN524254 LLJ524254 LVF524254 MFB524254 MOX524254 MYT524254 NIP524254 NSL524254 OCH524254 OMD524254 OVZ524254 PFV524254 PPR524254 PZN524254 QJJ524254 QTF524254 RDB524254 RMX524254 RWT524254 SGP524254 SQL524254 TAH524254 TKD524254 TTZ524254 UDV524254 UNR524254 UXN524254 VHJ524254 VRF524254 WBB524254 WKX524254 WUT524254 IH589790 SD589790 ABZ589790 ALV589790 AVR589790 BFN589790 BPJ589790 BZF589790 CJB589790 CSX589790 DCT589790 DMP589790 DWL589790 EGH589790 EQD589790 EZZ589790 FJV589790 FTR589790 GDN589790 GNJ589790 GXF589790 HHB589790 HQX589790 IAT589790 IKP589790 IUL589790 JEH589790 JOD589790 JXZ589790 KHV589790 KRR589790 LBN589790 LLJ589790 LVF589790 MFB589790 MOX589790 MYT589790 NIP589790 NSL589790 OCH589790 OMD589790 OVZ589790 PFV589790 PPR589790 PZN589790 QJJ589790 QTF589790 RDB589790 RMX589790 RWT589790 SGP589790 SQL589790 TAH589790 TKD589790 TTZ589790 UDV589790 UNR589790 UXN589790 VHJ589790 VRF589790 WBB589790 WKX589790 WUT589790 IH655326 SD655326 ABZ655326 ALV655326 AVR655326 BFN655326 BPJ655326 BZF655326 CJB655326 CSX655326 DCT655326 DMP655326 DWL655326 EGH655326 EQD655326 EZZ655326 FJV655326 FTR655326 GDN655326 GNJ655326 GXF655326 HHB655326 HQX655326 IAT655326 IKP655326 IUL655326 JEH655326 JOD655326 JXZ655326 KHV655326 KRR655326 LBN655326 LLJ655326 LVF655326 MFB655326 MOX655326 MYT655326 NIP655326 NSL655326 OCH655326 OMD655326 OVZ655326 PFV655326 PPR655326 PZN655326 QJJ655326 QTF655326 RDB655326 RMX655326 RWT655326 SGP655326 SQL655326 TAH655326 TKD655326 TTZ655326 UDV655326 UNR655326 UXN655326 VHJ655326 VRF655326 WBB655326 WKX655326 WUT655326 IH720862 SD720862 ABZ720862 ALV720862 AVR720862 BFN720862 BPJ720862 BZF720862 CJB720862 CSX720862 DCT720862 DMP720862 DWL720862 EGH720862 EQD720862 EZZ720862 FJV720862 FTR720862 GDN720862 GNJ720862 GXF720862 HHB720862 HQX720862 IAT720862 IKP720862 IUL720862 JEH720862 JOD720862 JXZ720862 KHV720862 KRR720862 LBN720862 LLJ720862 LVF720862 MFB720862 MOX720862 MYT720862 NIP720862 NSL720862 OCH720862 OMD720862 OVZ720862 PFV720862 PPR720862 PZN720862 QJJ720862 QTF720862 RDB720862 RMX720862 RWT720862 SGP720862 SQL720862 TAH720862 TKD720862 TTZ720862 UDV720862 UNR720862 UXN720862 VHJ720862 VRF720862 WBB720862 WKX720862 WUT720862 IH786398 SD786398 ABZ786398 ALV786398 AVR786398 BFN786398 BPJ786398 BZF786398 CJB786398 CSX786398 DCT786398 DMP786398 DWL786398 EGH786398 EQD786398 EZZ786398 FJV786398 FTR786398 GDN786398 GNJ786398 GXF786398 HHB786398 HQX786398 IAT786398 IKP786398 IUL786398 JEH786398 JOD786398 JXZ786398 KHV786398 KRR786398 LBN786398 LLJ786398 LVF786398 MFB786398 MOX786398 MYT786398 NIP786398 NSL786398 OCH786398 OMD786398 OVZ786398 PFV786398 PPR786398 PZN786398 QJJ786398 QTF786398 RDB786398 RMX786398 RWT786398 SGP786398 SQL786398 TAH786398 TKD786398 TTZ786398 UDV786398 UNR786398 UXN786398 VHJ786398 VRF786398 WBB786398 WKX786398 WUT786398 IH851934 SD851934 ABZ851934 ALV851934 AVR851934 BFN851934 BPJ851934 BZF851934 CJB851934 CSX851934 DCT851934 DMP851934 DWL851934 EGH851934 EQD851934 EZZ851934 FJV851934 FTR851934 GDN851934 GNJ851934 GXF851934 HHB851934 HQX851934 IAT851934 IKP851934 IUL851934 JEH851934 JOD851934 JXZ851934 KHV851934 KRR851934 LBN851934 LLJ851934 LVF851934 MFB851934 MOX851934 MYT851934 NIP851934 NSL851934 OCH851934 OMD851934 OVZ851934 PFV851934 PPR851934 PZN851934 QJJ851934 QTF851934 RDB851934 RMX851934 RWT851934 SGP851934 SQL851934 TAH851934 TKD851934 TTZ851934 UDV851934 UNR851934 UXN851934 VHJ851934 VRF851934 WBB851934 WKX851934 WUT851934 IH917470 SD917470 ABZ917470 ALV917470 AVR917470 BFN917470 BPJ917470 BZF917470 CJB917470 CSX917470 DCT917470 DMP917470 DWL917470 EGH917470 EQD917470 EZZ917470 FJV917470 FTR917470 GDN917470 GNJ917470 GXF917470 HHB917470 HQX917470 IAT917470 IKP917470 IUL917470 JEH917470 JOD917470 JXZ917470 KHV917470 KRR917470 LBN917470 LLJ917470 LVF917470 MFB917470 MOX917470 MYT917470 NIP917470 NSL917470 OCH917470 OMD917470 OVZ917470 PFV917470 PPR917470 PZN917470 QJJ917470 QTF917470 RDB917470 RMX917470 RWT917470 SGP917470 SQL917470 TAH917470 TKD917470 TTZ917470 UDV917470 UNR917470 UXN917470 VHJ917470 VRF917470 WBB917470 WKX917470 WUT917470 IH983006 SD983006 ABZ983006 ALV983006 AVR983006 BFN983006 BPJ983006 BZF983006 CJB983006 CSX983006 DCT983006 DMP983006 DWL983006 EGH983006 EQD983006 EZZ983006 FJV983006 FTR983006 GDN983006 GNJ983006 GXF983006 HHB983006 HQX983006 IAT983006 IKP983006 IUL983006 JEH983006 JOD983006 JXZ983006 KHV983006 KRR983006 LBN983006 LLJ983006 LVF983006 MFB983006 MOX983006 MYT983006 NIP983006 NSL983006 OCH983006 OMD983006 OVZ983006 PFV983006 PPR983006 PZN983006 QJJ983006 QTF983006 RDB983006 RMX983006 RWT983006 SGP983006 SQL983006 TAH983006 TKD983006 TTZ983006 UDV983006 UNR983006 UXN983006 VHJ983006 VRF983006 WBB983006 WKX983006 IK17 SG17 ACC17 ALY17 AVU17 BFQ17 BPM17 BZI17 CJE17 CTA17 DCW17 DMS17 DWO17 EGK17 EQG17 FAC17 FJY17 FTU17 GDQ17 GNM17 GXI17 HHE17 HRA17 IAW17 IKS17 IUO17 JEK17 JOG17 JYC17 KHY17 KRU17 LBQ17 LLM17 LVI17 MFE17 MPA17 MYW17 NIS17 NSO17 OCK17 OMG17 OWC17 PFY17 PPU17 PZQ17 QJM17 QTI17 RDE17 RNA17 RWW17 SGS17 SQO17 TAK17 TKG17 TUC17 UDY17 UNU17 UXQ17 VHM17 VRI17 WBE17 WLA17 WUW17 IH17 SD17 ABZ17 ALV17 AVR17 BFN17 BPJ17 BZF17 CJB17 CSX17 DCT17 DMP17 DWL17 EGH17 EQD17 EZZ17 FJV17 FTR17 GDN17 GNJ17 GXF17 HHB17 HQX17 IAT17 IKP17 IUL17 JEH17 JOD17 JXZ17 KHV17 KRR17 LBN17 LLJ17 LVF17 MFB17 MOX17 MYT17 NIP17 NSL17 OCH17 OMD17 OVZ17 PFV17 PPR17 PZN17 QJJ17 QTF17 RDB17 RMX17 RWT17 SGP17 SQL17 TAH17 TKD17 TTZ17 UDV17 UNR17 UXN17 VHJ17 VRF17 WBB17 WKX17 WUT17" xr:uid="{00000000-0002-0000-0700-000007000000}">
      <formula1>LegType</formula1>
    </dataValidation>
    <dataValidation type="list" allowBlank="1" showInputMessage="1" showErrorMessage="1" sqref="WUT983002 H65495 E11 H11 E982999 E917463 E851927 E786391 E720855 E655319 E589783 E524247 E458711 E393175 E327639 E262103 E196567 E131031 E65495 H982999 H917463 H851927 H786391 H720855 H655319 H589783 H524247 H458711 H393175 H327639 H262103 H196567 H131031 IK65498 SG65498 ACC65498 ALY65498 AVU65498 BFQ65498 BPM65498 BZI65498 CJE65498 CTA65498 DCW65498 DMS65498 DWO65498 EGK65498 EQG65498 FAC65498 FJY65498 FTU65498 GDQ65498 GNM65498 GXI65498 HHE65498 HRA65498 IAW65498 IKS65498 IUO65498 JEK65498 JOG65498 JYC65498 KHY65498 KRU65498 LBQ65498 LLM65498 LVI65498 MFE65498 MPA65498 MYW65498 NIS65498 NSO65498 OCK65498 OMG65498 OWC65498 PFY65498 PPU65498 PZQ65498 QJM65498 QTI65498 RDE65498 RNA65498 RWW65498 SGS65498 SQO65498 TAK65498 TKG65498 TUC65498 UDY65498 UNU65498 UXQ65498 VHM65498 VRI65498 WBE65498 WLA65498 WUW65498 IK131034 SG131034 ACC131034 ALY131034 AVU131034 BFQ131034 BPM131034 BZI131034 CJE131034 CTA131034 DCW131034 DMS131034 DWO131034 EGK131034 EQG131034 FAC131034 FJY131034 FTU131034 GDQ131034 GNM131034 GXI131034 HHE131034 HRA131034 IAW131034 IKS131034 IUO131034 JEK131034 JOG131034 JYC131034 KHY131034 KRU131034 LBQ131034 LLM131034 LVI131034 MFE131034 MPA131034 MYW131034 NIS131034 NSO131034 OCK131034 OMG131034 OWC131034 PFY131034 PPU131034 PZQ131034 QJM131034 QTI131034 RDE131034 RNA131034 RWW131034 SGS131034 SQO131034 TAK131034 TKG131034 TUC131034 UDY131034 UNU131034 UXQ131034 VHM131034 VRI131034 WBE131034 WLA131034 WUW131034 IK196570 SG196570 ACC196570 ALY196570 AVU196570 BFQ196570 BPM196570 BZI196570 CJE196570 CTA196570 DCW196570 DMS196570 DWO196570 EGK196570 EQG196570 FAC196570 FJY196570 FTU196570 GDQ196570 GNM196570 GXI196570 HHE196570 HRA196570 IAW196570 IKS196570 IUO196570 JEK196570 JOG196570 JYC196570 KHY196570 KRU196570 LBQ196570 LLM196570 LVI196570 MFE196570 MPA196570 MYW196570 NIS196570 NSO196570 OCK196570 OMG196570 OWC196570 PFY196570 PPU196570 PZQ196570 QJM196570 QTI196570 RDE196570 RNA196570 RWW196570 SGS196570 SQO196570 TAK196570 TKG196570 TUC196570 UDY196570 UNU196570 UXQ196570 VHM196570 VRI196570 WBE196570 WLA196570 WUW196570 IK262106 SG262106 ACC262106 ALY262106 AVU262106 BFQ262106 BPM262106 BZI262106 CJE262106 CTA262106 DCW262106 DMS262106 DWO262106 EGK262106 EQG262106 FAC262106 FJY262106 FTU262106 GDQ262106 GNM262106 GXI262106 HHE262106 HRA262106 IAW262106 IKS262106 IUO262106 JEK262106 JOG262106 JYC262106 KHY262106 KRU262106 LBQ262106 LLM262106 LVI262106 MFE262106 MPA262106 MYW262106 NIS262106 NSO262106 OCK262106 OMG262106 OWC262106 PFY262106 PPU262106 PZQ262106 QJM262106 QTI262106 RDE262106 RNA262106 RWW262106 SGS262106 SQO262106 TAK262106 TKG262106 TUC262106 UDY262106 UNU262106 UXQ262106 VHM262106 VRI262106 WBE262106 WLA262106 WUW262106 IK327642 SG327642 ACC327642 ALY327642 AVU327642 BFQ327642 BPM327642 BZI327642 CJE327642 CTA327642 DCW327642 DMS327642 DWO327642 EGK327642 EQG327642 FAC327642 FJY327642 FTU327642 GDQ327642 GNM327642 GXI327642 HHE327642 HRA327642 IAW327642 IKS327642 IUO327642 JEK327642 JOG327642 JYC327642 KHY327642 KRU327642 LBQ327642 LLM327642 LVI327642 MFE327642 MPA327642 MYW327642 NIS327642 NSO327642 OCK327642 OMG327642 OWC327642 PFY327642 PPU327642 PZQ327642 QJM327642 QTI327642 RDE327642 RNA327642 RWW327642 SGS327642 SQO327642 TAK327642 TKG327642 TUC327642 UDY327642 UNU327642 UXQ327642 VHM327642 VRI327642 WBE327642 WLA327642 WUW327642 IK393178 SG393178 ACC393178 ALY393178 AVU393178 BFQ393178 BPM393178 BZI393178 CJE393178 CTA393178 DCW393178 DMS393178 DWO393178 EGK393178 EQG393178 FAC393178 FJY393178 FTU393178 GDQ393178 GNM393178 GXI393178 HHE393178 HRA393178 IAW393178 IKS393178 IUO393178 JEK393178 JOG393178 JYC393178 KHY393178 KRU393178 LBQ393178 LLM393178 LVI393178 MFE393178 MPA393178 MYW393178 NIS393178 NSO393178 OCK393178 OMG393178 OWC393178 PFY393178 PPU393178 PZQ393178 QJM393178 QTI393178 RDE393178 RNA393178 RWW393178 SGS393178 SQO393178 TAK393178 TKG393178 TUC393178 UDY393178 UNU393178 UXQ393178 VHM393178 VRI393178 WBE393178 WLA393178 WUW393178 IK458714 SG458714 ACC458714 ALY458714 AVU458714 BFQ458714 BPM458714 BZI458714 CJE458714 CTA458714 DCW458714 DMS458714 DWO458714 EGK458714 EQG458714 FAC458714 FJY458714 FTU458714 GDQ458714 GNM458714 GXI458714 HHE458714 HRA458714 IAW458714 IKS458714 IUO458714 JEK458714 JOG458714 JYC458714 KHY458714 KRU458714 LBQ458714 LLM458714 LVI458714 MFE458714 MPA458714 MYW458714 NIS458714 NSO458714 OCK458714 OMG458714 OWC458714 PFY458714 PPU458714 PZQ458714 QJM458714 QTI458714 RDE458714 RNA458714 RWW458714 SGS458714 SQO458714 TAK458714 TKG458714 TUC458714 UDY458714 UNU458714 UXQ458714 VHM458714 VRI458714 WBE458714 WLA458714 WUW458714 IK524250 SG524250 ACC524250 ALY524250 AVU524250 BFQ524250 BPM524250 BZI524250 CJE524250 CTA524250 DCW524250 DMS524250 DWO524250 EGK524250 EQG524250 FAC524250 FJY524250 FTU524250 GDQ524250 GNM524250 GXI524250 HHE524250 HRA524250 IAW524250 IKS524250 IUO524250 JEK524250 JOG524250 JYC524250 KHY524250 KRU524250 LBQ524250 LLM524250 LVI524250 MFE524250 MPA524250 MYW524250 NIS524250 NSO524250 OCK524250 OMG524250 OWC524250 PFY524250 PPU524250 PZQ524250 QJM524250 QTI524250 RDE524250 RNA524250 RWW524250 SGS524250 SQO524250 TAK524250 TKG524250 TUC524250 UDY524250 UNU524250 UXQ524250 VHM524250 VRI524250 WBE524250 WLA524250 WUW524250 IK589786 SG589786 ACC589786 ALY589786 AVU589786 BFQ589786 BPM589786 BZI589786 CJE589786 CTA589786 DCW589786 DMS589786 DWO589786 EGK589786 EQG589786 FAC589786 FJY589786 FTU589786 GDQ589786 GNM589786 GXI589786 HHE589786 HRA589786 IAW589786 IKS589786 IUO589786 JEK589786 JOG589786 JYC589786 KHY589786 KRU589786 LBQ589786 LLM589786 LVI589786 MFE589786 MPA589786 MYW589786 NIS589786 NSO589786 OCK589786 OMG589786 OWC589786 PFY589786 PPU589786 PZQ589786 QJM589786 QTI589786 RDE589786 RNA589786 RWW589786 SGS589786 SQO589786 TAK589786 TKG589786 TUC589786 UDY589786 UNU589786 UXQ589786 VHM589786 VRI589786 WBE589786 WLA589786 WUW589786 IK655322 SG655322 ACC655322 ALY655322 AVU655322 BFQ655322 BPM655322 BZI655322 CJE655322 CTA655322 DCW655322 DMS655322 DWO655322 EGK655322 EQG655322 FAC655322 FJY655322 FTU655322 GDQ655322 GNM655322 GXI655322 HHE655322 HRA655322 IAW655322 IKS655322 IUO655322 JEK655322 JOG655322 JYC655322 KHY655322 KRU655322 LBQ655322 LLM655322 LVI655322 MFE655322 MPA655322 MYW655322 NIS655322 NSO655322 OCK655322 OMG655322 OWC655322 PFY655322 PPU655322 PZQ655322 QJM655322 QTI655322 RDE655322 RNA655322 RWW655322 SGS655322 SQO655322 TAK655322 TKG655322 TUC655322 UDY655322 UNU655322 UXQ655322 VHM655322 VRI655322 WBE655322 WLA655322 WUW655322 IK720858 SG720858 ACC720858 ALY720858 AVU720858 BFQ720858 BPM720858 BZI720858 CJE720858 CTA720858 DCW720858 DMS720858 DWO720858 EGK720858 EQG720858 FAC720858 FJY720858 FTU720858 GDQ720858 GNM720858 GXI720858 HHE720858 HRA720858 IAW720858 IKS720858 IUO720858 JEK720858 JOG720858 JYC720858 KHY720858 KRU720858 LBQ720858 LLM720858 LVI720858 MFE720858 MPA720858 MYW720858 NIS720858 NSO720858 OCK720858 OMG720858 OWC720858 PFY720858 PPU720858 PZQ720858 QJM720858 QTI720858 RDE720858 RNA720858 RWW720858 SGS720858 SQO720858 TAK720858 TKG720858 TUC720858 UDY720858 UNU720858 UXQ720858 VHM720858 VRI720858 WBE720858 WLA720858 WUW720858 IK786394 SG786394 ACC786394 ALY786394 AVU786394 BFQ786394 BPM786394 BZI786394 CJE786394 CTA786394 DCW786394 DMS786394 DWO786394 EGK786394 EQG786394 FAC786394 FJY786394 FTU786394 GDQ786394 GNM786394 GXI786394 HHE786394 HRA786394 IAW786394 IKS786394 IUO786394 JEK786394 JOG786394 JYC786394 KHY786394 KRU786394 LBQ786394 LLM786394 LVI786394 MFE786394 MPA786394 MYW786394 NIS786394 NSO786394 OCK786394 OMG786394 OWC786394 PFY786394 PPU786394 PZQ786394 QJM786394 QTI786394 RDE786394 RNA786394 RWW786394 SGS786394 SQO786394 TAK786394 TKG786394 TUC786394 UDY786394 UNU786394 UXQ786394 VHM786394 VRI786394 WBE786394 WLA786394 WUW786394 IK851930 SG851930 ACC851930 ALY851930 AVU851930 BFQ851930 BPM851930 BZI851930 CJE851930 CTA851930 DCW851930 DMS851930 DWO851930 EGK851930 EQG851930 FAC851930 FJY851930 FTU851930 GDQ851930 GNM851930 GXI851930 HHE851930 HRA851930 IAW851930 IKS851930 IUO851930 JEK851930 JOG851930 JYC851930 KHY851930 KRU851930 LBQ851930 LLM851930 LVI851930 MFE851930 MPA851930 MYW851930 NIS851930 NSO851930 OCK851930 OMG851930 OWC851930 PFY851930 PPU851930 PZQ851930 QJM851930 QTI851930 RDE851930 RNA851930 RWW851930 SGS851930 SQO851930 TAK851930 TKG851930 TUC851930 UDY851930 UNU851930 UXQ851930 VHM851930 VRI851930 WBE851930 WLA851930 WUW851930 IK917466 SG917466 ACC917466 ALY917466 AVU917466 BFQ917466 BPM917466 BZI917466 CJE917466 CTA917466 DCW917466 DMS917466 DWO917466 EGK917466 EQG917466 FAC917466 FJY917466 FTU917466 GDQ917466 GNM917466 GXI917466 HHE917466 HRA917466 IAW917466 IKS917466 IUO917466 JEK917466 JOG917466 JYC917466 KHY917466 KRU917466 LBQ917466 LLM917466 LVI917466 MFE917466 MPA917466 MYW917466 NIS917466 NSO917466 OCK917466 OMG917466 OWC917466 PFY917466 PPU917466 PZQ917466 QJM917466 QTI917466 RDE917466 RNA917466 RWW917466 SGS917466 SQO917466 TAK917466 TKG917466 TUC917466 UDY917466 UNU917466 UXQ917466 VHM917466 VRI917466 WBE917466 WLA917466 WUW917466 IK983002 SG983002 ACC983002 ALY983002 AVU983002 BFQ983002 BPM983002 BZI983002 CJE983002 CTA983002 DCW983002 DMS983002 DWO983002 EGK983002 EQG983002 FAC983002 FJY983002 FTU983002 GDQ983002 GNM983002 GXI983002 HHE983002 HRA983002 IAW983002 IKS983002 IUO983002 JEK983002 JOG983002 JYC983002 KHY983002 KRU983002 LBQ983002 LLM983002 LVI983002 MFE983002 MPA983002 MYW983002 NIS983002 NSO983002 OCK983002 OMG983002 OWC983002 PFY983002 PPU983002 PZQ983002 QJM983002 QTI983002 RDE983002 RNA983002 RWW983002 SGS983002 SQO983002 TAK983002 TKG983002 TUC983002 UDY983002 UNU983002 UXQ983002 VHM983002 VRI983002 WBE983002 WLA983002 WUW983002 IH65498 SD65498 ABZ65498 ALV65498 AVR65498 BFN65498 BPJ65498 BZF65498 CJB65498 CSX65498 DCT65498 DMP65498 DWL65498 EGH65498 EQD65498 EZZ65498 FJV65498 FTR65498 GDN65498 GNJ65498 GXF65498 HHB65498 HQX65498 IAT65498 IKP65498 IUL65498 JEH65498 JOD65498 JXZ65498 KHV65498 KRR65498 LBN65498 LLJ65498 LVF65498 MFB65498 MOX65498 MYT65498 NIP65498 NSL65498 OCH65498 OMD65498 OVZ65498 PFV65498 PPR65498 PZN65498 QJJ65498 QTF65498 RDB65498 RMX65498 RWT65498 SGP65498 SQL65498 TAH65498 TKD65498 TTZ65498 UDV65498 UNR65498 UXN65498 VHJ65498 VRF65498 WBB65498 WKX65498 WUT65498 IH131034 SD131034 ABZ131034 ALV131034 AVR131034 BFN131034 BPJ131034 BZF131034 CJB131034 CSX131034 DCT131034 DMP131034 DWL131034 EGH131034 EQD131034 EZZ131034 FJV131034 FTR131034 GDN131034 GNJ131034 GXF131034 HHB131034 HQX131034 IAT131034 IKP131034 IUL131034 JEH131034 JOD131034 JXZ131034 KHV131034 KRR131034 LBN131034 LLJ131034 LVF131034 MFB131034 MOX131034 MYT131034 NIP131034 NSL131034 OCH131034 OMD131034 OVZ131034 PFV131034 PPR131034 PZN131034 QJJ131034 QTF131034 RDB131034 RMX131034 RWT131034 SGP131034 SQL131034 TAH131034 TKD131034 TTZ131034 UDV131034 UNR131034 UXN131034 VHJ131034 VRF131034 WBB131034 WKX131034 WUT131034 IH196570 SD196570 ABZ196570 ALV196570 AVR196570 BFN196570 BPJ196570 BZF196570 CJB196570 CSX196570 DCT196570 DMP196570 DWL196570 EGH196570 EQD196570 EZZ196570 FJV196570 FTR196570 GDN196570 GNJ196570 GXF196570 HHB196570 HQX196570 IAT196570 IKP196570 IUL196570 JEH196570 JOD196570 JXZ196570 KHV196570 KRR196570 LBN196570 LLJ196570 LVF196570 MFB196570 MOX196570 MYT196570 NIP196570 NSL196570 OCH196570 OMD196570 OVZ196570 PFV196570 PPR196570 PZN196570 QJJ196570 QTF196570 RDB196570 RMX196570 RWT196570 SGP196570 SQL196570 TAH196570 TKD196570 TTZ196570 UDV196570 UNR196570 UXN196570 VHJ196570 VRF196570 WBB196570 WKX196570 WUT196570 IH262106 SD262106 ABZ262106 ALV262106 AVR262106 BFN262106 BPJ262106 BZF262106 CJB262106 CSX262106 DCT262106 DMP262106 DWL262106 EGH262106 EQD262106 EZZ262106 FJV262106 FTR262106 GDN262106 GNJ262106 GXF262106 HHB262106 HQX262106 IAT262106 IKP262106 IUL262106 JEH262106 JOD262106 JXZ262106 KHV262106 KRR262106 LBN262106 LLJ262106 LVF262106 MFB262106 MOX262106 MYT262106 NIP262106 NSL262106 OCH262106 OMD262106 OVZ262106 PFV262106 PPR262106 PZN262106 QJJ262106 QTF262106 RDB262106 RMX262106 RWT262106 SGP262106 SQL262106 TAH262106 TKD262106 TTZ262106 UDV262106 UNR262106 UXN262106 VHJ262106 VRF262106 WBB262106 WKX262106 WUT262106 IH327642 SD327642 ABZ327642 ALV327642 AVR327642 BFN327642 BPJ327642 BZF327642 CJB327642 CSX327642 DCT327642 DMP327642 DWL327642 EGH327642 EQD327642 EZZ327642 FJV327642 FTR327642 GDN327642 GNJ327642 GXF327642 HHB327642 HQX327642 IAT327642 IKP327642 IUL327642 JEH327642 JOD327642 JXZ327642 KHV327642 KRR327642 LBN327642 LLJ327642 LVF327642 MFB327642 MOX327642 MYT327642 NIP327642 NSL327642 OCH327642 OMD327642 OVZ327642 PFV327642 PPR327642 PZN327642 QJJ327642 QTF327642 RDB327642 RMX327642 RWT327642 SGP327642 SQL327642 TAH327642 TKD327642 TTZ327642 UDV327642 UNR327642 UXN327642 VHJ327642 VRF327642 WBB327642 WKX327642 WUT327642 IH393178 SD393178 ABZ393178 ALV393178 AVR393178 BFN393178 BPJ393178 BZF393178 CJB393178 CSX393178 DCT393178 DMP393178 DWL393178 EGH393178 EQD393178 EZZ393178 FJV393178 FTR393178 GDN393178 GNJ393178 GXF393178 HHB393178 HQX393178 IAT393178 IKP393178 IUL393178 JEH393178 JOD393178 JXZ393178 KHV393178 KRR393178 LBN393178 LLJ393178 LVF393178 MFB393178 MOX393178 MYT393178 NIP393178 NSL393178 OCH393178 OMD393178 OVZ393178 PFV393178 PPR393178 PZN393178 QJJ393178 QTF393178 RDB393178 RMX393178 RWT393178 SGP393178 SQL393178 TAH393178 TKD393178 TTZ393178 UDV393178 UNR393178 UXN393178 VHJ393178 VRF393178 WBB393178 WKX393178 WUT393178 IH458714 SD458714 ABZ458714 ALV458714 AVR458714 BFN458714 BPJ458714 BZF458714 CJB458714 CSX458714 DCT458714 DMP458714 DWL458714 EGH458714 EQD458714 EZZ458714 FJV458714 FTR458714 GDN458714 GNJ458714 GXF458714 HHB458714 HQX458714 IAT458714 IKP458714 IUL458714 JEH458714 JOD458714 JXZ458714 KHV458714 KRR458714 LBN458714 LLJ458714 LVF458714 MFB458714 MOX458714 MYT458714 NIP458714 NSL458714 OCH458714 OMD458714 OVZ458714 PFV458714 PPR458714 PZN458714 QJJ458714 QTF458714 RDB458714 RMX458714 RWT458714 SGP458714 SQL458714 TAH458714 TKD458714 TTZ458714 UDV458714 UNR458714 UXN458714 VHJ458714 VRF458714 WBB458714 WKX458714 WUT458714 IH524250 SD524250 ABZ524250 ALV524250 AVR524250 BFN524250 BPJ524250 BZF524250 CJB524250 CSX524250 DCT524250 DMP524250 DWL524250 EGH524250 EQD524250 EZZ524250 FJV524250 FTR524250 GDN524250 GNJ524250 GXF524250 HHB524250 HQX524250 IAT524250 IKP524250 IUL524250 JEH524250 JOD524250 JXZ524250 KHV524250 KRR524250 LBN524250 LLJ524250 LVF524250 MFB524250 MOX524250 MYT524250 NIP524250 NSL524250 OCH524250 OMD524250 OVZ524250 PFV524250 PPR524250 PZN524250 QJJ524250 QTF524250 RDB524250 RMX524250 RWT524250 SGP524250 SQL524250 TAH524250 TKD524250 TTZ524250 UDV524250 UNR524250 UXN524250 VHJ524250 VRF524250 WBB524250 WKX524250 WUT524250 IH589786 SD589786 ABZ589786 ALV589786 AVR589786 BFN589786 BPJ589786 BZF589786 CJB589786 CSX589786 DCT589786 DMP589786 DWL589786 EGH589786 EQD589786 EZZ589786 FJV589786 FTR589786 GDN589786 GNJ589786 GXF589786 HHB589786 HQX589786 IAT589786 IKP589786 IUL589786 JEH589786 JOD589786 JXZ589786 KHV589786 KRR589786 LBN589786 LLJ589786 LVF589786 MFB589786 MOX589786 MYT589786 NIP589786 NSL589786 OCH589786 OMD589786 OVZ589786 PFV589786 PPR589786 PZN589786 QJJ589786 QTF589786 RDB589786 RMX589786 RWT589786 SGP589786 SQL589786 TAH589786 TKD589786 TTZ589786 UDV589786 UNR589786 UXN589786 VHJ589786 VRF589786 WBB589786 WKX589786 WUT589786 IH655322 SD655322 ABZ655322 ALV655322 AVR655322 BFN655322 BPJ655322 BZF655322 CJB655322 CSX655322 DCT655322 DMP655322 DWL655322 EGH655322 EQD655322 EZZ655322 FJV655322 FTR655322 GDN655322 GNJ655322 GXF655322 HHB655322 HQX655322 IAT655322 IKP655322 IUL655322 JEH655322 JOD655322 JXZ655322 KHV655322 KRR655322 LBN655322 LLJ655322 LVF655322 MFB655322 MOX655322 MYT655322 NIP655322 NSL655322 OCH655322 OMD655322 OVZ655322 PFV655322 PPR655322 PZN655322 QJJ655322 QTF655322 RDB655322 RMX655322 RWT655322 SGP655322 SQL655322 TAH655322 TKD655322 TTZ655322 UDV655322 UNR655322 UXN655322 VHJ655322 VRF655322 WBB655322 WKX655322 WUT655322 IH720858 SD720858 ABZ720858 ALV720858 AVR720858 BFN720858 BPJ720858 BZF720858 CJB720858 CSX720858 DCT720858 DMP720858 DWL720858 EGH720858 EQD720858 EZZ720858 FJV720858 FTR720858 GDN720858 GNJ720858 GXF720858 HHB720858 HQX720858 IAT720858 IKP720858 IUL720858 JEH720858 JOD720858 JXZ720858 KHV720858 KRR720858 LBN720858 LLJ720858 LVF720858 MFB720858 MOX720858 MYT720858 NIP720858 NSL720858 OCH720858 OMD720858 OVZ720858 PFV720858 PPR720858 PZN720858 QJJ720858 QTF720858 RDB720858 RMX720858 RWT720858 SGP720858 SQL720858 TAH720858 TKD720858 TTZ720858 UDV720858 UNR720858 UXN720858 VHJ720858 VRF720858 WBB720858 WKX720858 WUT720858 IH786394 SD786394 ABZ786394 ALV786394 AVR786394 BFN786394 BPJ786394 BZF786394 CJB786394 CSX786394 DCT786394 DMP786394 DWL786394 EGH786394 EQD786394 EZZ786394 FJV786394 FTR786394 GDN786394 GNJ786394 GXF786394 HHB786394 HQX786394 IAT786394 IKP786394 IUL786394 JEH786394 JOD786394 JXZ786394 KHV786394 KRR786394 LBN786394 LLJ786394 LVF786394 MFB786394 MOX786394 MYT786394 NIP786394 NSL786394 OCH786394 OMD786394 OVZ786394 PFV786394 PPR786394 PZN786394 QJJ786394 QTF786394 RDB786394 RMX786394 RWT786394 SGP786394 SQL786394 TAH786394 TKD786394 TTZ786394 UDV786394 UNR786394 UXN786394 VHJ786394 VRF786394 WBB786394 WKX786394 WUT786394 IH851930 SD851930 ABZ851930 ALV851930 AVR851930 BFN851930 BPJ851930 BZF851930 CJB851930 CSX851930 DCT851930 DMP851930 DWL851930 EGH851930 EQD851930 EZZ851930 FJV851930 FTR851930 GDN851930 GNJ851930 GXF851930 HHB851930 HQX851930 IAT851930 IKP851930 IUL851930 JEH851930 JOD851930 JXZ851930 KHV851930 KRR851930 LBN851930 LLJ851930 LVF851930 MFB851930 MOX851930 MYT851930 NIP851930 NSL851930 OCH851930 OMD851930 OVZ851930 PFV851930 PPR851930 PZN851930 QJJ851930 QTF851930 RDB851930 RMX851930 RWT851930 SGP851930 SQL851930 TAH851930 TKD851930 TTZ851930 UDV851930 UNR851930 UXN851930 VHJ851930 VRF851930 WBB851930 WKX851930 WUT851930 IH917466 SD917466 ABZ917466 ALV917466 AVR917466 BFN917466 BPJ917466 BZF917466 CJB917466 CSX917466 DCT917466 DMP917466 DWL917466 EGH917466 EQD917466 EZZ917466 FJV917466 FTR917466 GDN917466 GNJ917466 GXF917466 HHB917466 HQX917466 IAT917466 IKP917466 IUL917466 JEH917466 JOD917466 JXZ917466 KHV917466 KRR917466 LBN917466 LLJ917466 LVF917466 MFB917466 MOX917466 MYT917466 NIP917466 NSL917466 OCH917466 OMD917466 OVZ917466 PFV917466 PPR917466 PZN917466 QJJ917466 QTF917466 RDB917466 RMX917466 RWT917466 SGP917466 SQL917466 TAH917466 TKD917466 TTZ917466 UDV917466 UNR917466 UXN917466 VHJ917466 VRF917466 WBB917466 WKX917466 WUT917466 IH983002 SD983002 ABZ983002 ALV983002 AVR983002 BFN983002 BPJ983002 BZF983002 CJB983002 CSX983002 DCT983002 DMP983002 DWL983002 EGH983002 EQD983002 EZZ983002 FJV983002 FTR983002 GDN983002 GNJ983002 GXF983002 HHB983002 HQX983002 IAT983002 IKP983002 IUL983002 JEH983002 JOD983002 JXZ983002 KHV983002 KRR983002 LBN983002 LLJ983002 LVF983002 MFB983002 MOX983002 MYT983002 NIP983002 NSL983002 OCH983002 OMD983002 OVZ983002 PFV983002 PPR983002 PZN983002 QJJ983002 QTF983002 RDB983002 RMX983002 RWT983002 SGP983002 SQL983002 TAH983002 TKD983002 TTZ983002 UDV983002 UNR983002 UXN983002 VHJ983002 VRF983002 WBB983002 WKX983002 IK11 SG11 ACC11 ALY11 AVU11 BFQ11 BPM11 BZI11 CJE11 CTA11 DCW11 DMS11 DWO11 EGK11 EQG11 FAC11 FJY11 FTU11 GDQ11 GNM11 GXI11 HHE11 HRA11 IAW11 IKS11 IUO11 JEK11 JOG11 JYC11 KHY11 KRU11 LBQ11 LLM11 LVI11 MFE11 MPA11 MYW11 NIS11 NSO11 OCK11 OMG11 OWC11 PFY11 PPU11 PZQ11 QJM11 QTI11 RDE11 RNA11 RWW11 SGS11 SQO11 TAK11 TKG11 TUC11 UDY11 UNU11 UXQ11 VHM11 VRI11 WBE11 WLA11 WUW11 IH11 SD11 ABZ11 ALV11 AVR11 BFN11 BPJ11 BZF11 CJB11 CSX11 DCT11 DMP11 DWL11 EGH11 EQD11 EZZ11 FJV11 FTR11 GDN11 GNJ11 GXF11 HHB11 HQX11 IAT11 IKP11 IUL11 JEH11 JOD11 JXZ11 KHV11 KRR11 LBN11 LLJ11 LVF11 MFB11 MOX11 MYT11 NIP11 NSL11 OCH11 OMD11 OVZ11 PFV11 PPR11 PZN11 QJJ11 QTF11 RDB11 RMX11 RWT11 SGP11 SQL11 TAH11 TKD11 TTZ11 UDV11 UNR11 UXN11 VHJ11 VRF11 WBB11 WKX11 WUT11" xr:uid="{00000000-0002-0000-0700-000008000000}">
      <formula1>SwapType</formula1>
    </dataValidation>
    <dataValidation type="list" allowBlank="1" showInputMessage="1" showErrorMessage="1" sqref="WUT983004 H65497 E983001 E917465 E851929 E786393 E720857 E655321 E589785 E524249 E458713 E393177 E327641 E262105 E196569 E131033 E65497 H983001 H917465 H851929 H786393 H720857 H655321 H589785 H524249 H458713 H393177 H327641 H262105 H196569 H131033 IK65500 SG65500 ACC65500 ALY65500 AVU65500 BFQ65500 BPM65500 BZI65500 CJE65500 CTA65500 DCW65500 DMS65500 DWO65500 EGK65500 EQG65500 FAC65500 FJY65500 FTU65500 GDQ65500 GNM65500 GXI65500 HHE65500 HRA65500 IAW65500 IKS65500 IUO65500 JEK65500 JOG65500 JYC65500 KHY65500 KRU65500 LBQ65500 LLM65500 LVI65500 MFE65500 MPA65500 MYW65500 NIS65500 NSO65500 OCK65500 OMG65500 OWC65500 PFY65500 PPU65500 PZQ65500 QJM65500 QTI65500 RDE65500 RNA65500 RWW65500 SGS65500 SQO65500 TAK65500 TKG65500 TUC65500 UDY65500 UNU65500 UXQ65500 VHM65500 VRI65500 WBE65500 WLA65500 WUW65500 IK131036 SG131036 ACC131036 ALY131036 AVU131036 BFQ131036 BPM131036 BZI131036 CJE131036 CTA131036 DCW131036 DMS131036 DWO131036 EGK131036 EQG131036 FAC131036 FJY131036 FTU131036 GDQ131036 GNM131036 GXI131036 HHE131036 HRA131036 IAW131036 IKS131036 IUO131036 JEK131036 JOG131036 JYC131036 KHY131036 KRU131036 LBQ131036 LLM131036 LVI131036 MFE131036 MPA131036 MYW131036 NIS131036 NSO131036 OCK131036 OMG131036 OWC131036 PFY131036 PPU131036 PZQ131036 QJM131036 QTI131036 RDE131036 RNA131036 RWW131036 SGS131036 SQO131036 TAK131036 TKG131036 TUC131036 UDY131036 UNU131036 UXQ131036 VHM131036 VRI131036 WBE131036 WLA131036 WUW131036 IK196572 SG196572 ACC196572 ALY196572 AVU196572 BFQ196572 BPM196572 BZI196572 CJE196572 CTA196572 DCW196572 DMS196572 DWO196572 EGK196572 EQG196572 FAC196572 FJY196572 FTU196572 GDQ196572 GNM196572 GXI196572 HHE196572 HRA196572 IAW196572 IKS196572 IUO196572 JEK196572 JOG196572 JYC196572 KHY196572 KRU196572 LBQ196572 LLM196572 LVI196572 MFE196572 MPA196572 MYW196572 NIS196572 NSO196572 OCK196572 OMG196572 OWC196572 PFY196572 PPU196572 PZQ196572 QJM196572 QTI196572 RDE196572 RNA196572 RWW196572 SGS196572 SQO196572 TAK196572 TKG196572 TUC196572 UDY196572 UNU196572 UXQ196572 VHM196572 VRI196572 WBE196572 WLA196572 WUW196572 IK262108 SG262108 ACC262108 ALY262108 AVU262108 BFQ262108 BPM262108 BZI262108 CJE262108 CTA262108 DCW262108 DMS262108 DWO262108 EGK262108 EQG262108 FAC262108 FJY262108 FTU262108 GDQ262108 GNM262108 GXI262108 HHE262108 HRA262108 IAW262108 IKS262108 IUO262108 JEK262108 JOG262108 JYC262108 KHY262108 KRU262108 LBQ262108 LLM262108 LVI262108 MFE262108 MPA262108 MYW262108 NIS262108 NSO262108 OCK262108 OMG262108 OWC262108 PFY262108 PPU262108 PZQ262108 QJM262108 QTI262108 RDE262108 RNA262108 RWW262108 SGS262108 SQO262108 TAK262108 TKG262108 TUC262108 UDY262108 UNU262108 UXQ262108 VHM262108 VRI262108 WBE262108 WLA262108 WUW262108 IK327644 SG327644 ACC327644 ALY327644 AVU327644 BFQ327644 BPM327644 BZI327644 CJE327644 CTA327644 DCW327644 DMS327644 DWO327644 EGK327644 EQG327644 FAC327644 FJY327644 FTU327644 GDQ327644 GNM327644 GXI327644 HHE327644 HRA327644 IAW327644 IKS327644 IUO327644 JEK327644 JOG327644 JYC327644 KHY327644 KRU327644 LBQ327644 LLM327644 LVI327644 MFE327644 MPA327644 MYW327644 NIS327644 NSO327644 OCK327644 OMG327644 OWC327644 PFY327644 PPU327644 PZQ327644 QJM327644 QTI327644 RDE327644 RNA327644 RWW327644 SGS327644 SQO327644 TAK327644 TKG327644 TUC327644 UDY327644 UNU327644 UXQ327644 VHM327644 VRI327644 WBE327644 WLA327644 WUW327644 IK393180 SG393180 ACC393180 ALY393180 AVU393180 BFQ393180 BPM393180 BZI393180 CJE393180 CTA393180 DCW393180 DMS393180 DWO393180 EGK393180 EQG393180 FAC393180 FJY393180 FTU393180 GDQ393180 GNM393180 GXI393180 HHE393180 HRA393180 IAW393180 IKS393180 IUO393180 JEK393180 JOG393180 JYC393180 KHY393180 KRU393180 LBQ393180 LLM393180 LVI393180 MFE393180 MPA393180 MYW393180 NIS393180 NSO393180 OCK393180 OMG393180 OWC393180 PFY393180 PPU393180 PZQ393180 QJM393180 QTI393180 RDE393180 RNA393180 RWW393180 SGS393180 SQO393180 TAK393180 TKG393180 TUC393180 UDY393180 UNU393180 UXQ393180 VHM393180 VRI393180 WBE393180 WLA393180 WUW393180 IK458716 SG458716 ACC458716 ALY458716 AVU458716 BFQ458716 BPM458716 BZI458716 CJE458716 CTA458716 DCW458716 DMS458716 DWO458716 EGK458716 EQG458716 FAC458716 FJY458716 FTU458716 GDQ458716 GNM458716 GXI458716 HHE458716 HRA458716 IAW458716 IKS458716 IUO458716 JEK458716 JOG458716 JYC458716 KHY458716 KRU458716 LBQ458716 LLM458716 LVI458716 MFE458716 MPA458716 MYW458716 NIS458716 NSO458716 OCK458716 OMG458716 OWC458716 PFY458716 PPU458716 PZQ458716 QJM458716 QTI458716 RDE458716 RNA458716 RWW458716 SGS458716 SQO458716 TAK458716 TKG458716 TUC458716 UDY458716 UNU458716 UXQ458716 VHM458716 VRI458716 WBE458716 WLA458716 WUW458716 IK524252 SG524252 ACC524252 ALY524252 AVU524252 BFQ524252 BPM524252 BZI524252 CJE524252 CTA524252 DCW524252 DMS524252 DWO524252 EGK524252 EQG524252 FAC524252 FJY524252 FTU524252 GDQ524252 GNM524252 GXI524252 HHE524252 HRA524252 IAW524252 IKS524252 IUO524252 JEK524252 JOG524252 JYC524252 KHY524252 KRU524252 LBQ524252 LLM524252 LVI524252 MFE524252 MPA524252 MYW524252 NIS524252 NSO524252 OCK524252 OMG524252 OWC524252 PFY524252 PPU524252 PZQ524252 QJM524252 QTI524252 RDE524252 RNA524252 RWW524252 SGS524252 SQO524252 TAK524252 TKG524252 TUC524252 UDY524252 UNU524252 UXQ524252 VHM524252 VRI524252 WBE524252 WLA524252 WUW524252 IK589788 SG589788 ACC589788 ALY589788 AVU589788 BFQ589788 BPM589788 BZI589788 CJE589788 CTA589788 DCW589788 DMS589788 DWO589788 EGK589788 EQG589788 FAC589788 FJY589788 FTU589788 GDQ589788 GNM589788 GXI589788 HHE589788 HRA589788 IAW589788 IKS589788 IUO589788 JEK589788 JOG589788 JYC589788 KHY589788 KRU589788 LBQ589788 LLM589788 LVI589788 MFE589788 MPA589788 MYW589788 NIS589788 NSO589788 OCK589788 OMG589788 OWC589788 PFY589788 PPU589788 PZQ589788 QJM589788 QTI589788 RDE589788 RNA589788 RWW589788 SGS589788 SQO589788 TAK589788 TKG589788 TUC589788 UDY589788 UNU589788 UXQ589788 VHM589788 VRI589788 WBE589788 WLA589788 WUW589788 IK655324 SG655324 ACC655324 ALY655324 AVU655324 BFQ655324 BPM655324 BZI655324 CJE655324 CTA655324 DCW655324 DMS655324 DWO655324 EGK655324 EQG655324 FAC655324 FJY655324 FTU655324 GDQ655324 GNM655324 GXI655324 HHE655324 HRA655324 IAW655324 IKS655324 IUO655324 JEK655324 JOG655324 JYC655324 KHY655324 KRU655324 LBQ655324 LLM655324 LVI655324 MFE655324 MPA655324 MYW655324 NIS655324 NSO655324 OCK655324 OMG655324 OWC655324 PFY655324 PPU655324 PZQ655324 QJM655324 QTI655324 RDE655324 RNA655324 RWW655324 SGS655324 SQO655324 TAK655324 TKG655324 TUC655324 UDY655324 UNU655324 UXQ655324 VHM655324 VRI655324 WBE655324 WLA655324 WUW655324 IK720860 SG720860 ACC720860 ALY720860 AVU720860 BFQ720860 BPM720860 BZI720860 CJE720860 CTA720860 DCW720860 DMS720860 DWO720860 EGK720860 EQG720860 FAC720860 FJY720860 FTU720860 GDQ720860 GNM720860 GXI720860 HHE720860 HRA720860 IAW720860 IKS720860 IUO720860 JEK720860 JOG720860 JYC720860 KHY720860 KRU720860 LBQ720860 LLM720860 LVI720860 MFE720860 MPA720860 MYW720860 NIS720860 NSO720860 OCK720860 OMG720860 OWC720860 PFY720860 PPU720860 PZQ720860 QJM720860 QTI720860 RDE720860 RNA720860 RWW720860 SGS720860 SQO720860 TAK720860 TKG720860 TUC720860 UDY720860 UNU720860 UXQ720860 VHM720860 VRI720860 WBE720860 WLA720860 WUW720860 IK786396 SG786396 ACC786396 ALY786396 AVU786396 BFQ786396 BPM786396 BZI786396 CJE786396 CTA786396 DCW786396 DMS786396 DWO786396 EGK786396 EQG786396 FAC786396 FJY786396 FTU786396 GDQ786396 GNM786396 GXI786396 HHE786396 HRA786396 IAW786396 IKS786396 IUO786396 JEK786396 JOG786396 JYC786396 KHY786396 KRU786396 LBQ786396 LLM786396 LVI786396 MFE786396 MPA786396 MYW786396 NIS786396 NSO786396 OCK786396 OMG786396 OWC786396 PFY786396 PPU786396 PZQ786396 QJM786396 QTI786396 RDE786396 RNA786396 RWW786396 SGS786396 SQO786396 TAK786396 TKG786396 TUC786396 UDY786396 UNU786396 UXQ786396 VHM786396 VRI786396 WBE786396 WLA786396 WUW786396 IK851932 SG851932 ACC851932 ALY851932 AVU851932 BFQ851932 BPM851932 BZI851932 CJE851932 CTA851932 DCW851932 DMS851932 DWO851932 EGK851932 EQG851932 FAC851932 FJY851932 FTU851932 GDQ851932 GNM851932 GXI851932 HHE851932 HRA851932 IAW851932 IKS851932 IUO851932 JEK851932 JOG851932 JYC851932 KHY851932 KRU851932 LBQ851932 LLM851932 LVI851932 MFE851932 MPA851932 MYW851932 NIS851932 NSO851932 OCK851932 OMG851932 OWC851932 PFY851932 PPU851932 PZQ851932 QJM851932 QTI851932 RDE851932 RNA851932 RWW851932 SGS851932 SQO851932 TAK851932 TKG851932 TUC851932 UDY851932 UNU851932 UXQ851932 VHM851932 VRI851932 WBE851932 WLA851932 WUW851932 IK917468 SG917468 ACC917468 ALY917468 AVU917468 BFQ917468 BPM917468 BZI917468 CJE917468 CTA917468 DCW917468 DMS917468 DWO917468 EGK917468 EQG917468 FAC917468 FJY917468 FTU917468 GDQ917468 GNM917468 GXI917468 HHE917468 HRA917468 IAW917468 IKS917468 IUO917468 JEK917468 JOG917468 JYC917468 KHY917468 KRU917468 LBQ917468 LLM917468 LVI917468 MFE917468 MPA917468 MYW917468 NIS917468 NSO917468 OCK917468 OMG917468 OWC917468 PFY917468 PPU917468 PZQ917468 QJM917468 QTI917468 RDE917468 RNA917468 RWW917468 SGS917468 SQO917468 TAK917468 TKG917468 TUC917468 UDY917468 UNU917468 UXQ917468 VHM917468 VRI917468 WBE917468 WLA917468 WUW917468 IK983004 SG983004 ACC983004 ALY983004 AVU983004 BFQ983004 BPM983004 BZI983004 CJE983004 CTA983004 DCW983004 DMS983004 DWO983004 EGK983004 EQG983004 FAC983004 FJY983004 FTU983004 GDQ983004 GNM983004 GXI983004 HHE983004 HRA983004 IAW983004 IKS983004 IUO983004 JEK983004 JOG983004 JYC983004 KHY983004 KRU983004 LBQ983004 LLM983004 LVI983004 MFE983004 MPA983004 MYW983004 NIS983004 NSO983004 OCK983004 OMG983004 OWC983004 PFY983004 PPU983004 PZQ983004 QJM983004 QTI983004 RDE983004 RNA983004 RWW983004 SGS983004 SQO983004 TAK983004 TKG983004 TUC983004 UDY983004 UNU983004 UXQ983004 VHM983004 VRI983004 WBE983004 WLA983004 WUW983004 IH65500 SD65500 ABZ65500 ALV65500 AVR65500 BFN65500 BPJ65500 BZF65500 CJB65500 CSX65500 DCT65500 DMP65500 DWL65500 EGH65500 EQD65500 EZZ65500 FJV65500 FTR65500 GDN65500 GNJ65500 GXF65500 HHB65500 HQX65500 IAT65500 IKP65500 IUL65500 JEH65500 JOD65500 JXZ65500 KHV65500 KRR65500 LBN65500 LLJ65500 LVF65500 MFB65500 MOX65500 MYT65500 NIP65500 NSL65500 OCH65500 OMD65500 OVZ65500 PFV65500 PPR65500 PZN65500 QJJ65500 QTF65500 RDB65500 RMX65500 RWT65500 SGP65500 SQL65500 TAH65500 TKD65500 TTZ65500 UDV65500 UNR65500 UXN65500 VHJ65500 VRF65500 WBB65500 WKX65500 WUT65500 IH131036 SD131036 ABZ131036 ALV131036 AVR131036 BFN131036 BPJ131036 BZF131036 CJB131036 CSX131036 DCT131036 DMP131036 DWL131036 EGH131036 EQD131036 EZZ131036 FJV131036 FTR131036 GDN131036 GNJ131036 GXF131036 HHB131036 HQX131036 IAT131036 IKP131036 IUL131036 JEH131036 JOD131036 JXZ131036 KHV131036 KRR131036 LBN131036 LLJ131036 LVF131036 MFB131036 MOX131036 MYT131036 NIP131036 NSL131036 OCH131036 OMD131036 OVZ131036 PFV131036 PPR131036 PZN131036 QJJ131036 QTF131036 RDB131036 RMX131036 RWT131036 SGP131036 SQL131036 TAH131036 TKD131036 TTZ131036 UDV131036 UNR131036 UXN131036 VHJ131036 VRF131036 WBB131036 WKX131036 WUT131036 IH196572 SD196572 ABZ196572 ALV196572 AVR196572 BFN196572 BPJ196572 BZF196572 CJB196572 CSX196572 DCT196572 DMP196572 DWL196572 EGH196572 EQD196572 EZZ196572 FJV196572 FTR196572 GDN196572 GNJ196572 GXF196572 HHB196572 HQX196572 IAT196572 IKP196572 IUL196572 JEH196572 JOD196572 JXZ196572 KHV196572 KRR196572 LBN196572 LLJ196572 LVF196572 MFB196572 MOX196572 MYT196572 NIP196572 NSL196572 OCH196572 OMD196572 OVZ196572 PFV196572 PPR196572 PZN196572 QJJ196572 QTF196572 RDB196572 RMX196572 RWT196572 SGP196572 SQL196572 TAH196572 TKD196572 TTZ196572 UDV196572 UNR196572 UXN196572 VHJ196572 VRF196572 WBB196572 WKX196572 WUT196572 IH262108 SD262108 ABZ262108 ALV262108 AVR262108 BFN262108 BPJ262108 BZF262108 CJB262108 CSX262108 DCT262108 DMP262108 DWL262108 EGH262108 EQD262108 EZZ262108 FJV262108 FTR262108 GDN262108 GNJ262108 GXF262108 HHB262108 HQX262108 IAT262108 IKP262108 IUL262108 JEH262108 JOD262108 JXZ262108 KHV262108 KRR262108 LBN262108 LLJ262108 LVF262108 MFB262108 MOX262108 MYT262108 NIP262108 NSL262108 OCH262108 OMD262108 OVZ262108 PFV262108 PPR262108 PZN262108 QJJ262108 QTF262108 RDB262108 RMX262108 RWT262108 SGP262108 SQL262108 TAH262108 TKD262108 TTZ262108 UDV262108 UNR262108 UXN262108 VHJ262108 VRF262108 WBB262108 WKX262108 WUT262108 IH327644 SD327644 ABZ327644 ALV327644 AVR327644 BFN327644 BPJ327644 BZF327644 CJB327644 CSX327644 DCT327644 DMP327644 DWL327644 EGH327644 EQD327644 EZZ327644 FJV327644 FTR327644 GDN327644 GNJ327644 GXF327644 HHB327644 HQX327644 IAT327644 IKP327644 IUL327644 JEH327644 JOD327644 JXZ327644 KHV327644 KRR327644 LBN327644 LLJ327644 LVF327644 MFB327644 MOX327644 MYT327644 NIP327644 NSL327644 OCH327644 OMD327644 OVZ327644 PFV327644 PPR327644 PZN327644 QJJ327644 QTF327644 RDB327644 RMX327644 RWT327644 SGP327644 SQL327644 TAH327644 TKD327644 TTZ327644 UDV327644 UNR327644 UXN327644 VHJ327644 VRF327644 WBB327644 WKX327644 WUT327644 IH393180 SD393180 ABZ393180 ALV393180 AVR393180 BFN393180 BPJ393180 BZF393180 CJB393180 CSX393180 DCT393180 DMP393180 DWL393180 EGH393180 EQD393180 EZZ393180 FJV393180 FTR393180 GDN393180 GNJ393180 GXF393180 HHB393180 HQX393180 IAT393180 IKP393180 IUL393180 JEH393180 JOD393180 JXZ393180 KHV393180 KRR393180 LBN393180 LLJ393180 LVF393180 MFB393180 MOX393180 MYT393180 NIP393180 NSL393180 OCH393180 OMD393180 OVZ393180 PFV393180 PPR393180 PZN393180 QJJ393180 QTF393180 RDB393180 RMX393180 RWT393180 SGP393180 SQL393180 TAH393180 TKD393180 TTZ393180 UDV393180 UNR393180 UXN393180 VHJ393180 VRF393180 WBB393180 WKX393180 WUT393180 IH458716 SD458716 ABZ458716 ALV458716 AVR458716 BFN458716 BPJ458716 BZF458716 CJB458716 CSX458716 DCT458716 DMP458716 DWL458716 EGH458716 EQD458716 EZZ458716 FJV458716 FTR458716 GDN458716 GNJ458716 GXF458716 HHB458716 HQX458716 IAT458716 IKP458716 IUL458716 JEH458716 JOD458716 JXZ458716 KHV458716 KRR458716 LBN458716 LLJ458716 LVF458716 MFB458716 MOX458716 MYT458716 NIP458716 NSL458716 OCH458716 OMD458716 OVZ458716 PFV458716 PPR458716 PZN458716 QJJ458716 QTF458716 RDB458716 RMX458716 RWT458716 SGP458716 SQL458716 TAH458716 TKD458716 TTZ458716 UDV458716 UNR458716 UXN458716 VHJ458716 VRF458716 WBB458716 WKX458716 WUT458716 IH524252 SD524252 ABZ524252 ALV524252 AVR524252 BFN524252 BPJ524252 BZF524252 CJB524252 CSX524252 DCT524252 DMP524252 DWL524252 EGH524252 EQD524252 EZZ524252 FJV524252 FTR524252 GDN524252 GNJ524252 GXF524252 HHB524252 HQX524252 IAT524252 IKP524252 IUL524252 JEH524252 JOD524252 JXZ524252 KHV524252 KRR524252 LBN524252 LLJ524252 LVF524252 MFB524252 MOX524252 MYT524252 NIP524252 NSL524252 OCH524252 OMD524252 OVZ524252 PFV524252 PPR524252 PZN524252 QJJ524252 QTF524252 RDB524252 RMX524252 RWT524252 SGP524252 SQL524252 TAH524252 TKD524252 TTZ524252 UDV524252 UNR524252 UXN524252 VHJ524252 VRF524252 WBB524252 WKX524252 WUT524252 IH589788 SD589788 ABZ589788 ALV589788 AVR589788 BFN589788 BPJ589788 BZF589788 CJB589788 CSX589788 DCT589788 DMP589788 DWL589788 EGH589788 EQD589788 EZZ589788 FJV589788 FTR589788 GDN589788 GNJ589788 GXF589788 HHB589788 HQX589788 IAT589788 IKP589788 IUL589788 JEH589788 JOD589788 JXZ589788 KHV589788 KRR589788 LBN589788 LLJ589788 LVF589788 MFB589788 MOX589788 MYT589788 NIP589788 NSL589788 OCH589788 OMD589788 OVZ589788 PFV589788 PPR589788 PZN589788 QJJ589788 QTF589788 RDB589788 RMX589788 RWT589788 SGP589788 SQL589788 TAH589788 TKD589788 TTZ589788 UDV589788 UNR589788 UXN589788 VHJ589788 VRF589788 WBB589788 WKX589788 WUT589788 IH655324 SD655324 ABZ655324 ALV655324 AVR655324 BFN655324 BPJ655324 BZF655324 CJB655324 CSX655324 DCT655324 DMP655324 DWL655324 EGH655324 EQD655324 EZZ655324 FJV655324 FTR655324 GDN655324 GNJ655324 GXF655324 HHB655324 HQX655324 IAT655324 IKP655324 IUL655324 JEH655324 JOD655324 JXZ655324 KHV655324 KRR655324 LBN655324 LLJ655324 LVF655324 MFB655324 MOX655324 MYT655324 NIP655324 NSL655324 OCH655324 OMD655324 OVZ655324 PFV655324 PPR655324 PZN655324 QJJ655324 QTF655324 RDB655324 RMX655324 RWT655324 SGP655324 SQL655324 TAH655324 TKD655324 TTZ655324 UDV655324 UNR655324 UXN655324 VHJ655324 VRF655324 WBB655324 WKX655324 WUT655324 IH720860 SD720860 ABZ720860 ALV720860 AVR720860 BFN720860 BPJ720860 BZF720860 CJB720860 CSX720860 DCT720860 DMP720860 DWL720860 EGH720860 EQD720860 EZZ720860 FJV720860 FTR720860 GDN720860 GNJ720860 GXF720860 HHB720860 HQX720860 IAT720860 IKP720860 IUL720860 JEH720860 JOD720860 JXZ720860 KHV720860 KRR720860 LBN720860 LLJ720860 LVF720860 MFB720860 MOX720860 MYT720860 NIP720860 NSL720860 OCH720860 OMD720860 OVZ720860 PFV720860 PPR720860 PZN720860 QJJ720860 QTF720860 RDB720860 RMX720860 RWT720860 SGP720860 SQL720860 TAH720860 TKD720860 TTZ720860 UDV720860 UNR720860 UXN720860 VHJ720860 VRF720860 WBB720860 WKX720860 WUT720860 IH786396 SD786396 ABZ786396 ALV786396 AVR786396 BFN786396 BPJ786396 BZF786396 CJB786396 CSX786396 DCT786396 DMP786396 DWL786396 EGH786396 EQD786396 EZZ786396 FJV786396 FTR786396 GDN786396 GNJ786396 GXF786396 HHB786396 HQX786396 IAT786396 IKP786396 IUL786396 JEH786396 JOD786396 JXZ786396 KHV786396 KRR786396 LBN786396 LLJ786396 LVF786396 MFB786396 MOX786396 MYT786396 NIP786396 NSL786396 OCH786396 OMD786396 OVZ786396 PFV786396 PPR786396 PZN786396 QJJ786396 QTF786396 RDB786396 RMX786396 RWT786396 SGP786396 SQL786396 TAH786396 TKD786396 TTZ786396 UDV786396 UNR786396 UXN786396 VHJ786396 VRF786396 WBB786396 WKX786396 WUT786396 IH851932 SD851932 ABZ851932 ALV851932 AVR851932 BFN851932 BPJ851932 BZF851932 CJB851932 CSX851932 DCT851932 DMP851932 DWL851932 EGH851932 EQD851932 EZZ851932 FJV851932 FTR851932 GDN851932 GNJ851932 GXF851932 HHB851932 HQX851932 IAT851932 IKP851932 IUL851932 JEH851932 JOD851932 JXZ851932 KHV851932 KRR851932 LBN851932 LLJ851932 LVF851932 MFB851932 MOX851932 MYT851932 NIP851932 NSL851932 OCH851932 OMD851932 OVZ851932 PFV851932 PPR851932 PZN851932 QJJ851932 QTF851932 RDB851932 RMX851932 RWT851932 SGP851932 SQL851932 TAH851932 TKD851932 TTZ851932 UDV851932 UNR851932 UXN851932 VHJ851932 VRF851932 WBB851932 WKX851932 WUT851932 IH917468 SD917468 ABZ917468 ALV917468 AVR917468 BFN917468 BPJ917468 BZF917468 CJB917468 CSX917468 DCT917468 DMP917468 DWL917468 EGH917468 EQD917468 EZZ917468 FJV917468 FTR917468 GDN917468 GNJ917468 GXF917468 HHB917468 HQX917468 IAT917468 IKP917468 IUL917468 JEH917468 JOD917468 JXZ917468 KHV917468 KRR917468 LBN917468 LLJ917468 LVF917468 MFB917468 MOX917468 MYT917468 NIP917468 NSL917468 OCH917468 OMD917468 OVZ917468 PFV917468 PPR917468 PZN917468 QJJ917468 QTF917468 RDB917468 RMX917468 RWT917468 SGP917468 SQL917468 TAH917468 TKD917468 TTZ917468 UDV917468 UNR917468 UXN917468 VHJ917468 VRF917468 WBB917468 WKX917468 WUT917468 IH983004 SD983004 ABZ983004 ALV983004 AVR983004 BFN983004 BPJ983004 BZF983004 CJB983004 CSX983004 DCT983004 DMP983004 DWL983004 EGH983004 EQD983004 EZZ983004 FJV983004 FTR983004 GDN983004 GNJ983004 GXF983004 HHB983004 HQX983004 IAT983004 IKP983004 IUL983004 JEH983004 JOD983004 JXZ983004 KHV983004 KRR983004 LBN983004 LLJ983004 LVF983004 MFB983004 MOX983004 MYT983004 NIP983004 NSL983004 OCH983004 OMD983004 OVZ983004 PFV983004 PPR983004 PZN983004 QJJ983004 QTF983004 RDB983004 RMX983004 RWT983004 SGP983004 SQL983004 TAH983004 TKD983004 TTZ983004 UDV983004 UNR983004 UXN983004 VHJ983004 VRF983004 WBB983004 WKX983004 IK15 SG15 ACC15 ALY15 AVU15 BFQ15 BPM15 BZI15 CJE15 CTA15 DCW15 DMS15 DWO15 EGK15 EQG15 FAC15 FJY15 FTU15 GDQ15 GNM15 GXI15 HHE15 HRA15 IAW15 IKS15 IUO15 JEK15 JOG15 JYC15 KHY15 KRU15 LBQ15 LLM15 LVI15 MFE15 MPA15 MYW15 NIS15 NSO15 OCK15 OMG15 OWC15 PFY15 PPU15 PZQ15 QJM15 QTI15 RDE15 RNA15 RWW15 SGS15 SQO15 TAK15 TKG15 TUC15 UDY15 UNU15 UXQ15 VHM15 VRI15 WBE15 WLA15 WUW15 IH15 SD15 ABZ15 ALV15 AVR15 BFN15 BPJ15 BZF15 CJB15 CSX15 DCT15 DMP15 DWL15 EGH15 EQD15 EZZ15 FJV15 FTR15 GDN15 GNJ15 GXF15 HHB15 HQX15 IAT15 IKP15 IUL15 JEH15 JOD15 JXZ15 KHV15 KRR15 LBN15 LLJ15 LVF15 MFB15 MOX15 MYT15 NIP15 NSL15 OCH15 OMD15 OVZ15 PFV15 PPR15 PZN15 QJJ15 QTF15 RDB15 RMX15 RWT15 SGP15 SQL15 TAH15 TKD15 TTZ15 UDV15 UNR15 UXN15 VHJ15 VRF15 WBB15 WKX15 WUT15" xr:uid="{00000000-0002-0000-0700-000009000000}">
      <formula1>FinalStub</formula1>
    </dataValidation>
    <dataValidation type="list" allowBlank="1" showInputMessage="1" showErrorMessage="1" sqref="WUT983003 H65496 H13 H131032 E983000 E917464 E851928 E786392 E720856 E655320 E589784 E524248 E458712 E393176 E327640 E262104 E196568 E131032 E65496 H983000 H917464 H851928 H786392 H720856 H655320 H589784 H524248 H458712 H393176 H327640 H262104 H196568 E13 IK65499 SG65499 ACC65499 ALY65499 AVU65499 BFQ65499 BPM65499 BZI65499 CJE65499 CTA65499 DCW65499 DMS65499 DWO65499 EGK65499 EQG65499 FAC65499 FJY65499 FTU65499 GDQ65499 GNM65499 GXI65499 HHE65499 HRA65499 IAW65499 IKS65499 IUO65499 JEK65499 JOG65499 JYC65499 KHY65499 KRU65499 LBQ65499 LLM65499 LVI65499 MFE65499 MPA65499 MYW65499 NIS65499 NSO65499 OCK65499 OMG65499 OWC65499 PFY65499 PPU65499 PZQ65499 QJM65499 QTI65499 RDE65499 RNA65499 RWW65499 SGS65499 SQO65499 TAK65499 TKG65499 TUC65499 UDY65499 UNU65499 UXQ65499 VHM65499 VRI65499 WBE65499 WLA65499 WUW65499 IK131035 SG131035 ACC131035 ALY131035 AVU131035 BFQ131035 BPM131035 BZI131035 CJE131035 CTA131035 DCW131035 DMS131035 DWO131035 EGK131035 EQG131035 FAC131035 FJY131035 FTU131035 GDQ131035 GNM131035 GXI131035 HHE131035 HRA131035 IAW131035 IKS131035 IUO131035 JEK131035 JOG131035 JYC131035 KHY131035 KRU131035 LBQ131035 LLM131035 LVI131035 MFE131035 MPA131035 MYW131035 NIS131035 NSO131035 OCK131035 OMG131035 OWC131035 PFY131035 PPU131035 PZQ131035 QJM131035 QTI131035 RDE131035 RNA131035 RWW131035 SGS131035 SQO131035 TAK131035 TKG131035 TUC131035 UDY131035 UNU131035 UXQ131035 VHM131035 VRI131035 WBE131035 WLA131035 WUW131035 IK196571 SG196571 ACC196571 ALY196571 AVU196571 BFQ196571 BPM196571 BZI196571 CJE196571 CTA196571 DCW196571 DMS196571 DWO196571 EGK196571 EQG196571 FAC196571 FJY196571 FTU196571 GDQ196571 GNM196571 GXI196571 HHE196571 HRA196571 IAW196571 IKS196571 IUO196571 JEK196571 JOG196571 JYC196571 KHY196571 KRU196571 LBQ196571 LLM196571 LVI196571 MFE196571 MPA196571 MYW196571 NIS196571 NSO196571 OCK196571 OMG196571 OWC196571 PFY196571 PPU196571 PZQ196571 QJM196571 QTI196571 RDE196571 RNA196571 RWW196571 SGS196571 SQO196571 TAK196571 TKG196571 TUC196571 UDY196571 UNU196571 UXQ196571 VHM196571 VRI196571 WBE196571 WLA196571 WUW196571 IK262107 SG262107 ACC262107 ALY262107 AVU262107 BFQ262107 BPM262107 BZI262107 CJE262107 CTA262107 DCW262107 DMS262107 DWO262107 EGK262107 EQG262107 FAC262107 FJY262107 FTU262107 GDQ262107 GNM262107 GXI262107 HHE262107 HRA262107 IAW262107 IKS262107 IUO262107 JEK262107 JOG262107 JYC262107 KHY262107 KRU262107 LBQ262107 LLM262107 LVI262107 MFE262107 MPA262107 MYW262107 NIS262107 NSO262107 OCK262107 OMG262107 OWC262107 PFY262107 PPU262107 PZQ262107 QJM262107 QTI262107 RDE262107 RNA262107 RWW262107 SGS262107 SQO262107 TAK262107 TKG262107 TUC262107 UDY262107 UNU262107 UXQ262107 VHM262107 VRI262107 WBE262107 WLA262107 WUW262107 IK327643 SG327643 ACC327643 ALY327643 AVU327643 BFQ327643 BPM327643 BZI327643 CJE327643 CTA327643 DCW327643 DMS327643 DWO327643 EGK327643 EQG327643 FAC327643 FJY327643 FTU327643 GDQ327643 GNM327643 GXI327643 HHE327643 HRA327643 IAW327643 IKS327643 IUO327643 JEK327643 JOG327643 JYC327643 KHY327643 KRU327643 LBQ327643 LLM327643 LVI327643 MFE327643 MPA327643 MYW327643 NIS327643 NSO327643 OCK327643 OMG327643 OWC327643 PFY327643 PPU327643 PZQ327643 QJM327643 QTI327643 RDE327643 RNA327643 RWW327643 SGS327643 SQO327643 TAK327643 TKG327643 TUC327643 UDY327643 UNU327643 UXQ327643 VHM327643 VRI327643 WBE327643 WLA327643 WUW327643 IK393179 SG393179 ACC393179 ALY393179 AVU393179 BFQ393179 BPM393179 BZI393179 CJE393179 CTA393179 DCW393179 DMS393179 DWO393179 EGK393179 EQG393179 FAC393179 FJY393179 FTU393179 GDQ393179 GNM393179 GXI393179 HHE393179 HRA393179 IAW393179 IKS393179 IUO393179 JEK393179 JOG393179 JYC393179 KHY393179 KRU393179 LBQ393179 LLM393179 LVI393179 MFE393179 MPA393179 MYW393179 NIS393179 NSO393179 OCK393179 OMG393179 OWC393179 PFY393179 PPU393179 PZQ393179 QJM393179 QTI393179 RDE393179 RNA393179 RWW393179 SGS393179 SQO393179 TAK393179 TKG393179 TUC393179 UDY393179 UNU393179 UXQ393179 VHM393179 VRI393179 WBE393179 WLA393179 WUW393179 IK458715 SG458715 ACC458715 ALY458715 AVU458715 BFQ458715 BPM458715 BZI458715 CJE458715 CTA458715 DCW458715 DMS458715 DWO458715 EGK458715 EQG458715 FAC458715 FJY458715 FTU458715 GDQ458715 GNM458715 GXI458715 HHE458715 HRA458715 IAW458715 IKS458715 IUO458715 JEK458715 JOG458715 JYC458715 KHY458715 KRU458715 LBQ458715 LLM458715 LVI458715 MFE458715 MPA458715 MYW458715 NIS458715 NSO458715 OCK458715 OMG458715 OWC458715 PFY458715 PPU458715 PZQ458715 QJM458715 QTI458715 RDE458715 RNA458715 RWW458715 SGS458715 SQO458715 TAK458715 TKG458715 TUC458715 UDY458715 UNU458715 UXQ458715 VHM458715 VRI458715 WBE458715 WLA458715 WUW458715 IK524251 SG524251 ACC524251 ALY524251 AVU524251 BFQ524251 BPM524251 BZI524251 CJE524251 CTA524251 DCW524251 DMS524251 DWO524251 EGK524251 EQG524251 FAC524251 FJY524251 FTU524251 GDQ524251 GNM524251 GXI524251 HHE524251 HRA524251 IAW524251 IKS524251 IUO524251 JEK524251 JOG524251 JYC524251 KHY524251 KRU524251 LBQ524251 LLM524251 LVI524251 MFE524251 MPA524251 MYW524251 NIS524251 NSO524251 OCK524251 OMG524251 OWC524251 PFY524251 PPU524251 PZQ524251 QJM524251 QTI524251 RDE524251 RNA524251 RWW524251 SGS524251 SQO524251 TAK524251 TKG524251 TUC524251 UDY524251 UNU524251 UXQ524251 VHM524251 VRI524251 WBE524251 WLA524251 WUW524251 IK589787 SG589787 ACC589787 ALY589787 AVU589787 BFQ589787 BPM589787 BZI589787 CJE589787 CTA589787 DCW589787 DMS589787 DWO589787 EGK589787 EQG589787 FAC589787 FJY589787 FTU589787 GDQ589787 GNM589787 GXI589787 HHE589787 HRA589787 IAW589787 IKS589787 IUO589787 JEK589787 JOG589787 JYC589787 KHY589787 KRU589787 LBQ589787 LLM589787 LVI589787 MFE589787 MPA589787 MYW589787 NIS589787 NSO589787 OCK589787 OMG589787 OWC589787 PFY589787 PPU589787 PZQ589787 QJM589787 QTI589787 RDE589787 RNA589787 RWW589787 SGS589787 SQO589787 TAK589787 TKG589787 TUC589787 UDY589787 UNU589787 UXQ589787 VHM589787 VRI589787 WBE589787 WLA589787 WUW589787 IK655323 SG655323 ACC655323 ALY655323 AVU655323 BFQ655323 BPM655323 BZI655323 CJE655323 CTA655323 DCW655323 DMS655323 DWO655323 EGK655323 EQG655323 FAC655323 FJY655323 FTU655323 GDQ655323 GNM655323 GXI655323 HHE655323 HRA655323 IAW655323 IKS655323 IUO655323 JEK655323 JOG655323 JYC655323 KHY655323 KRU655323 LBQ655323 LLM655323 LVI655323 MFE655323 MPA655323 MYW655323 NIS655323 NSO655323 OCK655323 OMG655323 OWC655323 PFY655323 PPU655323 PZQ655323 QJM655323 QTI655323 RDE655323 RNA655323 RWW655323 SGS655323 SQO655323 TAK655323 TKG655323 TUC655323 UDY655323 UNU655323 UXQ655323 VHM655323 VRI655323 WBE655323 WLA655323 WUW655323 IK720859 SG720859 ACC720859 ALY720859 AVU720859 BFQ720859 BPM720859 BZI720859 CJE720859 CTA720859 DCW720859 DMS720859 DWO720859 EGK720859 EQG720859 FAC720859 FJY720859 FTU720859 GDQ720859 GNM720859 GXI720859 HHE720859 HRA720859 IAW720859 IKS720859 IUO720859 JEK720859 JOG720859 JYC720859 KHY720859 KRU720859 LBQ720859 LLM720859 LVI720859 MFE720859 MPA720859 MYW720859 NIS720859 NSO720859 OCK720859 OMG720859 OWC720859 PFY720859 PPU720859 PZQ720859 QJM720859 QTI720859 RDE720859 RNA720859 RWW720859 SGS720859 SQO720859 TAK720859 TKG720859 TUC720859 UDY720859 UNU720859 UXQ720859 VHM720859 VRI720859 WBE720859 WLA720859 WUW720859 IK786395 SG786395 ACC786395 ALY786395 AVU786395 BFQ786395 BPM786395 BZI786395 CJE786395 CTA786395 DCW786395 DMS786395 DWO786395 EGK786395 EQG786395 FAC786395 FJY786395 FTU786395 GDQ786395 GNM786395 GXI786395 HHE786395 HRA786395 IAW786395 IKS786395 IUO786395 JEK786395 JOG786395 JYC786395 KHY786395 KRU786395 LBQ786395 LLM786395 LVI786395 MFE786395 MPA786395 MYW786395 NIS786395 NSO786395 OCK786395 OMG786395 OWC786395 PFY786395 PPU786395 PZQ786395 QJM786395 QTI786395 RDE786395 RNA786395 RWW786395 SGS786395 SQO786395 TAK786395 TKG786395 TUC786395 UDY786395 UNU786395 UXQ786395 VHM786395 VRI786395 WBE786395 WLA786395 WUW786395 IK851931 SG851931 ACC851931 ALY851931 AVU851931 BFQ851931 BPM851931 BZI851931 CJE851931 CTA851931 DCW851931 DMS851931 DWO851931 EGK851931 EQG851931 FAC851931 FJY851931 FTU851931 GDQ851931 GNM851931 GXI851931 HHE851931 HRA851931 IAW851931 IKS851931 IUO851931 JEK851931 JOG851931 JYC851931 KHY851931 KRU851931 LBQ851931 LLM851931 LVI851931 MFE851931 MPA851931 MYW851931 NIS851931 NSO851931 OCK851931 OMG851931 OWC851931 PFY851931 PPU851931 PZQ851931 QJM851931 QTI851931 RDE851931 RNA851931 RWW851931 SGS851931 SQO851931 TAK851931 TKG851931 TUC851931 UDY851931 UNU851931 UXQ851931 VHM851931 VRI851931 WBE851931 WLA851931 WUW851931 IK917467 SG917467 ACC917467 ALY917467 AVU917467 BFQ917467 BPM917467 BZI917467 CJE917467 CTA917467 DCW917467 DMS917467 DWO917467 EGK917467 EQG917467 FAC917467 FJY917467 FTU917467 GDQ917467 GNM917467 GXI917467 HHE917467 HRA917467 IAW917467 IKS917467 IUO917467 JEK917467 JOG917467 JYC917467 KHY917467 KRU917467 LBQ917467 LLM917467 LVI917467 MFE917467 MPA917467 MYW917467 NIS917467 NSO917467 OCK917467 OMG917467 OWC917467 PFY917467 PPU917467 PZQ917467 QJM917467 QTI917467 RDE917467 RNA917467 RWW917467 SGS917467 SQO917467 TAK917467 TKG917467 TUC917467 UDY917467 UNU917467 UXQ917467 VHM917467 VRI917467 WBE917467 WLA917467 WUW917467 IK983003 SG983003 ACC983003 ALY983003 AVU983003 BFQ983003 BPM983003 BZI983003 CJE983003 CTA983003 DCW983003 DMS983003 DWO983003 EGK983003 EQG983003 FAC983003 FJY983003 FTU983003 GDQ983003 GNM983003 GXI983003 HHE983003 HRA983003 IAW983003 IKS983003 IUO983003 JEK983003 JOG983003 JYC983003 KHY983003 KRU983003 LBQ983003 LLM983003 LVI983003 MFE983003 MPA983003 MYW983003 NIS983003 NSO983003 OCK983003 OMG983003 OWC983003 PFY983003 PPU983003 PZQ983003 QJM983003 QTI983003 RDE983003 RNA983003 RWW983003 SGS983003 SQO983003 TAK983003 TKG983003 TUC983003 UDY983003 UNU983003 UXQ983003 VHM983003 VRI983003 WBE983003 WLA983003 WUW983003 IH65499 SD65499 ABZ65499 ALV65499 AVR65499 BFN65499 BPJ65499 BZF65499 CJB65499 CSX65499 DCT65499 DMP65499 DWL65499 EGH65499 EQD65499 EZZ65499 FJV65499 FTR65499 GDN65499 GNJ65499 GXF65499 HHB65499 HQX65499 IAT65499 IKP65499 IUL65499 JEH65499 JOD65499 JXZ65499 KHV65499 KRR65499 LBN65499 LLJ65499 LVF65499 MFB65499 MOX65499 MYT65499 NIP65499 NSL65499 OCH65499 OMD65499 OVZ65499 PFV65499 PPR65499 PZN65499 QJJ65499 QTF65499 RDB65499 RMX65499 RWT65499 SGP65499 SQL65499 TAH65499 TKD65499 TTZ65499 UDV65499 UNR65499 UXN65499 VHJ65499 VRF65499 WBB65499 WKX65499 WUT65499 IH131035 SD131035 ABZ131035 ALV131035 AVR131035 BFN131035 BPJ131035 BZF131035 CJB131035 CSX131035 DCT131035 DMP131035 DWL131035 EGH131035 EQD131035 EZZ131035 FJV131035 FTR131035 GDN131035 GNJ131035 GXF131035 HHB131035 HQX131035 IAT131035 IKP131035 IUL131035 JEH131035 JOD131035 JXZ131035 KHV131035 KRR131035 LBN131035 LLJ131035 LVF131035 MFB131035 MOX131035 MYT131035 NIP131035 NSL131035 OCH131035 OMD131035 OVZ131035 PFV131035 PPR131035 PZN131035 QJJ131035 QTF131035 RDB131035 RMX131035 RWT131035 SGP131035 SQL131035 TAH131035 TKD131035 TTZ131035 UDV131035 UNR131035 UXN131035 VHJ131035 VRF131035 WBB131035 WKX131035 WUT131035 IH196571 SD196571 ABZ196571 ALV196571 AVR196571 BFN196571 BPJ196571 BZF196571 CJB196571 CSX196571 DCT196571 DMP196571 DWL196571 EGH196571 EQD196571 EZZ196571 FJV196571 FTR196571 GDN196571 GNJ196571 GXF196571 HHB196571 HQX196571 IAT196571 IKP196571 IUL196571 JEH196571 JOD196571 JXZ196571 KHV196571 KRR196571 LBN196571 LLJ196571 LVF196571 MFB196571 MOX196571 MYT196571 NIP196571 NSL196571 OCH196571 OMD196571 OVZ196571 PFV196571 PPR196571 PZN196571 QJJ196571 QTF196571 RDB196571 RMX196571 RWT196571 SGP196571 SQL196571 TAH196571 TKD196571 TTZ196571 UDV196571 UNR196571 UXN196571 VHJ196571 VRF196571 WBB196571 WKX196571 WUT196571 IH262107 SD262107 ABZ262107 ALV262107 AVR262107 BFN262107 BPJ262107 BZF262107 CJB262107 CSX262107 DCT262107 DMP262107 DWL262107 EGH262107 EQD262107 EZZ262107 FJV262107 FTR262107 GDN262107 GNJ262107 GXF262107 HHB262107 HQX262107 IAT262107 IKP262107 IUL262107 JEH262107 JOD262107 JXZ262107 KHV262107 KRR262107 LBN262107 LLJ262107 LVF262107 MFB262107 MOX262107 MYT262107 NIP262107 NSL262107 OCH262107 OMD262107 OVZ262107 PFV262107 PPR262107 PZN262107 QJJ262107 QTF262107 RDB262107 RMX262107 RWT262107 SGP262107 SQL262107 TAH262107 TKD262107 TTZ262107 UDV262107 UNR262107 UXN262107 VHJ262107 VRF262107 WBB262107 WKX262107 WUT262107 IH327643 SD327643 ABZ327643 ALV327643 AVR327643 BFN327643 BPJ327643 BZF327643 CJB327643 CSX327643 DCT327643 DMP327643 DWL327643 EGH327643 EQD327643 EZZ327643 FJV327643 FTR327643 GDN327643 GNJ327643 GXF327643 HHB327643 HQX327643 IAT327643 IKP327643 IUL327643 JEH327643 JOD327643 JXZ327643 KHV327643 KRR327643 LBN327643 LLJ327643 LVF327643 MFB327643 MOX327643 MYT327643 NIP327643 NSL327643 OCH327643 OMD327643 OVZ327643 PFV327643 PPR327643 PZN327643 QJJ327643 QTF327643 RDB327643 RMX327643 RWT327643 SGP327643 SQL327643 TAH327643 TKD327643 TTZ327643 UDV327643 UNR327643 UXN327643 VHJ327643 VRF327643 WBB327643 WKX327643 WUT327643 IH393179 SD393179 ABZ393179 ALV393179 AVR393179 BFN393179 BPJ393179 BZF393179 CJB393179 CSX393179 DCT393179 DMP393179 DWL393179 EGH393179 EQD393179 EZZ393179 FJV393179 FTR393179 GDN393179 GNJ393179 GXF393179 HHB393179 HQX393179 IAT393179 IKP393179 IUL393179 JEH393179 JOD393179 JXZ393179 KHV393179 KRR393179 LBN393179 LLJ393179 LVF393179 MFB393179 MOX393179 MYT393179 NIP393179 NSL393179 OCH393179 OMD393179 OVZ393179 PFV393179 PPR393179 PZN393179 QJJ393179 QTF393179 RDB393179 RMX393179 RWT393179 SGP393179 SQL393179 TAH393179 TKD393179 TTZ393179 UDV393179 UNR393179 UXN393179 VHJ393179 VRF393179 WBB393179 WKX393179 WUT393179 IH458715 SD458715 ABZ458715 ALV458715 AVR458715 BFN458715 BPJ458715 BZF458715 CJB458715 CSX458715 DCT458715 DMP458715 DWL458715 EGH458715 EQD458715 EZZ458715 FJV458715 FTR458715 GDN458715 GNJ458715 GXF458715 HHB458715 HQX458715 IAT458715 IKP458715 IUL458715 JEH458715 JOD458715 JXZ458715 KHV458715 KRR458715 LBN458715 LLJ458715 LVF458715 MFB458715 MOX458715 MYT458715 NIP458715 NSL458715 OCH458715 OMD458715 OVZ458715 PFV458715 PPR458715 PZN458715 QJJ458715 QTF458715 RDB458715 RMX458715 RWT458715 SGP458715 SQL458715 TAH458715 TKD458715 TTZ458715 UDV458715 UNR458715 UXN458715 VHJ458715 VRF458715 WBB458715 WKX458715 WUT458715 IH524251 SD524251 ABZ524251 ALV524251 AVR524251 BFN524251 BPJ524251 BZF524251 CJB524251 CSX524251 DCT524251 DMP524251 DWL524251 EGH524251 EQD524251 EZZ524251 FJV524251 FTR524251 GDN524251 GNJ524251 GXF524251 HHB524251 HQX524251 IAT524251 IKP524251 IUL524251 JEH524251 JOD524251 JXZ524251 KHV524251 KRR524251 LBN524251 LLJ524251 LVF524251 MFB524251 MOX524251 MYT524251 NIP524251 NSL524251 OCH524251 OMD524251 OVZ524251 PFV524251 PPR524251 PZN524251 QJJ524251 QTF524251 RDB524251 RMX524251 RWT524251 SGP524251 SQL524251 TAH524251 TKD524251 TTZ524251 UDV524251 UNR524251 UXN524251 VHJ524251 VRF524251 WBB524251 WKX524251 WUT524251 IH589787 SD589787 ABZ589787 ALV589787 AVR589787 BFN589787 BPJ589787 BZF589787 CJB589787 CSX589787 DCT589787 DMP589787 DWL589787 EGH589787 EQD589787 EZZ589787 FJV589787 FTR589787 GDN589787 GNJ589787 GXF589787 HHB589787 HQX589787 IAT589787 IKP589787 IUL589787 JEH589787 JOD589787 JXZ589787 KHV589787 KRR589787 LBN589787 LLJ589787 LVF589787 MFB589787 MOX589787 MYT589787 NIP589787 NSL589787 OCH589787 OMD589787 OVZ589787 PFV589787 PPR589787 PZN589787 QJJ589787 QTF589787 RDB589787 RMX589787 RWT589787 SGP589787 SQL589787 TAH589787 TKD589787 TTZ589787 UDV589787 UNR589787 UXN589787 VHJ589787 VRF589787 WBB589787 WKX589787 WUT589787 IH655323 SD655323 ABZ655323 ALV655323 AVR655323 BFN655323 BPJ655323 BZF655323 CJB655323 CSX655323 DCT655323 DMP655323 DWL655323 EGH655323 EQD655323 EZZ655323 FJV655323 FTR655323 GDN655323 GNJ655323 GXF655323 HHB655323 HQX655323 IAT655323 IKP655323 IUL655323 JEH655323 JOD655323 JXZ655323 KHV655323 KRR655323 LBN655323 LLJ655323 LVF655323 MFB655323 MOX655323 MYT655323 NIP655323 NSL655323 OCH655323 OMD655323 OVZ655323 PFV655323 PPR655323 PZN655323 QJJ655323 QTF655323 RDB655323 RMX655323 RWT655323 SGP655323 SQL655323 TAH655323 TKD655323 TTZ655323 UDV655323 UNR655323 UXN655323 VHJ655323 VRF655323 WBB655323 WKX655323 WUT655323 IH720859 SD720859 ABZ720859 ALV720859 AVR720859 BFN720859 BPJ720859 BZF720859 CJB720859 CSX720859 DCT720859 DMP720859 DWL720859 EGH720859 EQD720859 EZZ720859 FJV720859 FTR720859 GDN720859 GNJ720859 GXF720859 HHB720859 HQX720859 IAT720859 IKP720859 IUL720859 JEH720859 JOD720859 JXZ720859 KHV720859 KRR720859 LBN720859 LLJ720859 LVF720859 MFB720859 MOX720859 MYT720859 NIP720859 NSL720859 OCH720859 OMD720859 OVZ720859 PFV720859 PPR720859 PZN720859 QJJ720859 QTF720859 RDB720859 RMX720859 RWT720859 SGP720859 SQL720859 TAH720859 TKD720859 TTZ720859 UDV720859 UNR720859 UXN720859 VHJ720859 VRF720859 WBB720859 WKX720859 WUT720859 IH786395 SD786395 ABZ786395 ALV786395 AVR786395 BFN786395 BPJ786395 BZF786395 CJB786395 CSX786395 DCT786395 DMP786395 DWL786395 EGH786395 EQD786395 EZZ786395 FJV786395 FTR786395 GDN786395 GNJ786395 GXF786395 HHB786395 HQX786395 IAT786395 IKP786395 IUL786395 JEH786395 JOD786395 JXZ786395 KHV786395 KRR786395 LBN786395 LLJ786395 LVF786395 MFB786395 MOX786395 MYT786395 NIP786395 NSL786395 OCH786395 OMD786395 OVZ786395 PFV786395 PPR786395 PZN786395 QJJ786395 QTF786395 RDB786395 RMX786395 RWT786395 SGP786395 SQL786395 TAH786395 TKD786395 TTZ786395 UDV786395 UNR786395 UXN786395 VHJ786395 VRF786395 WBB786395 WKX786395 WUT786395 IH851931 SD851931 ABZ851931 ALV851931 AVR851931 BFN851931 BPJ851931 BZF851931 CJB851931 CSX851931 DCT851931 DMP851931 DWL851931 EGH851931 EQD851931 EZZ851931 FJV851931 FTR851931 GDN851931 GNJ851931 GXF851931 HHB851931 HQX851931 IAT851931 IKP851931 IUL851931 JEH851931 JOD851931 JXZ851931 KHV851931 KRR851931 LBN851931 LLJ851931 LVF851931 MFB851931 MOX851931 MYT851931 NIP851931 NSL851931 OCH851931 OMD851931 OVZ851931 PFV851931 PPR851931 PZN851931 QJJ851931 QTF851931 RDB851931 RMX851931 RWT851931 SGP851931 SQL851931 TAH851931 TKD851931 TTZ851931 UDV851931 UNR851931 UXN851931 VHJ851931 VRF851931 WBB851931 WKX851931 WUT851931 IH917467 SD917467 ABZ917467 ALV917467 AVR917467 BFN917467 BPJ917467 BZF917467 CJB917467 CSX917467 DCT917467 DMP917467 DWL917467 EGH917467 EQD917467 EZZ917467 FJV917467 FTR917467 GDN917467 GNJ917467 GXF917467 HHB917467 HQX917467 IAT917467 IKP917467 IUL917467 JEH917467 JOD917467 JXZ917467 KHV917467 KRR917467 LBN917467 LLJ917467 LVF917467 MFB917467 MOX917467 MYT917467 NIP917467 NSL917467 OCH917467 OMD917467 OVZ917467 PFV917467 PPR917467 PZN917467 QJJ917467 QTF917467 RDB917467 RMX917467 RWT917467 SGP917467 SQL917467 TAH917467 TKD917467 TTZ917467 UDV917467 UNR917467 UXN917467 VHJ917467 VRF917467 WBB917467 WKX917467 WUT917467 IH983003 SD983003 ABZ983003 ALV983003 AVR983003 BFN983003 BPJ983003 BZF983003 CJB983003 CSX983003 DCT983003 DMP983003 DWL983003 EGH983003 EQD983003 EZZ983003 FJV983003 FTR983003 GDN983003 GNJ983003 GXF983003 HHB983003 HQX983003 IAT983003 IKP983003 IUL983003 JEH983003 JOD983003 JXZ983003 KHV983003 KRR983003 LBN983003 LLJ983003 LVF983003 MFB983003 MOX983003 MYT983003 NIP983003 NSL983003 OCH983003 OMD983003 OVZ983003 PFV983003 PPR983003 PZN983003 QJJ983003 QTF983003 RDB983003 RMX983003 RWT983003 SGP983003 SQL983003 TAH983003 TKD983003 TTZ983003 UDV983003 UNR983003 UXN983003 VHJ983003 VRF983003 WBB983003 WKX983003 IK12:IK14 SG12:SG14 ACC12:ACC14 ALY12:ALY14 AVU12:AVU14 BFQ12:BFQ14 BPM12:BPM14 BZI12:BZI14 CJE12:CJE14 CTA12:CTA14 DCW12:DCW14 DMS12:DMS14 DWO12:DWO14 EGK12:EGK14 EQG12:EQG14 FAC12:FAC14 FJY12:FJY14 FTU12:FTU14 GDQ12:GDQ14 GNM12:GNM14 GXI12:GXI14 HHE12:HHE14 HRA12:HRA14 IAW12:IAW14 IKS12:IKS14 IUO12:IUO14 JEK12:JEK14 JOG12:JOG14 JYC12:JYC14 KHY12:KHY14 KRU12:KRU14 LBQ12:LBQ14 LLM12:LLM14 LVI12:LVI14 MFE12:MFE14 MPA12:MPA14 MYW12:MYW14 NIS12:NIS14 NSO12:NSO14 OCK12:OCK14 OMG12:OMG14 OWC12:OWC14 PFY12:PFY14 PPU12:PPU14 PZQ12:PZQ14 QJM12:QJM14 QTI12:QTI14 RDE12:RDE14 RNA12:RNA14 RWW12:RWW14 SGS12:SGS14 SQO12:SQO14 TAK12:TAK14 TKG12:TKG14 TUC12:TUC14 UDY12:UDY14 UNU12:UNU14 UXQ12:UXQ14 VHM12:VHM14 VRI12:VRI14 WBE12:WBE14 WLA12:WLA14 WUW12:WUW14 IH12:IH14 SD12:SD14 ABZ12:ABZ14 ALV12:ALV14 AVR12:AVR14 BFN12:BFN14 BPJ12:BPJ14 BZF12:BZF14 CJB12:CJB14 CSX12:CSX14 DCT12:DCT14 DMP12:DMP14 DWL12:DWL14 EGH12:EGH14 EQD12:EQD14 EZZ12:EZZ14 FJV12:FJV14 FTR12:FTR14 GDN12:GDN14 GNJ12:GNJ14 GXF12:GXF14 HHB12:HHB14 HQX12:HQX14 IAT12:IAT14 IKP12:IKP14 IUL12:IUL14 JEH12:JEH14 JOD12:JOD14 JXZ12:JXZ14 KHV12:KHV14 KRR12:KRR14 LBN12:LBN14 LLJ12:LLJ14 LVF12:LVF14 MFB12:MFB14 MOX12:MOX14 MYT12:MYT14 NIP12:NIP14 NSL12:NSL14 OCH12:OCH14 OMD12:OMD14 OVZ12:OVZ14 PFV12:PFV14 PPR12:PPR14 PZN12:PZN14 QJJ12:QJJ14 QTF12:QTF14 RDB12:RDB14 RMX12:RMX14 RWT12:RWT14 SGP12:SGP14 SQL12:SQL14 TAH12:TAH14 TKD12:TKD14 TTZ12:TTZ14 UDV12:UDV14 UNR12:UNR14 UXN12:UXN14 VHJ12:VHJ14 VRF12:VRF14 WBB12:WBB14 WKX12:WKX14 WUT12:WUT14" xr:uid="{00000000-0002-0000-0700-00000A000000}">
      <formula1>StubPeriods</formula1>
    </dataValidation>
    <dataValidation type="list" allowBlank="1" showInputMessage="1" showErrorMessage="1" sqref="H26:H27 E26" xr:uid="{00000000-0002-0000-0700-00000B000000}">
      <formula1>CurveList</formula1>
    </dataValidation>
    <dataValidation type="list" allowBlank="1" showInputMessage="1" showErrorMessage="1" sqref="E12 H12" xr:uid="{00000000-0002-0000-0700-00000C000000}">
      <formula1>FirstCouponType</formula1>
    </dataValidation>
  </dataValidations>
  <pageMargins left="0.75" right="0.75" top="1" bottom="1" header="0.5" footer="0.5"/>
  <pageSetup scale="18" orientation="landscape" r:id="rId1"/>
  <headerFooter alignWithMargins="0"/>
  <picture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4"/>
  <dimension ref="A6:O73"/>
  <sheetViews>
    <sheetView workbookViewId="0">
      <selection activeCell="B44" sqref="B44"/>
    </sheetView>
  </sheetViews>
  <sheetFormatPr defaultRowHeight="12.75"/>
  <cols>
    <col min="1" max="1" width="5.42578125" customWidth="1"/>
    <col min="2" max="2" width="12.85546875" customWidth="1"/>
    <col min="3" max="5" width="11.28515625" customWidth="1"/>
    <col min="6" max="6" width="15.7109375" customWidth="1"/>
    <col min="7" max="7" width="5.5703125" bestFit="1" customWidth="1"/>
    <col min="8" max="8" width="17" customWidth="1"/>
    <col min="9" max="9" width="16.5703125" customWidth="1"/>
    <col min="12" max="12" width="3.5703125" customWidth="1"/>
    <col min="13" max="13" width="12.5703125" bestFit="1" customWidth="1"/>
    <col min="14" max="15" width="14.28515625" bestFit="1" customWidth="1"/>
  </cols>
  <sheetData>
    <row r="6" spans="1:15" ht="13.5" thickBot="1"/>
    <row r="7" spans="1:15" ht="13.5" thickBot="1">
      <c r="B7" s="90" t="s">
        <v>179</v>
      </c>
      <c r="C7" s="91" t="s">
        <v>81</v>
      </c>
      <c r="D7" s="91" t="s">
        <v>82</v>
      </c>
      <c r="E7" s="91" t="s">
        <v>180</v>
      </c>
      <c r="F7" s="91" t="s">
        <v>181</v>
      </c>
      <c r="G7" s="91" t="s">
        <v>182</v>
      </c>
      <c r="H7" s="141" t="s">
        <v>183</v>
      </c>
      <c r="I7" s="91" t="s">
        <v>83</v>
      </c>
      <c r="J7" s="91" t="s">
        <v>84</v>
      </c>
      <c r="K7" s="141" t="s">
        <v>120</v>
      </c>
      <c r="L7" s="91" t="s">
        <v>85</v>
      </c>
      <c r="M7" s="91" t="s">
        <v>86</v>
      </c>
      <c r="N7" s="91" t="s">
        <v>87</v>
      </c>
    </row>
    <row r="8" spans="1:15" ht="13.5" thickBot="1">
      <c r="A8" s="208" t="s">
        <v>88</v>
      </c>
      <c r="B8" s="209"/>
      <c r="C8" s="209"/>
      <c r="D8" s="209"/>
      <c r="E8" s="209"/>
      <c r="F8" s="209"/>
      <c r="G8" s="209"/>
      <c r="H8" s="209"/>
      <c r="I8" s="209"/>
      <c r="J8" s="209"/>
      <c r="K8" s="210"/>
    </row>
    <row r="9" spans="1:15" ht="14.25" customHeight="1" thickBot="1">
      <c r="A9" s="100" t="s">
        <v>89</v>
      </c>
      <c r="B9" s="101" t="s">
        <v>170</v>
      </c>
      <c r="C9" s="100" t="s">
        <v>91</v>
      </c>
      <c r="D9" s="100" t="s">
        <v>92</v>
      </c>
      <c r="E9" s="101" t="s">
        <v>90</v>
      </c>
      <c r="F9" s="100" t="s">
        <v>84</v>
      </c>
      <c r="G9" s="100" t="s">
        <v>120</v>
      </c>
      <c r="H9" s="100" t="s">
        <v>85</v>
      </c>
      <c r="I9" s="100" t="s">
        <v>86</v>
      </c>
      <c r="J9" s="100" t="s">
        <v>87</v>
      </c>
      <c r="K9" s="100"/>
      <c r="M9" s="101" t="s">
        <v>90</v>
      </c>
      <c r="N9" s="100" t="s">
        <v>40</v>
      </c>
      <c r="O9" s="100" t="s">
        <v>84</v>
      </c>
    </row>
    <row r="10" spans="1:15">
      <c r="A10" s="102">
        <v>1</v>
      </c>
      <c r="B10" s="103">
        <f>C10</f>
        <v>39762</v>
      </c>
      <c r="C10" s="101">
        <v>39762</v>
      </c>
      <c r="D10" s="101">
        <v>39813</v>
      </c>
      <c r="E10" s="103">
        <v>39813</v>
      </c>
      <c r="F10" s="105">
        <v>100000000</v>
      </c>
      <c r="G10" s="143" t="s">
        <v>37</v>
      </c>
      <c r="H10" s="106">
        <v>6.5500000000000003E-2</v>
      </c>
      <c r="I10" s="107">
        <v>0</v>
      </c>
      <c r="J10" s="107">
        <v>0</v>
      </c>
      <c r="K10" s="101" t="e">
        <v>#N/A</v>
      </c>
      <c r="M10" s="103">
        <v>39813</v>
      </c>
      <c r="N10" s="105" t="s">
        <v>41</v>
      </c>
      <c r="O10" s="105">
        <v>100000000</v>
      </c>
    </row>
    <row r="11" spans="1:15">
      <c r="A11" s="108">
        <v>2</v>
      </c>
      <c r="B11" s="110">
        <f>C11</f>
        <v>39813</v>
      </c>
      <c r="C11" s="110">
        <v>39813</v>
      </c>
      <c r="D11" s="110">
        <v>39903</v>
      </c>
      <c r="E11" s="109">
        <v>39903</v>
      </c>
      <c r="F11" s="112">
        <f>F10-5000000</f>
        <v>95000000</v>
      </c>
      <c r="G11" s="144" t="s">
        <v>37</v>
      </c>
      <c r="H11" s="113">
        <v>6.5500000000000003E-2</v>
      </c>
      <c r="I11" s="114">
        <v>0</v>
      </c>
      <c r="J11" s="114">
        <v>0</v>
      </c>
      <c r="K11" s="110" t="e">
        <v>#N/A</v>
      </c>
      <c r="M11" s="109">
        <v>39903</v>
      </c>
      <c r="N11" s="112" t="s">
        <v>41</v>
      </c>
      <c r="O11" s="112">
        <v>5000000</v>
      </c>
    </row>
    <row r="12" spans="1:15">
      <c r="A12" s="108">
        <v>3</v>
      </c>
      <c r="B12" s="110">
        <f t="shared" ref="B12:B26" si="0">C12</f>
        <v>39903</v>
      </c>
      <c r="C12" s="110">
        <v>39903</v>
      </c>
      <c r="D12" s="110">
        <v>39994</v>
      </c>
      <c r="E12" s="109">
        <v>39994</v>
      </c>
      <c r="F12" s="112">
        <f t="shared" ref="F12:F26" si="1">F11-5000000</f>
        <v>90000000</v>
      </c>
      <c r="G12" s="144" t="s">
        <v>37</v>
      </c>
      <c r="H12" s="113">
        <v>6.5500000000000003E-2</v>
      </c>
      <c r="I12" s="114">
        <v>0</v>
      </c>
      <c r="J12" s="114">
        <v>0</v>
      </c>
      <c r="K12" s="110" t="e">
        <v>#N/A</v>
      </c>
      <c r="M12" s="109">
        <v>39994</v>
      </c>
      <c r="N12" s="112" t="s">
        <v>41</v>
      </c>
      <c r="O12" s="112">
        <v>5000000</v>
      </c>
    </row>
    <row r="13" spans="1:15">
      <c r="A13" s="108">
        <v>4</v>
      </c>
      <c r="B13" s="110">
        <f t="shared" si="0"/>
        <v>39994</v>
      </c>
      <c r="C13" s="110">
        <v>39994</v>
      </c>
      <c r="D13" s="110">
        <v>40086</v>
      </c>
      <c r="E13" s="109">
        <v>40086</v>
      </c>
      <c r="F13" s="112">
        <f t="shared" si="1"/>
        <v>85000000</v>
      </c>
      <c r="G13" s="144" t="s">
        <v>37</v>
      </c>
      <c r="H13" s="115">
        <v>6.5500000000000003E-2</v>
      </c>
      <c r="I13" s="114">
        <v>0</v>
      </c>
      <c r="J13" s="114">
        <v>0</v>
      </c>
      <c r="K13" s="110" t="e">
        <v>#N/A</v>
      </c>
      <c r="M13" s="109">
        <v>40086</v>
      </c>
      <c r="N13" s="112" t="s">
        <v>41</v>
      </c>
      <c r="O13" s="112">
        <v>5000000</v>
      </c>
    </row>
    <row r="14" spans="1:15">
      <c r="A14" s="108">
        <v>5</v>
      </c>
      <c r="B14" s="110">
        <f t="shared" si="0"/>
        <v>40086</v>
      </c>
      <c r="C14" s="110">
        <v>40086</v>
      </c>
      <c r="D14" s="110">
        <v>40178</v>
      </c>
      <c r="E14" s="109">
        <v>40178</v>
      </c>
      <c r="F14" s="112">
        <f t="shared" si="1"/>
        <v>80000000</v>
      </c>
      <c r="G14" s="144" t="s">
        <v>37</v>
      </c>
      <c r="H14" s="115">
        <v>6.5500000000000003E-2</v>
      </c>
      <c r="I14" s="114">
        <v>0</v>
      </c>
      <c r="J14" s="114">
        <v>0</v>
      </c>
      <c r="K14" s="110" t="e">
        <v>#N/A</v>
      </c>
      <c r="M14" s="109">
        <v>40178</v>
      </c>
      <c r="N14" s="112" t="s">
        <v>41</v>
      </c>
      <c r="O14" s="112">
        <v>5000000</v>
      </c>
    </row>
    <row r="15" spans="1:15">
      <c r="A15" s="108">
        <v>6</v>
      </c>
      <c r="B15" s="110">
        <f t="shared" si="0"/>
        <v>40178</v>
      </c>
      <c r="C15" s="110">
        <v>40178</v>
      </c>
      <c r="D15" s="110">
        <v>40268</v>
      </c>
      <c r="E15" s="109">
        <v>40268</v>
      </c>
      <c r="F15" s="112">
        <f t="shared" si="1"/>
        <v>75000000</v>
      </c>
      <c r="G15" s="144" t="s">
        <v>37</v>
      </c>
      <c r="H15" s="115">
        <v>6.5500000000000003E-2</v>
      </c>
      <c r="I15" s="114">
        <v>0</v>
      </c>
      <c r="J15" s="114">
        <v>0</v>
      </c>
      <c r="K15" s="110" t="e">
        <v>#N/A</v>
      </c>
      <c r="M15" s="109">
        <v>40268</v>
      </c>
      <c r="N15" s="112" t="s">
        <v>41</v>
      </c>
      <c r="O15" s="112">
        <v>5000000</v>
      </c>
    </row>
    <row r="16" spans="1:15">
      <c r="A16" s="108">
        <v>7</v>
      </c>
      <c r="B16" s="110">
        <f t="shared" si="0"/>
        <v>40268</v>
      </c>
      <c r="C16" s="110">
        <v>40268</v>
      </c>
      <c r="D16" s="110">
        <v>40359</v>
      </c>
      <c r="E16" s="109">
        <v>40359</v>
      </c>
      <c r="F16" s="112">
        <f t="shared" si="1"/>
        <v>70000000</v>
      </c>
      <c r="G16" s="144" t="s">
        <v>37</v>
      </c>
      <c r="H16" s="115">
        <v>6.5500000000000003E-2</v>
      </c>
      <c r="I16" s="114">
        <v>0</v>
      </c>
      <c r="J16" s="114">
        <v>0</v>
      </c>
      <c r="K16" s="110" t="e">
        <v>#N/A</v>
      </c>
      <c r="M16" s="109">
        <v>40359</v>
      </c>
      <c r="N16" s="112" t="s">
        <v>41</v>
      </c>
      <c r="O16" s="112">
        <v>5000000</v>
      </c>
    </row>
    <row r="17" spans="1:15">
      <c r="A17" s="108">
        <v>8</v>
      </c>
      <c r="B17" s="110">
        <f t="shared" si="0"/>
        <v>40359</v>
      </c>
      <c r="C17" s="110">
        <v>40359</v>
      </c>
      <c r="D17" s="110">
        <v>40451</v>
      </c>
      <c r="E17" s="109">
        <v>40451</v>
      </c>
      <c r="F17" s="112">
        <f t="shared" si="1"/>
        <v>65000000</v>
      </c>
      <c r="G17" s="144" t="s">
        <v>37</v>
      </c>
      <c r="H17" s="115">
        <v>6.5500000000000003E-2</v>
      </c>
      <c r="I17" s="114">
        <v>0</v>
      </c>
      <c r="J17" s="114">
        <v>0</v>
      </c>
      <c r="K17" s="110" t="e">
        <v>#N/A</v>
      </c>
      <c r="M17" s="109">
        <v>40451</v>
      </c>
      <c r="N17" s="112" t="s">
        <v>41</v>
      </c>
      <c r="O17" s="112">
        <v>5000000</v>
      </c>
    </row>
    <row r="18" spans="1:15">
      <c r="A18" s="108">
        <v>9</v>
      </c>
      <c r="B18" s="110">
        <f t="shared" si="0"/>
        <v>40451</v>
      </c>
      <c r="C18" s="110">
        <v>40451</v>
      </c>
      <c r="D18" s="110">
        <v>40543</v>
      </c>
      <c r="E18" s="109">
        <v>40543</v>
      </c>
      <c r="F18" s="112">
        <f t="shared" si="1"/>
        <v>60000000</v>
      </c>
      <c r="G18" s="144" t="s">
        <v>37</v>
      </c>
      <c r="H18" s="115">
        <v>6.5500000000000003E-2</v>
      </c>
      <c r="I18" s="114">
        <v>0</v>
      </c>
      <c r="J18" s="114">
        <v>0</v>
      </c>
      <c r="K18" s="110" t="e">
        <v>#N/A</v>
      </c>
      <c r="M18" s="109">
        <v>40543</v>
      </c>
      <c r="N18" s="112" t="s">
        <v>41</v>
      </c>
      <c r="O18" s="112">
        <v>5000000</v>
      </c>
    </row>
    <row r="19" spans="1:15">
      <c r="A19" s="108">
        <v>10</v>
      </c>
      <c r="B19" s="110">
        <f t="shared" si="0"/>
        <v>40543</v>
      </c>
      <c r="C19" s="110">
        <v>40543</v>
      </c>
      <c r="D19" s="110">
        <v>40633</v>
      </c>
      <c r="E19" s="109">
        <v>40633</v>
      </c>
      <c r="F19" s="112">
        <f t="shared" si="1"/>
        <v>55000000</v>
      </c>
      <c r="G19" s="144" t="s">
        <v>37</v>
      </c>
      <c r="H19" s="115">
        <v>6.5500000000000003E-2</v>
      </c>
      <c r="I19" s="114">
        <v>0</v>
      </c>
      <c r="J19" s="114">
        <v>0</v>
      </c>
      <c r="K19" s="110" t="e">
        <v>#N/A</v>
      </c>
      <c r="M19" s="109">
        <v>40633</v>
      </c>
      <c r="N19" s="112" t="s">
        <v>41</v>
      </c>
      <c r="O19" s="112">
        <v>5000000</v>
      </c>
    </row>
    <row r="20" spans="1:15">
      <c r="A20" s="108">
        <v>11</v>
      </c>
      <c r="B20" s="110">
        <f t="shared" si="0"/>
        <v>40633</v>
      </c>
      <c r="C20" s="110">
        <v>40633</v>
      </c>
      <c r="D20" s="110">
        <v>40724</v>
      </c>
      <c r="E20" s="109">
        <v>40724</v>
      </c>
      <c r="F20" s="112">
        <f t="shared" si="1"/>
        <v>50000000</v>
      </c>
      <c r="G20" s="144" t="s">
        <v>37</v>
      </c>
      <c r="H20" s="115">
        <v>6.5500000000000003E-2</v>
      </c>
      <c r="I20" s="114">
        <v>0</v>
      </c>
      <c r="J20" s="114">
        <v>0</v>
      </c>
      <c r="K20" s="116" t="e">
        <v>#N/A</v>
      </c>
      <c r="M20" s="109">
        <v>40724</v>
      </c>
      <c r="N20" s="112" t="s">
        <v>41</v>
      </c>
      <c r="O20" s="112">
        <v>5000000</v>
      </c>
    </row>
    <row r="21" spans="1:15">
      <c r="A21" s="108">
        <v>12</v>
      </c>
      <c r="B21" s="110">
        <f t="shared" si="0"/>
        <v>40724</v>
      </c>
      <c r="C21" s="110">
        <v>40724</v>
      </c>
      <c r="D21" s="110">
        <v>40816</v>
      </c>
      <c r="E21" s="109">
        <v>40816</v>
      </c>
      <c r="F21" s="112">
        <f t="shared" si="1"/>
        <v>45000000</v>
      </c>
      <c r="G21" s="144" t="s">
        <v>37</v>
      </c>
      <c r="H21" s="115">
        <v>6.5500000000000003E-2</v>
      </c>
      <c r="I21" s="114">
        <v>0</v>
      </c>
      <c r="J21" s="114">
        <v>0</v>
      </c>
      <c r="K21" s="110" t="e">
        <v>#N/A</v>
      </c>
      <c r="M21" s="109">
        <v>40816</v>
      </c>
      <c r="N21" s="112" t="s">
        <v>41</v>
      </c>
      <c r="O21" s="112">
        <v>5000000</v>
      </c>
    </row>
    <row r="22" spans="1:15">
      <c r="A22" s="108">
        <v>13</v>
      </c>
      <c r="B22" s="110">
        <f t="shared" si="0"/>
        <v>40816</v>
      </c>
      <c r="C22" s="110">
        <v>40816</v>
      </c>
      <c r="D22" s="110">
        <v>40908</v>
      </c>
      <c r="E22" s="109">
        <v>40911</v>
      </c>
      <c r="F22" s="112">
        <f t="shared" si="1"/>
        <v>40000000</v>
      </c>
      <c r="G22" s="144" t="s">
        <v>37</v>
      </c>
      <c r="H22" s="115">
        <v>6.5500000000000003E-2</v>
      </c>
      <c r="I22" s="114">
        <v>0</v>
      </c>
      <c r="J22" s="114">
        <v>0</v>
      </c>
      <c r="K22" s="110" t="e">
        <v>#N/A</v>
      </c>
      <c r="M22" s="109">
        <v>40911</v>
      </c>
      <c r="N22" s="112" t="s">
        <v>41</v>
      </c>
      <c r="O22" s="112">
        <v>5000000</v>
      </c>
    </row>
    <row r="23" spans="1:15">
      <c r="A23" s="108">
        <v>14</v>
      </c>
      <c r="B23" s="110">
        <f t="shared" si="0"/>
        <v>40908</v>
      </c>
      <c r="C23" s="110">
        <v>40908</v>
      </c>
      <c r="D23" s="110">
        <v>40999</v>
      </c>
      <c r="E23" s="109">
        <v>41001</v>
      </c>
      <c r="F23" s="112">
        <f t="shared" si="1"/>
        <v>35000000</v>
      </c>
      <c r="G23" s="144" t="s">
        <v>37</v>
      </c>
      <c r="H23" s="115">
        <v>6.5500000000000003E-2</v>
      </c>
      <c r="I23" s="114">
        <v>0</v>
      </c>
      <c r="J23" s="114">
        <v>0</v>
      </c>
      <c r="K23" s="110" t="e">
        <v>#N/A</v>
      </c>
      <c r="M23" s="109">
        <v>41001</v>
      </c>
      <c r="N23" s="112" t="s">
        <v>41</v>
      </c>
      <c r="O23" s="112">
        <v>5000000</v>
      </c>
    </row>
    <row r="24" spans="1:15">
      <c r="A24" s="108">
        <v>15</v>
      </c>
      <c r="B24" s="110">
        <f t="shared" si="0"/>
        <v>40999</v>
      </c>
      <c r="C24" s="110">
        <v>40999</v>
      </c>
      <c r="D24" s="110">
        <v>41090</v>
      </c>
      <c r="E24" s="109">
        <v>41092</v>
      </c>
      <c r="F24" s="112">
        <f t="shared" si="1"/>
        <v>30000000</v>
      </c>
      <c r="G24" s="144" t="s">
        <v>37</v>
      </c>
      <c r="H24" s="115">
        <v>6.5500000000000003E-2</v>
      </c>
      <c r="I24" s="114">
        <v>0</v>
      </c>
      <c r="J24" s="114">
        <v>0</v>
      </c>
      <c r="K24" s="110" t="e">
        <v>#N/A</v>
      </c>
      <c r="M24" s="109">
        <v>41092</v>
      </c>
      <c r="N24" s="112" t="s">
        <v>41</v>
      </c>
      <c r="O24" s="112">
        <v>5000000</v>
      </c>
    </row>
    <row r="25" spans="1:15">
      <c r="A25" s="108">
        <v>16</v>
      </c>
      <c r="B25" s="110">
        <f t="shared" si="0"/>
        <v>41090</v>
      </c>
      <c r="C25" s="110">
        <v>41090</v>
      </c>
      <c r="D25" s="110">
        <v>41182</v>
      </c>
      <c r="E25" s="109">
        <v>41183</v>
      </c>
      <c r="F25" s="112">
        <f t="shared" si="1"/>
        <v>25000000</v>
      </c>
      <c r="G25" s="144" t="s">
        <v>37</v>
      </c>
      <c r="H25" s="115">
        <v>6.5500000000000003E-2</v>
      </c>
      <c r="I25" s="114">
        <v>0</v>
      </c>
      <c r="J25" s="114">
        <v>0</v>
      </c>
      <c r="K25" s="110" t="e">
        <v>#N/A</v>
      </c>
      <c r="M25" s="109">
        <v>41183</v>
      </c>
      <c r="N25" s="112" t="s">
        <v>41</v>
      </c>
      <c r="O25" s="112">
        <v>5000000</v>
      </c>
    </row>
    <row r="26" spans="1:15">
      <c r="A26" s="108">
        <v>17</v>
      </c>
      <c r="B26" s="110">
        <f t="shared" si="0"/>
        <v>41182</v>
      </c>
      <c r="C26" s="110">
        <v>41182</v>
      </c>
      <c r="D26" s="110">
        <v>41225</v>
      </c>
      <c r="E26" s="109">
        <v>41225</v>
      </c>
      <c r="F26" s="112">
        <f t="shared" si="1"/>
        <v>20000000</v>
      </c>
      <c r="G26" s="144" t="s">
        <v>37</v>
      </c>
      <c r="H26" s="115">
        <v>6.5500000000000003E-2</v>
      </c>
      <c r="I26" s="114">
        <v>0</v>
      </c>
      <c r="J26" s="114">
        <v>0</v>
      </c>
      <c r="K26" s="110" t="e">
        <v>#N/A</v>
      </c>
      <c r="M26" s="109">
        <v>41225</v>
      </c>
      <c r="N26" s="112" t="s">
        <v>41</v>
      </c>
      <c r="O26" s="112">
        <v>25000000</v>
      </c>
    </row>
    <row r="27" spans="1:15">
      <c r="A27" s="108" t="e">
        <v>#N/A</v>
      </c>
      <c r="B27" s="109" t="e">
        <v>#N/A</v>
      </c>
      <c r="C27" s="110" t="e">
        <v>#N/A</v>
      </c>
      <c r="D27" s="110" t="e">
        <v>#N/A</v>
      </c>
      <c r="E27" s="109" t="e">
        <v>#N/A</v>
      </c>
      <c r="F27" s="112" t="e">
        <v>#N/A</v>
      </c>
      <c r="G27" s="144"/>
      <c r="H27" s="115" t="e">
        <v>#N/A</v>
      </c>
      <c r="I27" s="114" t="e">
        <v>#N/A</v>
      </c>
      <c r="J27" s="110" t="e">
        <v>#N/A</v>
      </c>
      <c r="K27" s="110" t="e">
        <v>#N/A</v>
      </c>
    </row>
    <row r="28" spans="1:15">
      <c r="A28" s="108" t="e">
        <v>#N/A</v>
      </c>
      <c r="B28" s="109" t="e">
        <v>#N/A</v>
      </c>
      <c r="C28" s="110" t="e">
        <v>#N/A</v>
      </c>
      <c r="D28" s="110" t="e">
        <v>#N/A</v>
      </c>
      <c r="E28" s="109" t="e">
        <v>#N/A</v>
      </c>
      <c r="F28" s="112" t="e">
        <v>#N/A</v>
      </c>
      <c r="G28" s="144"/>
      <c r="H28" s="115" t="e">
        <v>#N/A</v>
      </c>
      <c r="I28" s="114" t="e">
        <v>#N/A</v>
      </c>
      <c r="J28" s="110" t="e">
        <v>#N/A</v>
      </c>
      <c r="K28" s="110" t="e">
        <v>#N/A</v>
      </c>
    </row>
    <row r="29" spans="1:15">
      <c r="A29" s="108" t="e">
        <v>#N/A</v>
      </c>
      <c r="B29" s="109" t="e">
        <v>#N/A</v>
      </c>
      <c r="C29" s="110" t="e">
        <v>#N/A</v>
      </c>
      <c r="D29" s="110" t="e">
        <v>#N/A</v>
      </c>
      <c r="E29" s="109" t="e">
        <v>#N/A</v>
      </c>
      <c r="F29" s="112" t="e">
        <v>#N/A</v>
      </c>
      <c r="G29" s="144"/>
      <c r="H29" s="115" t="e">
        <v>#N/A</v>
      </c>
      <c r="I29" s="114" t="e">
        <v>#N/A</v>
      </c>
      <c r="J29" s="110" t="e">
        <v>#N/A</v>
      </c>
      <c r="K29" s="110" t="e">
        <v>#N/A</v>
      </c>
    </row>
    <row r="30" spans="1:15">
      <c r="A30" s="108" t="e">
        <v>#N/A</v>
      </c>
      <c r="B30" s="109" t="e">
        <v>#N/A</v>
      </c>
      <c r="C30" s="110" t="e">
        <v>#N/A</v>
      </c>
      <c r="D30" s="110" t="e">
        <v>#N/A</v>
      </c>
      <c r="E30" s="109" t="e">
        <v>#N/A</v>
      </c>
      <c r="F30" s="112" t="e">
        <v>#N/A</v>
      </c>
      <c r="G30" s="144"/>
      <c r="H30" s="115" t="e">
        <v>#N/A</v>
      </c>
      <c r="I30" s="114" t="e">
        <v>#N/A</v>
      </c>
      <c r="J30" s="110" t="e">
        <v>#N/A</v>
      </c>
      <c r="K30" s="110" t="e">
        <v>#N/A</v>
      </c>
    </row>
    <row r="31" spans="1:15">
      <c r="A31" s="108" t="e">
        <v>#N/A</v>
      </c>
      <c r="B31" s="109" t="e">
        <v>#N/A</v>
      </c>
      <c r="C31" s="110" t="e">
        <v>#N/A</v>
      </c>
      <c r="D31" s="110" t="e">
        <v>#N/A</v>
      </c>
      <c r="E31" s="109" t="e">
        <v>#N/A</v>
      </c>
      <c r="F31" s="112" t="e">
        <v>#N/A</v>
      </c>
      <c r="G31" s="144"/>
      <c r="H31" s="115" t="e">
        <v>#N/A</v>
      </c>
      <c r="I31" s="114" t="e">
        <v>#N/A</v>
      </c>
      <c r="J31" s="110" t="e">
        <v>#N/A</v>
      </c>
      <c r="K31" s="110" t="e">
        <v>#N/A</v>
      </c>
    </row>
    <row r="32" spans="1:15">
      <c r="A32" s="108" t="e">
        <v>#N/A</v>
      </c>
      <c r="B32" s="109" t="e">
        <v>#N/A</v>
      </c>
      <c r="C32" s="110" t="e">
        <v>#N/A</v>
      </c>
      <c r="D32" s="110" t="e">
        <v>#N/A</v>
      </c>
      <c r="E32" s="109" t="e">
        <v>#N/A</v>
      </c>
      <c r="F32" s="112" t="e">
        <v>#N/A</v>
      </c>
      <c r="G32" s="144"/>
      <c r="H32" s="115" t="e">
        <v>#N/A</v>
      </c>
      <c r="I32" s="114" t="e">
        <v>#N/A</v>
      </c>
      <c r="J32" s="116" t="e">
        <v>#N/A</v>
      </c>
      <c r="K32" s="116" t="e">
        <v>#N/A</v>
      </c>
    </row>
    <row r="33" spans="1:15">
      <c r="A33" s="108" t="e">
        <v>#N/A</v>
      </c>
      <c r="B33" s="109" t="e">
        <v>#N/A</v>
      </c>
      <c r="C33" s="110" t="e">
        <v>#N/A</v>
      </c>
      <c r="D33" s="110" t="e">
        <v>#N/A</v>
      </c>
      <c r="E33" s="109" t="e">
        <v>#N/A</v>
      </c>
      <c r="F33" s="112" t="e">
        <v>#N/A</v>
      </c>
      <c r="G33" s="144"/>
      <c r="H33" s="115" t="e">
        <v>#N/A</v>
      </c>
      <c r="I33" s="114" t="e">
        <v>#N/A</v>
      </c>
      <c r="J33" s="110" t="e">
        <v>#N/A</v>
      </c>
      <c r="K33" s="110" t="e">
        <v>#N/A</v>
      </c>
    </row>
    <row r="34" spans="1:15">
      <c r="A34" s="108" t="e">
        <v>#N/A</v>
      </c>
      <c r="B34" s="109" t="e">
        <v>#N/A</v>
      </c>
      <c r="C34" s="110" t="e">
        <v>#N/A</v>
      </c>
      <c r="D34" s="110" t="e">
        <v>#N/A</v>
      </c>
      <c r="E34" s="109" t="e">
        <v>#N/A</v>
      </c>
      <c r="F34" s="112" t="e">
        <v>#N/A</v>
      </c>
      <c r="G34" s="144"/>
      <c r="H34" s="115" t="e">
        <v>#N/A</v>
      </c>
      <c r="I34" s="114" t="e">
        <v>#N/A</v>
      </c>
      <c r="J34" s="110" t="e">
        <v>#N/A</v>
      </c>
      <c r="K34" s="110" t="e">
        <v>#N/A</v>
      </c>
    </row>
    <row r="35" spans="1:15">
      <c r="A35" s="108" t="e">
        <v>#N/A</v>
      </c>
      <c r="B35" s="109" t="e">
        <v>#N/A</v>
      </c>
      <c r="C35" s="110" t="e">
        <v>#N/A</v>
      </c>
      <c r="D35" s="110" t="e">
        <v>#N/A</v>
      </c>
      <c r="E35" s="109" t="e">
        <v>#N/A</v>
      </c>
      <c r="F35" s="112" t="e">
        <v>#N/A</v>
      </c>
      <c r="G35" s="144"/>
      <c r="H35" s="115" t="e">
        <v>#N/A</v>
      </c>
      <c r="I35" s="114" t="e">
        <v>#N/A</v>
      </c>
      <c r="J35" s="110" t="e">
        <v>#N/A</v>
      </c>
      <c r="K35" s="110" t="e">
        <v>#N/A</v>
      </c>
    </row>
    <row r="36" spans="1:15" ht="13.5" thickBot="1">
      <c r="A36" s="108" t="e">
        <v>#N/A</v>
      </c>
      <c r="B36" s="109" t="e">
        <v>#N/A</v>
      </c>
      <c r="C36" s="110" t="e">
        <v>#N/A</v>
      </c>
      <c r="D36" s="110" t="e">
        <v>#N/A</v>
      </c>
      <c r="E36" s="109" t="e">
        <v>#N/A</v>
      </c>
      <c r="F36" s="112" t="e">
        <v>#N/A</v>
      </c>
      <c r="G36" s="144"/>
      <c r="H36" s="115" t="e">
        <v>#N/A</v>
      </c>
      <c r="I36" s="114" t="e">
        <v>#N/A</v>
      </c>
      <c r="J36" s="110" t="e">
        <v>#N/A</v>
      </c>
      <c r="K36" s="110" t="e">
        <v>#N/A</v>
      </c>
    </row>
    <row r="37" spans="1:15" ht="13.5" thickBot="1">
      <c r="A37" s="108" t="e">
        <v>#N/A</v>
      </c>
      <c r="B37" s="109" t="e">
        <v>#N/A</v>
      </c>
      <c r="C37" s="110" t="e">
        <v>#N/A</v>
      </c>
      <c r="D37" s="110" t="e">
        <v>#N/A</v>
      </c>
      <c r="E37" s="109" t="e">
        <v>#N/A</v>
      </c>
      <c r="F37" s="112" t="e">
        <v>#N/A</v>
      </c>
      <c r="G37" s="144"/>
      <c r="H37" s="115" t="e">
        <v>#N/A</v>
      </c>
      <c r="I37" s="114" t="e">
        <v>#N/A</v>
      </c>
      <c r="J37" s="110" t="e">
        <v>#N/A</v>
      </c>
      <c r="K37" s="110" t="e">
        <v>#N/A</v>
      </c>
      <c r="M37" s="101" t="s">
        <v>90</v>
      </c>
      <c r="N37" s="100" t="s">
        <v>93</v>
      </c>
      <c r="O37" s="101" t="s">
        <v>40</v>
      </c>
    </row>
    <row r="38" spans="1:15">
      <c r="A38" s="108" t="e">
        <v>#N/A</v>
      </c>
      <c r="B38" s="109" t="e">
        <v>#N/A</v>
      </c>
      <c r="C38" s="110" t="e">
        <v>#N/A</v>
      </c>
      <c r="D38" s="110" t="e">
        <v>#N/A</v>
      </c>
      <c r="E38" s="109" t="e">
        <v>#N/A</v>
      </c>
      <c r="F38" s="112" t="e">
        <v>#N/A</v>
      </c>
      <c r="G38" s="144"/>
      <c r="H38" s="115" t="e">
        <v>#N/A</v>
      </c>
      <c r="I38" s="114" t="e">
        <v>#N/A</v>
      </c>
      <c r="J38" s="110" t="e">
        <v>#N/A</v>
      </c>
      <c r="K38" s="110" t="e">
        <v>#N/A</v>
      </c>
      <c r="M38" s="103">
        <v>39813</v>
      </c>
      <c r="N38" s="104">
        <v>834879.40925365023</v>
      </c>
      <c r="O38" s="103" t="s">
        <v>41</v>
      </c>
    </row>
    <row r="39" spans="1:15" ht="13.5" thickBot="1">
      <c r="A39" s="117" t="e">
        <v>#N/A</v>
      </c>
      <c r="B39" s="118" t="e">
        <v>#N/A</v>
      </c>
      <c r="C39" s="119" t="e">
        <v>#N/A</v>
      </c>
      <c r="D39" s="119" t="e">
        <v>#N/A</v>
      </c>
      <c r="E39" s="118" t="e">
        <v>#N/A</v>
      </c>
      <c r="F39" s="120" t="e">
        <v>#N/A</v>
      </c>
      <c r="G39" s="145"/>
      <c r="H39" s="121" t="e">
        <v>#N/A</v>
      </c>
      <c r="I39" s="122" t="e">
        <v>#N/A</v>
      </c>
      <c r="J39" s="119" t="e">
        <v>#N/A</v>
      </c>
      <c r="K39" s="119" t="e">
        <v>#N/A</v>
      </c>
      <c r="M39" s="109">
        <v>39903</v>
      </c>
      <c r="N39" s="111">
        <v>1450077.0864532478</v>
      </c>
      <c r="O39" s="109" t="s">
        <v>41</v>
      </c>
    </row>
    <row r="41" spans="1:15" ht="13.5" thickBot="1"/>
    <row r="42" spans="1:15" ht="13.5" thickBot="1">
      <c r="A42" s="208" t="s">
        <v>96</v>
      </c>
      <c r="B42" s="209"/>
      <c r="C42" s="209"/>
      <c r="D42" s="209"/>
      <c r="E42" s="209"/>
      <c r="F42" s="209"/>
      <c r="G42" s="209"/>
      <c r="H42" s="209"/>
      <c r="I42" s="209"/>
      <c r="J42" s="209"/>
      <c r="K42" s="210"/>
    </row>
    <row r="43" spans="1:15" ht="13.5" thickBot="1">
      <c r="A43" s="100" t="s">
        <v>89</v>
      </c>
      <c r="B43" s="101" t="s">
        <v>170</v>
      </c>
      <c r="C43" s="100" t="s">
        <v>91</v>
      </c>
      <c r="D43" s="100" t="s">
        <v>92</v>
      </c>
      <c r="E43" s="101" t="s">
        <v>90</v>
      </c>
      <c r="F43" s="100" t="s">
        <v>95</v>
      </c>
      <c r="G43" s="100" t="s">
        <v>120</v>
      </c>
      <c r="H43" s="100" t="s">
        <v>85</v>
      </c>
      <c r="I43" s="100" t="s">
        <v>86</v>
      </c>
      <c r="J43" s="100" t="s">
        <v>87</v>
      </c>
      <c r="K43" s="100"/>
      <c r="M43" s="101" t="s">
        <v>90</v>
      </c>
      <c r="N43" s="100" t="s">
        <v>40</v>
      </c>
      <c r="O43" s="100" t="s">
        <v>84</v>
      </c>
    </row>
    <row r="44" spans="1:15">
      <c r="A44" s="102">
        <v>1</v>
      </c>
      <c r="B44" s="103">
        <f>C44-2</f>
        <v>39760</v>
      </c>
      <c r="C44" s="101">
        <v>39762</v>
      </c>
      <c r="D44" s="101">
        <v>39813</v>
      </c>
      <c r="E44" s="103">
        <v>39813</v>
      </c>
      <c r="F44" s="105">
        <v>100000000</v>
      </c>
      <c r="G44" s="105" t="s">
        <v>128</v>
      </c>
      <c r="H44" s="123">
        <v>6.5175992605134597E-2</v>
      </c>
      <c r="I44" s="107">
        <v>4.0000000000000002E-4</v>
      </c>
      <c r="J44" s="107">
        <v>0</v>
      </c>
      <c r="K44" s="101" t="e">
        <v>#N/A</v>
      </c>
      <c r="M44" s="103">
        <v>39813</v>
      </c>
      <c r="N44" s="105" t="s">
        <v>41</v>
      </c>
      <c r="O44" s="105">
        <v>100000000</v>
      </c>
    </row>
    <row r="45" spans="1:15">
      <c r="A45" s="108">
        <v>2</v>
      </c>
      <c r="B45" s="109">
        <f>C45-2</f>
        <v>39811</v>
      </c>
      <c r="C45" s="110">
        <v>39813</v>
      </c>
      <c r="D45" s="110">
        <v>39903</v>
      </c>
      <c r="E45" s="109">
        <v>39903</v>
      </c>
      <c r="F45" s="112">
        <v>100000000</v>
      </c>
      <c r="G45" s="112" t="s">
        <v>128</v>
      </c>
      <c r="H45" s="124">
        <v>6.5395963089214595E-2</v>
      </c>
      <c r="I45" s="114">
        <v>4.0000000000000002E-4</v>
      </c>
      <c r="J45" s="114">
        <v>0</v>
      </c>
      <c r="K45" s="110" t="e">
        <v>#N/A</v>
      </c>
      <c r="M45" s="109">
        <v>39903</v>
      </c>
      <c r="N45" s="112" t="s">
        <v>41</v>
      </c>
      <c r="O45" s="112">
        <v>5000000</v>
      </c>
    </row>
    <row r="46" spans="1:15">
      <c r="A46" s="108">
        <v>3</v>
      </c>
      <c r="B46" s="109">
        <f t="shared" ref="B46:B60" si="2">C46-2</f>
        <v>39901</v>
      </c>
      <c r="C46" s="110">
        <v>39903</v>
      </c>
      <c r="D46" s="110">
        <v>39994</v>
      </c>
      <c r="E46" s="109">
        <v>39994</v>
      </c>
      <c r="F46" s="112">
        <v>100000000</v>
      </c>
      <c r="G46" s="112" t="s">
        <v>128</v>
      </c>
      <c r="H46" s="124">
        <v>6.5386631783651103E-2</v>
      </c>
      <c r="I46" s="114">
        <v>4.0000000000000002E-4</v>
      </c>
      <c r="J46" s="114">
        <v>0</v>
      </c>
      <c r="K46" s="110" t="e">
        <v>#N/A</v>
      </c>
      <c r="M46" s="109">
        <v>39994</v>
      </c>
      <c r="N46" s="112" t="s">
        <v>41</v>
      </c>
      <c r="O46" s="112">
        <v>5000000</v>
      </c>
    </row>
    <row r="47" spans="1:15">
      <c r="A47" s="108">
        <v>4</v>
      </c>
      <c r="B47" s="109">
        <f t="shared" si="2"/>
        <v>39992</v>
      </c>
      <c r="C47" s="110">
        <v>39994</v>
      </c>
      <c r="D47" s="110">
        <v>40086</v>
      </c>
      <c r="E47" s="109">
        <v>40086</v>
      </c>
      <c r="F47" s="112">
        <v>100000000</v>
      </c>
      <c r="G47" s="112" t="s">
        <v>128</v>
      </c>
      <c r="H47" s="125">
        <v>6.5401251689206394E-2</v>
      </c>
      <c r="I47" s="114">
        <v>4.0000000000000002E-4</v>
      </c>
      <c r="J47" s="114">
        <v>0</v>
      </c>
      <c r="K47" s="110" t="e">
        <v>#N/A</v>
      </c>
      <c r="M47" s="109">
        <v>40086</v>
      </c>
      <c r="N47" s="112" t="s">
        <v>41</v>
      </c>
      <c r="O47" s="112">
        <v>5000000</v>
      </c>
    </row>
    <row r="48" spans="1:15">
      <c r="A48" s="108">
        <v>5</v>
      </c>
      <c r="B48" s="109">
        <f t="shared" si="2"/>
        <v>40084</v>
      </c>
      <c r="C48" s="110">
        <v>40086</v>
      </c>
      <c r="D48" s="110">
        <v>40178</v>
      </c>
      <c r="E48" s="109">
        <v>40178</v>
      </c>
      <c r="F48" s="112">
        <v>100000000</v>
      </c>
      <c r="G48" s="112" t="s">
        <v>128</v>
      </c>
      <c r="H48" s="125">
        <v>6.5405756997573394E-2</v>
      </c>
      <c r="I48" s="114">
        <v>4.0000000000000002E-4</v>
      </c>
      <c r="J48" s="114">
        <v>0</v>
      </c>
      <c r="K48" s="110" t="e">
        <v>#N/A</v>
      </c>
      <c r="M48" s="109">
        <v>40178</v>
      </c>
      <c r="N48" s="112" t="s">
        <v>41</v>
      </c>
      <c r="O48" s="112">
        <v>5000000</v>
      </c>
    </row>
    <row r="49" spans="1:15">
      <c r="A49" s="108">
        <v>6</v>
      </c>
      <c r="B49" s="109">
        <f t="shared" si="2"/>
        <v>40176</v>
      </c>
      <c r="C49" s="110">
        <v>40178</v>
      </c>
      <c r="D49" s="110">
        <v>40268</v>
      </c>
      <c r="E49" s="109">
        <v>40268</v>
      </c>
      <c r="F49" s="112">
        <v>100000000</v>
      </c>
      <c r="G49" s="112" t="s">
        <v>128</v>
      </c>
      <c r="H49" s="125">
        <v>6.5394243681293998E-2</v>
      </c>
      <c r="I49" s="114">
        <v>4.0000000000000002E-4</v>
      </c>
      <c r="J49" s="114">
        <v>0</v>
      </c>
      <c r="K49" s="110" t="e">
        <v>#N/A</v>
      </c>
      <c r="M49" s="109">
        <v>40268</v>
      </c>
      <c r="N49" s="112" t="s">
        <v>41</v>
      </c>
      <c r="O49" s="112">
        <v>5000000</v>
      </c>
    </row>
    <row r="50" spans="1:15">
      <c r="A50" s="108">
        <v>7</v>
      </c>
      <c r="B50" s="109">
        <f t="shared" si="2"/>
        <v>40266</v>
      </c>
      <c r="C50" s="110">
        <v>40268</v>
      </c>
      <c r="D50" s="110">
        <v>40359</v>
      </c>
      <c r="E50" s="109">
        <v>40359</v>
      </c>
      <c r="F50" s="112">
        <v>100000000</v>
      </c>
      <c r="G50" s="112" t="s">
        <v>128</v>
      </c>
      <c r="H50" s="125">
        <v>6.54E-2</v>
      </c>
      <c r="I50" s="114">
        <v>4.0000000000000002E-4</v>
      </c>
      <c r="J50" s="114">
        <v>0</v>
      </c>
      <c r="K50" s="110" t="e">
        <v>#N/A</v>
      </c>
      <c r="M50" s="109">
        <v>40359</v>
      </c>
      <c r="N50" s="112" t="s">
        <v>41</v>
      </c>
      <c r="O50" s="112">
        <v>5000000</v>
      </c>
    </row>
    <row r="51" spans="1:15">
      <c r="A51" s="108">
        <v>8</v>
      </c>
      <c r="B51" s="109">
        <f t="shared" si="2"/>
        <v>40357</v>
      </c>
      <c r="C51" s="110">
        <v>40359</v>
      </c>
      <c r="D51" s="110">
        <v>40451</v>
      </c>
      <c r="E51" s="109">
        <v>40451</v>
      </c>
      <c r="F51" s="112">
        <v>100000000</v>
      </c>
      <c r="G51" s="112" t="s">
        <v>128</v>
      </c>
      <c r="H51" s="125">
        <v>6.5406182358746803E-2</v>
      </c>
      <c r="I51" s="114">
        <v>4.0000000000000002E-4</v>
      </c>
      <c r="J51" s="114">
        <v>0</v>
      </c>
      <c r="K51" s="110" t="e">
        <v>#N/A</v>
      </c>
      <c r="M51" s="109">
        <v>40451</v>
      </c>
      <c r="N51" s="112" t="s">
        <v>41</v>
      </c>
      <c r="O51" s="112">
        <v>5000000</v>
      </c>
    </row>
    <row r="52" spans="1:15">
      <c r="A52" s="108">
        <v>9</v>
      </c>
      <c r="B52" s="109">
        <f t="shared" si="2"/>
        <v>40449</v>
      </c>
      <c r="C52" s="110">
        <v>40451</v>
      </c>
      <c r="D52" s="110">
        <v>40543</v>
      </c>
      <c r="E52" s="109">
        <v>40543</v>
      </c>
      <c r="F52" s="112">
        <v>100000000</v>
      </c>
      <c r="G52" s="112" t="s">
        <v>128</v>
      </c>
      <c r="H52" s="125">
        <v>6.5406388178686201E-2</v>
      </c>
      <c r="I52" s="114">
        <v>4.0000000000000002E-4</v>
      </c>
      <c r="J52" s="114">
        <v>0</v>
      </c>
      <c r="K52" s="110" t="e">
        <v>#N/A</v>
      </c>
      <c r="M52" s="109">
        <v>40543</v>
      </c>
      <c r="N52" s="112" t="s">
        <v>41</v>
      </c>
      <c r="O52" s="112">
        <v>5000000</v>
      </c>
    </row>
    <row r="53" spans="1:15">
      <c r="A53" s="108">
        <v>10</v>
      </c>
      <c r="B53" s="109">
        <f t="shared" si="2"/>
        <v>40541</v>
      </c>
      <c r="C53" s="110">
        <v>40543</v>
      </c>
      <c r="D53" s="110">
        <v>40633</v>
      </c>
      <c r="E53" s="109">
        <v>40633</v>
      </c>
      <c r="F53" s="112">
        <v>100000000</v>
      </c>
      <c r="G53" s="112" t="s">
        <v>128</v>
      </c>
      <c r="H53" s="125">
        <v>6.5394874639443004E-2</v>
      </c>
      <c r="I53" s="114">
        <v>4.0000000000000002E-4</v>
      </c>
      <c r="J53" s="114">
        <v>0</v>
      </c>
      <c r="K53" s="110" t="e">
        <v>#N/A</v>
      </c>
      <c r="M53" s="109">
        <v>40633</v>
      </c>
      <c r="N53" s="112" t="s">
        <v>41</v>
      </c>
      <c r="O53" s="112">
        <v>5000000</v>
      </c>
    </row>
    <row r="54" spans="1:15">
      <c r="A54" s="108">
        <v>11</v>
      </c>
      <c r="B54" s="109">
        <f t="shared" si="2"/>
        <v>40631</v>
      </c>
      <c r="C54" s="110">
        <v>40633</v>
      </c>
      <c r="D54" s="110">
        <v>40724</v>
      </c>
      <c r="E54" s="109">
        <v>40724</v>
      </c>
      <c r="F54" s="112">
        <v>100000000</v>
      </c>
      <c r="G54" s="112" t="s">
        <v>128</v>
      </c>
      <c r="H54" s="125">
        <v>6.5400631069621004E-2</v>
      </c>
      <c r="I54" s="114">
        <v>4.0000000000000002E-4</v>
      </c>
      <c r="J54" s="114">
        <v>0</v>
      </c>
      <c r="K54" s="116" t="e">
        <v>#N/A</v>
      </c>
      <c r="M54" s="109">
        <v>40724</v>
      </c>
      <c r="N54" s="112" t="s">
        <v>41</v>
      </c>
      <c r="O54" s="112">
        <v>5000000</v>
      </c>
    </row>
    <row r="55" spans="1:15">
      <c r="A55" s="108">
        <v>12</v>
      </c>
      <c r="B55" s="109">
        <f t="shared" si="2"/>
        <v>40722</v>
      </c>
      <c r="C55" s="110">
        <v>40724</v>
      </c>
      <c r="D55" s="110">
        <v>40816</v>
      </c>
      <c r="E55" s="109">
        <v>40816</v>
      </c>
      <c r="F55" s="112">
        <v>100000000</v>
      </c>
      <c r="G55" s="112" t="s">
        <v>128</v>
      </c>
      <c r="H55" s="125">
        <v>6.5398876990798493E-2</v>
      </c>
      <c r="I55" s="114">
        <v>4.0000000000000002E-4</v>
      </c>
      <c r="J55" s="114">
        <v>0</v>
      </c>
      <c r="K55" s="110" t="e">
        <v>#N/A</v>
      </c>
      <c r="M55" s="109">
        <v>40816</v>
      </c>
      <c r="N55" s="112" t="s">
        <v>41</v>
      </c>
      <c r="O55" s="112">
        <v>5000000</v>
      </c>
    </row>
    <row r="56" spans="1:15">
      <c r="A56" s="108">
        <v>13</v>
      </c>
      <c r="B56" s="109">
        <f t="shared" si="2"/>
        <v>40814</v>
      </c>
      <c r="C56" s="110">
        <v>40816</v>
      </c>
      <c r="D56" s="110">
        <v>40908</v>
      </c>
      <c r="E56" s="109">
        <v>40911</v>
      </c>
      <c r="F56" s="112">
        <v>100000000</v>
      </c>
      <c r="G56" s="112" t="s">
        <v>128</v>
      </c>
      <c r="H56" s="125">
        <v>6.5395419464568602E-2</v>
      </c>
      <c r="I56" s="114">
        <v>4.0000000000000002E-4</v>
      </c>
      <c r="J56" s="114">
        <v>0</v>
      </c>
      <c r="K56" s="110" t="e">
        <v>#N/A</v>
      </c>
      <c r="M56" s="109">
        <v>40911</v>
      </c>
      <c r="N56" s="112" t="s">
        <v>41</v>
      </c>
      <c r="O56" s="112">
        <v>5000000</v>
      </c>
    </row>
    <row r="57" spans="1:15">
      <c r="A57" s="108">
        <v>14</v>
      </c>
      <c r="B57" s="109">
        <f t="shared" si="2"/>
        <v>40906</v>
      </c>
      <c r="C57" s="110">
        <v>40908</v>
      </c>
      <c r="D57" s="110">
        <v>40999</v>
      </c>
      <c r="E57" s="109">
        <v>41001</v>
      </c>
      <c r="F57" s="112">
        <v>100000000</v>
      </c>
      <c r="G57" s="112" t="s">
        <v>128</v>
      </c>
      <c r="H57" s="125">
        <v>6.5389664292863303E-2</v>
      </c>
      <c r="I57" s="114">
        <v>4.0000000000000002E-4</v>
      </c>
      <c r="J57" s="114">
        <v>0</v>
      </c>
      <c r="K57" s="110" t="e">
        <v>#N/A</v>
      </c>
      <c r="M57" s="109">
        <v>41001</v>
      </c>
      <c r="N57" s="112" t="s">
        <v>41</v>
      </c>
      <c r="O57" s="112">
        <v>5000000</v>
      </c>
    </row>
    <row r="58" spans="1:15">
      <c r="A58" s="108">
        <v>15</v>
      </c>
      <c r="B58" s="109">
        <f t="shared" si="2"/>
        <v>40997</v>
      </c>
      <c r="C58" s="110">
        <v>40999</v>
      </c>
      <c r="D58" s="110">
        <v>41090</v>
      </c>
      <c r="E58" s="109">
        <v>41092</v>
      </c>
      <c r="F58" s="112">
        <v>100000000</v>
      </c>
      <c r="G58" s="112" t="s">
        <v>128</v>
      </c>
      <c r="H58" s="125">
        <v>6.53896642928634E-2</v>
      </c>
      <c r="I58" s="114">
        <v>4.0000000000000002E-4</v>
      </c>
      <c r="J58" s="114">
        <v>0</v>
      </c>
      <c r="K58" s="110" t="e">
        <v>#N/A</v>
      </c>
      <c r="M58" s="109">
        <v>41092</v>
      </c>
      <c r="N58" s="112" t="s">
        <v>41</v>
      </c>
      <c r="O58" s="112">
        <v>5000000</v>
      </c>
    </row>
    <row r="59" spans="1:15">
      <c r="A59" s="108">
        <v>16</v>
      </c>
      <c r="B59" s="109">
        <f t="shared" si="2"/>
        <v>41088</v>
      </c>
      <c r="C59" s="110">
        <v>41090</v>
      </c>
      <c r="D59" s="110">
        <v>41182</v>
      </c>
      <c r="E59" s="109">
        <v>41184</v>
      </c>
      <c r="F59" s="112">
        <v>100000000</v>
      </c>
      <c r="G59" s="112" t="s">
        <v>128</v>
      </c>
      <c r="H59" s="125">
        <v>6.5401180984471202E-2</v>
      </c>
      <c r="I59" s="114">
        <v>4.0000000000000002E-4</v>
      </c>
      <c r="J59" s="114">
        <v>0</v>
      </c>
      <c r="K59" s="110" t="e">
        <v>#N/A</v>
      </c>
      <c r="M59" s="109">
        <v>41183</v>
      </c>
      <c r="N59" s="112" t="s">
        <v>41</v>
      </c>
      <c r="O59" s="112">
        <v>5000000</v>
      </c>
    </row>
    <row r="60" spans="1:15">
      <c r="A60" s="108">
        <v>17</v>
      </c>
      <c r="B60" s="109">
        <f t="shared" si="2"/>
        <v>41180</v>
      </c>
      <c r="C60" s="110">
        <v>41182</v>
      </c>
      <c r="D60" s="110">
        <v>41225</v>
      </c>
      <c r="E60" s="109">
        <v>41225</v>
      </c>
      <c r="F60" s="112">
        <v>100000000</v>
      </c>
      <c r="G60" s="112" t="s">
        <v>128</v>
      </c>
      <c r="H60" s="125">
        <v>6.51228269882793E-2</v>
      </c>
      <c r="I60" s="114">
        <v>4.0000000000000002E-4</v>
      </c>
      <c r="J60" s="114">
        <v>0</v>
      </c>
      <c r="K60" s="110" t="e">
        <v>#N/A</v>
      </c>
      <c r="M60" s="109">
        <v>41225</v>
      </c>
      <c r="N60" s="112" t="s">
        <v>41</v>
      </c>
      <c r="O60" s="112">
        <v>25000000</v>
      </c>
    </row>
    <row r="61" spans="1:15">
      <c r="A61" s="108" t="e">
        <v>#N/A</v>
      </c>
      <c r="B61" s="109" t="e">
        <v>#N/A</v>
      </c>
      <c r="C61" s="110" t="e">
        <v>#N/A</v>
      </c>
      <c r="D61" s="110" t="e">
        <v>#N/A</v>
      </c>
      <c r="E61" s="109" t="e">
        <v>#N/A</v>
      </c>
      <c r="F61" s="112" t="e">
        <v>#N/A</v>
      </c>
      <c r="G61" s="112"/>
      <c r="H61" s="125" t="e">
        <v>#N/A</v>
      </c>
      <c r="I61" s="114" t="e">
        <v>#N/A</v>
      </c>
      <c r="J61" s="110" t="e">
        <v>#N/A</v>
      </c>
      <c r="K61" s="110" t="e">
        <v>#N/A</v>
      </c>
    </row>
    <row r="62" spans="1:15">
      <c r="A62" s="108" t="e">
        <v>#N/A</v>
      </c>
      <c r="B62" s="109" t="e">
        <v>#N/A</v>
      </c>
      <c r="C62" s="110" t="e">
        <v>#N/A</v>
      </c>
      <c r="D62" s="110" t="e">
        <v>#N/A</v>
      </c>
      <c r="E62" s="109" t="e">
        <v>#N/A</v>
      </c>
      <c r="F62" s="112" t="e">
        <v>#N/A</v>
      </c>
      <c r="G62" s="112"/>
      <c r="H62" s="125" t="e">
        <v>#N/A</v>
      </c>
      <c r="I62" s="114" t="e">
        <v>#N/A</v>
      </c>
      <c r="J62" s="110" t="e">
        <v>#N/A</v>
      </c>
      <c r="K62" s="110" t="e">
        <v>#N/A</v>
      </c>
    </row>
    <row r="63" spans="1:15">
      <c r="A63" s="108" t="e">
        <v>#N/A</v>
      </c>
      <c r="B63" s="109" t="e">
        <v>#N/A</v>
      </c>
      <c r="C63" s="110" t="e">
        <v>#N/A</v>
      </c>
      <c r="D63" s="110" t="e">
        <v>#N/A</v>
      </c>
      <c r="E63" s="109" t="e">
        <v>#N/A</v>
      </c>
      <c r="F63" s="112" t="e">
        <v>#N/A</v>
      </c>
      <c r="G63" s="112"/>
      <c r="H63" s="125" t="e">
        <v>#N/A</v>
      </c>
      <c r="I63" s="114" t="e">
        <v>#N/A</v>
      </c>
      <c r="J63" s="110" t="e">
        <v>#N/A</v>
      </c>
      <c r="K63" s="110" t="e">
        <v>#N/A</v>
      </c>
    </row>
    <row r="64" spans="1:15">
      <c r="A64" s="108" t="e">
        <v>#N/A</v>
      </c>
      <c r="B64" s="109" t="e">
        <v>#N/A</v>
      </c>
      <c r="C64" s="110" t="e">
        <v>#N/A</v>
      </c>
      <c r="D64" s="110" t="e">
        <v>#N/A</v>
      </c>
      <c r="E64" s="109" t="e">
        <v>#N/A</v>
      </c>
      <c r="F64" s="112" t="e">
        <v>#N/A</v>
      </c>
      <c r="G64" s="112"/>
      <c r="H64" s="125" t="e">
        <v>#N/A</v>
      </c>
      <c r="I64" s="114" t="e">
        <v>#N/A</v>
      </c>
      <c r="J64" s="110" t="e">
        <v>#N/A</v>
      </c>
      <c r="K64" s="110" t="e">
        <v>#N/A</v>
      </c>
    </row>
    <row r="65" spans="1:15">
      <c r="A65" s="108" t="e">
        <v>#N/A</v>
      </c>
      <c r="B65" s="109" t="e">
        <v>#N/A</v>
      </c>
      <c r="C65" s="110" t="e">
        <v>#N/A</v>
      </c>
      <c r="D65" s="110" t="e">
        <v>#N/A</v>
      </c>
      <c r="E65" s="109" t="e">
        <v>#N/A</v>
      </c>
      <c r="F65" s="112" t="e">
        <v>#N/A</v>
      </c>
      <c r="G65" s="112"/>
      <c r="H65" s="125" t="e">
        <v>#N/A</v>
      </c>
      <c r="I65" s="114" t="e">
        <v>#N/A</v>
      </c>
      <c r="J65" s="110" t="e">
        <v>#N/A</v>
      </c>
      <c r="K65" s="110" t="e">
        <v>#N/A</v>
      </c>
    </row>
    <row r="66" spans="1:15">
      <c r="A66" s="108" t="e">
        <v>#N/A</v>
      </c>
      <c r="B66" s="109" t="e">
        <v>#N/A</v>
      </c>
      <c r="C66" s="110" t="e">
        <v>#N/A</v>
      </c>
      <c r="D66" s="110" t="e">
        <v>#N/A</v>
      </c>
      <c r="E66" s="109" t="e">
        <v>#N/A</v>
      </c>
      <c r="F66" s="112" t="e">
        <v>#N/A</v>
      </c>
      <c r="G66" s="112"/>
      <c r="H66" s="125" t="e">
        <v>#N/A</v>
      </c>
      <c r="I66" s="114" t="e">
        <v>#N/A</v>
      </c>
      <c r="J66" s="116" t="e">
        <v>#N/A</v>
      </c>
      <c r="K66" s="116" t="e">
        <v>#N/A</v>
      </c>
    </row>
    <row r="67" spans="1:15">
      <c r="A67" s="108" t="e">
        <v>#N/A</v>
      </c>
      <c r="B67" s="109" t="e">
        <v>#N/A</v>
      </c>
      <c r="C67" s="110" t="e">
        <v>#N/A</v>
      </c>
      <c r="D67" s="110" t="e">
        <v>#N/A</v>
      </c>
      <c r="E67" s="109" t="e">
        <v>#N/A</v>
      </c>
      <c r="F67" s="112" t="e">
        <v>#N/A</v>
      </c>
      <c r="G67" s="112"/>
      <c r="H67" s="125" t="e">
        <v>#N/A</v>
      </c>
      <c r="I67" s="114" t="e">
        <v>#N/A</v>
      </c>
      <c r="J67" s="110" t="e">
        <v>#N/A</v>
      </c>
      <c r="K67" s="110" t="e">
        <v>#N/A</v>
      </c>
    </row>
    <row r="68" spans="1:15">
      <c r="A68" s="108" t="e">
        <v>#N/A</v>
      </c>
      <c r="B68" s="109" t="e">
        <v>#N/A</v>
      </c>
      <c r="C68" s="110" t="e">
        <v>#N/A</v>
      </c>
      <c r="D68" s="110" t="e">
        <v>#N/A</v>
      </c>
      <c r="E68" s="109" t="e">
        <v>#N/A</v>
      </c>
      <c r="F68" s="112" t="e">
        <v>#N/A</v>
      </c>
      <c r="G68" s="112"/>
      <c r="H68" s="125" t="e">
        <v>#N/A</v>
      </c>
      <c r="I68" s="114" t="e">
        <v>#N/A</v>
      </c>
      <c r="J68" s="110" t="e">
        <v>#N/A</v>
      </c>
      <c r="K68" s="110" t="e">
        <v>#N/A</v>
      </c>
    </row>
    <row r="69" spans="1:15">
      <c r="A69" s="108" t="e">
        <v>#N/A</v>
      </c>
      <c r="B69" s="109" t="e">
        <v>#N/A</v>
      </c>
      <c r="C69" s="110" t="e">
        <v>#N/A</v>
      </c>
      <c r="D69" s="110" t="e">
        <v>#N/A</v>
      </c>
      <c r="E69" s="109" t="e">
        <v>#N/A</v>
      </c>
      <c r="F69" s="112" t="e">
        <v>#N/A</v>
      </c>
      <c r="G69" s="112"/>
      <c r="H69" s="125" t="e">
        <v>#N/A</v>
      </c>
      <c r="I69" s="114" t="e">
        <v>#N/A</v>
      </c>
      <c r="J69" s="110" t="e">
        <v>#N/A</v>
      </c>
      <c r="K69" s="110" t="e">
        <v>#N/A</v>
      </c>
    </row>
    <row r="70" spans="1:15" ht="13.5" thickBot="1">
      <c r="A70" s="108" t="e">
        <v>#N/A</v>
      </c>
      <c r="B70" s="109" t="e">
        <v>#N/A</v>
      </c>
      <c r="C70" s="110" t="e">
        <v>#N/A</v>
      </c>
      <c r="D70" s="110" t="e">
        <v>#N/A</v>
      </c>
      <c r="E70" s="109" t="e">
        <v>#N/A</v>
      </c>
      <c r="F70" s="112" t="e">
        <v>#N/A</v>
      </c>
      <c r="G70" s="112"/>
      <c r="H70" s="125" t="e">
        <v>#N/A</v>
      </c>
      <c r="I70" s="114" t="e">
        <v>#N/A</v>
      </c>
      <c r="J70" s="110" t="e">
        <v>#N/A</v>
      </c>
      <c r="K70" s="110" t="e">
        <v>#N/A</v>
      </c>
    </row>
    <row r="71" spans="1:15" ht="13.5" thickBot="1">
      <c r="A71" s="108" t="e">
        <v>#N/A</v>
      </c>
      <c r="B71" s="109" t="e">
        <v>#N/A</v>
      </c>
      <c r="C71" s="110" t="e">
        <v>#N/A</v>
      </c>
      <c r="D71" s="110" t="e">
        <v>#N/A</v>
      </c>
      <c r="E71" s="109" t="e">
        <v>#N/A</v>
      </c>
      <c r="F71" s="112" t="e">
        <v>#N/A</v>
      </c>
      <c r="G71" s="112"/>
      <c r="H71" s="125" t="e">
        <v>#N/A</v>
      </c>
      <c r="I71" s="114" t="e">
        <v>#N/A</v>
      </c>
      <c r="J71" s="110" t="e">
        <v>#N/A</v>
      </c>
      <c r="K71" s="110" t="e">
        <v>#N/A</v>
      </c>
      <c r="M71" s="101" t="s">
        <v>90</v>
      </c>
      <c r="N71" s="100" t="s">
        <v>94</v>
      </c>
      <c r="O71" s="101" t="s">
        <v>40</v>
      </c>
    </row>
    <row r="72" spans="1:15">
      <c r="A72" s="108" t="e">
        <v>#N/A</v>
      </c>
      <c r="B72" s="109" t="e">
        <v>#N/A</v>
      </c>
      <c r="C72" s="110" t="e">
        <v>#N/A</v>
      </c>
      <c r="D72" s="110" t="e">
        <v>#N/A</v>
      </c>
      <c r="E72" s="109" t="e">
        <v>#N/A</v>
      </c>
      <c r="F72" s="112" t="e">
        <v>#N/A</v>
      </c>
      <c r="G72" s="112"/>
      <c r="H72" s="125" t="e">
        <v>#N/A</v>
      </c>
      <c r="I72" s="114" t="e">
        <v>#N/A</v>
      </c>
      <c r="J72" s="110" t="e">
        <v>#N/A</v>
      </c>
      <c r="K72" s="110" t="e">
        <v>#N/A</v>
      </c>
      <c r="M72" s="103">
        <v>39813</v>
      </c>
      <c r="N72" s="104">
        <v>834879.40925365023</v>
      </c>
      <c r="O72" s="103" t="s">
        <v>41</v>
      </c>
    </row>
    <row r="73" spans="1:15" ht="13.5" thickBot="1">
      <c r="A73" s="117" t="e">
        <v>#N/A</v>
      </c>
      <c r="B73" s="118" t="e">
        <v>#N/A</v>
      </c>
      <c r="C73" s="119" t="e">
        <v>#N/A</v>
      </c>
      <c r="D73" s="119" t="e">
        <v>#N/A</v>
      </c>
      <c r="E73" s="118" t="e">
        <v>#N/A</v>
      </c>
      <c r="F73" s="120" t="e">
        <v>#N/A</v>
      </c>
      <c r="G73" s="120"/>
      <c r="H73" s="126" t="e">
        <v>#N/A</v>
      </c>
      <c r="I73" s="122" t="e">
        <v>#N/A</v>
      </c>
      <c r="J73" s="119" t="e">
        <v>#N/A</v>
      </c>
      <c r="K73" s="119" t="e">
        <v>#N/A</v>
      </c>
      <c r="M73" s="109">
        <v>39903</v>
      </c>
      <c r="N73" s="111">
        <v>1450077.0864532478</v>
      </c>
      <c r="O73" s="109" t="s">
        <v>41</v>
      </c>
    </row>
  </sheetData>
  <mergeCells count="2">
    <mergeCell ref="A8:K8"/>
    <mergeCell ref="A42:K42"/>
  </mergeCells>
  <pageMargins left="0.7" right="0.7" top="0.75" bottom="0.75" header="0.3" footer="0.3"/>
  <pageSetup paperSize="9"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5"/>
  <dimension ref="A1:L250"/>
  <sheetViews>
    <sheetView workbookViewId="0">
      <selection activeCell="G2" sqref="G2:G3"/>
    </sheetView>
  </sheetViews>
  <sheetFormatPr defaultRowHeight="12.75"/>
  <cols>
    <col min="1" max="1" width="13" customWidth="1"/>
    <col min="2" max="2" width="18.7109375" customWidth="1"/>
    <col min="3" max="3" width="12.140625" customWidth="1"/>
    <col min="4" max="4" width="20.5703125" customWidth="1"/>
    <col min="5" max="5" width="29.140625" bestFit="1" customWidth="1"/>
    <col min="7" max="7" width="16.42578125" bestFit="1" customWidth="1"/>
    <col min="8" max="8" width="22.140625" customWidth="1"/>
    <col min="9" max="9" width="15" bestFit="1" customWidth="1"/>
    <col min="10" max="10" width="16.140625" bestFit="1" customWidth="1"/>
    <col min="11" max="11" width="39.85546875" bestFit="1" customWidth="1"/>
    <col min="12" max="12" width="15.7109375" bestFit="1" customWidth="1"/>
  </cols>
  <sheetData>
    <row r="1" spans="1:12">
      <c r="A1" s="1" t="s">
        <v>97</v>
      </c>
      <c r="B1" s="1" t="s">
        <v>98</v>
      </c>
      <c r="C1" s="127" t="s">
        <v>99</v>
      </c>
      <c r="D1" s="127" t="s">
        <v>100</v>
      </c>
      <c r="E1" s="127" t="s">
        <v>101</v>
      </c>
      <c r="F1" s="127" t="s">
        <v>102</v>
      </c>
      <c r="G1" s="127" t="s">
        <v>31</v>
      </c>
      <c r="H1" s="127" t="s">
        <v>103</v>
      </c>
      <c r="I1" s="127" t="s">
        <v>34</v>
      </c>
      <c r="J1" s="127" t="s">
        <v>65</v>
      </c>
      <c r="K1" s="127" t="s">
        <v>174</v>
      </c>
      <c r="L1" s="127" t="s">
        <v>178</v>
      </c>
    </row>
    <row r="2" spans="1:12">
      <c r="A2" t="s">
        <v>29</v>
      </c>
      <c r="B2" t="s">
        <v>30</v>
      </c>
      <c r="C2" t="s">
        <v>145</v>
      </c>
      <c r="D2" s="128" t="s">
        <v>104</v>
      </c>
      <c r="E2" t="s">
        <v>105</v>
      </c>
      <c r="F2" t="s">
        <v>37</v>
      </c>
      <c r="G2" t="s">
        <v>138</v>
      </c>
      <c r="H2" t="s">
        <v>106</v>
      </c>
      <c r="I2" s="129">
        <v>1</v>
      </c>
      <c r="J2" t="s">
        <v>155</v>
      </c>
      <c r="K2" t="e">
        <f t="array" aca="1" ref="K2:K250" ca="1">_xll.Orion.ExcelAPI.Cache.SupportedFloatingRates()</f>
        <v>#NAME?</v>
      </c>
      <c r="L2" t="s">
        <v>58</v>
      </c>
    </row>
    <row r="3" spans="1:12">
      <c r="A3" t="s">
        <v>107</v>
      </c>
      <c r="B3" t="s">
        <v>108</v>
      </c>
      <c r="C3" t="s">
        <v>146</v>
      </c>
      <c r="D3" s="128" t="s">
        <v>46</v>
      </c>
      <c r="E3" t="s">
        <v>52</v>
      </c>
      <c r="F3" t="s">
        <v>38</v>
      </c>
      <c r="G3" t="s">
        <v>151</v>
      </c>
      <c r="H3" t="s">
        <v>49</v>
      </c>
      <c r="I3" s="129">
        <v>2</v>
      </c>
      <c r="J3" t="s">
        <v>154</v>
      </c>
      <c r="K3" t="e">
        <f ca="1"/>
        <v>#NAME?</v>
      </c>
      <c r="L3" t="s">
        <v>177</v>
      </c>
    </row>
    <row r="4" spans="1:12">
      <c r="A4" t="s">
        <v>109</v>
      </c>
      <c r="C4" t="s">
        <v>137</v>
      </c>
      <c r="D4" s="128" t="s">
        <v>110</v>
      </c>
      <c r="E4" t="s">
        <v>111</v>
      </c>
      <c r="H4" t="s">
        <v>112</v>
      </c>
      <c r="I4" s="129">
        <v>3</v>
      </c>
      <c r="J4" t="s">
        <v>156</v>
      </c>
      <c r="K4" t="e">
        <f ca="1"/>
        <v>#NAME?</v>
      </c>
      <c r="L4" t="s">
        <v>176</v>
      </c>
    </row>
    <row r="5" spans="1:12">
      <c r="C5" t="s">
        <v>147</v>
      </c>
      <c r="D5" s="128" t="s">
        <v>113</v>
      </c>
      <c r="E5" t="s">
        <v>114</v>
      </c>
      <c r="I5" s="129">
        <v>4</v>
      </c>
      <c r="K5" t="e">
        <f ca="1"/>
        <v>#NAME?</v>
      </c>
      <c r="L5" t="s">
        <v>175</v>
      </c>
    </row>
    <row r="6" spans="1:12">
      <c r="B6" s="1" t="s">
        <v>98</v>
      </c>
      <c r="C6" t="s">
        <v>148</v>
      </c>
      <c r="D6" s="128" t="s">
        <v>115</v>
      </c>
      <c r="E6" t="s">
        <v>55</v>
      </c>
      <c r="I6" s="129">
        <v>5</v>
      </c>
      <c r="K6" t="e">
        <f ca="1"/>
        <v>#NAME?</v>
      </c>
    </row>
    <row r="7" spans="1:12">
      <c r="B7" t="s">
        <v>33</v>
      </c>
      <c r="C7" t="s">
        <v>149</v>
      </c>
      <c r="D7" s="128" t="s">
        <v>116</v>
      </c>
      <c r="I7" s="129">
        <v>6</v>
      </c>
      <c r="K7" t="e">
        <f ca="1"/>
        <v>#NAME?</v>
      </c>
    </row>
    <row r="8" spans="1:12">
      <c r="B8" t="s">
        <v>117</v>
      </c>
      <c r="C8" t="s">
        <v>136</v>
      </c>
      <c r="D8" s="128" t="s">
        <v>118</v>
      </c>
      <c r="I8" s="129">
        <v>7</v>
      </c>
      <c r="K8" t="e">
        <f ca="1"/>
        <v>#NAME?</v>
      </c>
    </row>
    <row r="9" spans="1:12">
      <c r="D9" s="128" t="s">
        <v>119</v>
      </c>
      <c r="I9" s="129">
        <v>8</v>
      </c>
      <c r="K9" t="e">
        <f ca="1"/>
        <v>#NAME?</v>
      </c>
    </row>
    <row r="10" spans="1:12">
      <c r="I10" s="129">
        <v>9</v>
      </c>
      <c r="K10" t="e">
        <f ca="1"/>
        <v>#NAME?</v>
      </c>
    </row>
    <row r="11" spans="1:12">
      <c r="I11" s="129">
        <v>10</v>
      </c>
      <c r="K11" t="e">
        <f ca="1"/>
        <v>#NAME?</v>
      </c>
    </row>
    <row r="12" spans="1:12">
      <c r="I12" s="129">
        <v>11</v>
      </c>
      <c r="K12" t="e">
        <f ca="1"/>
        <v>#NAME?</v>
      </c>
    </row>
    <row r="13" spans="1:12">
      <c r="I13" s="129">
        <v>12</v>
      </c>
      <c r="K13" t="e">
        <f ca="1"/>
        <v>#NAME?</v>
      </c>
    </row>
    <row r="14" spans="1:12">
      <c r="I14" s="129">
        <v>13</v>
      </c>
      <c r="K14" t="e">
        <f ca="1"/>
        <v>#NAME?</v>
      </c>
    </row>
    <row r="15" spans="1:12">
      <c r="I15" s="129">
        <v>14</v>
      </c>
      <c r="K15" t="e">
        <f ca="1"/>
        <v>#NAME?</v>
      </c>
    </row>
    <row r="16" spans="1:12">
      <c r="I16" s="129">
        <v>15</v>
      </c>
      <c r="K16" t="e">
        <f ca="1"/>
        <v>#NAME?</v>
      </c>
    </row>
    <row r="17" spans="1:11">
      <c r="I17" s="129">
        <v>16</v>
      </c>
      <c r="K17" t="e">
        <f ca="1"/>
        <v>#NAME?</v>
      </c>
    </row>
    <row r="18" spans="1:11">
      <c r="I18" s="129">
        <v>17</v>
      </c>
      <c r="K18" t="e">
        <f ca="1"/>
        <v>#NAME?</v>
      </c>
    </row>
    <row r="19" spans="1:11">
      <c r="I19" s="129">
        <v>18</v>
      </c>
      <c r="K19" t="e">
        <f ca="1"/>
        <v>#NAME?</v>
      </c>
    </row>
    <row r="20" spans="1:11">
      <c r="I20" s="129">
        <v>19</v>
      </c>
      <c r="K20" t="e">
        <f ca="1"/>
        <v>#NAME?</v>
      </c>
    </row>
    <row r="21" spans="1:11">
      <c r="I21" s="129">
        <v>20</v>
      </c>
      <c r="K21" t="e">
        <f ca="1"/>
        <v>#NAME?</v>
      </c>
    </row>
    <row r="22" spans="1:11">
      <c r="I22" s="129">
        <v>21</v>
      </c>
      <c r="K22" t="e">
        <f ca="1"/>
        <v>#NAME?</v>
      </c>
    </row>
    <row r="23" spans="1:11">
      <c r="I23" s="129">
        <v>22</v>
      </c>
      <c r="K23" t="e">
        <f ca="1"/>
        <v>#NAME?</v>
      </c>
    </row>
    <row r="24" spans="1:11">
      <c r="I24" s="129">
        <v>23</v>
      </c>
      <c r="K24" t="e">
        <f ca="1"/>
        <v>#NAME?</v>
      </c>
    </row>
    <row r="25" spans="1:11">
      <c r="I25" s="129">
        <v>24</v>
      </c>
      <c r="K25" t="e">
        <f ca="1"/>
        <v>#NAME?</v>
      </c>
    </row>
    <row r="26" spans="1:11">
      <c r="I26" s="129">
        <v>25</v>
      </c>
      <c r="K26" t="e">
        <f ca="1"/>
        <v>#NAME?</v>
      </c>
    </row>
    <row r="27" spans="1:11">
      <c r="I27" s="129">
        <v>26</v>
      </c>
      <c r="K27" t="e">
        <f ca="1"/>
        <v>#NAME?</v>
      </c>
    </row>
    <row r="28" spans="1:11">
      <c r="I28" s="129">
        <v>27</v>
      </c>
      <c r="K28" t="e">
        <f ca="1"/>
        <v>#NAME?</v>
      </c>
    </row>
    <row r="29" spans="1:11">
      <c r="A29" s="130"/>
      <c r="B29" s="130"/>
      <c r="C29" s="130"/>
      <c r="I29" s="129">
        <v>28</v>
      </c>
      <c r="K29" t="e">
        <f ca="1"/>
        <v>#NAME?</v>
      </c>
    </row>
    <row r="30" spans="1:11">
      <c r="I30" s="129">
        <v>29</v>
      </c>
      <c r="K30" t="e">
        <f ca="1"/>
        <v>#NAME?</v>
      </c>
    </row>
    <row r="31" spans="1:11">
      <c r="I31" s="129">
        <v>30</v>
      </c>
      <c r="K31" t="e">
        <f ca="1"/>
        <v>#NAME?</v>
      </c>
    </row>
    <row r="32" spans="1:11">
      <c r="I32" s="129">
        <v>31</v>
      </c>
      <c r="K32" t="e">
        <f ca="1"/>
        <v>#NAME?</v>
      </c>
    </row>
    <row r="33" spans="9:11">
      <c r="I33" s="129" t="s">
        <v>35</v>
      </c>
      <c r="K33" t="e">
        <f ca="1"/>
        <v>#NAME?</v>
      </c>
    </row>
    <row r="34" spans="9:11">
      <c r="K34" t="e">
        <f ca="1"/>
        <v>#NAME?</v>
      </c>
    </row>
    <row r="35" spans="9:11">
      <c r="K35" t="e">
        <f ca="1"/>
        <v>#NAME?</v>
      </c>
    </row>
    <row r="36" spans="9:11">
      <c r="K36" t="e">
        <f ca="1"/>
        <v>#NAME?</v>
      </c>
    </row>
    <row r="37" spans="9:11">
      <c r="K37" t="e">
        <f ca="1"/>
        <v>#NAME?</v>
      </c>
    </row>
    <row r="38" spans="9:11">
      <c r="K38" t="e">
        <f ca="1"/>
        <v>#NAME?</v>
      </c>
    </row>
    <row r="39" spans="9:11">
      <c r="K39" t="e">
        <f ca="1"/>
        <v>#NAME?</v>
      </c>
    </row>
    <row r="40" spans="9:11">
      <c r="K40" t="e">
        <f ca="1"/>
        <v>#NAME?</v>
      </c>
    </row>
    <row r="41" spans="9:11">
      <c r="K41" t="e">
        <f ca="1"/>
        <v>#NAME?</v>
      </c>
    </row>
    <row r="42" spans="9:11">
      <c r="K42" t="e">
        <f ca="1"/>
        <v>#NAME?</v>
      </c>
    </row>
    <row r="43" spans="9:11">
      <c r="K43" t="e">
        <f ca="1"/>
        <v>#NAME?</v>
      </c>
    </row>
    <row r="44" spans="9:11">
      <c r="K44" t="e">
        <f ca="1"/>
        <v>#NAME?</v>
      </c>
    </row>
    <row r="45" spans="9:11">
      <c r="K45" t="e">
        <f ca="1"/>
        <v>#NAME?</v>
      </c>
    </row>
    <row r="46" spans="9:11">
      <c r="K46" t="e">
        <f ca="1"/>
        <v>#NAME?</v>
      </c>
    </row>
    <row r="47" spans="9:11">
      <c r="K47" t="e">
        <f ca="1"/>
        <v>#NAME?</v>
      </c>
    </row>
    <row r="48" spans="9:11">
      <c r="K48" t="e">
        <f ca="1"/>
        <v>#NAME?</v>
      </c>
    </row>
    <row r="49" spans="1:11">
      <c r="K49" t="e">
        <f ca="1"/>
        <v>#NAME?</v>
      </c>
    </row>
    <row r="50" spans="1:11">
      <c r="K50" t="e">
        <f ca="1"/>
        <v>#NAME?</v>
      </c>
    </row>
    <row r="51" spans="1:11">
      <c r="A51" s="132"/>
      <c r="K51" t="e">
        <f ca="1"/>
        <v>#NAME?</v>
      </c>
    </row>
    <row r="52" spans="1:11">
      <c r="A52" s="132"/>
      <c r="K52" t="e">
        <f ca="1"/>
        <v>#NAME?</v>
      </c>
    </row>
    <row r="53" spans="1:11">
      <c r="A53" s="132"/>
      <c r="K53" t="e">
        <f ca="1"/>
        <v>#NAME?</v>
      </c>
    </row>
    <row r="54" spans="1:11">
      <c r="A54" s="132"/>
      <c r="K54" t="e">
        <f ca="1"/>
        <v>#NAME?</v>
      </c>
    </row>
    <row r="55" spans="1:11">
      <c r="A55" s="132"/>
      <c r="K55" t="e">
        <f ca="1"/>
        <v>#NAME?</v>
      </c>
    </row>
    <row r="56" spans="1:11">
      <c r="A56" s="132"/>
      <c r="K56" t="e">
        <f ca="1"/>
        <v>#NAME?</v>
      </c>
    </row>
    <row r="57" spans="1:11">
      <c r="A57" s="131"/>
      <c r="B57" s="131"/>
      <c r="C57" s="131"/>
      <c r="D57" s="131"/>
      <c r="E57" s="131"/>
      <c r="F57" s="131"/>
      <c r="G57" s="131"/>
      <c r="H57" s="131"/>
      <c r="I57" s="131"/>
      <c r="K57" t="e">
        <f ca="1"/>
        <v>#NAME?</v>
      </c>
    </row>
    <row r="58" spans="1:11">
      <c r="A58" s="131"/>
      <c r="B58" s="131"/>
      <c r="C58" s="131"/>
      <c r="D58" s="131"/>
      <c r="E58" s="131"/>
      <c r="F58" s="131"/>
      <c r="G58" s="131"/>
      <c r="H58" s="131"/>
      <c r="I58" s="131"/>
      <c r="K58" t="e">
        <f ca="1"/>
        <v>#NAME?</v>
      </c>
    </row>
    <row r="59" spans="1:11">
      <c r="A59" s="131"/>
      <c r="B59" s="131"/>
      <c r="C59" s="131"/>
      <c r="D59" s="131"/>
      <c r="E59" s="131"/>
      <c r="F59" s="131"/>
      <c r="G59" s="131"/>
      <c r="H59" s="131"/>
      <c r="I59" s="131"/>
      <c r="K59" t="e">
        <f ca="1"/>
        <v>#NAME?</v>
      </c>
    </row>
    <row r="60" spans="1:11">
      <c r="A60" s="131"/>
      <c r="B60" s="131"/>
      <c r="C60" s="131"/>
      <c r="D60" s="131"/>
      <c r="E60" s="131"/>
      <c r="F60" s="131"/>
      <c r="G60" s="131"/>
      <c r="H60" s="131"/>
      <c r="I60" s="131"/>
      <c r="K60" t="e">
        <f ca="1"/>
        <v>#NAME?</v>
      </c>
    </row>
    <row r="61" spans="1:11">
      <c r="K61" t="e">
        <f ca="1"/>
        <v>#NAME?</v>
      </c>
    </row>
    <row r="62" spans="1:11">
      <c r="K62" t="e">
        <f ca="1"/>
        <v>#NAME?</v>
      </c>
    </row>
    <row r="63" spans="1:11">
      <c r="K63" t="e">
        <f ca="1"/>
        <v>#NAME?</v>
      </c>
    </row>
    <row r="64" spans="1:11">
      <c r="K64" t="e">
        <f ca="1"/>
        <v>#NAME?</v>
      </c>
    </row>
    <row r="65" spans="11:11">
      <c r="K65" t="e">
        <f ca="1"/>
        <v>#NAME?</v>
      </c>
    </row>
    <row r="66" spans="11:11">
      <c r="K66" t="e">
        <f ca="1"/>
        <v>#NAME?</v>
      </c>
    </row>
    <row r="67" spans="11:11">
      <c r="K67" t="e">
        <f ca="1"/>
        <v>#NAME?</v>
      </c>
    </row>
    <row r="68" spans="11:11">
      <c r="K68" t="e">
        <f ca="1"/>
        <v>#NAME?</v>
      </c>
    </row>
    <row r="69" spans="11:11">
      <c r="K69" t="e">
        <f ca="1"/>
        <v>#NAME?</v>
      </c>
    </row>
    <row r="70" spans="11:11">
      <c r="K70" t="e">
        <f ca="1"/>
        <v>#NAME?</v>
      </c>
    </row>
    <row r="71" spans="11:11">
      <c r="K71" t="e">
        <f ca="1"/>
        <v>#NAME?</v>
      </c>
    </row>
    <row r="72" spans="11:11">
      <c r="K72" t="e">
        <f ca="1"/>
        <v>#NAME?</v>
      </c>
    </row>
    <row r="73" spans="11:11">
      <c r="K73" t="e">
        <f ca="1"/>
        <v>#NAME?</v>
      </c>
    </row>
    <row r="74" spans="11:11">
      <c r="K74" t="e">
        <f ca="1"/>
        <v>#NAME?</v>
      </c>
    </row>
    <row r="75" spans="11:11">
      <c r="K75" t="e">
        <f ca="1"/>
        <v>#NAME?</v>
      </c>
    </row>
    <row r="76" spans="11:11">
      <c r="K76" t="e">
        <f ca="1"/>
        <v>#NAME?</v>
      </c>
    </row>
    <row r="77" spans="11:11">
      <c r="K77" t="e">
        <f ca="1"/>
        <v>#NAME?</v>
      </c>
    </row>
    <row r="78" spans="11:11">
      <c r="K78" t="e">
        <f ca="1"/>
        <v>#NAME?</v>
      </c>
    </row>
    <row r="79" spans="11:11">
      <c r="K79" t="e">
        <f ca="1"/>
        <v>#NAME?</v>
      </c>
    </row>
    <row r="80" spans="11:11">
      <c r="K80" t="e">
        <f ca="1"/>
        <v>#NAME?</v>
      </c>
    </row>
    <row r="81" spans="11:11">
      <c r="K81" t="e">
        <f ca="1"/>
        <v>#NAME?</v>
      </c>
    </row>
    <row r="82" spans="11:11">
      <c r="K82" t="e">
        <f ca="1"/>
        <v>#NAME?</v>
      </c>
    </row>
    <row r="83" spans="11:11">
      <c r="K83" t="e">
        <f ca="1"/>
        <v>#NAME?</v>
      </c>
    </row>
    <row r="84" spans="11:11">
      <c r="K84" t="e">
        <f ca="1"/>
        <v>#NAME?</v>
      </c>
    </row>
    <row r="85" spans="11:11">
      <c r="K85" t="e">
        <f ca="1"/>
        <v>#NAME?</v>
      </c>
    </row>
    <row r="86" spans="11:11">
      <c r="K86" t="e">
        <f ca="1"/>
        <v>#NAME?</v>
      </c>
    </row>
    <row r="87" spans="11:11">
      <c r="K87" t="e">
        <f ca="1"/>
        <v>#NAME?</v>
      </c>
    </row>
    <row r="88" spans="11:11">
      <c r="K88" t="e">
        <f ca="1"/>
        <v>#NAME?</v>
      </c>
    </row>
    <row r="89" spans="11:11">
      <c r="K89" t="e">
        <f ca="1"/>
        <v>#NAME?</v>
      </c>
    </row>
    <row r="90" spans="11:11">
      <c r="K90" t="e">
        <f ca="1"/>
        <v>#NAME?</v>
      </c>
    </row>
    <row r="91" spans="11:11">
      <c r="K91" t="e">
        <f ca="1"/>
        <v>#NAME?</v>
      </c>
    </row>
    <row r="92" spans="11:11">
      <c r="K92" t="e">
        <f ca="1"/>
        <v>#NAME?</v>
      </c>
    </row>
    <row r="93" spans="11:11">
      <c r="K93" t="e">
        <f ca="1"/>
        <v>#NAME?</v>
      </c>
    </row>
    <row r="94" spans="11:11">
      <c r="K94" t="e">
        <f ca="1"/>
        <v>#NAME?</v>
      </c>
    </row>
    <row r="95" spans="11:11">
      <c r="K95" t="e">
        <f ca="1"/>
        <v>#NAME?</v>
      </c>
    </row>
    <row r="96" spans="11:11">
      <c r="K96" t="e">
        <f ca="1"/>
        <v>#NAME?</v>
      </c>
    </row>
    <row r="97" spans="11:11">
      <c r="K97" t="e">
        <f ca="1"/>
        <v>#NAME?</v>
      </c>
    </row>
    <row r="98" spans="11:11">
      <c r="K98" t="e">
        <f ca="1"/>
        <v>#NAME?</v>
      </c>
    </row>
    <row r="99" spans="11:11">
      <c r="K99" t="e">
        <f ca="1"/>
        <v>#NAME?</v>
      </c>
    </row>
    <row r="100" spans="11:11">
      <c r="K100" t="e">
        <f ca="1"/>
        <v>#NAME?</v>
      </c>
    </row>
    <row r="101" spans="11:11">
      <c r="K101" t="e">
        <f ca="1"/>
        <v>#NAME?</v>
      </c>
    </row>
    <row r="102" spans="11:11">
      <c r="K102" t="e">
        <f ca="1"/>
        <v>#NAME?</v>
      </c>
    </row>
    <row r="103" spans="11:11">
      <c r="K103" t="e">
        <f ca="1"/>
        <v>#NAME?</v>
      </c>
    </row>
    <row r="104" spans="11:11">
      <c r="K104" t="e">
        <f ca="1"/>
        <v>#NAME?</v>
      </c>
    </row>
    <row r="105" spans="11:11">
      <c r="K105" t="e">
        <f ca="1"/>
        <v>#NAME?</v>
      </c>
    </row>
    <row r="106" spans="11:11">
      <c r="K106" t="e">
        <f ca="1"/>
        <v>#NAME?</v>
      </c>
    </row>
    <row r="107" spans="11:11">
      <c r="K107" t="e">
        <f ca="1"/>
        <v>#NAME?</v>
      </c>
    </row>
    <row r="108" spans="11:11">
      <c r="K108" t="e">
        <f ca="1"/>
        <v>#NAME?</v>
      </c>
    </row>
    <row r="109" spans="11:11">
      <c r="K109" t="e">
        <f ca="1"/>
        <v>#NAME?</v>
      </c>
    </row>
    <row r="110" spans="11:11">
      <c r="K110" t="e">
        <f ca="1"/>
        <v>#NAME?</v>
      </c>
    </row>
    <row r="111" spans="11:11">
      <c r="K111" t="e">
        <f ca="1"/>
        <v>#NAME?</v>
      </c>
    </row>
    <row r="112" spans="11:11">
      <c r="K112" t="e">
        <f ca="1"/>
        <v>#NAME?</v>
      </c>
    </row>
    <row r="113" spans="11:11">
      <c r="K113" t="e">
        <f ca="1"/>
        <v>#NAME?</v>
      </c>
    </row>
    <row r="114" spans="11:11">
      <c r="K114" t="e">
        <f ca="1"/>
        <v>#NAME?</v>
      </c>
    </row>
    <row r="115" spans="11:11">
      <c r="K115" t="e">
        <f ca="1"/>
        <v>#NAME?</v>
      </c>
    </row>
    <row r="116" spans="11:11">
      <c r="K116" t="e">
        <f ca="1"/>
        <v>#NAME?</v>
      </c>
    </row>
    <row r="117" spans="11:11">
      <c r="K117" t="e">
        <f ca="1"/>
        <v>#NAME?</v>
      </c>
    </row>
    <row r="118" spans="11:11">
      <c r="K118" t="e">
        <f ca="1"/>
        <v>#NAME?</v>
      </c>
    </row>
    <row r="119" spans="11:11">
      <c r="K119" t="e">
        <f ca="1"/>
        <v>#NAME?</v>
      </c>
    </row>
    <row r="120" spans="11:11">
      <c r="K120" t="e">
        <f ca="1"/>
        <v>#NAME?</v>
      </c>
    </row>
    <row r="121" spans="11:11">
      <c r="K121" t="e">
        <f ca="1"/>
        <v>#NAME?</v>
      </c>
    </row>
    <row r="122" spans="11:11">
      <c r="K122" t="e">
        <f ca="1"/>
        <v>#NAME?</v>
      </c>
    </row>
    <row r="123" spans="11:11">
      <c r="K123" t="e">
        <f ca="1"/>
        <v>#NAME?</v>
      </c>
    </row>
    <row r="124" spans="11:11">
      <c r="K124" t="e">
        <f ca="1"/>
        <v>#NAME?</v>
      </c>
    </row>
    <row r="125" spans="11:11">
      <c r="K125" t="e">
        <f ca="1"/>
        <v>#NAME?</v>
      </c>
    </row>
    <row r="126" spans="11:11">
      <c r="K126" t="e">
        <f ca="1"/>
        <v>#NAME?</v>
      </c>
    </row>
    <row r="127" spans="11:11">
      <c r="K127" t="e">
        <f ca="1"/>
        <v>#NAME?</v>
      </c>
    </row>
    <row r="128" spans="11:11">
      <c r="K128" t="e">
        <f ca="1"/>
        <v>#NAME?</v>
      </c>
    </row>
    <row r="129" spans="11:11">
      <c r="K129" t="e">
        <f ca="1"/>
        <v>#NAME?</v>
      </c>
    </row>
    <row r="130" spans="11:11">
      <c r="K130" t="e">
        <f ca="1"/>
        <v>#NAME?</v>
      </c>
    </row>
    <row r="131" spans="11:11">
      <c r="K131" t="e">
        <f ca="1"/>
        <v>#NAME?</v>
      </c>
    </row>
    <row r="132" spans="11:11">
      <c r="K132" t="e">
        <f ca="1"/>
        <v>#NAME?</v>
      </c>
    </row>
    <row r="133" spans="11:11">
      <c r="K133" t="e">
        <f ca="1"/>
        <v>#NAME?</v>
      </c>
    </row>
    <row r="134" spans="11:11">
      <c r="K134" t="e">
        <f ca="1"/>
        <v>#NAME?</v>
      </c>
    </row>
    <row r="135" spans="11:11">
      <c r="K135" t="e">
        <f ca="1"/>
        <v>#NAME?</v>
      </c>
    </row>
    <row r="136" spans="11:11">
      <c r="K136" t="e">
        <f ca="1"/>
        <v>#NAME?</v>
      </c>
    </row>
    <row r="137" spans="11:11">
      <c r="K137" t="e">
        <f ca="1"/>
        <v>#NAME?</v>
      </c>
    </row>
    <row r="138" spans="11:11">
      <c r="K138" t="e">
        <f ca="1"/>
        <v>#NAME?</v>
      </c>
    </row>
    <row r="139" spans="11:11">
      <c r="K139" t="e">
        <f ca="1"/>
        <v>#NAME?</v>
      </c>
    </row>
    <row r="140" spans="11:11">
      <c r="K140" t="e">
        <f ca="1"/>
        <v>#NAME?</v>
      </c>
    </row>
    <row r="141" spans="11:11">
      <c r="K141" t="e">
        <f ca="1"/>
        <v>#NAME?</v>
      </c>
    </row>
    <row r="142" spans="11:11">
      <c r="K142" t="e">
        <f ca="1"/>
        <v>#NAME?</v>
      </c>
    </row>
    <row r="143" spans="11:11">
      <c r="K143" t="e">
        <f ca="1"/>
        <v>#NAME?</v>
      </c>
    </row>
    <row r="144" spans="11:11">
      <c r="K144" t="e">
        <f ca="1"/>
        <v>#NAME?</v>
      </c>
    </row>
    <row r="145" spans="11:11">
      <c r="K145" t="e">
        <f ca="1"/>
        <v>#NAME?</v>
      </c>
    </row>
    <row r="146" spans="11:11">
      <c r="K146" t="e">
        <f ca="1"/>
        <v>#NAME?</v>
      </c>
    </row>
    <row r="147" spans="11:11">
      <c r="K147" t="e">
        <f ca="1"/>
        <v>#NAME?</v>
      </c>
    </row>
    <row r="148" spans="11:11">
      <c r="K148" t="e">
        <f ca="1"/>
        <v>#NAME?</v>
      </c>
    </row>
    <row r="149" spans="11:11">
      <c r="K149" t="e">
        <f ca="1"/>
        <v>#NAME?</v>
      </c>
    </row>
    <row r="150" spans="11:11">
      <c r="K150" t="e">
        <f ca="1"/>
        <v>#NAME?</v>
      </c>
    </row>
    <row r="151" spans="11:11">
      <c r="K151" t="e">
        <f ca="1"/>
        <v>#NAME?</v>
      </c>
    </row>
    <row r="152" spans="11:11">
      <c r="K152" t="e">
        <f ca="1"/>
        <v>#NAME?</v>
      </c>
    </row>
    <row r="153" spans="11:11">
      <c r="K153" t="e">
        <f ca="1"/>
        <v>#NAME?</v>
      </c>
    </row>
    <row r="154" spans="11:11">
      <c r="K154" t="e">
        <f ca="1"/>
        <v>#NAME?</v>
      </c>
    </row>
    <row r="155" spans="11:11">
      <c r="K155" t="e">
        <f ca="1"/>
        <v>#NAME?</v>
      </c>
    </row>
    <row r="156" spans="11:11">
      <c r="K156" t="e">
        <f ca="1"/>
        <v>#NAME?</v>
      </c>
    </row>
    <row r="157" spans="11:11">
      <c r="K157" t="e">
        <f ca="1"/>
        <v>#NAME?</v>
      </c>
    </row>
    <row r="158" spans="11:11">
      <c r="K158" t="e">
        <f ca="1"/>
        <v>#NAME?</v>
      </c>
    </row>
    <row r="159" spans="11:11">
      <c r="K159" t="e">
        <f ca="1"/>
        <v>#NAME?</v>
      </c>
    </row>
    <row r="160" spans="11:11">
      <c r="K160" t="e">
        <f ca="1"/>
        <v>#NAME?</v>
      </c>
    </row>
    <row r="161" spans="11:11">
      <c r="K161" t="e">
        <f ca="1"/>
        <v>#NAME?</v>
      </c>
    </row>
    <row r="162" spans="11:11">
      <c r="K162" t="e">
        <f ca="1"/>
        <v>#NAME?</v>
      </c>
    </row>
    <row r="163" spans="11:11">
      <c r="K163" t="e">
        <f ca="1"/>
        <v>#NAME?</v>
      </c>
    </row>
    <row r="164" spans="11:11">
      <c r="K164" t="e">
        <f ca="1"/>
        <v>#NAME?</v>
      </c>
    </row>
    <row r="165" spans="11:11">
      <c r="K165" t="e">
        <f ca="1"/>
        <v>#NAME?</v>
      </c>
    </row>
    <row r="166" spans="11:11">
      <c r="K166" t="e">
        <f ca="1"/>
        <v>#NAME?</v>
      </c>
    </row>
    <row r="167" spans="11:11">
      <c r="K167" t="e">
        <f ca="1"/>
        <v>#NAME?</v>
      </c>
    </row>
    <row r="168" spans="11:11">
      <c r="K168" t="e">
        <f ca="1"/>
        <v>#NAME?</v>
      </c>
    </row>
    <row r="169" spans="11:11">
      <c r="K169" t="e">
        <f ca="1"/>
        <v>#NAME?</v>
      </c>
    </row>
    <row r="170" spans="11:11">
      <c r="K170" t="e">
        <f ca="1"/>
        <v>#NAME?</v>
      </c>
    </row>
    <row r="171" spans="11:11">
      <c r="K171" t="e">
        <f ca="1"/>
        <v>#NAME?</v>
      </c>
    </row>
    <row r="172" spans="11:11">
      <c r="K172" t="e">
        <f ca="1"/>
        <v>#NAME?</v>
      </c>
    </row>
    <row r="173" spans="11:11">
      <c r="K173" t="e">
        <f ca="1"/>
        <v>#NAME?</v>
      </c>
    </row>
    <row r="174" spans="11:11">
      <c r="K174" t="e">
        <f ca="1"/>
        <v>#NAME?</v>
      </c>
    </row>
    <row r="175" spans="11:11">
      <c r="K175" t="e">
        <f ca="1"/>
        <v>#NAME?</v>
      </c>
    </row>
    <row r="176" spans="11:11">
      <c r="K176" t="e">
        <f ca="1"/>
        <v>#NAME?</v>
      </c>
    </row>
    <row r="177" spans="11:11">
      <c r="K177" t="e">
        <f ca="1"/>
        <v>#NAME?</v>
      </c>
    </row>
    <row r="178" spans="11:11">
      <c r="K178" t="e">
        <f ca="1"/>
        <v>#NAME?</v>
      </c>
    </row>
    <row r="179" spans="11:11">
      <c r="K179" t="e">
        <f ca="1"/>
        <v>#NAME?</v>
      </c>
    </row>
    <row r="180" spans="11:11">
      <c r="K180" t="e">
        <f ca="1"/>
        <v>#NAME?</v>
      </c>
    </row>
    <row r="181" spans="11:11">
      <c r="K181" t="e">
        <f ca="1"/>
        <v>#NAME?</v>
      </c>
    </row>
    <row r="182" spans="11:11">
      <c r="K182" t="e">
        <f ca="1"/>
        <v>#NAME?</v>
      </c>
    </row>
    <row r="183" spans="11:11">
      <c r="K183" t="e">
        <f ca="1"/>
        <v>#NAME?</v>
      </c>
    </row>
    <row r="184" spans="11:11">
      <c r="K184" t="e">
        <f ca="1"/>
        <v>#NAME?</v>
      </c>
    </row>
    <row r="185" spans="11:11">
      <c r="K185" t="e">
        <f ca="1"/>
        <v>#NAME?</v>
      </c>
    </row>
    <row r="186" spans="11:11">
      <c r="K186" t="e">
        <f ca="1"/>
        <v>#NAME?</v>
      </c>
    </row>
    <row r="187" spans="11:11">
      <c r="K187" t="e">
        <f ca="1"/>
        <v>#NAME?</v>
      </c>
    </row>
    <row r="188" spans="11:11">
      <c r="K188" t="e">
        <f ca="1"/>
        <v>#NAME?</v>
      </c>
    </row>
    <row r="189" spans="11:11">
      <c r="K189" t="e">
        <f ca="1"/>
        <v>#NAME?</v>
      </c>
    </row>
    <row r="190" spans="11:11">
      <c r="K190" t="e">
        <f ca="1"/>
        <v>#NAME?</v>
      </c>
    </row>
    <row r="191" spans="11:11">
      <c r="K191" t="e">
        <f ca="1"/>
        <v>#NAME?</v>
      </c>
    </row>
    <row r="192" spans="11:11">
      <c r="K192" t="e">
        <f ca="1"/>
        <v>#NAME?</v>
      </c>
    </row>
    <row r="193" spans="11:11">
      <c r="K193" t="e">
        <f ca="1"/>
        <v>#NAME?</v>
      </c>
    </row>
    <row r="194" spans="11:11">
      <c r="K194" t="e">
        <f ca="1"/>
        <v>#NAME?</v>
      </c>
    </row>
    <row r="195" spans="11:11">
      <c r="K195" t="e">
        <f ca="1"/>
        <v>#NAME?</v>
      </c>
    </row>
    <row r="196" spans="11:11">
      <c r="K196" t="e">
        <f ca="1"/>
        <v>#NAME?</v>
      </c>
    </row>
    <row r="197" spans="11:11">
      <c r="K197" t="e">
        <f ca="1"/>
        <v>#NAME?</v>
      </c>
    </row>
    <row r="198" spans="11:11">
      <c r="K198" t="e">
        <f ca="1"/>
        <v>#NAME?</v>
      </c>
    </row>
    <row r="199" spans="11:11">
      <c r="K199" t="e">
        <f ca="1"/>
        <v>#NAME?</v>
      </c>
    </row>
    <row r="200" spans="11:11">
      <c r="K200" t="e">
        <f ca="1"/>
        <v>#NAME?</v>
      </c>
    </row>
    <row r="201" spans="11:11">
      <c r="K201" t="e">
        <f ca="1"/>
        <v>#NAME?</v>
      </c>
    </row>
    <row r="202" spans="11:11">
      <c r="K202" t="e">
        <f ca="1"/>
        <v>#NAME?</v>
      </c>
    </row>
    <row r="203" spans="11:11">
      <c r="K203" t="e">
        <f ca="1"/>
        <v>#NAME?</v>
      </c>
    </row>
    <row r="204" spans="11:11">
      <c r="K204" t="e">
        <f ca="1"/>
        <v>#NAME?</v>
      </c>
    </row>
    <row r="205" spans="11:11">
      <c r="K205" t="e">
        <f ca="1"/>
        <v>#NAME?</v>
      </c>
    </row>
    <row r="206" spans="11:11">
      <c r="K206" t="e">
        <f ca="1"/>
        <v>#NAME?</v>
      </c>
    </row>
    <row r="207" spans="11:11">
      <c r="K207" t="e">
        <f ca="1"/>
        <v>#NAME?</v>
      </c>
    </row>
    <row r="208" spans="11:11">
      <c r="K208" t="e">
        <f ca="1"/>
        <v>#NAME?</v>
      </c>
    </row>
    <row r="209" spans="11:11">
      <c r="K209" t="e">
        <f ca="1"/>
        <v>#NAME?</v>
      </c>
    </row>
    <row r="210" spans="11:11">
      <c r="K210" t="e">
        <f ca="1"/>
        <v>#NAME?</v>
      </c>
    </row>
    <row r="211" spans="11:11">
      <c r="K211" t="e">
        <f ca="1"/>
        <v>#NAME?</v>
      </c>
    </row>
    <row r="212" spans="11:11">
      <c r="K212" t="e">
        <f ca="1"/>
        <v>#NAME?</v>
      </c>
    </row>
    <row r="213" spans="11:11">
      <c r="K213" t="e">
        <f ca="1"/>
        <v>#NAME?</v>
      </c>
    </row>
    <row r="214" spans="11:11">
      <c r="K214" t="e">
        <f ca="1"/>
        <v>#NAME?</v>
      </c>
    </row>
    <row r="215" spans="11:11">
      <c r="K215" t="e">
        <f ca="1"/>
        <v>#NAME?</v>
      </c>
    </row>
    <row r="216" spans="11:11">
      <c r="K216" t="e">
        <f ca="1"/>
        <v>#NAME?</v>
      </c>
    </row>
    <row r="217" spans="11:11">
      <c r="K217" t="e">
        <f ca="1"/>
        <v>#NAME?</v>
      </c>
    </row>
    <row r="218" spans="11:11">
      <c r="K218" t="e">
        <f ca="1"/>
        <v>#NAME?</v>
      </c>
    </row>
    <row r="219" spans="11:11">
      <c r="K219" t="e">
        <f ca="1"/>
        <v>#NAME?</v>
      </c>
    </row>
    <row r="220" spans="11:11">
      <c r="K220" t="e">
        <f ca="1"/>
        <v>#NAME?</v>
      </c>
    </row>
    <row r="221" spans="11:11">
      <c r="K221" t="e">
        <f ca="1"/>
        <v>#NAME?</v>
      </c>
    </row>
    <row r="222" spans="11:11">
      <c r="K222" t="e">
        <f ca="1"/>
        <v>#NAME?</v>
      </c>
    </row>
    <row r="223" spans="11:11">
      <c r="K223" t="e">
        <f ca="1"/>
        <v>#NAME?</v>
      </c>
    </row>
    <row r="224" spans="11:11">
      <c r="K224" t="e">
        <f ca="1"/>
        <v>#NAME?</v>
      </c>
    </row>
    <row r="225" spans="11:11">
      <c r="K225" t="e">
        <f ca="1"/>
        <v>#NAME?</v>
      </c>
    </row>
    <row r="226" spans="11:11">
      <c r="K226" t="e">
        <f ca="1"/>
        <v>#NAME?</v>
      </c>
    </row>
    <row r="227" spans="11:11">
      <c r="K227" t="e">
        <f ca="1"/>
        <v>#NAME?</v>
      </c>
    </row>
    <row r="228" spans="11:11">
      <c r="K228" t="e">
        <f ca="1"/>
        <v>#NAME?</v>
      </c>
    </row>
    <row r="229" spans="11:11">
      <c r="K229" t="e">
        <f ca="1"/>
        <v>#NAME?</v>
      </c>
    </row>
    <row r="230" spans="11:11">
      <c r="K230" t="e">
        <f ca="1"/>
        <v>#NAME?</v>
      </c>
    </row>
    <row r="231" spans="11:11">
      <c r="K231" t="e">
        <f ca="1"/>
        <v>#NAME?</v>
      </c>
    </row>
    <row r="232" spans="11:11">
      <c r="K232" t="e">
        <f ca="1"/>
        <v>#NAME?</v>
      </c>
    </row>
    <row r="233" spans="11:11">
      <c r="K233" t="e">
        <f ca="1"/>
        <v>#NAME?</v>
      </c>
    </row>
    <row r="234" spans="11:11">
      <c r="K234" t="e">
        <f ca="1"/>
        <v>#NAME?</v>
      </c>
    </row>
    <row r="235" spans="11:11">
      <c r="K235" t="e">
        <f ca="1"/>
        <v>#NAME?</v>
      </c>
    </row>
    <row r="236" spans="11:11">
      <c r="K236" t="e">
        <f ca="1"/>
        <v>#NAME?</v>
      </c>
    </row>
    <row r="237" spans="11:11">
      <c r="K237" t="e">
        <f ca="1"/>
        <v>#NAME?</v>
      </c>
    </row>
    <row r="238" spans="11:11">
      <c r="K238" t="e">
        <f ca="1"/>
        <v>#NAME?</v>
      </c>
    </row>
    <row r="239" spans="11:11">
      <c r="K239" t="e">
        <f ca="1"/>
        <v>#NAME?</v>
      </c>
    </row>
    <row r="240" spans="11:11">
      <c r="K240" t="e">
        <f ca="1"/>
        <v>#NAME?</v>
      </c>
    </row>
    <row r="241" spans="11:11">
      <c r="K241" t="e">
        <f ca="1"/>
        <v>#NAME?</v>
      </c>
    </row>
    <row r="242" spans="11:11">
      <c r="K242" t="e">
        <f ca="1"/>
        <v>#NAME?</v>
      </c>
    </row>
    <row r="243" spans="11:11">
      <c r="K243" t="e">
        <f ca="1"/>
        <v>#NAME?</v>
      </c>
    </row>
    <row r="244" spans="11:11">
      <c r="K244" t="e">
        <f ca="1"/>
        <v>#NAME?</v>
      </c>
    </row>
    <row r="245" spans="11:11">
      <c r="K245" t="e">
        <f ca="1"/>
        <v>#NAME?</v>
      </c>
    </row>
    <row r="246" spans="11:11">
      <c r="K246" t="e">
        <f ca="1"/>
        <v>#NAME?</v>
      </c>
    </row>
    <row r="247" spans="11:11">
      <c r="K247" t="e">
        <f ca="1"/>
        <v>#NAME?</v>
      </c>
    </row>
    <row r="248" spans="11:11">
      <c r="K248" t="e">
        <f ca="1"/>
        <v>#NAME?</v>
      </c>
    </row>
    <row r="249" spans="11:11">
      <c r="K249" t="e">
        <f ca="1"/>
        <v>#NAME?</v>
      </c>
    </row>
    <row r="250" spans="11:11">
      <c r="K250" t="e">
        <f ca="1"/>
        <v>#NAME?</v>
      </c>
    </row>
  </sheetData>
  <pageMargins left="0.7" right="0.7" top="0.75" bottom="0.75" header="0.3" footer="0.3"/>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10</vt:i4>
      </vt:variant>
    </vt:vector>
  </HeadingPairs>
  <TitlesOfParts>
    <vt:vector size="20" baseType="lpstr">
      <vt:lpstr>GetInfo &amp; GetInstrumentInfo</vt:lpstr>
      <vt:lpstr>IRSwaps</vt:lpstr>
      <vt:lpstr>IRSwapPricer1</vt:lpstr>
      <vt:lpstr>IRSwapPricer2</vt:lpstr>
      <vt:lpstr>SwapCashflows (2)</vt:lpstr>
      <vt:lpstr>IRSwapPricer3</vt:lpstr>
      <vt:lpstr>ExectedCashFlows</vt:lpstr>
      <vt:lpstr>IRSwapPricer4</vt:lpstr>
      <vt:lpstr>IRSwap Cashflows-edit</vt:lpstr>
      <vt:lpstr>Config</vt:lpstr>
      <vt:lpstr>CurveList</vt:lpstr>
      <vt:lpstr>DiscountingType</vt:lpstr>
      <vt:lpstr>FirstCouponType</vt:lpstr>
      <vt:lpstr>Frequency</vt:lpstr>
      <vt:lpstr>LegType</vt:lpstr>
      <vt:lpstr>PayCashFlows</vt:lpstr>
      <vt:lpstr>RecCashFlows</vt:lpstr>
      <vt:lpstr>RollConvention</vt:lpstr>
      <vt:lpstr>stack</vt:lpstr>
      <vt:lpstr>ValidIndex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2011-08-03T09:53:26Z</dcterms:created>
  <dcterms:modified xsi:type="dcterms:W3CDTF">2019-06-27T23:51:38Z</dcterms:modified>
</cp:coreProperties>
</file>