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ecurity Requirements" sheetId="1" r:id="rId4"/>
    <sheet name="About" sheetId="2" r:id="rId5"/>
  </sheets>
</workbook>
</file>

<file path=xl/sharedStrings.xml><?xml version="1.0" encoding="utf-8"?>
<sst xmlns="http://schemas.openxmlformats.org/spreadsheetml/2006/main" uniqueCount="289">
  <si>
    <t>Mobile Application Security Verification Standard</t>
  </si>
  <si>
    <r>
      <rPr>
        <u val="single"/>
        <sz val="11"/>
        <color indexed="12"/>
        <rFont val="Avenir Roman"/>
      </rPr>
      <t>OWASP MSTG v1.4.0 (commit: b04750a)</t>
    </r>
  </si>
  <si>
    <r>
      <rPr>
        <u val="single"/>
        <sz val="11"/>
        <color indexed="12"/>
        <rFont val="Avenir Roman"/>
      </rPr>
      <t>OWASP MASVS v1.4.2 (commit: 2a8b582)</t>
    </r>
  </si>
  <si>
    <t>Architecture, Design and Threat Modeling Requirements</t>
  </si>
  <si>
    <t>ID</t>
  </si>
  <si>
    <t>MSTG-ID</t>
  </si>
  <si>
    <t>Detailed Verification Requirement</t>
  </si>
  <si>
    <t>L1</t>
  </si>
  <si>
    <t>L2</t>
  </si>
  <si>
    <t>R</t>
  </si>
  <si>
    <t>Android</t>
  </si>
  <si>
    <t>iOS</t>
  </si>
  <si>
    <t>Status</t>
  </si>
  <si>
    <t>1.1</t>
  </si>
  <si>
    <t>MSTG-ARCH-1</t>
  </si>
  <si>
    <t>Все компоненты приложения идентифицированы и используются.</t>
  </si>
  <si>
    <t>—</t>
  </si>
  <si>
    <r>
      <rPr>
        <u val="single"/>
        <sz val="12"/>
        <color indexed="12"/>
        <rFont val="Calibri"/>
      </rPr>
      <t>Test Case</t>
    </r>
  </si>
  <si>
    <t>N/A</t>
  </si>
  <si>
    <t>1.2</t>
  </si>
  <si>
    <t>MSTG-ARCH-2</t>
  </si>
  <si>
    <t>Проверки безопасности реализованы не только на клиенте, но и на бэкенде.</t>
  </si>
  <si>
    <t>1.3</t>
  </si>
  <si>
    <t>MSTG-ARCH-3</t>
  </si>
  <si>
    <t>Архитектура мобильного приложения учитывает все удалённые сервисы. Безопасность заложена в архитектуре.</t>
  </si>
  <si>
    <t>1.4</t>
  </si>
  <si>
    <t>MSTG-ARCH-4</t>
  </si>
  <si>
    <t>Определены данные, которые являются чувствительными в контексте мобильного приложения.</t>
  </si>
  <si>
    <t>1.5</t>
  </si>
  <si>
    <t>MSTG-ARCH-5</t>
  </si>
  <si>
    <t>Все компоненты приложения определены с точки зрения бизнес логики и/или безопасности.</t>
  </si>
  <si>
    <t>1.6</t>
  </si>
  <si>
    <t>MSTG-ARCH-6</t>
  </si>
  <si>
    <t>Сфомрирована модель угроз для мобильного приложения и связанных с ним удаленных сервисов, которая идентифицирует потенциальные угрозы и необходимые контрмеры.</t>
  </si>
  <si>
    <t>1.7</t>
  </si>
  <si>
    <t>MSTG-ARCH-7</t>
  </si>
  <si>
    <t>Все проверки безопасности имеют централизованную реализацию.</t>
  </si>
  <si>
    <t>1.8</t>
  </si>
  <si>
    <t>MSTG-ARCH-8</t>
  </si>
  <si>
    <t>Существует явная политика управления криптографическими ключами (если они есть) и их жизненным циклом. В идеале политика соответствует стандарту управления ключами, например, NIST SP 800-57.</t>
  </si>
  <si>
    <t>1.9</t>
  </si>
  <si>
    <t>MSTG-ARCH-9</t>
  </si>
  <si>
    <t>Существует механизм принудительных обновлений мобильного приложения.</t>
  </si>
  <si>
    <t>1.10</t>
  </si>
  <si>
    <t>MSTG-ARCH-10</t>
  </si>
  <si>
    <t>Безопасность заложена во все этапы жизненного цикла разработки программного обеспечения.</t>
  </si>
  <si>
    <t>1.11</t>
  </si>
  <si>
    <t>MSTG-ARCH-11</t>
  </si>
  <si>
    <t>Существует и эффективно применяется ответственная политика раскрытия информации.</t>
  </si>
  <si>
    <t>1.12</t>
  </si>
  <si>
    <t>MSTG-ARCH-12</t>
  </si>
  <si>
    <t>Приложение должно соответствовать законам о защите персональных данных.</t>
  </si>
  <si>
    <t>Data Storage and Privacy Requirements</t>
  </si>
  <si>
    <t>тест</t>
  </si>
  <si>
    <t>2.1</t>
  </si>
  <si>
    <t>MSTG-STORAGE-1</t>
  </si>
  <si>
    <t>Хранилище учетных данных системы должно использоваться надлежащим образом для хранения чувствительных данных, таких как персональные данные, данные пользователя для авторизации и криптографические ключи.</t>
  </si>
  <si>
    <t>MobSF</t>
  </si>
  <si>
    <t>2.2</t>
  </si>
  <si>
    <t>MSTG-STORAGE-2</t>
  </si>
  <si>
    <t>Чувствительные данные хранятся только во внутреннем хранилище приложения, либо в системном хранилище авторизационных данных.</t>
  </si>
  <si>
    <t>2.3</t>
  </si>
  <si>
    <t>MSTG-STORAGE-3</t>
  </si>
  <si>
    <t>Чувствительные данные не попадают в логи приложения.</t>
  </si>
  <si>
    <t>2.4</t>
  </si>
  <si>
    <t>MSTG-STORAGE-4</t>
  </si>
  <si>
    <t>Никакие чувствительные данные не передаются третьей стороне, если это не является необходимой частью архитектуры.</t>
  </si>
  <si>
    <t>2.5</t>
  </si>
  <si>
    <t>MSTG-STORAGE-5</t>
  </si>
  <si>
    <t>Кэш клавиатуры выключен для полей ввода чувствительных данных.</t>
  </si>
  <si>
    <t>манифест</t>
  </si>
  <si>
    <t>2.6</t>
  </si>
  <si>
    <t>MSTG-STORAGE-6</t>
  </si>
  <si>
    <t>Чувствительные данные недоступны для механизмов межпроцессного взаимодействия (IPC).</t>
  </si>
  <si>
    <t>2.7</t>
  </si>
  <si>
    <t>MSTG-STORAGE-7</t>
  </si>
  <si>
    <t>Никакие чувствительные данные, такие как пароли или пин-коды, не видны через пользовательский интерфейс.</t>
  </si>
  <si>
    <t>2.8</t>
  </si>
  <si>
    <t>MSTG-STORAGE-8</t>
  </si>
  <si>
    <t>Никакие чувствительные данные не попадают в бэкапы, создаваемые операционной системой.</t>
  </si>
  <si>
    <t>2.9</t>
  </si>
  <si>
    <t>MSTG-STORAGE-9</t>
  </si>
  <si>
    <t>Приложение скрывает чувствительные данные с экрана, когда находится в фоновом режиме.</t>
  </si>
  <si>
    <t>2.10</t>
  </si>
  <si>
    <t>MSTG-STORAGE-10</t>
  </si>
  <si>
    <t>Приложение не хранит чувствительные данные в памяти дольше, чем необходимо, и полностью удаляет их из памяти после работы с ними.</t>
  </si>
  <si>
    <t>2.11</t>
  </si>
  <si>
    <t>MSTG-STORAGE-11</t>
  </si>
  <si>
    <t>Приложение требует от пользователя минимальную настройку доступа к устройству, такую, как установку пин-кода на устройство.</t>
  </si>
  <si>
    <t>2.12</t>
  </si>
  <si>
    <t>MSTG-STORAGE-12</t>
  </si>
  <si>
    <t>Приложение информирует пользователя о персональных данных, которые оно обрабатывает, а также о лучших практиках безопасности, которым должен следовать пользователь при использовании приложения.</t>
  </si>
  <si>
    <t>2.13</t>
  </si>
  <si>
    <t>MSTG-STORAGE-13</t>
  </si>
  <si>
    <t>Конфиденциальные данные локально не должны храниться на мобильном устройстве. Вместо этого необходимые данные должны получаться с сервера и храниться только в памяти.</t>
  </si>
  <si>
    <t>2.14</t>
  </si>
  <si>
    <t>MSTG-STORAGE-14</t>
  </si>
  <si>
    <t>Если конфиденциальные данные все же требуется хранить локально, они должны быть зашифрованы с помощью ключа, полученного из аппаратного хранилища, которое требует проверки подлинности.</t>
  </si>
  <si>
    <t>2.15</t>
  </si>
  <si>
    <t>MSTG-STORAGE-15</t>
  </si>
  <si>
    <t>Локальное хранилище приложения должно быть стерто после превышения допустимого количества неудачных попыток.</t>
  </si>
  <si>
    <t>Cryptography Requirements</t>
  </si>
  <si>
    <t>3.1</t>
  </si>
  <si>
    <t>MSTG-CRYPTO-1</t>
  </si>
  <si>
    <t>Приложение не использует симметричное шифрование с захардкоженными ключами в качестве единственного метода шифрования.</t>
  </si>
  <si>
    <t>3.2</t>
  </si>
  <si>
    <t>MSTG-CRYPTO-2</t>
  </si>
  <si>
    <t>Приложение использует проверенные реализации криптографических алгоритмов.</t>
  </si>
  <si>
    <t>3.3</t>
  </si>
  <si>
    <t>MSTG-CRYPTO-3</t>
  </si>
  <si>
    <t>Приложение использует подходящие криптографические алгоритмы для каждого конкретного случая, с параметрами, которые соответствуют лучшим практикам индустрии.</t>
  </si>
  <si>
    <t>3.4</t>
  </si>
  <si>
    <t>MSTG-CRYPTO-4</t>
  </si>
  <si>
    <t>Приложение не использует устаревшие и слабые криптографические протоколы и алгоритмы.</t>
  </si>
  <si>
    <t>3.5</t>
  </si>
  <si>
    <t>MSTG-CRYPTO-5</t>
  </si>
  <si>
    <t>Приложение не использует один и тот же ключ несколько раз.</t>
  </si>
  <si>
    <t>3.6</t>
  </si>
  <si>
    <t>MSTG-CRYPTO-6</t>
  </si>
  <si>
    <t>Все случайные значения генерируются с использованием безопасного генератора случайных чисел.</t>
  </si>
  <si>
    <t>Authentication and Session Management Requirements</t>
  </si>
  <si>
    <t>4.1</t>
  </si>
  <si>
    <t>MSTG-AUTH-1</t>
  </si>
  <si>
    <t>Если приложение предоставляет пользователям доступ к удалённым сервисам, на бэкенде должна быть реализована аутентификация, например, по логину и паролю.</t>
  </si>
  <si>
    <t>4.2</t>
  </si>
  <si>
    <t>MSTG-AUTH-2</t>
  </si>
  <si>
    <t>Если используются сессии, бекэнд случайно генерирует идентификаторы сессии для аутентификации клиентских запросов без отправки данных учётной записи.</t>
  </si>
  <si>
    <t>4.3</t>
  </si>
  <si>
    <t>MSTG-AUTH-3</t>
  </si>
  <si>
    <t>Если используется аутентификация на основе токена, сервер предоставляет токен, подписанный с использованием безопасного криптоалгоритма.</t>
  </si>
  <si>
    <t>4.4</t>
  </si>
  <si>
    <t>MSTG-AUTH-4</t>
  </si>
  <si>
    <t>Бэкенд удаляет существующую сессию, когда пользователь выходит из системы.</t>
  </si>
  <si>
    <t>4.5</t>
  </si>
  <si>
    <t>MSTG-AUTH-5</t>
  </si>
  <si>
    <t>На сервере реализована парольная политика.</t>
  </si>
  <si>
    <t>4.6</t>
  </si>
  <si>
    <t>MSTG-AUTH-6</t>
  </si>
  <si>
    <t>На сервере реализован механизм защиты от перебора авторизационных данных.</t>
  </si>
  <si>
    <t>4.8</t>
  </si>
  <si>
    <t>MSTG-AUTH-8</t>
  </si>
  <si>
    <t>Сессии становятся невалидными на бэкенде после определенного периода бездействия, срок действия токена истекает.</t>
  </si>
  <si>
    <t>4.9</t>
  </si>
  <si>
    <t>MSTG-AUTH-9</t>
  </si>
  <si>
    <t>Реализована и поддерживается двухфакторная аутентификация.</t>
  </si>
  <si>
    <t>4.10</t>
  </si>
  <si>
    <t>MSTG-AUTH-10</t>
  </si>
  <si>
    <t>Для выполнения чувствительных транзакций требуется дополнительная или повторная аутентификацию.</t>
  </si>
  <si>
    <t>4.11</t>
  </si>
  <si>
    <t>MSTG-AUTH-11</t>
  </si>
  <si>
    <t>Приложение информирует пользователя о всех важных действиях с их учетной записью. Пользователи могут просматривать список устройств, просматривать контекстную информацию (IP-адрес, местоположение и т.д.), и блокировать конкретные устройства.</t>
  </si>
  <si>
    <t>4.12</t>
  </si>
  <si>
    <t>MSTG-AUTH-12</t>
  </si>
  <si>
    <t>Модели авторизации должны быть определены и проверенны на сервере.</t>
  </si>
  <si>
    <t>Network Communication Requirements</t>
  </si>
  <si>
    <t>5.1</t>
  </si>
  <si>
    <t>MSTG-NETWORK-1</t>
  </si>
  <si>
    <t>Данные, передаваемые по сети, шифруются с использованием TLS. Безопасный канал используется для всех сервисов приложения.</t>
  </si>
  <si>
    <t>5.2</t>
  </si>
  <si>
    <t>MSTG-NETWORK-2</t>
  </si>
  <si>
    <t>Настройки TLS соответствуют современным лучшим практикам, или максимально приближены к ним, если операционная система не поддерживает рекомендуемые стандарты.</t>
  </si>
  <si>
    <t>5.3</t>
  </si>
  <si>
    <t>MSTG-NETWORK-3</t>
  </si>
  <si>
    <t>Приложение верифицирует X.509 сертификаты сервера во время установления защищённого канала. Принимаются только сертификаты, подписанные доверенным удостоверяющим центром (CA).</t>
  </si>
  <si>
    <t>5.4</t>
  </si>
  <si>
    <t>MSTG-NETWORK-4</t>
  </si>
  <si>
    <t>В приложении реализован SSL pinning и соединение с серверами, которые предлагают другой сертификат или ключ, даже если они подписаны доверенным центром сертификации (CA) не устанавливается.</t>
  </si>
  <si>
    <t>5.5</t>
  </si>
  <si>
    <t>MSTG-NETWORK-5</t>
  </si>
  <si>
    <t>Приложение не полагается на единственный небезопасный канал связи (e-mail или SMS) для таких критических операций, как регистрация и восстановление аккаунта.</t>
  </si>
  <si>
    <t>5.6</t>
  </si>
  <si>
    <t>MSTG-NETWORK-6</t>
  </si>
  <si>
    <t>Приложение использует только актуальные версии библиотек для подключения к сети и обеспечения безопасного соединения.</t>
  </si>
  <si>
    <t>Platform Interaction Requirements</t>
  </si>
  <si>
    <t>6.1</t>
  </si>
  <si>
    <t>MSTG-PLATFORM-1</t>
  </si>
  <si>
    <t>Приложение запрашивает минимально необходимый набор разрешений.</t>
  </si>
  <si>
    <t>6.2</t>
  </si>
  <si>
    <t>MSTG-PLATFORM-2</t>
  </si>
  <si>
    <t>Все данные, поступающие из внешних источников и от пользователя, валидируются и санитизируются. Сюда входят данные, полученные через пользовательский интерфейс, механизмы IPC (такие как intent-ы, кастомные URL-схемы) и из сети.</t>
  </si>
  <si>
    <t>drozer</t>
  </si>
  <si>
    <t>6.3</t>
  </si>
  <si>
    <t>MSTG-PLATFORM-3</t>
  </si>
  <si>
    <t>Приложение не экспортирует чувствительные данные через кастомные URL-схемы, если эти механизмы не защищены должным образом.</t>
  </si>
  <si>
    <t>6.4</t>
  </si>
  <si>
    <t>MSTG-PLATFORM-4</t>
  </si>
  <si>
    <t>Приложение не экспортирует чувствительные данные через IPC механизмы без должной защиты.</t>
  </si>
  <si>
    <t>6.5</t>
  </si>
  <si>
    <t>MSTG-PLATFORM-5</t>
  </si>
  <si>
    <t>JavaScript отключен в компонентах WebView, если в нём нет необходимости.</t>
  </si>
  <si>
    <t>6.6</t>
  </si>
  <si>
    <t>MSTG-PLATFORM-6</t>
  </si>
  <si>
    <t>WebViews сконфигурирован с поддержкой минимального набора протоколов (в идеале только https). Поддержка потенциально опасных URL-схем (таких как: file, tel и app-id) отключена.</t>
  </si>
  <si>
    <t>6.7</t>
  </si>
  <si>
    <t>MSTG-PLATFORM-7</t>
  </si>
  <si>
    <t>Если нативные методы приложения используются WebView, верифицировать, что исполняются только Javascript объекты данного приложения.</t>
  </si>
  <si>
    <t>6.8</t>
  </si>
  <si>
    <t>MSTG-PLATFORM-8</t>
  </si>
  <si>
    <t>Десериализация объектов, если она есть, реализована с использованием безопасного API.</t>
  </si>
  <si>
    <t>6.9</t>
  </si>
  <si>
    <t>MSTG-PLATFORM-9</t>
  </si>
  <si>
    <t>Приложение защищает себя от атак наложения экрана. (Только для Андроид)</t>
  </si>
  <si>
    <t>6.10</t>
  </si>
  <si>
    <t>MSTG-PLATFORM-10</t>
  </si>
  <si>
    <t>Кэш веб-представление, хранилище и загруженные ресурсы (JavaScript и т. д.) должены быть очищены до того, как веб-представление будет уничтожено.</t>
  </si>
  <si>
    <t>6.11</t>
  </si>
  <si>
    <t>MSTG-PLATFORM-11</t>
  </si>
  <si>
    <t>Убедитесь, что приложение предотвращает использование пользовательских клавиатур сторонних производителей при вводе конфиденциальных данных. (Только для iOS)</t>
  </si>
  <si>
    <t>Code Quality and Build Setting Requirements</t>
  </si>
  <si>
    <t>7.1</t>
  </si>
  <si>
    <t>MSTG-CODE-1</t>
  </si>
  <si>
    <t>Приложение подписано валидным сертификатом.</t>
  </si>
  <si>
    <t>7.2</t>
  </si>
  <si>
    <t>MSTG-CODE-2</t>
  </si>
  <si>
    <t>Приложение было собрано в release режиме с настройками, подходящими для релизной сборки (например, без атрибута debuggable).</t>
  </si>
  <si>
    <t>7.3</t>
  </si>
  <si>
    <t>MSTG-CODE-3</t>
  </si>
  <si>
    <t>Отладочные символы удалены из нативных бинарных файлов.</t>
  </si>
  <si>
    <t>7.4</t>
  </si>
  <si>
    <t>MSTG-CODE-4</t>
  </si>
  <si>
    <t>Kод отладки и вспомогательный дла разработки код (например, тестовый код, бэкдоры, скрытые настройки) были удалены. Приложение не логирует подробные ошибки и отладочные сообщения.</t>
  </si>
  <si>
    <t>7.5</t>
  </si>
  <si>
    <t>MSTG-CODE-5</t>
  </si>
  <si>
    <t>Все сторонние компоненты, используемые мобильным приложением (библиотеки и фреймворки), идентифицированы и проверены на наличие известных уязвимостей.</t>
  </si>
  <si>
    <t>7.6</t>
  </si>
  <si>
    <t>MSTG-CODE-6</t>
  </si>
  <si>
    <t>Приложение обрабатывает возможные исключения.</t>
  </si>
  <si>
    <t>7.7</t>
  </si>
  <si>
    <t>MSTG-CODE-7</t>
  </si>
  <si>
    <t>В логике обработки связанных с безопасностью ошибок по умолчанию запрещается доступ.</t>
  </si>
  <si>
    <t>7.8</t>
  </si>
  <si>
    <t>MSTG-CODE-8</t>
  </si>
  <si>
    <t>В неконтролируемом коде память выделяется, освобождается и используется безопасно.</t>
  </si>
  <si>
    <t>7.9</t>
  </si>
  <si>
    <t>MSTG-CODE-9</t>
  </si>
  <si>
    <t>Активированы все стандартные функции безопасности, предусмотренные инструментами разработчика (такие как минификация байт-кода, защита стека, поддержка PIE и ARC).</t>
  </si>
  <si>
    <t>Resilience Requirements</t>
  </si>
  <si>
    <t>8.1</t>
  </si>
  <si>
    <t>MSTG-RESILIENCE-1</t>
  </si>
  <si>
    <t>Приложение обнаруживает и реагирует на наличие root или jailbreak, либо уведомляя пользователя, либо прекращая работу.</t>
  </si>
  <si>
    <t>8.2</t>
  </si>
  <si>
    <t>MSTG-RESILIENCE-2</t>
  </si>
  <si>
    <t>Приложение не позволяет использовать отладчики и/или обнаруживает и реагирует на использование отладчика. Все доступные протоколы отладки должны быть учтены.</t>
  </si>
  <si>
    <t>8.3</t>
  </si>
  <si>
    <t>MSTG-RESILIENCE-3</t>
  </si>
  <si>
    <t>Приложение обнаруживает и реагирует на внесения изменений в исполняемые файлы и критичные данные в своей песочнице.</t>
  </si>
  <si>
    <t>8.4</t>
  </si>
  <si>
    <t>MSTG-RESILIENCE-4</t>
  </si>
  <si>
    <t>Приложение обнаруживает и реагирует на наличие на устройстве широко используемых инструментов и фреймворков для реверс инжиниринга.</t>
  </si>
  <si>
    <t>8.5</t>
  </si>
  <si>
    <t>MSTG-RESILIENCE-5</t>
  </si>
  <si>
    <t>Приложение обнаруживает и реагирует на запуск на эмуляторе.</t>
  </si>
  <si>
    <t>8.6</t>
  </si>
  <si>
    <t>MSTG-RESILIENCE-6</t>
  </si>
  <si>
    <t>Приложение обнаруживает и реагирует на изменение своего кода и данных в оперативной памяти.</t>
  </si>
  <si>
    <t>8.7</t>
  </si>
  <si>
    <t>MSTG-RESILIENCE-7</t>
  </si>
  <si>
    <t>Приложение реализует несколько механизмов для каждой категории защиты (с 8.1 по 8.6). Обратите внимание, что на устойчивость к атакам влияет количество, разнообразие и оригинальность используемых механизмов.</t>
  </si>
  <si>
    <t>8.8</t>
  </si>
  <si>
    <t>MSTG-RESILIENCE-8</t>
  </si>
  <si>
    <t>Механизмы обнаружения инициируют ответные меры разных типов, включая отложенные и скрытые.</t>
  </si>
  <si>
    <t>8.9</t>
  </si>
  <si>
    <t>MSTG-RESILIENCE-9</t>
  </si>
  <si>
    <t>Обфускация применена в том числе и к тем программным механизмам, которые препятствуют деобфускации методами динамического анализа.</t>
  </si>
  <si>
    <t>8.10</t>
  </si>
  <si>
    <t>MSTG-RESILIENCE-10</t>
  </si>
  <si>
    <t>Приложение реализует функциональность привязки экземпляра приложения к устройству, формируя его отпечаток из нескольких свойств, уникальных для устройства.</t>
  </si>
  <si>
    <t>8.11</t>
  </si>
  <si>
    <t>MSTG-RESILIENCE-11</t>
  </si>
  <si>
    <t>Все исполняемые файлы и библиотеки, принадлежащие приложению, зашифрованы на файловом уровне, либо  важные участки кода и данных зашифрованы внутри исполняемых файлов. Простой статический анализ не позволяет обнаружить важный код или данные.</t>
  </si>
  <si>
    <t>8.12</t>
  </si>
  <si>
    <t>MSTG-RESILIENCE-12</t>
  </si>
  <si>
    <t>Если задачей обфускации является защита конфиденциальных данных, то используется схема обфускации, которая подходит не только для этой задачи, но и защищает от ручной тестирования и автоматизированных деобфускаторов и учитывает последние исследования по данной теме. Эффективность схемы обфускации должна быть проверена с помощью ручного тестирования. Обратите внимание, что использование аппаратных средств защиты (если они поддерживаются устройством) предпочтительнее обфускации.</t>
  </si>
  <si>
    <t>8.13</t>
  </si>
  <si>
    <t>MSTG-RESILIENCE-13</t>
  </si>
  <si>
    <t>В качестве глубокой защиты, наряду с существенным усилением защиты взаимодействия, шифрование обмениваемых приложением сообщений может шифроваться для дальнейшего предотвращения перехвата.</t>
  </si>
  <si>
    <t>About the Project</t>
  </si>
  <si>
    <t>The OWASP Mobile Security Testing Guide is an OWASP flagship project led by Carlos Holguera and Sven Schleier which defines the industry standard for mobile application security.</t>
  </si>
  <si>
    <r>
      <rPr>
        <u val="single"/>
        <sz val="11"/>
        <color indexed="12"/>
        <rFont val="Calibri"/>
      </rPr>
      <t>https://owasp.org/www-project-mobile-security-testing-guide/</t>
    </r>
  </si>
  <si>
    <t>The OWASP MASVS (Mobile Application Security Verification Standard) is a standard that establishes the security requirements for mobile app security.</t>
  </si>
  <si>
    <r>
      <rPr>
        <u val="single"/>
        <sz val="11"/>
        <color indexed="12"/>
        <rFont val="Calibri"/>
      </rPr>
      <t>https://github.com/OWASP/owasp-mstg/</t>
    </r>
  </si>
  <si>
    <t>The OWASP MSTG (Mobile Security Testing Guide) is a comprehensive manual for mobile app security testing and reverse engineering. It describes technical processes for verifying the controls listed in the MASVS.</t>
  </si>
  <si>
    <r>
      <rPr>
        <u val="single"/>
        <sz val="11"/>
        <color indexed="12"/>
        <rFont val="Calibri"/>
      </rPr>
      <t>https://github.com/OWASP/owasp-masvs/</t>
    </r>
  </si>
  <si>
    <t>Feedback</t>
  </si>
  <si>
    <t>If you have any comments or suggestions, please post them on our GitHub Discussions.</t>
  </si>
  <si>
    <r>
      <rPr>
        <u val="single"/>
        <sz val="11"/>
        <color indexed="12"/>
        <rFont val="Calibri"/>
      </rPr>
      <t>https://github.com/OWASP/owasp-mstg/discussions/categories/ideas</t>
    </r>
  </si>
  <si>
    <t>Licence</t>
  </si>
  <si>
    <t>Copyright © 2022 The OWASP Foundation. This work is licensed under a Creative Commons Attribution-ShareAlike 4.0 International License. For any reuse or distribution, you must make clear to others the license terms of this work.</t>
  </si>
  <si>
    <r>
      <rPr>
        <u val="single"/>
        <sz val="11"/>
        <color indexed="12"/>
        <rFont val="Calibri"/>
      </rPr>
      <t>https://github.com/OWASP/owasp-mstg/blob/master/License.md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</si>
</sst>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25"/>
      <color indexed="8"/>
      <name val="Avenir Roman"/>
    </font>
    <font>
      <sz val="11"/>
      <color indexed="11"/>
      <name val="Avenir Roman"/>
    </font>
    <font>
      <u val="single"/>
      <sz val="11"/>
      <color indexed="12"/>
      <name val="Avenir Roman"/>
    </font>
    <font>
      <sz val="15"/>
      <color indexed="13"/>
      <name val="Avenir Roman"/>
    </font>
    <font>
      <sz val="11"/>
      <color indexed="8"/>
      <name val="Avenir Roman"/>
    </font>
    <font>
      <sz val="12"/>
      <color indexed="8"/>
      <name val="Calibri"/>
    </font>
    <font>
      <u val="single"/>
      <sz val="12"/>
      <color indexed="12"/>
      <name val="Calibri"/>
    </font>
    <font>
      <sz val="10"/>
      <color indexed="8"/>
      <name val="Calibri"/>
    </font>
    <font>
      <u val="single"/>
      <sz val="11"/>
      <color indexed="12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23"/>
        <bgColor auto="1"/>
      </patternFill>
    </fill>
  </fills>
  <borders count="23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medium">
        <color indexed="13"/>
      </bottom>
      <diagonal/>
    </border>
    <border>
      <left/>
      <right style="thin">
        <color indexed="9"/>
      </right>
      <top/>
      <bottom style="medium">
        <color indexed="13"/>
      </bottom>
      <diagonal/>
    </border>
    <border>
      <left/>
      <right/>
      <top style="medium">
        <color indexed="13"/>
      </top>
      <bottom/>
      <diagonal/>
    </border>
    <border>
      <left/>
      <right style="thin">
        <color indexed="9"/>
      </right>
      <top style="medium">
        <color indexed="13"/>
      </top>
      <bottom/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/>
      <top/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ck">
        <color indexed="10"/>
      </right>
      <top/>
      <bottom style="thin">
        <color indexed="9"/>
      </bottom>
      <diagonal/>
    </border>
    <border>
      <left style="thick">
        <color indexed="10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vertical="bottom"/>
    </xf>
    <xf numFmtId="49" fontId="6" fillId="2" borderId="7" applyNumberFormat="1" applyFont="1" applyFill="1" applyBorder="1" applyAlignment="1" applyProtection="0">
      <alignment vertical="center" wrapText="1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horizontal="center" vertical="center" wrapText="1"/>
    </xf>
    <xf numFmtId="0" fontId="4" borderId="5" applyNumberFormat="0" applyFont="1" applyFill="0" applyBorder="1" applyAlignment="1" applyProtection="0">
      <alignment horizontal="center" vertical="center" wrapText="1"/>
    </xf>
    <xf numFmtId="49" fontId="4" fillId="2" borderId="6" applyNumberFormat="1" applyFont="1" applyFill="1" applyBorder="1" applyAlignment="1" applyProtection="0">
      <alignment horizontal="center" vertical="center" wrapText="1"/>
    </xf>
    <xf numFmtId="0" fontId="0" borderId="11" applyNumberFormat="0" applyFont="1" applyFill="0" applyBorder="1" applyAlignment="1" applyProtection="0">
      <alignment vertical="bottom"/>
    </xf>
    <xf numFmtId="49" fontId="7" fillId="2" borderId="5" applyNumberFormat="1" applyFont="1" applyFill="1" applyBorder="1" applyAlignment="1" applyProtection="0">
      <alignment horizontal="center" vertical="center" wrapText="1"/>
    </xf>
    <xf numFmtId="49" fontId="7" fillId="2" borderId="12" applyNumberFormat="1" applyFont="1" applyFill="1" applyBorder="1" applyAlignment="1" applyProtection="0">
      <alignment vertical="center" wrapText="1"/>
    </xf>
    <xf numFmtId="0" fontId="7" fillId="3" borderId="13" applyNumberFormat="0" applyFont="1" applyFill="1" applyBorder="1" applyAlignment="1" applyProtection="0">
      <alignment horizontal="center" vertical="center" wrapText="1"/>
    </xf>
    <xf numFmtId="49" fontId="7" borderId="13" applyNumberFormat="1" applyFont="1" applyFill="0" applyBorder="1" applyAlignment="1" applyProtection="0">
      <alignment horizontal="center" vertical="center" wrapText="1"/>
    </xf>
    <xf numFmtId="0" fontId="7" fillId="4" borderId="13" applyNumberFormat="0" applyFont="1" applyFill="1" applyBorder="1" applyAlignment="1" applyProtection="0">
      <alignment horizontal="center" vertical="center" wrapText="1"/>
    </xf>
    <xf numFmtId="0" fontId="0" borderId="14" applyNumberFormat="0" applyFont="1" applyFill="0" applyBorder="1" applyAlignment="1" applyProtection="0">
      <alignment vertical="bottom"/>
    </xf>
    <xf numFmtId="49" fontId="8" fillId="2" borderId="5" applyNumberFormat="1" applyFont="1" applyFill="1" applyBorder="1" applyAlignment="1" applyProtection="0">
      <alignment horizontal="center" vertical="center" wrapText="1"/>
    </xf>
    <xf numFmtId="49" fontId="7" fillId="2" borderId="5" applyNumberFormat="1" applyFont="1" applyFill="1" applyBorder="1" applyAlignment="1" applyProtection="0">
      <alignment vertical="center" wrapText="1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horizontal="center" vertical="center" wrapText="1"/>
    </xf>
    <xf numFmtId="0" fontId="10" borderId="4" applyNumberFormat="0" applyFont="1" applyFill="0" applyBorder="1" applyAlignment="1" applyProtection="0">
      <alignment vertical="bottom"/>
    </xf>
    <xf numFmtId="0" fontId="7" fillId="5" borderId="13" applyNumberFormat="0" applyFont="1" applyFill="1" applyBorder="1" applyAlignment="1" applyProtection="0">
      <alignment horizontal="center" vertical="center" wrapText="1"/>
    </xf>
    <xf numFmtId="49" fontId="8" fillId="2" borderId="14" applyNumberFormat="1" applyFont="1" applyFill="1" applyBorder="1" applyAlignment="1" applyProtection="0">
      <alignment horizontal="center" vertical="center" wrapText="1"/>
    </xf>
    <xf numFmtId="49" fontId="4" fillId="2" borderId="14" applyNumberFormat="1" applyFont="1" applyFill="1" applyBorder="1" applyAlignment="1" applyProtection="0">
      <alignment horizontal="center" vertical="center" wrapText="1"/>
    </xf>
    <xf numFmtId="0" fontId="0" borderId="18" applyNumberFormat="0" applyFont="1" applyFill="0" applyBorder="1" applyAlignment="1" applyProtection="0">
      <alignment vertical="bottom"/>
    </xf>
    <xf numFmtId="49" fontId="7" fillId="2" borderId="19" applyNumberFormat="1" applyFont="1" applyFill="1" applyBorder="1" applyAlignment="1" applyProtection="0">
      <alignment horizontal="center" vertical="center" wrapText="1"/>
    </xf>
    <xf numFmtId="49" fontId="7" fillId="2" borderId="19" applyNumberFormat="1" applyFont="1" applyFill="1" applyBorder="1" applyAlignment="1" applyProtection="0">
      <alignment vertical="center" wrapText="1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borderId="2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  <xf numFmtId="49" fontId="0" borderId="19" applyNumberFormat="1" applyFont="1" applyFill="0" applyBorder="1" applyAlignment="1" applyProtection="0">
      <alignment vertical="bottom"/>
    </xf>
  </cellXfs>
  <cellStyles count="1">
    <cellStyle name="Normal" xfId="0" builtinId="0"/>
  </cellStyles>
  <dxfs count="3">
    <dxf>
      <font>
        <color rgb="ff9c0006"/>
      </font>
      <fill>
        <patternFill patternType="solid">
          <fgColor indexed="16"/>
          <bgColor indexed="17"/>
        </patternFill>
      </fill>
    </dxf>
    <dxf>
      <font>
        <color rgb="ff38761d"/>
      </font>
      <fill>
        <patternFill patternType="solid">
          <fgColor indexed="16"/>
          <bgColor indexed="19"/>
        </patternFill>
      </fill>
    </dxf>
    <dxf>
      <font>
        <color rgb="ff666666"/>
      </font>
      <fill>
        <patternFill patternType="solid">
          <fgColor indexed="16"/>
          <bgColor indexed="2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c0c0c0"/>
      <rgbColor rgb="ff0000ff"/>
      <rgbColor rgb="ff499fff"/>
      <rgbColor rgb="ff33cccc"/>
      <rgbColor rgb="ff99cc00"/>
      <rgbColor rgb="00000000"/>
      <rgbColor rgb="ffffc7ce"/>
      <rgbColor rgb="ff9c0006"/>
      <rgbColor rgb="ffb6d7a8"/>
      <rgbColor rgb="ff38761d"/>
      <rgbColor rgb="ffcccccc"/>
      <rgbColor rgb="ff666666"/>
      <rgbColor rgb="ffff99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0</xdr:colOff>
      <xdr:row>1</xdr:row>
      <xdr:rowOff>0</xdr:rowOff>
    </xdr:from>
    <xdr:to>
      <xdr:col>2</xdr:col>
      <xdr:colOff>1333500</xdr:colOff>
      <xdr:row>4</xdr:row>
      <xdr:rowOff>127000</xdr:rowOff>
    </xdr:to>
    <xdr:pic>
      <xdr:nvPicPr>
        <xdr:cNvPr id="2" name="Image 1" descr="Imag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435100" y="190500"/>
          <a:ext cx="1333500" cy="13335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8</xdr:col>
      <xdr:colOff>2897</xdr:colOff>
      <xdr:row>1</xdr:row>
      <xdr:rowOff>0</xdr:rowOff>
    </xdr:from>
    <xdr:to>
      <xdr:col>9</xdr:col>
      <xdr:colOff>684887</xdr:colOff>
      <xdr:row>1</xdr:row>
      <xdr:rowOff>502919</xdr:rowOff>
    </xdr:to>
    <xdr:pic>
      <xdr:nvPicPr>
        <xdr:cNvPr id="3" name="Image 2" descr="Image 2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1902797" y="190500"/>
          <a:ext cx="1443991" cy="50292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0</xdr:colOff>
      <xdr:row>1</xdr:row>
      <xdr:rowOff>0</xdr:rowOff>
    </xdr:from>
    <xdr:to>
      <xdr:col>2</xdr:col>
      <xdr:colOff>1333500</xdr:colOff>
      <xdr:row>4</xdr:row>
      <xdr:rowOff>127000</xdr:rowOff>
    </xdr:to>
    <xdr:pic>
      <xdr:nvPicPr>
        <xdr:cNvPr id="5" name="Image 1" descr="Imag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435100" y="190500"/>
          <a:ext cx="1333500" cy="13335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8</xdr:col>
      <xdr:colOff>681989</xdr:colOff>
      <xdr:row>1</xdr:row>
      <xdr:rowOff>502919</xdr:rowOff>
    </xdr:to>
    <xdr:pic>
      <xdr:nvPicPr>
        <xdr:cNvPr id="6" name="Image 2" descr="Image 2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0579100" y="190500"/>
          <a:ext cx="1443990" cy="50292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OWASP/owasp-mstg/releases/tag/v1.4.0" TargetMode="External"/><Relationship Id="rId2" Type="http://schemas.openxmlformats.org/officeDocument/2006/relationships/hyperlink" Target="https://github.com/OWASP/owasp-masvs/releases/tag/v1.4.2" TargetMode="External"/><Relationship Id="rId3" Type="http://schemas.openxmlformats.org/officeDocument/2006/relationships/hyperlink" Target="https://github.com/OWASP/owasp-mstg/blob/master/Document/0x05h-Testing-Platform-Interaction.md#testing-for-insecure-configuration-of-instant-apps-mstg-arch-1-mstg-arch-7" TargetMode="External"/><Relationship Id="rId4" Type="http://schemas.openxmlformats.org/officeDocument/2006/relationships/hyperlink" Target="https://github.com/OWASP/owasp-mstg/blob/master/Document/0x05h-Testing-Platform-Interaction.md#testing-for-insecure-configuration-of-instant-apps-mstg-arch-1-mstg-arch-7" TargetMode="External"/><Relationship Id="rId5" Type="http://schemas.openxmlformats.org/officeDocument/2006/relationships/hyperlink" Target="https://github.com/OWASP/owasp-mstg/blob/master/Document/0x05h-Testing-Platform-Interaction.md#testing-enforced-updating-mstg-arch-9" TargetMode="External"/><Relationship Id="rId6" Type="http://schemas.openxmlformats.org/officeDocument/2006/relationships/hyperlink" Target="https://github.com/OWASP/owasp-mstg/blob/master/Document/0x06h-Testing-Platform-Interaction.md#testing-enforced-updating-mstg-arch-9" TargetMode="External"/><Relationship Id="rId7" Type="http://schemas.openxmlformats.org/officeDocument/2006/relationships/hyperlink" Target="https://github.com/OWASP/owasp-mstg/blob/master/Document/0x05d-Testing-Data-Storage.md#testing-local-storage-for-sensitive-data-mstg-storage-1-and-mstg-storage-2" TargetMode="External"/><Relationship Id="rId8" Type="http://schemas.openxmlformats.org/officeDocument/2006/relationships/hyperlink" Target="https://github.com/OWASP/owasp-mstg/blob/master/Document/0x06d-Testing-Data-Storage.md#testing-local-data-storage-mstg-storage-1-and-mstg-storage-2" TargetMode="External"/><Relationship Id="rId9" Type="http://schemas.openxmlformats.org/officeDocument/2006/relationships/hyperlink" Target="https://github.com/OWASP/owasp-mstg/blob/master/Document/0x05d-Testing-Data-Storage.md#testing-local-storage-for-sensitive-data-mstg-storage-1-and-mstg-storage-2" TargetMode="External"/><Relationship Id="rId10" Type="http://schemas.openxmlformats.org/officeDocument/2006/relationships/hyperlink" Target="https://github.com/OWASP/owasp-mstg/blob/master/Document/0x06d-Testing-Data-Storage.md#testing-local-data-storage-mstg-storage-1-and-mstg-storage-2" TargetMode="External"/><Relationship Id="rId11" Type="http://schemas.openxmlformats.org/officeDocument/2006/relationships/hyperlink" Target="https://github.com/OWASP/owasp-mstg/blob/master/Document/0x05d-Testing-Data-Storage.md#testing-logs-for-sensitive-data-mstg-storage-3" TargetMode="External"/><Relationship Id="rId12" Type="http://schemas.openxmlformats.org/officeDocument/2006/relationships/hyperlink" Target="https://github.com/OWASP/owasp-mstg/blob/master/Document/0x06d-Testing-Data-Storage.md#checking-logs-for-sensitive-data-mstg-storage-3" TargetMode="External"/><Relationship Id="rId13" Type="http://schemas.openxmlformats.org/officeDocument/2006/relationships/hyperlink" Target="https://github.com/OWASP/owasp-mstg/blob/master/Document/0x05d-Testing-Data-Storage.md#determining-whether-sensitive-data-is-shared-with-third-parties-mstg-storage-4" TargetMode="External"/><Relationship Id="rId14" Type="http://schemas.openxmlformats.org/officeDocument/2006/relationships/hyperlink" Target="https://github.com/OWASP/owasp-mstg/blob/master/Document/0x06d-Testing-Data-Storage.md#determining-whether-sensitive-data-is-shared-with-third-parties-mstg-storage-4" TargetMode="External"/><Relationship Id="rId15" Type="http://schemas.openxmlformats.org/officeDocument/2006/relationships/hyperlink" Target="https://github.com/OWASP/owasp-mstg/blob/master/Document/0x05d-Testing-Data-Storage.md#determining-whether-the-keyboard-cache-is-disabled-for-text-input-fields-mstg-storage-5" TargetMode="External"/><Relationship Id="rId16" Type="http://schemas.openxmlformats.org/officeDocument/2006/relationships/hyperlink" Target="https://github.com/OWASP/owasp-mstg/blob/master/Document/0x06d-Testing-Data-Storage.md#finding-sensitive-data-in-the-keyboard-cache-mstg-storage-5" TargetMode="External"/><Relationship Id="rId17" Type="http://schemas.openxmlformats.org/officeDocument/2006/relationships/hyperlink" Target="https://github.com/OWASP/owasp-mstg/blob/master/Document/0x05d-Testing-Data-Storage.md#determining-whether-sensitive-stored-data-has-been-exposed-via-ipc-mechanisms-mstg-storage-6" TargetMode="External"/><Relationship Id="rId18" Type="http://schemas.openxmlformats.org/officeDocument/2006/relationships/hyperlink" Target="https://github.com/OWASP/owasp-mstg/blob/master/Document/0x06d-Testing-Data-Storage.md#determining-whether-sensitive-data-is-exposed-via-ipc-mechanisms-mstg-storage-6" TargetMode="External"/><Relationship Id="rId19" Type="http://schemas.openxmlformats.org/officeDocument/2006/relationships/hyperlink" Target="https://github.com/OWASP/owasp-mstg/blob/master/Document/0x05d-Testing-Data-Storage.md#checking-for-sensitive-data-disclosure-through-the-user-interface-mstg-storage-7" TargetMode="External"/><Relationship Id="rId20" Type="http://schemas.openxmlformats.org/officeDocument/2006/relationships/hyperlink" Target="https://github.com/OWASP/owasp-mstg/blob/master/Document/0x06d-Testing-Data-Storage.md#checking-for-sensitive-data-disclosed-through-the-user-interface-mstg-storage-7" TargetMode="External"/><Relationship Id="rId21" Type="http://schemas.openxmlformats.org/officeDocument/2006/relationships/hyperlink" Target="https://github.com/OWASP/owasp-mstg/blob/master/Document/0x05d-Testing-Data-Storage.md#testing-backups-for-sensitive-data-mstg-storage-8" TargetMode="External"/><Relationship Id="rId22" Type="http://schemas.openxmlformats.org/officeDocument/2006/relationships/hyperlink" Target="https://github.com/OWASP/owasp-mstg/blob/master/Document/0x06d-Testing-Data-Storage.md#testing-backups-for-sensitive-data-mstg-storage-8" TargetMode="External"/><Relationship Id="rId23" Type="http://schemas.openxmlformats.org/officeDocument/2006/relationships/hyperlink" Target="https://github.com/OWASP/owasp-mstg/blob/master/Document/0x05d-Testing-Data-Storage.md#finding-sensitive-information-in-auto-generated-screenshots-mstg-storage-9" TargetMode="External"/><Relationship Id="rId24" Type="http://schemas.openxmlformats.org/officeDocument/2006/relationships/hyperlink" Target="https://github.com/OWASP/owasp-mstg/blob/master/Document/0x06d-Testing-Data-Storage.md#testing-auto-generated-screenshots-for-sensitive-information-mstg-storage-9" TargetMode="External"/><Relationship Id="rId25" Type="http://schemas.openxmlformats.org/officeDocument/2006/relationships/hyperlink" Target="https://github.com/OWASP/owasp-mstg/blob/master/Document/0x05d-Testing-Data-Storage.md#checking-memory-for-sensitive-data-mstg-storage-10" TargetMode="External"/><Relationship Id="rId26" Type="http://schemas.openxmlformats.org/officeDocument/2006/relationships/hyperlink" Target="https://github.com/OWASP/owasp-mstg/blob/master/Document/0x06d-Testing-Data-Storage.md#testing-memory-for-sensitive-data-mstg-storage-10" TargetMode="External"/><Relationship Id="rId27" Type="http://schemas.openxmlformats.org/officeDocument/2006/relationships/hyperlink" Target="https://github.com/OWASP/owasp-mstg/blob/master/Document/0x05d-Testing-Data-Storage.md#testing-the-device-access-security-policy-mstg-storage-11" TargetMode="External"/><Relationship Id="rId28" Type="http://schemas.openxmlformats.org/officeDocument/2006/relationships/hyperlink" Target="https://github.com/OWASP/owasp-mstg/blob/master/Document/0x06f-Testing-Local-Authentication.md#testing-local-authentication-mstg-auth-8-and-mstg-storage-11" TargetMode="External"/><Relationship Id="rId29" Type="http://schemas.openxmlformats.org/officeDocument/2006/relationships/hyperlink" Target="https://github.com/OWASP/owasp-mstg/blob/master/Document/0x05e-Testing-Cryptography.md#testing-symmetric-cryptography-mstg-crypto-1" TargetMode="External"/><Relationship Id="rId30" Type="http://schemas.openxmlformats.org/officeDocument/2006/relationships/hyperlink" Target="https://github.com/OWASP/owasp-mstg/blob/master/Document/0x06e-Testing-Cryptography.md#testing-key-management-mstg-crypto-1-and-mstg-crypto-5" TargetMode="External"/><Relationship Id="rId31" Type="http://schemas.openxmlformats.org/officeDocument/2006/relationships/hyperlink" Target="https://github.com/OWASP/owasp-mstg/blob/master/Document/0x05e-Testing-Cryptography.md#testing-the-configuration-of-cryptographic-standard-algorithms-mstg-crypto-2-mstg-crypto-3-and-mstg-crypto-4" TargetMode="External"/><Relationship Id="rId32" Type="http://schemas.openxmlformats.org/officeDocument/2006/relationships/hyperlink" Target="https://github.com/OWASP/owasp-mstg/blob/master/Document/0x06e-Testing-Cryptography.md#verifying-the-configuration-of-cryptographic-standard-algorithms-mstg-crypto-2-and-mstg-crypto-3" TargetMode="External"/><Relationship Id="rId33" Type="http://schemas.openxmlformats.org/officeDocument/2006/relationships/hyperlink" Target="https://github.com/OWASP/owasp-mstg/blob/master/Document/0x05e-Testing-Cryptography.md#testing-the-configuration-of-cryptographic-standard-algorithms-mstg-crypto-2-mstg-crypto-3-and-mstg-crypto-4" TargetMode="External"/><Relationship Id="rId34" Type="http://schemas.openxmlformats.org/officeDocument/2006/relationships/hyperlink" Target="https://github.com/OWASP/owasp-mstg/blob/master/Document/0x06e-Testing-Cryptography.md#verifying-the-configuration-of-cryptographic-standard-algorithms-mstg-crypto-2-and-mstg-crypto-3" TargetMode="External"/><Relationship Id="rId35" Type="http://schemas.openxmlformats.org/officeDocument/2006/relationships/hyperlink" Target="https://github.com/OWASP/owasp-mstg/blob/master/Document/0x05e-Testing-Cryptography.md#testing-the-configuration-of-cryptographic-standard-algorithms-mstg-crypto-2-mstg-crypto-3-and-mstg-crypto-4" TargetMode="External"/><Relationship Id="rId36" Type="http://schemas.openxmlformats.org/officeDocument/2006/relationships/hyperlink" Target="https://github.com/OWASP/owasp-mstg/blob/master/Document/0x05e-Testing-Cryptography.md#testing-the-purposes-of-keys-mstg-crypto-5" TargetMode="External"/><Relationship Id="rId37" Type="http://schemas.openxmlformats.org/officeDocument/2006/relationships/hyperlink" Target="https://github.com/OWASP/owasp-mstg/blob/master/Document/0x06e-Testing-Cryptography.md#testing-key-management-mstg-crypto-1-and-mstg-crypto-5" TargetMode="External"/><Relationship Id="rId38" Type="http://schemas.openxmlformats.org/officeDocument/2006/relationships/hyperlink" Target="https://github.com/OWASP/owasp-mstg/blob/master/Document/0x05e-Testing-Cryptography.md#testing-random-number-generation-mstg-crypto-6" TargetMode="External"/><Relationship Id="rId39" Type="http://schemas.openxmlformats.org/officeDocument/2006/relationships/hyperlink" Target="https://github.com/OWASP/owasp-mstg/blob/master/Document/0x06e-Testing-Cryptography.md#testing-random-number-generation-mstg-crypto-6" TargetMode="External"/><Relationship Id="rId40" Type="http://schemas.openxmlformats.org/officeDocument/2006/relationships/hyperlink" Target="https://github.com/OWASP/owasp-mstg/blob/master/Document/0x05f-Testing-Local-Authentication.md#testing-confirm-credentials-mstg-auth-1-and-mstg-storage-11" TargetMode="External"/><Relationship Id="rId41" Type="http://schemas.openxmlformats.org/officeDocument/2006/relationships/hyperlink" Target="https://github.com/OWASP/owasp-mstg/blob/master/Document/0x05f-Testing-Local-Authentication.md#testing-biometric-authentication-mstg-auth-8" TargetMode="External"/><Relationship Id="rId42" Type="http://schemas.openxmlformats.org/officeDocument/2006/relationships/hyperlink" Target="https://github.com/OWASP/owasp-mstg/blob/master/Document/0x06f-Testing-Local-Authentication.md#testing-local-authentication-mstg-auth-8-and-mstg-storage-11" TargetMode="External"/><Relationship Id="rId43" Type="http://schemas.openxmlformats.org/officeDocument/2006/relationships/hyperlink" Target="https://github.com/OWASP/owasp-mstg/blob/master/Document/0x06g-Testing-Network-Communication.md#app-transport-security-mstg-network-2" TargetMode="External"/><Relationship Id="rId44" Type="http://schemas.openxmlformats.org/officeDocument/2006/relationships/hyperlink" Target="https://github.com/OWASP/owasp-mstg/blob/master/Document/0x05g-Testing-Network-Communication.md#testing-endpoint-identify-verification-mstg-network-3" TargetMode="External"/><Relationship Id="rId45" Type="http://schemas.openxmlformats.org/officeDocument/2006/relationships/hyperlink" Target="https://github.com/OWASP/owasp-mstg/blob/master/Document/0x06g-Testing-Network-Communication.md#testing-custom-certificate-stores-and-certificate-pinning-mstg-network-3-and-mstg-network-4" TargetMode="External"/><Relationship Id="rId46" Type="http://schemas.openxmlformats.org/officeDocument/2006/relationships/hyperlink" Target="https://github.com/OWASP/owasp-mstg/blob/master/Document/0x05g-Testing-Network-Communication.md#testing-custom-certificate-stores-and-certificate-pinning-mstg-network-4" TargetMode="External"/><Relationship Id="rId47" Type="http://schemas.openxmlformats.org/officeDocument/2006/relationships/hyperlink" Target="https://github.com/OWASP/owasp-mstg/blob/master/Document/0x06g-Testing-Network-Communication.md#testing-custom-certificate-stores-and-certificate-pinning-mstg-network-3-and-mstg-network-4" TargetMode="External"/><Relationship Id="rId48" Type="http://schemas.openxmlformats.org/officeDocument/2006/relationships/hyperlink" Target="https://github.com/OWASP/owasp-mstg/blob/master/Document/0x05g-Testing-Network-Communication.md#testing-the-security-provider-mstg-network-6" TargetMode="External"/><Relationship Id="rId49" Type="http://schemas.openxmlformats.org/officeDocument/2006/relationships/hyperlink" Target="https://github.com/OWASP/owasp-mstg/blob/master/Document/0x05h-Testing-Platform-Interaction.md#testing-app-permissions-mstg-platform-1" TargetMode="External"/><Relationship Id="rId50" Type="http://schemas.openxmlformats.org/officeDocument/2006/relationships/hyperlink" Target="https://github.com/OWASP/owasp-mstg/blob/master/Document/0x06h-Testing-Platform-Interaction.md#testing-app-permissions-mstg-platform-1" TargetMode="External"/><Relationship Id="rId51" Type="http://schemas.openxmlformats.org/officeDocument/2006/relationships/hyperlink" Target="https://github.com/OWASP/owasp-mstg/blob/master/Document/0x05h-Testing-Platform-Interaction.md#testing-for-injection-flaws-mstg-platform-2" TargetMode="External"/><Relationship Id="rId52" Type="http://schemas.openxmlformats.org/officeDocument/2006/relationships/hyperlink" Target="https://github.com/OWASP/owasp-mstg/blob/master/Document/0x05h-Testing-Platform-Interaction.md#testing-custom-url-schemes-mstg-platform-3" TargetMode="External"/><Relationship Id="rId53" Type="http://schemas.openxmlformats.org/officeDocument/2006/relationships/hyperlink" Target="https://github.com/OWASP/owasp-mstg/blob/master/Document/0x06h-Testing-Platform-Interaction.md#testing-custom-url-schemes-mstg-platform-3" TargetMode="External"/><Relationship Id="rId54" Type="http://schemas.openxmlformats.org/officeDocument/2006/relationships/hyperlink" Target="https://github.com/OWASP/owasp-mstg/blob/master/Document/0x05h-Testing-Platform-Interaction.md#testing-for-sensitive-functionality-exposure-through-ipc-mstg-platform-4" TargetMode="External"/><Relationship Id="rId55" Type="http://schemas.openxmlformats.org/officeDocument/2006/relationships/hyperlink" Target="https://github.com/OWASP/owasp-mstg/blob/master/Document/0x06h-Testing-Platform-Interaction.md#testing-for-sensitive-functionality-exposure-through-ipc-mstg-platform-4" TargetMode="External"/><Relationship Id="rId56" Type="http://schemas.openxmlformats.org/officeDocument/2006/relationships/hyperlink" Target="https://github.com/OWASP/owasp-mstg/blob/master/Document/0x05h-Testing-Platform-Interaction.md#testing-javascript-execution-in-webviews-mstg-platform-5" TargetMode="External"/><Relationship Id="rId57" Type="http://schemas.openxmlformats.org/officeDocument/2006/relationships/hyperlink" Target="https://github.com/OWASP/owasp-mstg/blob/master/Document/0x06h-Testing-Platform-Interaction.md#testing-ios-webviews-mstg-platform-5" TargetMode="External"/><Relationship Id="rId58" Type="http://schemas.openxmlformats.org/officeDocument/2006/relationships/hyperlink" Target="https://github.com/OWASP/owasp-mstg/blob/master/Document/0x05h-Testing-Platform-Interaction.md#testing-webview-protocol-handlers-mstg-platform-6" TargetMode="External"/><Relationship Id="rId59" Type="http://schemas.openxmlformats.org/officeDocument/2006/relationships/hyperlink" Target="https://github.com/OWASP/owasp-mstg/blob/master/Document/0x06h-Testing-Platform-Interaction.md#testing-webview-protocol-handlers-mstg-platform-6" TargetMode="External"/><Relationship Id="rId60" Type="http://schemas.openxmlformats.org/officeDocument/2006/relationships/hyperlink" Target="https://github.com/OWASP/owasp-mstg/blob/master/Document/0x05h-Testing-Platform-Interaction.md#determining-whether-java-objects-are-exposed-through-webviews-mstg-platform-7" TargetMode="External"/><Relationship Id="rId61" Type="http://schemas.openxmlformats.org/officeDocument/2006/relationships/hyperlink" Target="https://github.com/OWASP/owasp-mstg/blob/master/Document/0x06h-Testing-Platform-Interaction.md#determining-whether-native-methods-are-exposed-through-webviews-mstg-platform-7" TargetMode="External"/><Relationship Id="rId62" Type="http://schemas.openxmlformats.org/officeDocument/2006/relationships/hyperlink" Target="https://github.com/OWASP/owasp-mstg/blob/master/Document/0x05h-Testing-Platform-Interaction.md#testing-object-persistence-mstg-platform-8" TargetMode="External"/><Relationship Id="rId63" Type="http://schemas.openxmlformats.org/officeDocument/2006/relationships/hyperlink" Target="https://github.com/OWASP/owasp-mstg/blob/master/Document/0x06h-Testing-Platform-Interaction.md#testing-object-persistence-mstg-platform-8" TargetMode="External"/><Relationship Id="rId64" Type="http://schemas.openxmlformats.org/officeDocument/2006/relationships/hyperlink" Target="https://github.com/OWASP/owasp-mstg/blob/master/Document/0x05h-Testing-Platform-Interaction.md#testing-for-overlay-attacks-mstg-platform-9" TargetMode="External"/><Relationship Id="rId65" Type="http://schemas.openxmlformats.org/officeDocument/2006/relationships/hyperlink" Target="https://github.com/OWASP/owasp-mstg/blob/master/Document/0x05i-Testing-Code-Quality-and-Build-Settings.md#making-sure-that-the-app-is-properly-signed-mstg-code-1" TargetMode="External"/><Relationship Id="rId66" Type="http://schemas.openxmlformats.org/officeDocument/2006/relationships/hyperlink" Target="https://github.com/OWASP/owasp-mstg/blob/master/Document/0x06i-Testing-Code-Quality-and-Build-Settings.md#making-sure-that-the-app-is-properly-signed-mstg-code-1" TargetMode="External"/><Relationship Id="rId67" Type="http://schemas.openxmlformats.org/officeDocument/2006/relationships/hyperlink" Target="https://github.com/OWASP/owasp-mstg/blob/master/Document/0x05i-Testing-Code-Quality-and-Build-Settings.md#testing-whether-the-app-is-debuggable-mstg-code-2" TargetMode="External"/><Relationship Id="rId68" Type="http://schemas.openxmlformats.org/officeDocument/2006/relationships/hyperlink" Target="https://github.com/OWASP/owasp-mstg/blob/master/Document/0x06i-Testing-Code-Quality-and-Build-Settings.md#determining-whether-the-app-is-debuggable-mstg-code-2" TargetMode="External"/><Relationship Id="rId69" Type="http://schemas.openxmlformats.org/officeDocument/2006/relationships/hyperlink" Target="https://github.com/OWASP/owasp-mstg/blob/master/Document/0x05i-Testing-Code-Quality-and-Build-Settings.md#testing-for-debugging-symbols-mstg-code-3" TargetMode="External"/><Relationship Id="rId70" Type="http://schemas.openxmlformats.org/officeDocument/2006/relationships/hyperlink" Target="https://github.com/OWASP/owasp-mstg/blob/master/Document/0x06i-Testing-Code-Quality-and-Build-Settings.md#finding-debugging-symbols-mstg-code-3" TargetMode="External"/><Relationship Id="rId71" Type="http://schemas.openxmlformats.org/officeDocument/2006/relationships/hyperlink" Target="https://github.com/OWASP/owasp-mstg/blob/master/Document/0x05i-Testing-Code-Quality-and-Build-Settings.md#testing-for-debugging-code-and-verbose-error-logging-mstg-code-4" TargetMode="External"/><Relationship Id="rId72" Type="http://schemas.openxmlformats.org/officeDocument/2006/relationships/hyperlink" Target="https://github.com/OWASP/owasp-mstg/blob/master/Document/0x06i-Testing-Code-Quality-and-Build-Settings.md#finding-debugging-code-and-verbose-error-logging-mstg-code-4" TargetMode="External"/><Relationship Id="rId73" Type="http://schemas.openxmlformats.org/officeDocument/2006/relationships/hyperlink" Target="https://github.com/OWASP/owasp-mstg/blob/master/Document/0x05i-Testing-Code-Quality-and-Build-Settings.md#checking-for-weaknesses-in-third-party-libraries-mstg-code-5" TargetMode="External"/><Relationship Id="rId74" Type="http://schemas.openxmlformats.org/officeDocument/2006/relationships/hyperlink" Target="https://github.com/OWASP/owasp-mstg/blob/master/Document/0x06i-Testing-Code-Quality-and-Build-Settings.md#checking-for-weaknesses-in-third-party-libraries-mstg-code-5" TargetMode="External"/><Relationship Id="rId75" Type="http://schemas.openxmlformats.org/officeDocument/2006/relationships/hyperlink" Target="https://github.com/OWASP/owasp-mstg/blob/master/Document/0x05i-Testing-Code-Quality-and-Build-Settings.md#testing-exception-handling-mstg-code-6-and-mstg-code-7" TargetMode="External"/><Relationship Id="rId76" Type="http://schemas.openxmlformats.org/officeDocument/2006/relationships/hyperlink" Target="https://github.com/OWASP/owasp-mstg/blob/master/Document/0x06i-Testing-Code-Quality-and-Build-Settings.md#testing-exception-handling-mstg-code-6" TargetMode="External"/><Relationship Id="rId77" Type="http://schemas.openxmlformats.org/officeDocument/2006/relationships/hyperlink" Target="https://github.com/OWASP/owasp-mstg/blob/master/Document/0x05i-Testing-Code-Quality-and-Build-Settings.md#testing-exception-handling-mstg-code-6-and-mstg-code-7" TargetMode="External"/><Relationship Id="rId78" Type="http://schemas.openxmlformats.org/officeDocument/2006/relationships/hyperlink" Target="https://github.com/OWASP/owasp-mstg/blob/master/Document/0x05i-Testing-Code-Quality-and-Build-Settings.md#memory-corruption-bugs-mstg-code-8" TargetMode="External"/><Relationship Id="rId79" Type="http://schemas.openxmlformats.org/officeDocument/2006/relationships/hyperlink" Target="https://github.com/OWASP/owasp-mstg/blob/master/Document/0x06i-Testing-Code-Quality-and-Build-Settings.md#memory-corruption-bugs-mstg-code-8" TargetMode="External"/><Relationship Id="rId80" Type="http://schemas.openxmlformats.org/officeDocument/2006/relationships/hyperlink" Target="https://github.com/OWASP/owasp-mstg/blob/master/Document/0x05i-Testing-Code-Quality-and-Build-Settings.md#make-sure-that-free-security-features-are-activated-mstg-code-9" TargetMode="External"/><Relationship Id="rId81" Type="http://schemas.openxmlformats.org/officeDocument/2006/relationships/hyperlink" Target="https://github.com/OWASP/owasp-mstg/blob/master/Document/0x06i-Testing-Code-Quality-and-Build-Settings.md#make-sure-that-free-security-features-are-activated-mstg-code-9" TargetMode="External"/><Relationship Id="rId82" Type="http://schemas.openxmlformats.org/officeDocument/2006/relationships/hyperlink" Target="https://github.com/OWASP/owasp-mstg/blob/master/Document/0x05j-Testing-Resiliency-Against-Reverse-Engineering.md#testing-root-detection-mstg-resilience-1" TargetMode="External"/><Relationship Id="rId83" Type="http://schemas.openxmlformats.org/officeDocument/2006/relationships/hyperlink" Target="https://github.com/OWASP/owasp-mstg/blob/master/Document/0x06j-Testing-Resiliency-Against-Reverse-Engineering.md#jailbreak-detection-mstg-resilience-1" TargetMode="External"/><Relationship Id="rId84" Type="http://schemas.openxmlformats.org/officeDocument/2006/relationships/hyperlink" Target="https://github.com/OWASP/owasp-mstg/blob/master/Document/0x05j-Testing-Resiliency-Against-Reverse-Engineering.md#testing-anti-debugging-detection-mstg-resilience-2" TargetMode="External"/><Relationship Id="rId85" Type="http://schemas.openxmlformats.org/officeDocument/2006/relationships/hyperlink" Target="https://github.com/OWASP/owasp-mstg/blob/master/Document/0x06j-Testing-Resiliency-Against-Reverse-Engineering.md#testing-anti-debugging-detection-mstg-resilience-2" TargetMode="External"/><Relationship Id="rId86" Type="http://schemas.openxmlformats.org/officeDocument/2006/relationships/hyperlink" Target="https://github.com/OWASP/owasp-mstg/blob/master/Document/0x05j-Testing-Resiliency-Against-Reverse-Engineering.md#testing-file-integrity-checks-mstg-resilience-3" TargetMode="External"/><Relationship Id="rId87" Type="http://schemas.openxmlformats.org/officeDocument/2006/relationships/hyperlink" Target="https://github.com/OWASP/owasp-mstg/blob/master/Document/0x06j-Testing-Resiliency-Against-Reverse-Engineering.md#file-integrity-checks-mstg-resilience-3-and-mstg-resilience-11" TargetMode="External"/><Relationship Id="rId88" Type="http://schemas.openxmlformats.org/officeDocument/2006/relationships/hyperlink" Target="https://github.com/OWASP/owasp-mstg/blob/master/Document/0x05j-Testing-Resiliency-Against-Reverse-Engineering.md#testing-reverse-engineering-tools-detection-mstg-resilience-4" TargetMode="External"/><Relationship Id="rId89" Type="http://schemas.openxmlformats.org/officeDocument/2006/relationships/hyperlink" Target="https://github.com/OWASP/owasp-mstg/blob/master/Document/0x06j-Testing-Resiliency-Against-Reverse-Engineering.md#testing-reverse-engineering-tools-detection-mstg-resilience-4" TargetMode="External"/><Relationship Id="rId90" Type="http://schemas.openxmlformats.org/officeDocument/2006/relationships/hyperlink" Target="https://github.com/OWASP/owasp-mstg/blob/master/Document/0x05j-Testing-Resiliency-Against-Reverse-Engineering.md#testing-emulator-detection-mstg-resilience-5" TargetMode="External"/><Relationship Id="rId91" Type="http://schemas.openxmlformats.org/officeDocument/2006/relationships/hyperlink" Target="https://github.com/OWASP/owasp-mstg/blob/master/Document/0x06j-Testing-Resiliency-Against-Reverse-Engineering.md#testing-emulator-detection-mstg-resilience-5" TargetMode="External"/><Relationship Id="rId92" Type="http://schemas.openxmlformats.org/officeDocument/2006/relationships/hyperlink" Target="https://github.com/OWASP/owasp-mstg/blob/master/Document/0x05j-Testing-Resiliency-Against-Reverse-Engineering.md#testing-runtime-integrity-checks-mstg-resilience-6" TargetMode="External"/><Relationship Id="rId93" Type="http://schemas.openxmlformats.org/officeDocument/2006/relationships/hyperlink" Target="https://github.com/OWASP/owasp-mstg/blob/master/Document/0x05j-Testing-Resiliency-Against-Reverse-Engineering.md#testing-obfuscation-mstg-resilience-9" TargetMode="External"/><Relationship Id="rId94" Type="http://schemas.openxmlformats.org/officeDocument/2006/relationships/hyperlink" Target="https://github.com/OWASP/owasp-mstg/blob/master/Document/0x06j-Testing-Resiliency-Against-Reverse-Engineering.md#testing-obfuscation-mstg-resilience-9" TargetMode="External"/><Relationship Id="rId95" Type="http://schemas.openxmlformats.org/officeDocument/2006/relationships/hyperlink" Target="https://github.com/OWASP/owasp-mstg/blob/master/Document/0x05j-Testing-Resiliency-Against-Reverse-Engineering.md#testing-device-binding-mstg-resilience-10" TargetMode="External"/><Relationship Id="rId96" Type="http://schemas.openxmlformats.org/officeDocument/2006/relationships/hyperlink" Target="https://github.com/OWASP/owasp-mstg/blob/master/Document/0x06j-Testing-Resiliency-Against-Reverse-Engineering.md#device-binding-mstg-resilience-10" TargetMode="External"/><Relationship Id="rId97" Type="http://schemas.openxmlformats.org/officeDocument/2006/relationships/hyperlink" Target="https://github.com/OWASP/owasp-mstg/blob/master/Document/0x06j-Testing-Resiliency-Against-Reverse-Engineering.md#file-integrity-checks-mstg-resilience-3-and-mstg-resilience-11" TargetMode="External"/><Relationship Id="rId98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OWASP/owasp-mstg/releases/tag/v1.4.0" TargetMode="External"/><Relationship Id="rId2" Type="http://schemas.openxmlformats.org/officeDocument/2006/relationships/hyperlink" Target="https://github.com/OWASP/owasp-masvs/releases/tag/v1.4.2" TargetMode="External"/><Relationship Id="rId3" Type="http://schemas.openxmlformats.org/officeDocument/2006/relationships/hyperlink" Target="https://owasp.org/www-project-mobile-security-testing-guide/" TargetMode="External"/><Relationship Id="rId4" Type="http://schemas.openxmlformats.org/officeDocument/2006/relationships/hyperlink" Target="https://github.com/OWASP/owasp-mstg/" TargetMode="External"/><Relationship Id="rId5" Type="http://schemas.openxmlformats.org/officeDocument/2006/relationships/hyperlink" Target="https://github.com/OWASP/owasp-masvs/" TargetMode="External"/><Relationship Id="rId6" Type="http://schemas.openxmlformats.org/officeDocument/2006/relationships/hyperlink" Target="https://github.com/OWASP/owasp-mstg/discussions/categories/ideas" TargetMode="External"/><Relationship Id="rId7" Type="http://schemas.openxmlformats.org/officeDocument/2006/relationships/hyperlink" Target="https://github.com/OWASP/owasp-mstg/blob/master/License.md" TargetMode="External"/><Relationship Id="rId8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13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0" style="1" customWidth="1"/>
    <col min="3" max="3" width="25" style="1" customWidth="1"/>
    <col min="4" max="4" width="80" style="1" customWidth="1"/>
    <col min="5" max="5" width="5" style="1" customWidth="1"/>
    <col min="6" max="6" width="17.3984" style="1" customWidth="1"/>
    <col min="7" max="8" width="5" style="1" customWidth="1"/>
    <col min="9" max="11" width="10" style="1" customWidth="1"/>
    <col min="12" max="12" width="17.3984" style="43" customWidth="1"/>
    <col min="13" max="13" width="17.3984" style="44" customWidth="1"/>
    <col min="14" max="16384" width="8.85156" style="44" customWidth="1"/>
  </cols>
  <sheetData>
    <row r="1" ht="1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4"/>
    </row>
    <row r="2" ht="65" customHeight="1">
      <c r="A2" s="5"/>
      <c r="B2" s="6"/>
      <c r="C2" s="6"/>
      <c r="D2" t="s" s="7">
        <v>0</v>
      </c>
      <c r="E2" s="6"/>
      <c r="F2" s="6"/>
      <c r="G2" s="6"/>
      <c r="H2" s="6"/>
      <c r="I2" s="6"/>
      <c r="J2" s="6"/>
      <c r="K2" s="8"/>
    </row>
    <row r="3" ht="15" customHeight="1">
      <c r="A3" s="5"/>
      <c r="B3" s="6"/>
      <c r="C3" s="6"/>
      <c r="D3" t="s" s="9">
        <f>HYPERLINK("https://github.com/OWASP/owasp-mstg/releases/tag/v1.4.0","OWASP MSTG v1.4.0 (commit: b04750a)")</f>
        <v>1</v>
      </c>
      <c r="E3" s="6"/>
      <c r="F3" s="6"/>
      <c r="G3" s="6"/>
      <c r="H3" s="6"/>
      <c r="I3" s="6"/>
      <c r="J3" s="6"/>
      <c r="K3" s="8"/>
    </row>
    <row r="4" ht="15" customHeight="1">
      <c r="A4" s="5"/>
      <c r="B4" s="6"/>
      <c r="C4" s="6"/>
      <c r="D4" t="s" s="9">
        <f>HYPERLINK("https://github.com/OWASP/owasp-masvs/releases/tag/v1.4.2","OWASP MASVS v1.4.2 (commit: 2a8b582)")</f>
        <v>2</v>
      </c>
      <c r="E4" s="6"/>
      <c r="F4" s="6"/>
      <c r="G4" s="6"/>
      <c r="H4" s="6"/>
      <c r="I4" s="6"/>
      <c r="J4" s="6"/>
      <c r="K4" s="8"/>
    </row>
    <row r="5" ht="1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8"/>
    </row>
    <row r="6" ht="1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8"/>
    </row>
    <row r="7" ht="25" customHeight="1">
      <c r="A7" s="5"/>
      <c r="B7" t="s" s="10">
        <v>3</v>
      </c>
      <c r="C7" s="11"/>
      <c r="D7" s="11"/>
      <c r="E7" s="11"/>
      <c r="F7" s="11"/>
      <c r="G7" s="11"/>
      <c r="H7" s="11"/>
      <c r="I7" s="11"/>
      <c r="J7" s="11"/>
      <c r="K7" s="12"/>
    </row>
    <row r="8" ht="15" customHeight="1">
      <c r="A8" s="5"/>
      <c r="B8" s="13"/>
      <c r="C8" s="13"/>
      <c r="D8" s="13"/>
      <c r="E8" s="13"/>
      <c r="F8" s="13"/>
      <c r="G8" s="13"/>
      <c r="H8" s="13"/>
      <c r="I8" s="13"/>
      <c r="J8" s="13"/>
      <c r="K8" s="14"/>
    </row>
    <row r="9" ht="18" customHeight="1">
      <c r="A9" s="5"/>
      <c r="B9" t="s" s="15">
        <v>4</v>
      </c>
      <c r="C9" t="s" s="15">
        <v>5</v>
      </c>
      <c r="D9" t="s" s="15">
        <v>6</v>
      </c>
      <c r="E9" t="s" s="15">
        <v>7</v>
      </c>
      <c r="F9" s="16"/>
      <c r="G9" t="s" s="15">
        <v>8</v>
      </c>
      <c r="H9" t="s" s="15">
        <v>9</v>
      </c>
      <c r="I9" t="s" s="15">
        <v>10</v>
      </c>
      <c r="J9" t="s" s="15">
        <v>11</v>
      </c>
      <c r="K9" t="s" s="17">
        <v>12</v>
      </c>
    </row>
    <row r="10" ht="15" customHeight="1">
      <c r="A10" s="5"/>
      <c r="B10" s="6"/>
      <c r="C10" s="6"/>
      <c r="D10" s="6"/>
      <c r="E10" s="18"/>
      <c r="F10" s="18"/>
      <c r="G10" s="18"/>
      <c r="H10" s="6"/>
      <c r="I10" s="6"/>
      <c r="J10" s="6"/>
      <c r="K10" s="8"/>
    </row>
    <row r="11" ht="55" customHeight="1">
      <c r="A11" s="5"/>
      <c r="B11" t="s" s="19">
        <v>13</v>
      </c>
      <c r="C11" t="s" s="19">
        <v>14</v>
      </c>
      <c r="D11" t="s" s="20">
        <v>15</v>
      </c>
      <c r="E11" s="21"/>
      <c r="F11" t="s" s="22">
        <v>16</v>
      </c>
      <c r="G11" s="23"/>
      <c r="H11" s="24"/>
      <c r="I11" t="s" s="25">
        <f>HYPERLINK("https://github.com/OWASP/owasp-mstg/blob/master/Document/0x05h-Testing-Platform-Interaction.md#testing-for-insecure-configuration-of-instant-apps-mstg-arch-1-mstg-arch-7","Test Case")</f>
        <v>17</v>
      </c>
      <c r="J11" t="s" s="15">
        <v>18</v>
      </c>
      <c r="K11" s="8"/>
    </row>
    <row r="12" ht="55" customHeight="1">
      <c r="A12" s="5"/>
      <c r="B12" t="s" s="19">
        <v>19</v>
      </c>
      <c r="C12" t="s" s="19">
        <v>20</v>
      </c>
      <c r="D12" t="s" s="20">
        <v>21</v>
      </c>
      <c r="E12" s="21"/>
      <c r="F12" t="s" s="22">
        <v>16</v>
      </c>
      <c r="G12" s="23"/>
      <c r="H12" s="24"/>
      <c r="I12" s="6"/>
      <c r="J12" s="6"/>
      <c r="K12" s="8"/>
    </row>
    <row r="13" ht="55" customHeight="1">
      <c r="A13" s="5"/>
      <c r="B13" t="s" s="19">
        <v>22</v>
      </c>
      <c r="C13" t="s" s="19">
        <v>23</v>
      </c>
      <c r="D13" t="s" s="20">
        <v>24</v>
      </c>
      <c r="E13" s="21"/>
      <c r="F13" t="s" s="22">
        <v>16</v>
      </c>
      <c r="G13" s="23"/>
      <c r="H13" s="24"/>
      <c r="I13" s="6"/>
      <c r="J13" s="6"/>
      <c r="K13" s="8"/>
    </row>
    <row r="14" ht="55" customHeight="1">
      <c r="A14" s="5"/>
      <c r="B14" t="s" s="19">
        <v>25</v>
      </c>
      <c r="C14" t="s" s="19">
        <v>26</v>
      </c>
      <c r="D14" t="s" s="20">
        <v>27</v>
      </c>
      <c r="E14" s="21"/>
      <c r="F14" t="s" s="22">
        <v>16</v>
      </c>
      <c r="G14" s="23"/>
      <c r="H14" s="24"/>
      <c r="I14" s="6"/>
      <c r="J14" s="6"/>
      <c r="K14" s="8"/>
    </row>
    <row r="15" ht="55" customHeight="1">
      <c r="A15" s="5"/>
      <c r="B15" t="s" s="19">
        <v>28</v>
      </c>
      <c r="C15" t="s" s="19">
        <v>29</v>
      </c>
      <c r="D15" t="s" s="26">
        <v>30</v>
      </c>
      <c r="E15" s="27"/>
      <c r="F15" s="28"/>
      <c r="G15" s="23"/>
      <c r="H15" s="24"/>
      <c r="I15" s="6"/>
      <c r="J15" s="6"/>
      <c r="K15" s="8"/>
    </row>
    <row r="16" ht="55" customHeight="1">
      <c r="A16" s="5"/>
      <c r="B16" t="s" s="19">
        <v>31</v>
      </c>
      <c r="C16" t="s" s="19">
        <v>32</v>
      </c>
      <c r="D16" t="s" s="26">
        <v>33</v>
      </c>
      <c r="E16" s="6"/>
      <c r="F16" s="29"/>
      <c r="G16" s="23"/>
      <c r="H16" s="24"/>
      <c r="I16" s="6"/>
      <c r="J16" s="6"/>
      <c r="K16" s="8"/>
    </row>
    <row r="17" ht="55" customHeight="1">
      <c r="A17" s="5"/>
      <c r="B17" t="s" s="19">
        <v>34</v>
      </c>
      <c r="C17" t="s" s="19">
        <v>35</v>
      </c>
      <c r="D17" t="s" s="26">
        <v>36</v>
      </c>
      <c r="E17" s="6"/>
      <c r="F17" s="29"/>
      <c r="G17" s="23"/>
      <c r="H17" s="24"/>
      <c r="I17" t="s" s="25">
        <f>HYPERLINK("https://github.com/OWASP/owasp-mstg/blob/master/Document/0x05h-Testing-Platform-Interaction.md#testing-for-insecure-configuration-of-instant-apps-mstg-arch-1-mstg-arch-7","Test Case")</f>
        <v>17</v>
      </c>
      <c r="J17" t="s" s="15">
        <v>18</v>
      </c>
      <c r="K17" s="8"/>
    </row>
    <row r="18" ht="55" customHeight="1">
      <c r="A18" s="5"/>
      <c r="B18" t="s" s="19">
        <v>37</v>
      </c>
      <c r="C18" t="s" s="19">
        <v>38</v>
      </c>
      <c r="D18" t="s" s="26">
        <v>39</v>
      </c>
      <c r="E18" s="6"/>
      <c r="F18" s="29"/>
      <c r="G18" s="23"/>
      <c r="H18" s="24"/>
      <c r="I18" s="6"/>
      <c r="J18" s="6"/>
      <c r="K18" s="8"/>
    </row>
    <row r="19" ht="55" customHeight="1">
      <c r="A19" s="5"/>
      <c r="B19" t="s" s="19">
        <v>40</v>
      </c>
      <c r="C19" t="s" s="19">
        <v>41</v>
      </c>
      <c r="D19" t="s" s="26">
        <v>42</v>
      </c>
      <c r="E19" s="6"/>
      <c r="F19" s="29"/>
      <c r="G19" s="23"/>
      <c r="H19" s="24"/>
      <c r="I19" t="s" s="25">
        <f>HYPERLINK("https://github.com/OWASP/owasp-mstg/blob/master/Document/0x05h-Testing-Platform-Interaction.md#testing-enforced-updating-mstg-arch-9","Test Case")</f>
        <v>17</v>
      </c>
      <c r="J19" t="s" s="25">
        <f>HYPERLINK("https://github.com/OWASP/owasp-mstg/blob/master/Document/0x06h-Testing-Platform-Interaction.md#testing-enforced-updating-mstg-arch-9","Test Case")</f>
        <v>17</v>
      </c>
      <c r="K19" s="8"/>
    </row>
    <row r="20" ht="55" customHeight="1">
      <c r="A20" s="5"/>
      <c r="B20" t="s" s="19">
        <v>43</v>
      </c>
      <c r="C20" t="s" s="19">
        <v>44</v>
      </c>
      <c r="D20" t="s" s="26">
        <v>45</v>
      </c>
      <c r="E20" s="6"/>
      <c r="F20" s="29"/>
      <c r="G20" s="23"/>
      <c r="H20" s="24"/>
      <c r="I20" s="6"/>
      <c r="J20" s="6"/>
      <c r="K20" s="8"/>
    </row>
    <row r="21" ht="55" customHeight="1">
      <c r="A21" s="5"/>
      <c r="B21" t="s" s="19">
        <v>46</v>
      </c>
      <c r="C21" t="s" s="19">
        <v>47</v>
      </c>
      <c r="D21" t="s" s="26">
        <v>48</v>
      </c>
      <c r="E21" s="18"/>
      <c r="F21" s="30"/>
      <c r="G21" s="23"/>
      <c r="H21" s="24"/>
      <c r="I21" s="6"/>
      <c r="J21" s="6"/>
      <c r="K21" s="8"/>
    </row>
    <row r="22" ht="55" customHeight="1">
      <c r="A22" s="5"/>
      <c r="B22" t="s" s="19">
        <v>49</v>
      </c>
      <c r="C22" t="s" s="19">
        <v>50</v>
      </c>
      <c r="D22" t="s" s="20">
        <v>51</v>
      </c>
      <c r="E22" s="21"/>
      <c r="F22" t="s" s="22">
        <v>16</v>
      </c>
      <c r="G22" s="23"/>
      <c r="H22" s="24"/>
      <c r="I22" s="6"/>
      <c r="J22" s="6"/>
      <c r="K22" s="8"/>
    </row>
    <row r="23" ht="15" customHeight="1">
      <c r="A23" s="5"/>
      <c r="B23" s="6"/>
      <c r="C23" s="6"/>
      <c r="D23" s="6"/>
      <c r="E23" s="27"/>
      <c r="F23" s="27"/>
      <c r="G23" s="27"/>
      <c r="H23" s="6"/>
      <c r="I23" s="6"/>
      <c r="J23" s="6"/>
      <c r="K23" s="8"/>
    </row>
    <row r="24" ht="25" customHeight="1">
      <c r="A24" s="5"/>
      <c r="B24" t="s" s="10">
        <v>52</v>
      </c>
      <c r="C24" s="11"/>
      <c r="D24" s="11"/>
      <c r="E24" s="11"/>
      <c r="F24" s="11"/>
      <c r="G24" s="11"/>
      <c r="H24" s="11"/>
      <c r="I24" s="11"/>
      <c r="J24" s="11"/>
      <c r="K24" s="12"/>
    </row>
    <row r="25" ht="15" customHeight="1">
      <c r="A25" s="5"/>
      <c r="B25" s="13"/>
      <c r="C25" s="13"/>
      <c r="D25" s="13"/>
      <c r="E25" s="13"/>
      <c r="F25" s="13"/>
      <c r="G25" s="13"/>
      <c r="H25" s="13"/>
      <c r="I25" s="13"/>
      <c r="J25" s="13"/>
      <c r="K25" s="14"/>
    </row>
    <row r="26" ht="18" customHeight="1">
      <c r="A26" s="5"/>
      <c r="B26" t="s" s="15">
        <v>4</v>
      </c>
      <c r="C26" t="s" s="15">
        <v>5</v>
      </c>
      <c r="D26" t="s" s="15">
        <v>6</v>
      </c>
      <c r="E26" t="s" s="15">
        <v>7</v>
      </c>
      <c r="F26" t="s" s="31">
        <v>53</v>
      </c>
      <c r="G26" t="s" s="15">
        <v>8</v>
      </c>
      <c r="H26" t="s" s="15">
        <v>9</v>
      </c>
      <c r="I26" t="s" s="15">
        <v>10</v>
      </c>
      <c r="J26" t="s" s="15">
        <v>11</v>
      </c>
      <c r="K26" t="s" s="17">
        <v>12</v>
      </c>
    </row>
    <row r="27" ht="15" customHeight="1">
      <c r="A27" s="5"/>
      <c r="B27" s="6"/>
      <c r="C27" s="6"/>
      <c r="D27" s="6"/>
      <c r="E27" s="18"/>
      <c r="F27" s="18"/>
      <c r="G27" s="18"/>
      <c r="H27" s="6"/>
      <c r="I27" s="6"/>
      <c r="J27" s="6"/>
      <c r="K27" s="8"/>
    </row>
    <row r="28" ht="55" customHeight="1">
      <c r="A28" s="5"/>
      <c r="B28" t="s" s="19">
        <v>54</v>
      </c>
      <c r="C28" t="s" s="19">
        <v>55</v>
      </c>
      <c r="D28" t="s" s="20">
        <v>56</v>
      </c>
      <c r="E28" s="21"/>
      <c r="F28" t="s" s="22">
        <v>57</v>
      </c>
      <c r="G28" s="23"/>
      <c r="H28" s="24"/>
      <c r="I28" t="s" s="25">
        <f>HYPERLINK("https://github.com/OWASP/owasp-mstg/blob/master/Document/0x05d-Testing-Data-Storage.md#testing-local-storage-for-sensitive-data-mstg-storage-1-and-mstg-storage-2","Test Case")</f>
        <v>17</v>
      </c>
      <c r="J28" t="s" s="25">
        <f>HYPERLINK("https://github.com/OWASP/owasp-mstg/blob/master/Document/0x06d-Testing-Data-Storage.md#testing-local-data-storage-mstg-storage-1-and-mstg-storage-2","Test Case")</f>
        <v>17</v>
      </c>
      <c r="K28" s="8"/>
    </row>
    <row r="29" ht="55" customHeight="1">
      <c r="A29" s="5"/>
      <c r="B29" t="s" s="19">
        <v>58</v>
      </c>
      <c r="C29" t="s" s="19">
        <v>59</v>
      </c>
      <c r="D29" t="s" s="20">
        <v>60</v>
      </c>
      <c r="E29" s="21"/>
      <c r="F29" t="s" s="22">
        <v>57</v>
      </c>
      <c r="G29" s="23"/>
      <c r="H29" s="24"/>
      <c r="I29" t="s" s="25">
        <f>HYPERLINK("https://github.com/OWASP/owasp-mstg/blob/master/Document/0x05d-Testing-Data-Storage.md#testing-local-storage-for-sensitive-data-mstg-storage-1-and-mstg-storage-2","Test Case")</f>
        <v>17</v>
      </c>
      <c r="J29" t="s" s="25">
        <f>HYPERLINK("https://github.com/OWASP/owasp-mstg/blob/master/Document/0x06d-Testing-Data-Storage.md#testing-local-data-storage-mstg-storage-1-and-mstg-storage-2","Test Case")</f>
        <v>17</v>
      </c>
      <c r="K29" s="8"/>
    </row>
    <row r="30" ht="55" customHeight="1">
      <c r="A30" s="5"/>
      <c r="B30" t="s" s="19">
        <v>61</v>
      </c>
      <c r="C30" t="s" s="19">
        <v>62</v>
      </c>
      <c r="D30" t="s" s="20">
        <v>63</v>
      </c>
      <c r="E30" s="21"/>
      <c r="F30" t="s" s="22">
        <v>57</v>
      </c>
      <c r="G30" s="23"/>
      <c r="H30" s="24"/>
      <c r="I30" t="s" s="25">
        <f>HYPERLINK("https://github.com/OWASP/owasp-mstg/blob/master/Document/0x05d-Testing-Data-Storage.md#testing-logs-for-sensitive-data-mstg-storage-3","Test Case")</f>
        <v>17</v>
      </c>
      <c r="J30" t="s" s="25">
        <f>HYPERLINK("https://github.com/OWASP/owasp-mstg/blob/master/Document/0x06d-Testing-Data-Storage.md#checking-logs-for-sensitive-data-mstg-storage-3","Test Case")</f>
        <v>17</v>
      </c>
      <c r="K30" s="8"/>
    </row>
    <row r="31" ht="55" customHeight="1">
      <c r="A31" s="5"/>
      <c r="B31" t="s" s="19">
        <v>64</v>
      </c>
      <c r="C31" t="s" s="19">
        <v>65</v>
      </c>
      <c r="D31" t="s" s="20">
        <v>66</v>
      </c>
      <c r="E31" s="21"/>
      <c r="F31" t="s" s="22">
        <v>57</v>
      </c>
      <c r="G31" s="23"/>
      <c r="H31" s="24"/>
      <c r="I31" t="s" s="25">
        <f>HYPERLINK("https://github.com/OWASP/owasp-mstg/blob/master/Document/0x05d-Testing-Data-Storage.md#determining-whether-sensitive-data-is-shared-with-third-parties-mstg-storage-4","Test Case")</f>
        <v>17</v>
      </c>
      <c r="J31" t="s" s="25">
        <f>HYPERLINK("https://github.com/OWASP/owasp-mstg/blob/master/Document/0x06d-Testing-Data-Storage.md#determining-whether-sensitive-data-is-shared-with-third-parties-mstg-storage-4","Test Case")</f>
        <v>17</v>
      </c>
      <c r="K31" s="8"/>
    </row>
    <row r="32" ht="55" customHeight="1">
      <c r="A32" s="5"/>
      <c r="B32" t="s" s="19">
        <v>67</v>
      </c>
      <c r="C32" t="s" s="19">
        <v>68</v>
      </c>
      <c r="D32" t="s" s="20">
        <v>69</v>
      </c>
      <c r="E32" s="21"/>
      <c r="F32" t="s" s="22">
        <v>70</v>
      </c>
      <c r="G32" s="23"/>
      <c r="H32" s="24"/>
      <c r="I32" t="s" s="25">
        <f>HYPERLINK("https://github.com/OWASP/owasp-mstg/blob/master/Document/0x05d-Testing-Data-Storage.md#determining-whether-the-keyboard-cache-is-disabled-for-text-input-fields-mstg-storage-5","Test Case")</f>
        <v>17</v>
      </c>
      <c r="J32" t="s" s="25">
        <f>HYPERLINK("https://github.com/OWASP/owasp-mstg/blob/master/Document/0x06d-Testing-Data-Storage.md#finding-sensitive-data-in-the-keyboard-cache-mstg-storage-5","Test Case")</f>
        <v>17</v>
      </c>
      <c r="K32" s="8"/>
    </row>
    <row r="33" ht="55" customHeight="1">
      <c r="A33" s="5"/>
      <c r="B33" t="s" s="19">
        <v>71</v>
      </c>
      <c r="C33" t="s" s="19">
        <v>72</v>
      </c>
      <c r="D33" t="s" s="20">
        <v>73</v>
      </c>
      <c r="E33" s="21"/>
      <c r="F33" t="s" s="22">
        <v>57</v>
      </c>
      <c r="G33" s="23"/>
      <c r="H33" s="24"/>
      <c r="I33" t="s" s="25">
        <f>HYPERLINK("https://github.com/OWASP/owasp-mstg/blob/master/Document/0x05d-Testing-Data-Storage.md#determining-whether-sensitive-stored-data-has-been-exposed-via-ipc-mechanisms-mstg-storage-6","Test Case")</f>
        <v>17</v>
      </c>
      <c r="J33" t="s" s="25">
        <f>HYPERLINK("https://github.com/OWASP/owasp-mstg/blob/master/Document/0x06d-Testing-Data-Storage.md#determining-whether-sensitive-data-is-exposed-via-ipc-mechanisms-mstg-storage-6","Test Case")</f>
        <v>17</v>
      </c>
      <c r="K33" s="8"/>
    </row>
    <row r="34" ht="55" customHeight="1">
      <c r="A34" s="5"/>
      <c r="B34" t="s" s="19">
        <v>74</v>
      </c>
      <c r="C34" t="s" s="19">
        <v>75</v>
      </c>
      <c r="D34" t="s" s="20">
        <v>76</v>
      </c>
      <c r="E34" s="21"/>
      <c r="F34" t="s" s="22">
        <v>53</v>
      </c>
      <c r="G34" s="23"/>
      <c r="H34" s="24"/>
      <c r="I34" t="s" s="25">
        <f>HYPERLINK("https://github.com/OWASP/owasp-mstg/blob/master/Document/0x05d-Testing-Data-Storage.md#checking-for-sensitive-data-disclosure-through-the-user-interface-mstg-storage-7","Test Case")</f>
        <v>17</v>
      </c>
      <c r="J34" t="s" s="25">
        <f>HYPERLINK("https://github.com/OWASP/owasp-mstg/blob/master/Document/0x06d-Testing-Data-Storage.md#checking-for-sensitive-data-disclosed-through-the-user-interface-mstg-storage-7","Test Case")</f>
        <v>17</v>
      </c>
      <c r="K34" s="8"/>
    </row>
    <row r="35" ht="55" customHeight="1">
      <c r="A35" s="5"/>
      <c r="B35" t="s" s="19">
        <v>77</v>
      </c>
      <c r="C35" t="s" s="19">
        <v>78</v>
      </c>
      <c r="D35" t="s" s="26">
        <v>79</v>
      </c>
      <c r="E35" s="27"/>
      <c r="F35" s="28"/>
      <c r="G35" s="23"/>
      <c r="H35" s="24"/>
      <c r="I35" t="s" s="25">
        <f>HYPERLINK("https://github.com/OWASP/owasp-mstg/blob/master/Document/0x05d-Testing-Data-Storage.md#testing-backups-for-sensitive-data-mstg-storage-8","Test Case")</f>
        <v>17</v>
      </c>
      <c r="J35" t="s" s="25">
        <f>HYPERLINK("https://github.com/OWASP/owasp-mstg/blob/master/Document/0x06d-Testing-Data-Storage.md#testing-backups-for-sensitive-data-mstg-storage-8","Test Case")</f>
        <v>17</v>
      </c>
      <c r="K35" s="8"/>
    </row>
    <row r="36" ht="55" customHeight="1">
      <c r="A36" s="5"/>
      <c r="B36" t="s" s="19">
        <v>80</v>
      </c>
      <c r="C36" t="s" s="19">
        <v>81</v>
      </c>
      <c r="D36" t="s" s="26">
        <v>82</v>
      </c>
      <c r="E36" s="6"/>
      <c r="F36" s="29"/>
      <c r="G36" s="23"/>
      <c r="H36" s="24"/>
      <c r="I36" t="s" s="25">
        <f>HYPERLINK("https://github.com/OWASP/owasp-mstg/blob/master/Document/0x05d-Testing-Data-Storage.md#finding-sensitive-information-in-auto-generated-screenshots-mstg-storage-9","Test Case")</f>
        <v>17</v>
      </c>
      <c r="J36" t="s" s="25">
        <f>HYPERLINK("https://github.com/OWASP/owasp-mstg/blob/master/Document/0x06d-Testing-Data-Storage.md#testing-auto-generated-screenshots-for-sensitive-information-mstg-storage-9","Test Case")</f>
        <v>17</v>
      </c>
      <c r="K36" s="8"/>
    </row>
    <row r="37" ht="55" customHeight="1">
      <c r="A37" s="5"/>
      <c r="B37" t="s" s="19">
        <v>83</v>
      </c>
      <c r="C37" t="s" s="19">
        <v>84</v>
      </c>
      <c r="D37" t="s" s="26">
        <v>85</v>
      </c>
      <c r="E37" s="6"/>
      <c r="F37" s="29"/>
      <c r="G37" s="23"/>
      <c r="H37" s="24"/>
      <c r="I37" t="s" s="25">
        <f>HYPERLINK("https://github.com/OWASP/owasp-mstg/blob/master/Document/0x05d-Testing-Data-Storage.md#checking-memory-for-sensitive-data-mstg-storage-10","Test Case")</f>
        <v>17</v>
      </c>
      <c r="J37" t="s" s="25">
        <f>HYPERLINK("https://github.com/OWASP/owasp-mstg/blob/master/Document/0x06d-Testing-Data-Storage.md#testing-memory-for-sensitive-data-mstg-storage-10","Test Case")</f>
        <v>17</v>
      </c>
      <c r="K37" s="8"/>
    </row>
    <row r="38" ht="55" customHeight="1">
      <c r="A38" s="5"/>
      <c r="B38" t="s" s="19">
        <v>86</v>
      </c>
      <c r="C38" t="s" s="19">
        <v>87</v>
      </c>
      <c r="D38" t="s" s="26">
        <v>88</v>
      </c>
      <c r="E38" s="18"/>
      <c r="F38" s="30"/>
      <c r="G38" s="23"/>
      <c r="H38" s="24"/>
      <c r="I38" t="s" s="25">
        <f>HYPERLINK("https://github.com/OWASP/owasp-mstg/blob/master/Document/0x05d-Testing-Data-Storage.md#testing-the-device-access-security-policy-mstg-storage-11","Test Case")</f>
        <v>17</v>
      </c>
      <c r="J38" t="s" s="25">
        <f>HYPERLINK("https://github.com/OWASP/owasp-mstg/blob/master/Document/0x06f-Testing-Local-Authentication.md#testing-local-authentication-mstg-auth-8-and-mstg-storage-11","Test Case")</f>
        <v>17</v>
      </c>
      <c r="K38" s="8"/>
    </row>
    <row r="39" ht="55" customHeight="1">
      <c r="A39" s="5"/>
      <c r="B39" t="s" s="19">
        <v>89</v>
      </c>
      <c r="C39" t="s" s="19">
        <v>90</v>
      </c>
      <c r="D39" t="s" s="20">
        <v>91</v>
      </c>
      <c r="E39" s="21"/>
      <c r="F39" t="s" s="22">
        <v>53</v>
      </c>
      <c r="G39" s="23"/>
      <c r="H39" s="24"/>
      <c r="I39" s="6"/>
      <c r="J39" s="6"/>
      <c r="K39" s="8"/>
    </row>
    <row r="40" ht="55" customHeight="1">
      <c r="A40" s="5"/>
      <c r="B40" t="s" s="19">
        <v>92</v>
      </c>
      <c r="C40" t="s" s="19">
        <v>93</v>
      </c>
      <c r="D40" t="s" s="26">
        <v>94</v>
      </c>
      <c r="E40" s="27"/>
      <c r="F40" s="28"/>
      <c r="G40" s="23"/>
      <c r="H40" s="24"/>
      <c r="I40" s="6"/>
      <c r="J40" s="6"/>
      <c r="K40" s="8"/>
    </row>
    <row r="41" ht="55" customHeight="1">
      <c r="A41" s="5"/>
      <c r="B41" t="s" s="19">
        <v>95</v>
      </c>
      <c r="C41" t="s" s="19">
        <v>96</v>
      </c>
      <c r="D41" t="s" s="26">
        <v>97</v>
      </c>
      <c r="E41" s="6"/>
      <c r="F41" s="29"/>
      <c r="G41" s="23"/>
      <c r="H41" s="24"/>
      <c r="I41" s="6"/>
      <c r="J41" s="6"/>
      <c r="K41" s="8"/>
    </row>
    <row r="42" ht="55" customHeight="1">
      <c r="A42" s="5"/>
      <c r="B42" t="s" s="19">
        <v>98</v>
      </c>
      <c r="C42" t="s" s="19">
        <v>99</v>
      </c>
      <c r="D42" t="s" s="26">
        <v>100</v>
      </c>
      <c r="E42" s="6"/>
      <c r="F42" s="29"/>
      <c r="G42" s="23"/>
      <c r="H42" s="24"/>
      <c r="I42" s="6"/>
      <c r="J42" s="6"/>
      <c r="K42" s="8"/>
    </row>
    <row r="43" ht="15" customHeight="1">
      <c r="A43" s="5"/>
      <c r="B43" s="6"/>
      <c r="C43" s="6"/>
      <c r="D43" s="6"/>
      <c r="E43" s="6"/>
      <c r="F43" s="6"/>
      <c r="G43" s="27"/>
      <c r="H43" s="6"/>
      <c r="I43" s="6"/>
      <c r="J43" s="6"/>
      <c r="K43" s="8"/>
    </row>
    <row r="44" ht="25" customHeight="1">
      <c r="A44" s="5"/>
      <c r="B44" t="s" s="10">
        <v>101</v>
      </c>
      <c r="C44" s="11"/>
      <c r="D44" s="11"/>
      <c r="E44" s="11"/>
      <c r="F44" s="11"/>
      <c r="G44" s="11"/>
      <c r="H44" s="11"/>
      <c r="I44" s="11"/>
      <c r="J44" s="11"/>
      <c r="K44" s="12"/>
    </row>
    <row r="45" ht="15" customHeight="1">
      <c r="A45" s="5"/>
      <c r="B45" s="13"/>
      <c r="C45" s="13"/>
      <c r="D45" s="13"/>
      <c r="E45" s="13"/>
      <c r="F45" s="13"/>
      <c r="G45" s="13"/>
      <c r="H45" s="13"/>
      <c r="I45" s="13"/>
      <c r="J45" s="13"/>
      <c r="K45" s="14"/>
    </row>
    <row r="46" ht="18" customHeight="1">
      <c r="A46" s="5"/>
      <c r="B46" t="s" s="15">
        <v>4</v>
      </c>
      <c r="C46" t="s" s="15">
        <v>5</v>
      </c>
      <c r="D46" t="s" s="15">
        <v>6</v>
      </c>
      <c r="E46" t="s" s="15">
        <v>7</v>
      </c>
      <c r="F46" s="16"/>
      <c r="G46" t="s" s="15">
        <v>8</v>
      </c>
      <c r="H46" t="s" s="15">
        <v>9</v>
      </c>
      <c r="I46" t="s" s="15">
        <v>10</v>
      </c>
      <c r="J46" t="s" s="15">
        <v>11</v>
      </c>
      <c r="K46" t="s" s="17">
        <v>12</v>
      </c>
    </row>
    <row r="47" ht="15" customHeight="1">
      <c r="A47" s="5"/>
      <c r="B47" s="6"/>
      <c r="C47" s="6"/>
      <c r="D47" s="6"/>
      <c r="E47" s="18"/>
      <c r="F47" s="18"/>
      <c r="G47" s="18"/>
      <c r="H47" s="6"/>
      <c r="I47" s="6"/>
      <c r="J47" s="6"/>
      <c r="K47" s="8"/>
    </row>
    <row r="48" ht="55" customHeight="1">
      <c r="A48" s="5"/>
      <c r="B48" t="s" s="19">
        <v>102</v>
      </c>
      <c r="C48" t="s" s="19">
        <v>103</v>
      </c>
      <c r="D48" t="s" s="20">
        <v>104</v>
      </c>
      <c r="E48" s="21"/>
      <c r="F48" t="s" s="22">
        <v>16</v>
      </c>
      <c r="G48" s="23"/>
      <c r="H48" s="24"/>
      <c r="I48" t="s" s="25">
        <f>HYPERLINK("https://github.com/OWASP/owasp-mstg/blob/master/Document/0x05e-Testing-Cryptography.md#testing-symmetric-cryptography-mstg-crypto-1","Test Case")</f>
        <v>17</v>
      </c>
      <c r="J48" t="s" s="25">
        <f>HYPERLINK("https://github.com/OWASP/owasp-mstg/blob/master/Document/0x06e-Testing-Cryptography.md#testing-key-management-mstg-crypto-1-and-mstg-crypto-5","Test Case")</f>
        <v>17</v>
      </c>
      <c r="K48" s="8"/>
    </row>
    <row r="49" ht="55" customHeight="1">
      <c r="A49" s="5"/>
      <c r="B49" t="s" s="19">
        <v>105</v>
      </c>
      <c r="C49" t="s" s="19">
        <v>106</v>
      </c>
      <c r="D49" t="s" s="20">
        <v>107</v>
      </c>
      <c r="E49" s="21"/>
      <c r="F49" t="s" s="22">
        <v>16</v>
      </c>
      <c r="G49" s="23"/>
      <c r="H49" s="24"/>
      <c r="I49" t="s" s="25">
        <f t="shared" si="30" ref="I49:I50">HYPERLINK("https://github.com/OWASP/owasp-mstg/blob/master/Document/0x05e-Testing-Cryptography.md#testing-the-configuration-of-cryptographic-standard-algorithms-mstg-crypto-2-mstg-crypto-3-and-mstg-crypto-4","Test Case")</f>
        <v>17</v>
      </c>
      <c r="J49" t="s" s="25">
        <f t="shared" si="31" ref="J49:J50">HYPERLINK("https://github.com/OWASP/owasp-mstg/blob/master/Document/0x06e-Testing-Cryptography.md#verifying-the-configuration-of-cryptographic-standard-algorithms-mstg-crypto-2-and-mstg-crypto-3","Test Case")</f>
        <v>17</v>
      </c>
      <c r="K49" s="8"/>
    </row>
    <row r="50" ht="55" customHeight="1">
      <c r="A50" s="5"/>
      <c r="B50" t="s" s="19">
        <v>108</v>
      </c>
      <c r="C50" t="s" s="19">
        <v>109</v>
      </c>
      <c r="D50" t="s" s="20">
        <v>110</v>
      </c>
      <c r="E50" s="21"/>
      <c r="F50" t="s" s="22">
        <v>16</v>
      </c>
      <c r="G50" s="23"/>
      <c r="H50" s="24"/>
      <c r="I50" t="s" s="25">
        <f t="shared" si="30"/>
        <v>17</v>
      </c>
      <c r="J50" t="s" s="25">
        <f t="shared" si="31"/>
        <v>17</v>
      </c>
      <c r="K50" s="8"/>
    </row>
    <row r="51" ht="55" customHeight="1">
      <c r="A51" s="5"/>
      <c r="B51" t="s" s="19">
        <v>111</v>
      </c>
      <c r="C51" t="s" s="19">
        <v>112</v>
      </c>
      <c r="D51" t="s" s="20">
        <v>113</v>
      </c>
      <c r="E51" s="21"/>
      <c r="F51" t="s" s="22">
        <v>16</v>
      </c>
      <c r="G51" s="23"/>
      <c r="H51" s="24"/>
      <c r="I51" t="s" s="25">
        <f>HYPERLINK("https://github.com/OWASP/owasp-mstg/blob/master/Document/0x05e-Testing-Cryptography.md#testing-the-configuration-of-cryptographic-standard-algorithms-mstg-crypto-2-mstg-crypto-3-and-mstg-crypto-4","Test Case")</f>
        <v>17</v>
      </c>
      <c r="J51" t="s" s="15">
        <v>18</v>
      </c>
      <c r="K51" s="8"/>
    </row>
    <row r="52" ht="55" customHeight="1">
      <c r="A52" s="5"/>
      <c r="B52" t="s" s="19">
        <v>114</v>
      </c>
      <c r="C52" t="s" s="19">
        <v>115</v>
      </c>
      <c r="D52" t="s" s="20">
        <v>116</v>
      </c>
      <c r="E52" s="21"/>
      <c r="F52" t="s" s="22">
        <v>16</v>
      </c>
      <c r="G52" s="23"/>
      <c r="H52" s="24"/>
      <c r="I52" t="s" s="25">
        <f>HYPERLINK("https://github.com/OWASP/owasp-mstg/blob/master/Document/0x05e-Testing-Cryptography.md#testing-the-purposes-of-keys-mstg-crypto-5","Test Case")</f>
        <v>17</v>
      </c>
      <c r="J52" t="s" s="25">
        <f>HYPERLINK("https://github.com/OWASP/owasp-mstg/blob/master/Document/0x06e-Testing-Cryptography.md#testing-key-management-mstg-crypto-1-and-mstg-crypto-5","Test Case")</f>
        <v>17</v>
      </c>
      <c r="K52" s="8"/>
    </row>
    <row r="53" ht="55" customHeight="1">
      <c r="A53" s="5"/>
      <c r="B53" t="s" s="19">
        <v>117</v>
      </c>
      <c r="C53" t="s" s="19">
        <v>118</v>
      </c>
      <c r="D53" t="s" s="20">
        <v>119</v>
      </c>
      <c r="E53" s="21"/>
      <c r="F53" t="s" s="22">
        <v>16</v>
      </c>
      <c r="G53" s="23"/>
      <c r="H53" s="24"/>
      <c r="I53" t="s" s="25">
        <f>HYPERLINK("https://github.com/OWASP/owasp-mstg/blob/master/Document/0x05e-Testing-Cryptography.md#testing-random-number-generation-mstg-crypto-6","Test Case")</f>
        <v>17</v>
      </c>
      <c r="J53" t="s" s="25">
        <f>HYPERLINK("https://github.com/OWASP/owasp-mstg/blob/master/Document/0x06e-Testing-Cryptography.md#testing-random-number-generation-mstg-crypto-6","Test Case")</f>
        <v>17</v>
      </c>
      <c r="K53" s="8"/>
    </row>
    <row r="54" ht="15" customHeight="1">
      <c r="A54" s="5"/>
      <c r="B54" s="6"/>
      <c r="C54" s="6"/>
      <c r="D54" s="6"/>
      <c r="E54" s="27"/>
      <c r="F54" s="27"/>
      <c r="G54" s="27"/>
      <c r="H54" s="6"/>
      <c r="I54" s="6"/>
      <c r="J54" s="6"/>
      <c r="K54" s="8"/>
    </row>
    <row r="55" ht="25" customHeight="1">
      <c r="A55" s="5"/>
      <c r="B55" t="s" s="10">
        <v>120</v>
      </c>
      <c r="C55" s="11"/>
      <c r="D55" s="11"/>
      <c r="E55" s="11"/>
      <c r="F55" s="11"/>
      <c r="G55" s="11"/>
      <c r="H55" s="11"/>
      <c r="I55" s="11"/>
      <c r="J55" s="11"/>
      <c r="K55" s="12"/>
    </row>
    <row r="56" ht="15" customHeight="1">
      <c r="A56" s="5"/>
      <c r="B56" s="13"/>
      <c r="C56" s="13"/>
      <c r="D56" s="13"/>
      <c r="E56" s="13"/>
      <c r="F56" s="13"/>
      <c r="G56" s="13"/>
      <c r="H56" s="13"/>
      <c r="I56" s="13"/>
      <c r="J56" s="13"/>
      <c r="K56" s="14"/>
    </row>
    <row r="57" ht="18" customHeight="1">
      <c r="A57" s="5"/>
      <c r="B57" t="s" s="15">
        <v>4</v>
      </c>
      <c r="C57" t="s" s="15">
        <v>5</v>
      </c>
      <c r="D57" t="s" s="15">
        <v>6</v>
      </c>
      <c r="E57" t="s" s="15">
        <v>7</v>
      </c>
      <c r="F57" t="s" s="31">
        <v>53</v>
      </c>
      <c r="G57" t="s" s="15">
        <v>8</v>
      </c>
      <c r="H57" t="s" s="15">
        <v>9</v>
      </c>
      <c r="I57" t="s" s="15">
        <v>10</v>
      </c>
      <c r="J57" t="s" s="15">
        <v>11</v>
      </c>
      <c r="K57" t="s" s="17">
        <v>12</v>
      </c>
    </row>
    <row r="58" ht="15" customHeight="1">
      <c r="A58" s="5"/>
      <c r="B58" s="6"/>
      <c r="C58" s="6"/>
      <c r="D58" s="6"/>
      <c r="E58" s="18"/>
      <c r="F58" s="18"/>
      <c r="G58" s="18"/>
      <c r="H58" s="6"/>
      <c r="I58" s="6"/>
      <c r="J58" s="6"/>
      <c r="K58" s="8"/>
    </row>
    <row r="59" ht="55" customHeight="1">
      <c r="A59" s="5"/>
      <c r="B59" t="s" s="19">
        <v>121</v>
      </c>
      <c r="C59" t="s" s="19">
        <v>122</v>
      </c>
      <c r="D59" t="s" s="20">
        <v>123</v>
      </c>
      <c r="E59" s="21"/>
      <c r="F59" t="s" s="22">
        <v>53</v>
      </c>
      <c r="G59" s="23"/>
      <c r="H59" s="24"/>
      <c r="I59" t="s" s="25">
        <f>HYPERLINK("https://github.com/OWASP/owasp-mstg/blob/master/Document/0x05f-Testing-Local-Authentication.md#testing-confirm-credentials-mstg-auth-1-and-mstg-storage-11","Test Case")</f>
        <v>17</v>
      </c>
      <c r="J59" t="s" s="15">
        <v>18</v>
      </c>
      <c r="K59" s="8"/>
    </row>
    <row r="60" ht="55" customHeight="1">
      <c r="A60" s="5"/>
      <c r="B60" t="s" s="19">
        <v>124</v>
      </c>
      <c r="C60" t="s" s="19">
        <v>125</v>
      </c>
      <c r="D60" t="s" s="20">
        <v>126</v>
      </c>
      <c r="E60" s="21"/>
      <c r="F60" t="s" s="22">
        <v>53</v>
      </c>
      <c r="G60" s="23"/>
      <c r="H60" s="24"/>
      <c r="I60" s="6"/>
      <c r="J60" s="6"/>
      <c r="K60" s="8"/>
    </row>
    <row r="61" ht="55" customHeight="1">
      <c r="A61" s="5"/>
      <c r="B61" t="s" s="19">
        <v>127</v>
      </c>
      <c r="C61" t="s" s="19">
        <v>128</v>
      </c>
      <c r="D61" t="s" s="20">
        <v>129</v>
      </c>
      <c r="E61" s="21"/>
      <c r="F61" t="s" s="22">
        <v>53</v>
      </c>
      <c r="G61" s="23"/>
      <c r="H61" s="24"/>
      <c r="I61" s="6"/>
      <c r="J61" s="6"/>
      <c r="K61" s="8"/>
    </row>
    <row r="62" ht="55" customHeight="1">
      <c r="A62" s="5"/>
      <c r="B62" t="s" s="19">
        <v>130</v>
      </c>
      <c r="C62" t="s" s="19">
        <v>131</v>
      </c>
      <c r="D62" t="s" s="20">
        <v>132</v>
      </c>
      <c r="E62" s="21"/>
      <c r="F62" t="s" s="22">
        <v>53</v>
      </c>
      <c r="G62" s="23"/>
      <c r="H62" s="24"/>
      <c r="I62" s="6"/>
      <c r="J62" s="6"/>
      <c r="K62" s="8"/>
    </row>
    <row r="63" ht="55" customHeight="1">
      <c r="A63" s="5"/>
      <c r="B63" t="s" s="19">
        <v>133</v>
      </c>
      <c r="C63" t="s" s="19">
        <v>134</v>
      </c>
      <c r="D63" t="s" s="20">
        <v>135</v>
      </c>
      <c r="E63" s="21"/>
      <c r="F63" t="s" s="22">
        <v>53</v>
      </c>
      <c r="G63" s="23"/>
      <c r="H63" s="24"/>
      <c r="I63" s="6"/>
      <c r="J63" s="6"/>
      <c r="K63" s="8"/>
    </row>
    <row r="64" ht="55" customHeight="1">
      <c r="A64" s="5"/>
      <c r="B64" t="s" s="19">
        <v>136</v>
      </c>
      <c r="C64" t="s" s="19">
        <v>137</v>
      </c>
      <c r="D64" t="s" s="20">
        <v>138</v>
      </c>
      <c r="E64" s="21"/>
      <c r="F64" t="s" s="22">
        <v>53</v>
      </c>
      <c r="G64" s="23"/>
      <c r="H64" s="24"/>
      <c r="I64" s="6"/>
      <c r="J64" s="6"/>
      <c r="K64" s="8"/>
    </row>
    <row r="65" ht="55" customHeight="1">
      <c r="A65" s="5"/>
      <c r="B65" t="s" s="19">
        <v>139</v>
      </c>
      <c r="C65" t="s" s="19">
        <v>140</v>
      </c>
      <c r="D65" t="s" s="20">
        <v>141</v>
      </c>
      <c r="E65" s="21"/>
      <c r="F65" t="s" s="22">
        <v>53</v>
      </c>
      <c r="G65" s="23"/>
      <c r="H65" s="24"/>
      <c r="I65" t="s" s="25">
        <f>HYPERLINK("https://github.com/OWASP/owasp-mstg/blob/master/Document/0x05f-Testing-Local-Authentication.md#testing-biometric-authentication-mstg-auth-8","Test Case")</f>
        <v>17</v>
      </c>
      <c r="J65" t="s" s="25">
        <f>HYPERLINK("https://github.com/OWASP/owasp-mstg/blob/master/Document/0x06f-Testing-Local-Authentication.md#testing-local-authentication-mstg-auth-8-and-mstg-storage-11","Test Case")</f>
        <v>17</v>
      </c>
      <c r="K65" s="8"/>
    </row>
    <row r="66" ht="55" customHeight="1">
      <c r="A66" s="5"/>
      <c r="B66" t="s" s="19">
        <v>142</v>
      </c>
      <c r="C66" t="s" s="19">
        <v>143</v>
      </c>
      <c r="D66" t="s" s="26">
        <v>144</v>
      </c>
      <c r="E66" s="27"/>
      <c r="F66" s="28"/>
      <c r="G66" s="23"/>
      <c r="H66" s="24"/>
      <c r="I66" s="6"/>
      <c r="J66" s="6"/>
      <c r="K66" s="8"/>
    </row>
    <row r="67" ht="55" customHeight="1">
      <c r="A67" s="5"/>
      <c r="B67" t="s" s="19">
        <v>145</v>
      </c>
      <c r="C67" t="s" s="19">
        <v>146</v>
      </c>
      <c r="D67" t="s" s="26">
        <v>147</v>
      </c>
      <c r="E67" s="6"/>
      <c r="F67" s="29"/>
      <c r="G67" s="23"/>
      <c r="H67" s="24"/>
      <c r="I67" s="6"/>
      <c r="J67" s="6"/>
      <c r="K67" s="8"/>
    </row>
    <row r="68" ht="55" customHeight="1">
      <c r="A68" s="5"/>
      <c r="B68" t="s" s="19">
        <v>148</v>
      </c>
      <c r="C68" t="s" s="19">
        <v>149</v>
      </c>
      <c r="D68" t="s" s="26">
        <v>150</v>
      </c>
      <c r="E68" s="18"/>
      <c r="F68" s="30"/>
      <c r="G68" s="23"/>
      <c r="H68" s="24"/>
      <c r="I68" s="6"/>
      <c r="J68" s="6"/>
      <c r="K68" s="8"/>
    </row>
    <row r="69" ht="55" customHeight="1">
      <c r="A69" s="5"/>
      <c r="B69" t="s" s="19">
        <v>151</v>
      </c>
      <c r="C69" t="s" s="19">
        <v>152</v>
      </c>
      <c r="D69" t="s" s="20">
        <v>153</v>
      </c>
      <c r="E69" s="21"/>
      <c r="F69" t="s" s="22">
        <v>53</v>
      </c>
      <c r="G69" s="23"/>
      <c r="H69" s="24"/>
      <c r="I69" s="6"/>
      <c r="J69" s="6"/>
      <c r="K69" s="8"/>
    </row>
    <row r="70" ht="15" customHeight="1">
      <c r="A70" s="5"/>
      <c r="B70" s="6"/>
      <c r="C70" s="6"/>
      <c r="D70" s="6"/>
      <c r="E70" s="27"/>
      <c r="F70" s="27"/>
      <c r="G70" s="27"/>
      <c r="H70" s="6"/>
      <c r="I70" s="6"/>
      <c r="J70" s="6"/>
      <c r="K70" s="8"/>
    </row>
    <row r="71" ht="25" customHeight="1">
      <c r="A71" s="5"/>
      <c r="B71" t="s" s="10">
        <v>154</v>
      </c>
      <c r="C71" s="11"/>
      <c r="D71" s="11"/>
      <c r="E71" s="11"/>
      <c r="F71" s="11"/>
      <c r="G71" s="11"/>
      <c r="H71" s="11"/>
      <c r="I71" s="11"/>
      <c r="J71" s="11"/>
      <c r="K71" s="12"/>
    </row>
    <row r="72" ht="15" customHeight="1">
      <c r="A72" s="5"/>
      <c r="B72" s="13"/>
      <c r="C72" s="13"/>
      <c r="D72" s="13"/>
      <c r="E72" s="13"/>
      <c r="F72" s="13"/>
      <c r="G72" s="13"/>
      <c r="H72" s="13"/>
      <c r="I72" s="13"/>
      <c r="J72" s="13"/>
      <c r="K72" s="14"/>
    </row>
    <row r="73" ht="18" customHeight="1">
      <c r="A73" s="5"/>
      <c r="B73" t="s" s="15">
        <v>4</v>
      </c>
      <c r="C73" t="s" s="15">
        <v>5</v>
      </c>
      <c r="D73" t="s" s="15">
        <v>6</v>
      </c>
      <c r="E73" t="s" s="15">
        <v>7</v>
      </c>
      <c r="F73" t="s" s="31">
        <v>53</v>
      </c>
      <c r="G73" t="s" s="15">
        <v>8</v>
      </c>
      <c r="H73" t="s" s="15">
        <v>9</v>
      </c>
      <c r="I73" t="s" s="15">
        <v>10</v>
      </c>
      <c r="J73" t="s" s="15">
        <v>11</v>
      </c>
      <c r="K73" t="s" s="17">
        <v>12</v>
      </c>
    </row>
    <row r="74" ht="15" customHeight="1">
      <c r="A74" s="5"/>
      <c r="B74" s="6"/>
      <c r="C74" s="6"/>
      <c r="D74" s="6"/>
      <c r="E74" s="18"/>
      <c r="F74" s="18"/>
      <c r="G74" s="18"/>
      <c r="H74" s="6"/>
      <c r="I74" s="6"/>
      <c r="J74" s="6"/>
      <c r="K74" s="8"/>
    </row>
    <row r="75" ht="55" customHeight="1">
      <c r="A75" s="5"/>
      <c r="B75" t="s" s="19">
        <v>155</v>
      </c>
      <c r="C75" t="s" s="19">
        <v>156</v>
      </c>
      <c r="D75" t="s" s="20">
        <v>157</v>
      </c>
      <c r="E75" s="21"/>
      <c r="F75" t="s" s="22">
        <v>57</v>
      </c>
      <c r="G75" s="23"/>
      <c r="H75" s="24"/>
      <c r="I75" s="6"/>
      <c r="J75" s="6"/>
      <c r="K75" s="8"/>
    </row>
    <row r="76" ht="55" customHeight="1">
      <c r="A76" s="5"/>
      <c r="B76" t="s" s="19">
        <v>158</v>
      </c>
      <c r="C76" t="s" s="19">
        <v>159</v>
      </c>
      <c r="D76" t="s" s="20">
        <v>160</v>
      </c>
      <c r="E76" s="21"/>
      <c r="F76" t="s" s="22">
        <v>16</v>
      </c>
      <c r="G76" s="23"/>
      <c r="H76" s="24"/>
      <c r="I76" t="s" s="15">
        <v>18</v>
      </c>
      <c r="J76" t="s" s="25">
        <f>HYPERLINK("https://github.com/OWASP/owasp-mstg/blob/master/Document/0x06g-Testing-Network-Communication.md#app-transport-security-mstg-network-2","Test Case")</f>
        <v>17</v>
      </c>
      <c r="K76" s="8"/>
    </row>
    <row r="77" ht="55" customHeight="1">
      <c r="A77" s="5"/>
      <c r="B77" t="s" s="19">
        <v>161</v>
      </c>
      <c r="C77" t="s" s="19">
        <v>162</v>
      </c>
      <c r="D77" t="s" s="20">
        <v>163</v>
      </c>
      <c r="E77" s="21"/>
      <c r="F77" t="s" s="22">
        <v>57</v>
      </c>
      <c r="G77" s="23"/>
      <c r="H77" s="24"/>
      <c r="I77" t="s" s="25">
        <f>HYPERLINK("https://github.com/OWASP/owasp-mstg/blob/master/Document/0x05g-Testing-Network-Communication.md#testing-endpoint-identify-verification-mstg-network-3","Test Case")</f>
        <v>17</v>
      </c>
      <c r="J77" t="s" s="25">
        <f t="shared" si="44" ref="J77:J78">HYPERLINK("https://github.com/OWASP/owasp-mstg/blob/master/Document/0x06g-Testing-Network-Communication.md#testing-custom-certificate-stores-and-certificate-pinning-mstg-network-3-and-mstg-network-4","Test Case")</f>
        <v>17</v>
      </c>
      <c r="K77" s="8"/>
    </row>
    <row r="78" ht="55" customHeight="1">
      <c r="A78" s="5"/>
      <c r="B78" t="s" s="19">
        <v>164</v>
      </c>
      <c r="C78" t="s" s="19">
        <v>165</v>
      </c>
      <c r="D78" t="s" s="26">
        <v>166</v>
      </c>
      <c r="E78" s="27"/>
      <c r="F78" s="28"/>
      <c r="G78" s="23"/>
      <c r="H78" s="24"/>
      <c r="I78" t="s" s="25">
        <f>HYPERLINK("https://github.com/OWASP/owasp-mstg/blob/master/Document/0x05g-Testing-Network-Communication.md#testing-custom-certificate-stores-and-certificate-pinning-mstg-network-4","Test Case")</f>
        <v>17</v>
      </c>
      <c r="J78" t="s" s="25">
        <f t="shared" si="44"/>
        <v>17</v>
      </c>
      <c r="K78" s="8"/>
    </row>
    <row r="79" ht="55" customHeight="1">
      <c r="A79" s="5"/>
      <c r="B79" t="s" s="19">
        <v>167</v>
      </c>
      <c r="C79" t="s" s="19">
        <v>168</v>
      </c>
      <c r="D79" t="s" s="26">
        <v>169</v>
      </c>
      <c r="E79" s="6"/>
      <c r="F79" s="29"/>
      <c r="G79" s="23"/>
      <c r="H79" s="24"/>
      <c r="I79" s="6"/>
      <c r="J79" s="6"/>
      <c r="K79" s="8"/>
    </row>
    <row r="80" ht="55" customHeight="1">
      <c r="A80" s="5"/>
      <c r="B80" t="s" s="19">
        <v>170</v>
      </c>
      <c r="C80" t="s" s="19">
        <v>171</v>
      </c>
      <c r="D80" t="s" s="26">
        <v>172</v>
      </c>
      <c r="E80" s="6"/>
      <c r="F80" s="29"/>
      <c r="G80" s="23"/>
      <c r="H80" s="24"/>
      <c r="I80" t="s" s="25">
        <f>HYPERLINK("https://github.com/OWASP/owasp-mstg/blob/master/Document/0x05g-Testing-Network-Communication.md#testing-the-security-provider-mstg-network-6","Test Case")</f>
        <v>17</v>
      </c>
      <c r="J80" t="s" s="15">
        <v>18</v>
      </c>
      <c r="K80" s="8"/>
    </row>
    <row r="81" ht="15" customHeight="1">
      <c r="A81" s="5"/>
      <c r="B81" s="6"/>
      <c r="C81" s="6"/>
      <c r="D81" s="6"/>
      <c r="E81" s="6"/>
      <c r="F81" s="6"/>
      <c r="G81" s="27"/>
      <c r="H81" s="6"/>
      <c r="I81" s="6"/>
      <c r="J81" s="6"/>
      <c r="K81" s="8"/>
    </row>
    <row r="82" ht="25" customHeight="1">
      <c r="A82" s="5"/>
      <c r="B82" t="s" s="10">
        <v>173</v>
      </c>
      <c r="C82" s="11"/>
      <c r="D82" s="11"/>
      <c r="E82" s="11"/>
      <c r="F82" s="11"/>
      <c r="G82" s="11"/>
      <c r="H82" s="11"/>
      <c r="I82" s="11"/>
      <c r="J82" s="11"/>
      <c r="K82" s="12"/>
    </row>
    <row r="83" ht="15" customHeight="1">
      <c r="A83" s="5"/>
      <c r="B83" s="13"/>
      <c r="C83" s="13"/>
      <c r="D83" s="13"/>
      <c r="E83" s="13"/>
      <c r="F83" s="13"/>
      <c r="G83" s="13"/>
      <c r="H83" s="13"/>
      <c r="I83" s="13"/>
      <c r="J83" s="13"/>
      <c r="K83" s="14"/>
    </row>
    <row r="84" ht="18" customHeight="1">
      <c r="A84" s="5"/>
      <c r="B84" t="s" s="15">
        <v>4</v>
      </c>
      <c r="C84" t="s" s="15">
        <v>5</v>
      </c>
      <c r="D84" t="s" s="15">
        <v>6</v>
      </c>
      <c r="E84" t="s" s="15">
        <v>7</v>
      </c>
      <c r="F84" t="s" s="31">
        <v>53</v>
      </c>
      <c r="G84" t="s" s="15">
        <v>8</v>
      </c>
      <c r="H84" t="s" s="15">
        <v>9</v>
      </c>
      <c r="I84" t="s" s="15">
        <v>10</v>
      </c>
      <c r="J84" t="s" s="15">
        <v>11</v>
      </c>
      <c r="K84" t="s" s="17">
        <v>12</v>
      </c>
    </row>
    <row r="85" ht="15" customHeight="1">
      <c r="A85" s="5"/>
      <c r="B85" s="6"/>
      <c r="C85" s="6"/>
      <c r="D85" s="6"/>
      <c r="E85" s="18"/>
      <c r="F85" s="18"/>
      <c r="G85" s="18"/>
      <c r="H85" s="6"/>
      <c r="I85" s="6"/>
      <c r="J85" s="6"/>
      <c r="K85" s="8"/>
    </row>
    <row r="86" ht="55" customHeight="1">
      <c r="A86" s="5"/>
      <c r="B86" t="s" s="19">
        <v>174</v>
      </c>
      <c r="C86" t="s" s="19">
        <v>175</v>
      </c>
      <c r="D86" t="s" s="20">
        <v>176</v>
      </c>
      <c r="E86" s="21"/>
      <c r="F86" t="s" s="22">
        <v>57</v>
      </c>
      <c r="G86" s="23"/>
      <c r="H86" s="24"/>
      <c r="I86" t="s" s="25">
        <f>HYPERLINK("https://github.com/OWASP/owasp-mstg/blob/master/Document/0x05h-Testing-Platform-Interaction.md#testing-app-permissions-mstg-platform-1","Test Case")</f>
        <v>17</v>
      </c>
      <c r="J86" t="s" s="25">
        <f>HYPERLINK("https://github.com/OWASP/owasp-mstg/blob/master/Document/0x06h-Testing-Platform-Interaction.md#testing-app-permissions-mstg-platform-1","Test Case")</f>
        <v>17</v>
      </c>
      <c r="K86" s="8"/>
    </row>
    <row r="87" ht="55" customHeight="1">
      <c r="A87" s="5"/>
      <c r="B87" t="s" s="19">
        <v>177</v>
      </c>
      <c r="C87" t="s" s="19">
        <v>178</v>
      </c>
      <c r="D87" t="s" s="20">
        <v>179</v>
      </c>
      <c r="E87" s="21"/>
      <c r="F87" t="s" s="22">
        <v>180</v>
      </c>
      <c r="G87" s="23"/>
      <c r="H87" s="24"/>
      <c r="I87" t="s" s="25">
        <f>HYPERLINK("https://github.com/OWASP/owasp-mstg/blob/master/Document/0x05h-Testing-Platform-Interaction.md#testing-for-injection-flaws-mstg-platform-2","Test Case")</f>
        <v>17</v>
      </c>
      <c r="J87" t="s" s="15">
        <v>18</v>
      </c>
      <c r="K87" s="8"/>
    </row>
    <row r="88" ht="55" customHeight="1">
      <c r="A88" s="5"/>
      <c r="B88" t="s" s="19">
        <v>181</v>
      </c>
      <c r="C88" t="s" s="19">
        <v>182</v>
      </c>
      <c r="D88" t="s" s="20">
        <v>183</v>
      </c>
      <c r="E88" s="21"/>
      <c r="F88" t="s" s="22">
        <v>57</v>
      </c>
      <c r="G88" s="23"/>
      <c r="H88" s="24"/>
      <c r="I88" t="s" s="25">
        <f>HYPERLINK("https://github.com/OWASP/owasp-mstg/blob/master/Document/0x05h-Testing-Platform-Interaction.md#testing-custom-url-schemes-mstg-platform-3","Test Case")</f>
        <v>17</v>
      </c>
      <c r="J88" t="s" s="25">
        <f>HYPERLINK("https://github.com/OWASP/owasp-mstg/blob/master/Document/0x06h-Testing-Platform-Interaction.md#testing-custom-url-schemes-mstg-platform-3","Test Case")</f>
        <v>17</v>
      </c>
      <c r="K88" s="8"/>
    </row>
    <row r="89" ht="55" customHeight="1">
      <c r="A89" s="5"/>
      <c r="B89" t="s" s="19">
        <v>184</v>
      </c>
      <c r="C89" t="s" s="19">
        <v>185</v>
      </c>
      <c r="D89" t="s" s="20">
        <v>186</v>
      </c>
      <c r="E89" s="21"/>
      <c r="F89" t="s" s="22">
        <v>180</v>
      </c>
      <c r="G89" s="23"/>
      <c r="H89" s="24"/>
      <c r="I89" t="s" s="25">
        <f>HYPERLINK("https://github.com/OWASP/owasp-mstg/blob/master/Document/0x05h-Testing-Platform-Interaction.md#testing-for-sensitive-functionality-exposure-through-ipc-mstg-platform-4","Test Case")</f>
        <v>17</v>
      </c>
      <c r="J89" t="s" s="25">
        <f>HYPERLINK("https://github.com/OWASP/owasp-mstg/blob/master/Document/0x06h-Testing-Platform-Interaction.md#testing-for-sensitive-functionality-exposure-through-ipc-mstg-platform-4","Test Case")</f>
        <v>17</v>
      </c>
      <c r="K89" s="8"/>
    </row>
    <row r="90" ht="55" customHeight="1">
      <c r="A90" s="5"/>
      <c r="B90" t="s" s="19">
        <v>187</v>
      </c>
      <c r="C90" t="s" s="19">
        <v>188</v>
      </c>
      <c r="D90" t="s" s="20">
        <v>189</v>
      </c>
      <c r="E90" s="21"/>
      <c r="F90" t="s" s="22">
        <v>57</v>
      </c>
      <c r="G90" s="23"/>
      <c r="H90" s="24"/>
      <c r="I90" t="s" s="25">
        <f>HYPERLINK("https://github.com/OWASP/owasp-mstg/blob/master/Document/0x05h-Testing-Platform-Interaction.md#testing-javascript-execution-in-webviews-mstg-platform-5","Test Case")</f>
        <v>17</v>
      </c>
      <c r="J90" t="s" s="25">
        <f>HYPERLINK("https://github.com/OWASP/owasp-mstg/blob/master/Document/0x06h-Testing-Platform-Interaction.md#testing-ios-webviews-mstg-platform-5","Test Case")</f>
        <v>17</v>
      </c>
      <c r="K90" s="8"/>
    </row>
    <row r="91" ht="55" customHeight="1">
      <c r="A91" s="5"/>
      <c r="B91" t="s" s="19">
        <v>190</v>
      </c>
      <c r="C91" t="s" s="19">
        <v>191</v>
      </c>
      <c r="D91" t="s" s="20">
        <v>192</v>
      </c>
      <c r="E91" s="21"/>
      <c r="F91" t="s" s="22">
        <v>57</v>
      </c>
      <c r="G91" s="23"/>
      <c r="H91" s="24"/>
      <c r="I91" t="s" s="25">
        <f>HYPERLINK("https://github.com/OWASP/owasp-mstg/blob/master/Document/0x05h-Testing-Platform-Interaction.md#testing-webview-protocol-handlers-mstg-platform-6","Test Case")</f>
        <v>17</v>
      </c>
      <c r="J91" t="s" s="25">
        <f>HYPERLINK("https://github.com/OWASP/owasp-mstg/blob/master/Document/0x06h-Testing-Platform-Interaction.md#testing-webview-protocol-handlers-mstg-platform-6","Test Case")</f>
        <v>17</v>
      </c>
      <c r="K91" s="8"/>
    </row>
    <row r="92" ht="55" customHeight="1">
      <c r="A92" s="5"/>
      <c r="B92" t="s" s="19">
        <v>193</v>
      </c>
      <c r="C92" t="s" s="19">
        <v>194</v>
      </c>
      <c r="D92" t="s" s="20">
        <v>195</v>
      </c>
      <c r="E92" s="21"/>
      <c r="F92" t="s" s="22">
        <v>57</v>
      </c>
      <c r="G92" s="23"/>
      <c r="H92" s="24"/>
      <c r="I92" t="s" s="25">
        <f>HYPERLINK("https://github.com/OWASP/owasp-mstg/blob/master/Document/0x05h-Testing-Platform-Interaction.md#determining-whether-java-objects-are-exposed-through-webviews-mstg-platform-7","Test Case")</f>
        <v>17</v>
      </c>
      <c r="J92" t="s" s="25">
        <f>HYPERLINK("https://github.com/OWASP/owasp-mstg/blob/master/Document/0x06h-Testing-Platform-Interaction.md#determining-whether-native-methods-are-exposed-through-webviews-mstg-platform-7","Test Case")</f>
        <v>17</v>
      </c>
      <c r="K92" s="8"/>
    </row>
    <row r="93" ht="55" customHeight="1">
      <c r="A93" s="32"/>
      <c r="B93" t="s" s="19">
        <v>196</v>
      </c>
      <c r="C93" t="s" s="19">
        <v>197</v>
      </c>
      <c r="D93" t="s" s="20">
        <v>198</v>
      </c>
      <c r="E93" s="21"/>
      <c r="F93" t="s" s="22">
        <v>57</v>
      </c>
      <c r="G93" s="23"/>
      <c r="H93" s="24"/>
      <c r="I93" t="s" s="25">
        <f>HYPERLINK("https://github.com/OWASP/owasp-mstg/blob/master/Document/0x05h-Testing-Platform-Interaction.md#testing-object-persistence-mstg-platform-8","Test Case")</f>
        <v>17</v>
      </c>
      <c r="J93" t="s" s="25">
        <f>HYPERLINK("https://github.com/OWASP/owasp-mstg/blob/master/Document/0x06h-Testing-Platform-Interaction.md#testing-object-persistence-mstg-platform-8","Test Case")</f>
        <v>17</v>
      </c>
      <c r="K93" s="8"/>
    </row>
    <row r="94" ht="55" customHeight="1">
      <c r="A94" s="5"/>
      <c r="B94" t="s" s="19">
        <v>199</v>
      </c>
      <c r="C94" t="s" s="19">
        <v>200</v>
      </c>
      <c r="D94" t="s" s="26">
        <v>201</v>
      </c>
      <c r="E94" s="27"/>
      <c r="F94" s="28"/>
      <c r="G94" s="23"/>
      <c r="H94" s="24"/>
      <c r="I94" t="s" s="25">
        <f>HYPERLINK("https://github.com/OWASP/owasp-mstg/blob/master/Document/0x05h-Testing-Platform-Interaction.md#testing-for-overlay-attacks-mstg-platform-9","Test Case")</f>
        <v>17</v>
      </c>
      <c r="J94" t="s" s="15">
        <v>18</v>
      </c>
      <c r="K94" s="8"/>
    </row>
    <row r="95" ht="55" customHeight="1">
      <c r="A95" s="5"/>
      <c r="B95" t="s" s="19">
        <v>202</v>
      </c>
      <c r="C95" t="s" s="19">
        <v>203</v>
      </c>
      <c r="D95" t="s" s="26">
        <v>204</v>
      </c>
      <c r="E95" s="6"/>
      <c r="F95" s="29"/>
      <c r="G95" s="23"/>
      <c r="H95" s="24"/>
      <c r="I95" s="6"/>
      <c r="J95" s="6"/>
      <c r="K95" s="8"/>
    </row>
    <row r="96" ht="55" customHeight="1">
      <c r="A96" s="5"/>
      <c r="B96" t="s" s="19">
        <v>205</v>
      </c>
      <c r="C96" t="s" s="19">
        <v>206</v>
      </c>
      <c r="D96" t="s" s="26">
        <v>207</v>
      </c>
      <c r="E96" s="6"/>
      <c r="F96" s="29"/>
      <c r="G96" s="23"/>
      <c r="H96" s="24"/>
      <c r="I96" s="6"/>
      <c r="J96" s="6"/>
      <c r="K96" s="8"/>
    </row>
    <row r="97" ht="15" customHeight="1">
      <c r="A97" s="5"/>
      <c r="B97" s="6"/>
      <c r="C97" s="6"/>
      <c r="D97" s="6"/>
      <c r="E97" s="6"/>
      <c r="F97" s="6"/>
      <c r="G97" s="27"/>
      <c r="H97" s="6"/>
      <c r="I97" s="6"/>
      <c r="J97" s="6"/>
      <c r="K97" s="8"/>
    </row>
    <row r="98" ht="25" customHeight="1">
      <c r="A98" s="5"/>
      <c r="B98" t="s" s="10">
        <v>208</v>
      </c>
      <c r="C98" s="11"/>
      <c r="D98" s="11"/>
      <c r="E98" s="11"/>
      <c r="F98" s="11"/>
      <c r="G98" s="11"/>
      <c r="H98" s="11"/>
      <c r="I98" s="11"/>
      <c r="J98" s="11"/>
      <c r="K98" s="12"/>
    </row>
    <row r="99" ht="15" customHeight="1">
      <c r="A99" s="5"/>
      <c r="B99" s="13"/>
      <c r="C99" s="13"/>
      <c r="D99" s="13"/>
      <c r="E99" s="13"/>
      <c r="F99" s="13"/>
      <c r="G99" s="13"/>
      <c r="H99" s="13"/>
      <c r="I99" s="13"/>
      <c r="J99" s="13"/>
      <c r="K99" s="14"/>
    </row>
    <row r="100" ht="18" customHeight="1">
      <c r="A100" s="5"/>
      <c r="B100" t="s" s="15">
        <v>4</v>
      </c>
      <c r="C100" t="s" s="15">
        <v>5</v>
      </c>
      <c r="D100" t="s" s="15">
        <v>6</v>
      </c>
      <c r="E100" t="s" s="15">
        <v>7</v>
      </c>
      <c r="F100" s="16"/>
      <c r="G100" t="s" s="15">
        <v>8</v>
      </c>
      <c r="H100" t="s" s="15">
        <v>9</v>
      </c>
      <c r="I100" t="s" s="15">
        <v>10</v>
      </c>
      <c r="J100" t="s" s="15">
        <v>11</v>
      </c>
      <c r="K100" t="s" s="17">
        <v>12</v>
      </c>
    </row>
    <row r="101" ht="15" customHeight="1">
      <c r="A101" s="5"/>
      <c r="B101" s="6"/>
      <c r="C101" s="6"/>
      <c r="D101" s="6"/>
      <c r="E101" s="18"/>
      <c r="F101" s="18"/>
      <c r="G101" s="18"/>
      <c r="H101" s="6"/>
      <c r="I101" s="6"/>
      <c r="J101" s="6"/>
      <c r="K101" s="8"/>
    </row>
    <row r="102" ht="55" customHeight="1">
      <c r="A102" s="5"/>
      <c r="B102" t="s" s="19">
        <v>209</v>
      </c>
      <c r="C102" t="s" s="19">
        <v>210</v>
      </c>
      <c r="D102" t="s" s="20">
        <v>211</v>
      </c>
      <c r="E102" s="21"/>
      <c r="F102" t="s" s="22">
        <v>16</v>
      </c>
      <c r="G102" s="23"/>
      <c r="H102" s="24"/>
      <c r="I102" t="s" s="25">
        <f>HYPERLINK("https://github.com/OWASP/owasp-mstg/blob/master/Document/0x05i-Testing-Code-Quality-and-Build-Settings.md#making-sure-that-the-app-is-properly-signed-mstg-code-1","Test Case")</f>
        <v>17</v>
      </c>
      <c r="J102" t="s" s="25">
        <f>HYPERLINK("https://github.com/OWASP/owasp-mstg/blob/master/Document/0x06i-Testing-Code-Quality-and-Build-Settings.md#making-sure-that-the-app-is-properly-signed-mstg-code-1","Test Case")</f>
        <v>17</v>
      </c>
      <c r="K102" s="8"/>
    </row>
    <row r="103" ht="55" customHeight="1">
      <c r="A103" s="5"/>
      <c r="B103" t="s" s="19">
        <v>212</v>
      </c>
      <c r="C103" t="s" s="19">
        <v>213</v>
      </c>
      <c r="D103" t="s" s="20">
        <v>214</v>
      </c>
      <c r="E103" s="21"/>
      <c r="F103" t="s" s="22">
        <v>16</v>
      </c>
      <c r="G103" s="23"/>
      <c r="H103" s="24"/>
      <c r="I103" t="s" s="25">
        <f>HYPERLINK("https://github.com/OWASP/owasp-mstg/blob/master/Document/0x05i-Testing-Code-Quality-and-Build-Settings.md#testing-whether-the-app-is-debuggable-mstg-code-2","Test Case")</f>
        <v>17</v>
      </c>
      <c r="J103" t="s" s="25">
        <f>HYPERLINK("https://github.com/OWASP/owasp-mstg/blob/master/Document/0x06i-Testing-Code-Quality-and-Build-Settings.md#determining-whether-the-app-is-debuggable-mstg-code-2","Test Case")</f>
        <v>17</v>
      </c>
      <c r="K103" s="8"/>
    </row>
    <row r="104" ht="55" customHeight="1">
      <c r="A104" s="5"/>
      <c r="B104" t="s" s="19">
        <v>215</v>
      </c>
      <c r="C104" t="s" s="19">
        <v>216</v>
      </c>
      <c r="D104" t="s" s="20">
        <v>217</v>
      </c>
      <c r="E104" s="21"/>
      <c r="F104" t="s" s="22">
        <v>16</v>
      </c>
      <c r="G104" s="23"/>
      <c r="H104" s="24"/>
      <c r="I104" t="s" s="25">
        <f>HYPERLINK("https://github.com/OWASP/owasp-mstg/blob/master/Document/0x05i-Testing-Code-Quality-and-Build-Settings.md#testing-for-debugging-symbols-mstg-code-3","Test Case")</f>
        <v>17</v>
      </c>
      <c r="J104" t="s" s="25">
        <f>HYPERLINK("https://github.com/OWASP/owasp-mstg/blob/master/Document/0x06i-Testing-Code-Quality-and-Build-Settings.md#finding-debugging-symbols-mstg-code-3","Test Case")</f>
        <v>17</v>
      </c>
      <c r="K104" s="8"/>
    </row>
    <row r="105" ht="55" customHeight="1">
      <c r="A105" s="5"/>
      <c r="B105" t="s" s="19">
        <v>218</v>
      </c>
      <c r="C105" t="s" s="19">
        <v>219</v>
      </c>
      <c r="D105" t="s" s="20">
        <v>220</v>
      </c>
      <c r="E105" s="21"/>
      <c r="F105" t="s" s="22">
        <v>16</v>
      </c>
      <c r="G105" s="23"/>
      <c r="H105" s="24"/>
      <c r="I105" t="s" s="25">
        <f>HYPERLINK("https://github.com/OWASP/owasp-mstg/blob/master/Document/0x05i-Testing-Code-Quality-and-Build-Settings.md#testing-for-debugging-code-and-verbose-error-logging-mstg-code-4","Test Case")</f>
        <v>17</v>
      </c>
      <c r="J105" t="s" s="25">
        <f>HYPERLINK("https://github.com/OWASP/owasp-mstg/blob/master/Document/0x06i-Testing-Code-Quality-and-Build-Settings.md#finding-debugging-code-and-verbose-error-logging-mstg-code-4","Test Case")</f>
        <v>17</v>
      </c>
      <c r="K105" s="8"/>
    </row>
    <row r="106" ht="55" customHeight="1">
      <c r="A106" s="5"/>
      <c r="B106" t="s" s="19">
        <v>221</v>
      </c>
      <c r="C106" t="s" s="19">
        <v>222</v>
      </c>
      <c r="D106" t="s" s="20">
        <v>223</v>
      </c>
      <c r="E106" s="21"/>
      <c r="F106" t="s" s="22">
        <v>16</v>
      </c>
      <c r="G106" s="23"/>
      <c r="H106" s="24"/>
      <c r="I106" t="s" s="25">
        <f>HYPERLINK("https://github.com/OWASP/owasp-mstg/blob/master/Document/0x05i-Testing-Code-Quality-and-Build-Settings.md#checking-for-weaknesses-in-third-party-libraries-mstg-code-5","Test Case")</f>
        <v>17</v>
      </c>
      <c r="J106" t="s" s="25">
        <f>HYPERLINK("https://github.com/OWASP/owasp-mstg/blob/master/Document/0x06i-Testing-Code-Quality-and-Build-Settings.md#checking-for-weaknesses-in-third-party-libraries-mstg-code-5","Test Case")</f>
        <v>17</v>
      </c>
      <c r="K106" s="8"/>
    </row>
    <row r="107" ht="55" customHeight="1">
      <c r="A107" s="5"/>
      <c r="B107" t="s" s="19">
        <v>224</v>
      </c>
      <c r="C107" t="s" s="19">
        <v>225</v>
      </c>
      <c r="D107" t="s" s="20">
        <v>226</v>
      </c>
      <c r="E107" s="21"/>
      <c r="F107" t="s" s="22">
        <v>16</v>
      </c>
      <c r="G107" s="23"/>
      <c r="H107" s="24"/>
      <c r="I107" t="s" s="25">
        <f>HYPERLINK("https://github.com/OWASP/owasp-mstg/blob/master/Document/0x05i-Testing-Code-Quality-and-Build-Settings.md#testing-exception-handling-mstg-code-6-and-mstg-code-7","Test Case")</f>
        <v>17</v>
      </c>
      <c r="J107" t="s" s="25">
        <f>HYPERLINK("https://github.com/OWASP/owasp-mstg/blob/master/Document/0x06i-Testing-Code-Quality-and-Build-Settings.md#testing-exception-handling-mstg-code-6","Test Case")</f>
        <v>17</v>
      </c>
      <c r="K107" s="8"/>
    </row>
    <row r="108" ht="55" customHeight="1">
      <c r="A108" s="5"/>
      <c r="B108" t="s" s="19">
        <v>227</v>
      </c>
      <c r="C108" t="s" s="19">
        <v>228</v>
      </c>
      <c r="D108" t="s" s="20">
        <v>229</v>
      </c>
      <c r="E108" s="21"/>
      <c r="F108" t="s" s="22">
        <v>16</v>
      </c>
      <c r="G108" s="23"/>
      <c r="H108" s="24"/>
      <c r="I108" t="s" s="25">
        <f>HYPERLINK("https://github.com/OWASP/owasp-mstg/blob/master/Document/0x05i-Testing-Code-Quality-and-Build-Settings.md#testing-exception-handling-mstg-code-6-and-mstg-code-7","Test Case")</f>
        <v>17</v>
      </c>
      <c r="J108" t="s" s="15">
        <v>18</v>
      </c>
      <c r="K108" s="8"/>
    </row>
    <row r="109" ht="55" customHeight="1">
      <c r="A109" s="5"/>
      <c r="B109" t="s" s="19">
        <v>230</v>
      </c>
      <c r="C109" t="s" s="19">
        <v>231</v>
      </c>
      <c r="D109" t="s" s="20">
        <v>232</v>
      </c>
      <c r="E109" s="21"/>
      <c r="F109" t="s" s="22">
        <v>16</v>
      </c>
      <c r="G109" s="23"/>
      <c r="H109" s="24"/>
      <c r="I109" t="s" s="25">
        <f>HYPERLINK("https://github.com/OWASP/owasp-mstg/blob/master/Document/0x05i-Testing-Code-Quality-and-Build-Settings.md#memory-corruption-bugs-mstg-code-8","Test Case")</f>
        <v>17</v>
      </c>
      <c r="J109" t="s" s="25">
        <f>HYPERLINK("https://github.com/OWASP/owasp-mstg/blob/master/Document/0x06i-Testing-Code-Quality-and-Build-Settings.md#memory-corruption-bugs-mstg-code-8","Test Case")</f>
        <v>17</v>
      </c>
      <c r="K109" s="8"/>
    </row>
    <row r="110" ht="55" customHeight="1">
      <c r="A110" s="5"/>
      <c r="B110" t="s" s="19">
        <v>233</v>
      </c>
      <c r="C110" t="s" s="19">
        <v>234</v>
      </c>
      <c r="D110" t="s" s="20">
        <v>235</v>
      </c>
      <c r="E110" s="21"/>
      <c r="F110" t="s" s="22">
        <v>16</v>
      </c>
      <c r="G110" s="23"/>
      <c r="H110" s="24"/>
      <c r="I110" t="s" s="25">
        <f>HYPERLINK("https://github.com/OWASP/owasp-mstg/blob/master/Document/0x05i-Testing-Code-Quality-and-Build-Settings.md#make-sure-that-free-security-features-are-activated-mstg-code-9","Test Case")</f>
        <v>17</v>
      </c>
      <c r="J110" t="s" s="25">
        <f>HYPERLINK("https://github.com/OWASP/owasp-mstg/blob/master/Document/0x06i-Testing-Code-Quality-and-Build-Settings.md#make-sure-that-free-security-features-are-activated-mstg-code-9","Test Case")</f>
        <v>17</v>
      </c>
      <c r="K110" s="8"/>
    </row>
    <row r="111" ht="15" customHeight="1">
      <c r="A111" s="5"/>
      <c r="B111" s="6"/>
      <c r="C111" s="6"/>
      <c r="D111" s="6"/>
      <c r="E111" s="27"/>
      <c r="F111" s="27"/>
      <c r="G111" s="27"/>
      <c r="H111" s="6"/>
      <c r="I111" s="6"/>
      <c r="J111" s="6"/>
      <c r="K111" s="8"/>
    </row>
    <row r="112" ht="25" customHeight="1">
      <c r="A112" s="5"/>
      <c r="B112" t="s" s="10">
        <v>236</v>
      </c>
      <c r="C112" s="11"/>
      <c r="D112" s="11"/>
      <c r="E112" s="11"/>
      <c r="F112" s="11"/>
      <c r="G112" s="11"/>
      <c r="H112" s="11"/>
      <c r="I112" s="11"/>
      <c r="J112" s="11"/>
      <c r="K112" s="12"/>
    </row>
    <row r="113" ht="15" customHeight="1">
      <c r="A113" s="5"/>
      <c r="B113" s="13"/>
      <c r="C113" s="13"/>
      <c r="D113" s="13"/>
      <c r="E113" s="13"/>
      <c r="F113" s="13"/>
      <c r="G113" s="13"/>
      <c r="H113" s="13"/>
      <c r="I113" s="13"/>
      <c r="J113" s="13"/>
      <c r="K113" s="14"/>
    </row>
    <row r="114" ht="18" customHeight="1">
      <c r="A114" s="5"/>
      <c r="B114" t="s" s="15">
        <v>4</v>
      </c>
      <c r="C114" t="s" s="15">
        <v>5</v>
      </c>
      <c r="D114" t="s" s="15">
        <v>6</v>
      </c>
      <c r="E114" t="s" s="15">
        <v>7</v>
      </c>
      <c r="F114" s="16"/>
      <c r="G114" t="s" s="15">
        <v>8</v>
      </c>
      <c r="H114" t="s" s="15">
        <v>9</v>
      </c>
      <c r="I114" t="s" s="15">
        <v>10</v>
      </c>
      <c r="J114" t="s" s="15">
        <v>11</v>
      </c>
      <c r="K114" t="s" s="17">
        <v>12</v>
      </c>
    </row>
    <row r="115" ht="15" customHeight="1">
      <c r="A115" s="5"/>
      <c r="B115" s="6"/>
      <c r="C115" s="6"/>
      <c r="D115" s="6"/>
      <c r="E115" s="6"/>
      <c r="F115" s="6"/>
      <c r="G115" s="6"/>
      <c r="H115" s="18"/>
      <c r="I115" s="6"/>
      <c r="J115" s="6"/>
      <c r="K115" s="8"/>
    </row>
    <row r="116" ht="55" customHeight="1">
      <c r="A116" s="5"/>
      <c r="B116" t="s" s="19">
        <v>237</v>
      </c>
      <c r="C116" t="s" s="19">
        <v>238</v>
      </c>
      <c r="D116" t="s" s="26">
        <v>239</v>
      </c>
      <c r="E116" s="6"/>
      <c r="F116" s="6"/>
      <c r="G116" s="29"/>
      <c r="H116" s="33"/>
      <c r="I116" t="s" s="34">
        <f>HYPERLINK("https://github.com/OWASP/owasp-mstg/blob/master/Document/0x05j-Testing-Resiliency-Against-Reverse-Engineering.md#testing-root-detection-mstg-resilience-1","Test Case")</f>
        <v>17</v>
      </c>
      <c r="J116" t="s" s="25">
        <f>HYPERLINK("https://github.com/OWASP/owasp-mstg/blob/master/Document/0x06j-Testing-Resiliency-Against-Reverse-Engineering.md#jailbreak-detection-mstg-resilience-1","Test Case")</f>
        <v>17</v>
      </c>
      <c r="K116" s="8"/>
    </row>
    <row r="117" ht="55" customHeight="1">
      <c r="A117" s="5"/>
      <c r="B117" t="s" s="19">
        <v>240</v>
      </c>
      <c r="C117" t="s" s="19">
        <v>241</v>
      </c>
      <c r="D117" t="s" s="26">
        <v>242</v>
      </c>
      <c r="E117" s="6"/>
      <c r="F117" s="6"/>
      <c r="G117" s="29"/>
      <c r="H117" s="33"/>
      <c r="I117" t="s" s="34">
        <f>HYPERLINK("https://github.com/OWASP/owasp-mstg/blob/master/Document/0x05j-Testing-Resiliency-Against-Reverse-Engineering.md#testing-anti-debugging-detection-mstg-resilience-2","Test Case")</f>
        <v>17</v>
      </c>
      <c r="J117" t="s" s="25">
        <f>HYPERLINK("https://github.com/OWASP/owasp-mstg/blob/master/Document/0x06j-Testing-Resiliency-Against-Reverse-Engineering.md#testing-anti-debugging-detection-mstg-resilience-2","Test Case")</f>
        <v>17</v>
      </c>
      <c r="K117" s="8"/>
    </row>
    <row r="118" ht="55" customHeight="1">
      <c r="A118" s="5"/>
      <c r="B118" t="s" s="19">
        <v>243</v>
      </c>
      <c r="C118" t="s" s="19">
        <v>244</v>
      </c>
      <c r="D118" t="s" s="26">
        <v>245</v>
      </c>
      <c r="E118" s="6"/>
      <c r="F118" s="6"/>
      <c r="G118" s="29"/>
      <c r="H118" s="33"/>
      <c r="I118" t="s" s="34">
        <f>HYPERLINK("https://github.com/OWASP/owasp-mstg/blob/master/Document/0x05j-Testing-Resiliency-Against-Reverse-Engineering.md#testing-file-integrity-checks-mstg-resilience-3","Test Case")</f>
        <v>17</v>
      </c>
      <c r="J118" t="s" s="25">
        <f>HYPERLINK("https://github.com/OWASP/owasp-mstg/blob/master/Document/0x06j-Testing-Resiliency-Against-Reverse-Engineering.md#file-integrity-checks-mstg-resilience-3-and-mstg-resilience-11","Test Case")</f>
        <v>17</v>
      </c>
      <c r="K118" s="8"/>
    </row>
    <row r="119" ht="55" customHeight="1">
      <c r="A119" s="5"/>
      <c r="B119" t="s" s="19">
        <v>246</v>
      </c>
      <c r="C119" t="s" s="19">
        <v>247</v>
      </c>
      <c r="D119" t="s" s="26">
        <v>248</v>
      </c>
      <c r="E119" s="6"/>
      <c r="F119" s="6"/>
      <c r="G119" s="29"/>
      <c r="H119" s="33"/>
      <c r="I119" t="s" s="34">
        <f>HYPERLINK("https://github.com/OWASP/owasp-mstg/blob/master/Document/0x05j-Testing-Resiliency-Against-Reverse-Engineering.md#testing-reverse-engineering-tools-detection-mstg-resilience-4","Test Case")</f>
        <v>17</v>
      </c>
      <c r="J119" t="s" s="25">
        <f>HYPERLINK("https://github.com/OWASP/owasp-mstg/blob/master/Document/0x06j-Testing-Resiliency-Against-Reverse-Engineering.md#testing-reverse-engineering-tools-detection-mstg-resilience-4","Test Case")</f>
        <v>17</v>
      </c>
      <c r="K119" s="8"/>
    </row>
    <row r="120" ht="55" customHeight="1">
      <c r="A120" s="5"/>
      <c r="B120" t="s" s="19">
        <v>249</v>
      </c>
      <c r="C120" t="s" s="19">
        <v>250</v>
      </c>
      <c r="D120" t="s" s="26">
        <v>251</v>
      </c>
      <c r="E120" s="6"/>
      <c r="F120" s="6"/>
      <c r="G120" s="29"/>
      <c r="H120" s="33"/>
      <c r="I120" t="s" s="34">
        <f>HYPERLINK("https://github.com/OWASP/owasp-mstg/blob/master/Document/0x05j-Testing-Resiliency-Against-Reverse-Engineering.md#testing-emulator-detection-mstg-resilience-5","Test Case")</f>
        <v>17</v>
      </c>
      <c r="J120" t="s" s="25">
        <f>HYPERLINK("https://github.com/OWASP/owasp-mstg/blob/master/Document/0x06j-Testing-Resiliency-Against-Reverse-Engineering.md#testing-emulator-detection-mstg-resilience-5","Test Case")</f>
        <v>17</v>
      </c>
      <c r="K120" s="8"/>
    </row>
    <row r="121" ht="55" customHeight="1">
      <c r="A121" s="5"/>
      <c r="B121" t="s" s="19">
        <v>252</v>
      </c>
      <c r="C121" t="s" s="19">
        <v>253</v>
      </c>
      <c r="D121" t="s" s="26">
        <v>254</v>
      </c>
      <c r="E121" s="6"/>
      <c r="F121" s="6"/>
      <c r="G121" s="29"/>
      <c r="H121" s="33"/>
      <c r="I121" t="s" s="34">
        <f>HYPERLINK("https://github.com/OWASP/owasp-mstg/blob/master/Document/0x05j-Testing-Resiliency-Against-Reverse-Engineering.md#testing-runtime-integrity-checks-mstg-resilience-6","Test Case")</f>
        <v>17</v>
      </c>
      <c r="J121" t="s" s="15">
        <v>18</v>
      </c>
      <c r="K121" s="8"/>
    </row>
    <row r="122" ht="55" customHeight="1">
      <c r="A122" s="5"/>
      <c r="B122" t="s" s="19">
        <v>255</v>
      </c>
      <c r="C122" t="s" s="19">
        <v>256</v>
      </c>
      <c r="D122" t="s" s="26">
        <v>257</v>
      </c>
      <c r="E122" s="6"/>
      <c r="F122" s="6"/>
      <c r="G122" s="29"/>
      <c r="H122" s="33"/>
      <c r="I122" s="24"/>
      <c r="J122" s="6"/>
      <c r="K122" s="8"/>
    </row>
    <row r="123" ht="55" customHeight="1">
      <c r="A123" s="5"/>
      <c r="B123" t="s" s="19">
        <v>258</v>
      </c>
      <c r="C123" t="s" s="19">
        <v>259</v>
      </c>
      <c r="D123" t="s" s="26">
        <v>260</v>
      </c>
      <c r="E123" s="6"/>
      <c r="F123" s="6"/>
      <c r="G123" s="29"/>
      <c r="H123" s="33"/>
      <c r="I123" s="24"/>
      <c r="J123" s="6"/>
      <c r="K123" s="8"/>
    </row>
    <row r="124" ht="55" customHeight="1">
      <c r="A124" s="5"/>
      <c r="B124" t="s" s="19">
        <v>261</v>
      </c>
      <c r="C124" t="s" s="19">
        <v>262</v>
      </c>
      <c r="D124" t="s" s="26">
        <v>263</v>
      </c>
      <c r="E124" s="6"/>
      <c r="F124" s="6"/>
      <c r="G124" s="29"/>
      <c r="H124" s="33"/>
      <c r="I124" t="s" s="34">
        <f>HYPERLINK("https://github.com/OWASP/owasp-mstg/blob/master/Document/0x05j-Testing-Resiliency-Against-Reverse-Engineering.md#testing-obfuscation-mstg-resilience-9","Test Case")</f>
        <v>17</v>
      </c>
      <c r="J124" t="s" s="25">
        <f>HYPERLINK("https://github.com/OWASP/owasp-mstg/blob/master/Document/0x06j-Testing-Resiliency-Against-Reverse-Engineering.md#testing-obfuscation-mstg-resilience-9","Test Case")</f>
        <v>17</v>
      </c>
      <c r="K124" s="8"/>
    </row>
    <row r="125" ht="55" customHeight="1">
      <c r="A125" s="5"/>
      <c r="B125" t="s" s="19">
        <v>264</v>
      </c>
      <c r="C125" t="s" s="19">
        <v>265</v>
      </c>
      <c r="D125" t="s" s="26">
        <v>266</v>
      </c>
      <c r="E125" s="6"/>
      <c r="F125" s="6"/>
      <c r="G125" s="29"/>
      <c r="H125" s="33"/>
      <c r="I125" t="s" s="34">
        <f>HYPERLINK("https://github.com/OWASP/owasp-mstg/blob/master/Document/0x05j-Testing-Resiliency-Against-Reverse-Engineering.md#testing-device-binding-mstg-resilience-10","Test Case")</f>
        <v>17</v>
      </c>
      <c r="J125" t="s" s="25">
        <f>HYPERLINK("https://github.com/OWASP/owasp-mstg/blob/master/Document/0x06j-Testing-Resiliency-Against-Reverse-Engineering.md#device-binding-mstg-resilience-10","Test Case")</f>
        <v>17</v>
      </c>
      <c r="K125" s="8"/>
    </row>
    <row r="126" ht="55" customHeight="1">
      <c r="A126" s="5"/>
      <c r="B126" t="s" s="19">
        <v>267</v>
      </c>
      <c r="C126" t="s" s="19">
        <v>268</v>
      </c>
      <c r="D126" t="s" s="26">
        <v>269</v>
      </c>
      <c r="E126" s="6"/>
      <c r="F126" s="6"/>
      <c r="G126" s="29"/>
      <c r="H126" s="33"/>
      <c r="I126" t="s" s="35">
        <v>18</v>
      </c>
      <c r="J126" t="s" s="25">
        <f>HYPERLINK("https://github.com/OWASP/owasp-mstg/blob/master/Document/0x06j-Testing-Resiliency-Against-Reverse-Engineering.md#file-integrity-checks-mstg-resilience-3-and-mstg-resilience-11","Test Case")</f>
        <v>17</v>
      </c>
      <c r="K126" s="8"/>
    </row>
    <row r="127" ht="55" customHeight="1">
      <c r="A127" s="5"/>
      <c r="B127" t="s" s="19">
        <v>270</v>
      </c>
      <c r="C127" t="s" s="19">
        <v>271</v>
      </c>
      <c r="D127" t="s" s="26">
        <v>272</v>
      </c>
      <c r="E127" s="6"/>
      <c r="F127" s="6"/>
      <c r="G127" s="29"/>
      <c r="H127" s="33"/>
      <c r="I127" s="24"/>
      <c r="J127" s="6"/>
      <c r="K127" s="8"/>
    </row>
    <row r="128" ht="55" customHeight="1">
      <c r="A128" s="36"/>
      <c r="B128" t="s" s="37">
        <v>273</v>
      </c>
      <c r="C128" t="s" s="37">
        <v>274</v>
      </c>
      <c r="D128" t="s" s="38">
        <v>275</v>
      </c>
      <c r="E128" s="39"/>
      <c r="F128" s="39"/>
      <c r="G128" s="40"/>
      <c r="H128" s="33"/>
      <c r="I128" s="41"/>
      <c r="J128" s="39"/>
      <c r="K128" s="42"/>
    </row>
    <row r="130" ht="55" customHeight="1">
      <c r="L130" t="s" s="22">
        <v>16</v>
      </c>
    </row>
    <row r="132" ht="55" customHeight="1">
      <c r="M132" t="s" s="22">
        <v>16</v>
      </c>
    </row>
  </sheetData>
  <mergeCells count="9">
    <mergeCell ref="B2:C4"/>
    <mergeCell ref="B7:K7"/>
    <mergeCell ref="B24:K24"/>
    <mergeCell ref="B44:K44"/>
    <mergeCell ref="B55:K55"/>
    <mergeCell ref="B71:K71"/>
    <mergeCell ref="B82:K82"/>
    <mergeCell ref="B98:K98"/>
    <mergeCell ref="B112:K112"/>
  </mergeCells>
  <conditionalFormatting sqref="K11:K128">
    <cfRule type="containsText" dxfId="0" priority="1" stopIfTrue="1" text="Fail">
      <formula>NOT(ISERROR(FIND(UPPER("Fail"),UPPER(K11))))</formula>
      <formula>"Fail"</formula>
    </cfRule>
    <cfRule type="containsText" dxfId="1" priority="2" stopIfTrue="1" text="Pass">
      <formula>NOT(ISERROR(FIND(UPPER("Pass"),UPPER(K11))))</formula>
      <formula>"Pass"</formula>
    </cfRule>
    <cfRule type="containsText" dxfId="2" priority="3" stopIfTrue="1" text="N/A">
      <formula>NOT(ISERROR(FIND(UPPER("N/A"),UPPER(K11))))</formula>
      <formula>"N/A"</formula>
    </cfRule>
  </conditionalFormatting>
  <hyperlinks>
    <hyperlink ref="D3" r:id="rId1" location="" tooltip="" display="OWASP MSTG v1.4.0 (commit: b04750a)"/>
    <hyperlink ref="D4" r:id="rId2" location="" tooltip="" display="OWASP MASVS v1.4.2 (commit: 2a8b582)"/>
    <hyperlink ref="I11" r:id="rId3" location="" tooltip="" display="Test Case"/>
    <hyperlink ref="I17" r:id="rId4" location="" tooltip="" display="Test Case"/>
    <hyperlink ref="I19" r:id="rId5" location="" tooltip="" display="Test Case"/>
    <hyperlink ref="J19" r:id="rId6" location="" tooltip="" display="Test Case"/>
    <hyperlink ref="I28" r:id="rId7" location="" tooltip="" display="Test Case"/>
    <hyperlink ref="J28" r:id="rId8" location="" tooltip="" display="Test Case"/>
    <hyperlink ref="I29" r:id="rId9" location="" tooltip="" display="Test Case"/>
    <hyperlink ref="J29" r:id="rId10" location="" tooltip="" display="Test Case"/>
    <hyperlink ref="I30" r:id="rId11" location="" tooltip="" display="Test Case"/>
    <hyperlink ref="J30" r:id="rId12" location="" tooltip="" display="Test Case"/>
    <hyperlink ref="I31" r:id="rId13" location="" tooltip="" display="Test Case"/>
    <hyperlink ref="J31" r:id="rId14" location="" tooltip="" display="Test Case"/>
    <hyperlink ref="I32" r:id="rId15" location="" tooltip="" display="Test Case"/>
    <hyperlink ref="J32" r:id="rId16" location="" tooltip="" display="Test Case"/>
    <hyperlink ref="I33" r:id="rId17" location="" tooltip="" display="Test Case"/>
    <hyperlink ref="J33" r:id="rId18" location="" tooltip="" display="Test Case"/>
    <hyperlink ref="I34" r:id="rId19" location="" tooltip="" display="Test Case"/>
    <hyperlink ref="J34" r:id="rId20" location="" tooltip="" display="Test Case"/>
    <hyperlink ref="I35" r:id="rId21" location="" tooltip="" display="Test Case"/>
    <hyperlink ref="J35" r:id="rId22" location="" tooltip="" display="Test Case"/>
    <hyperlink ref="I36" r:id="rId23" location="" tooltip="" display="Test Case"/>
    <hyperlink ref="J36" r:id="rId24" location="" tooltip="" display="Test Case"/>
    <hyperlink ref="I37" r:id="rId25" location="" tooltip="" display="Test Case"/>
    <hyperlink ref="J37" r:id="rId26" location="" tooltip="" display="Test Case"/>
    <hyperlink ref="I38" r:id="rId27" location="" tooltip="" display="Test Case"/>
    <hyperlink ref="J38" r:id="rId28" location="" tooltip="" display="Test Case"/>
    <hyperlink ref="I48" r:id="rId29" location="" tooltip="" display="Test Case"/>
    <hyperlink ref="J48" r:id="rId30" location="" tooltip="" display="Test Case"/>
    <hyperlink ref="I49" r:id="rId31" location="" tooltip="" display="Test Case"/>
    <hyperlink ref="J49" r:id="rId32" location="" tooltip="" display="Test Case"/>
    <hyperlink ref="I50" r:id="rId33" location="" tooltip="" display="Test Case"/>
    <hyperlink ref="J50" r:id="rId34" location="" tooltip="" display="Test Case"/>
    <hyperlink ref="I51" r:id="rId35" location="" tooltip="" display="Test Case"/>
    <hyperlink ref="I52" r:id="rId36" location="" tooltip="" display="Test Case"/>
    <hyperlink ref="J52" r:id="rId37" location="" tooltip="" display="Test Case"/>
    <hyperlink ref="I53" r:id="rId38" location="" tooltip="" display="Test Case"/>
    <hyperlink ref="J53" r:id="rId39" location="" tooltip="" display="Test Case"/>
    <hyperlink ref="I59" r:id="rId40" location="" tooltip="" display="Test Case"/>
    <hyperlink ref="I65" r:id="rId41" location="" tooltip="" display="Test Case"/>
    <hyperlink ref="J65" r:id="rId42" location="" tooltip="" display="Test Case"/>
    <hyperlink ref="J76" r:id="rId43" location="" tooltip="" display="Test Case"/>
    <hyperlink ref="I77" r:id="rId44" location="" tooltip="" display="Test Case"/>
    <hyperlink ref="J77" r:id="rId45" location="" tooltip="" display="Test Case"/>
    <hyperlink ref="I78" r:id="rId46" location="" tooltip="" display="Test Case"/>
    <hyperlink ref="J78" r:id="rId47" location="" tooltip="" display="Test Case"/>
    <hyperlink ref="I80" r:id="rId48" location="" tooltip="" display="Test Case"/>
    <hyperlink ref="I86" r:id="rId49" location="" tooltip="" display="Test Case"/>
    <hyperlink ref="J86" r:id="rId50" location="" tooltip="" display="Test Case"/>
    <hyperlink ref="I87" r:id="rId51" location="" tooltip="" display="Test Case"/>
    <hyperlink ref="I88" r:id="rId52" location="" tooltip="" display="Test Case"/>
    <hyperlink ref="J88" r:id="rId53" location="" tooltip="" display="Test Case"/>
    <hyperlink ref="I89" r:id="rId54" location="" tooltip="" display="Test Case"/>
    <hyperlink ref="J89" r:id="rId55" location="" tooltip="" display="Test Case"/>
    <hyperlink ref="I90" r:id="rId56" location="" tooltip="" display="Test Case"/>
    <hyperlink ref="J90" r:id="rId57" location="" tooltip="" display="Test Case"/>
    <hyperlink ref="I91" r:id="rId58" location="" tooltip="" display="Test Case"/>
    <hyperlink ref="J91" r:id="rId59" location="" tooltip="" display="Test Case"/>
    <hyperlink ref="I92" r:id="rId60" location="" tooltip="" display="Test Case"/>
    <hyperlink ref="J92" r:id="rId61" location="" tooltip="" display="Test Case"/>
    <hyperlink ref="I93" r:id="rId62" location="" tooltip="" display="Test Case"/>
    <hyperlink ref="J93" r:id="rId63" location="" tooltip="" display="Test Case"/>
    <hyperlink ref="I94" r:id="rId64" location="" tooltip="" display="Test Case"/>
    <hyperlink ref="I102" r:id="rId65" location="" tooltip="" display="Test Case"/>
    <hyperlink ref="J102" r:id="rId66" location="" tooltip="" display="Test Case"/>
    <hyperlink ref="I103" r:id="rId67" location="" tooltip="" display="Test Case"/>
    <hyperlink ref="J103" r:id="rId68" location="" tooltip="" display="Test Case"/>
    <hyperlink ref="I104" r:id="rId69" location="" tooltip="" display="Test Case"/>
    <hyperlink ref="J104" r:id="rId70" location="" tooltip="" display="Test Case"/>
    <hyperlink ref="I105" r:id="rId71" location="" tooltip="" display="Test Case"/>
    <hyperlink ref="J105" r:id="rId72" location="" tooltip="" display="Test Case"/>
    <hyperlink ref="I106" r:id="rId73" location="" tooltip="" display="Test Case"/>
    <hyperlink ref="J106" r:id="rId74" location="" tooltip="" display="Test Case"/>
    <hyperlink ref="I107" r:id="rId75" location="" tooltip="" display="Test Case"/>
    <hyperlink ref="J107" r:id="rId76" location="" tooltip="" display="Test Case"/>
    <hyperlink ref="I108" r:id="rId77" location="" tooltip="" display="Test Case"/>
    <hyperlink ref="I109" r:id="rId78" location="" tooltip="" display="Test Case"/>
    <hyperlink ref="J109" r:id="rId79" location="" tooltip="" display="Test Case"/>
    <hyperlink ref="I110" r:id="rId80" location="" tooltip="" display="Test Case"/>
    <hyperlink ref="J110" r:id="rId81" location="" tooltip="" display="Test Case"/>
    <hyperlink ref="I116" r:id="rId82" location="" tooltip="" display="Test Case"/>
    <hyperlink ref="J116" r:id="rId83" location="" tooltip="" display="Test Case"/>
    <hyperlink ref="I117" r:id="rId84" location="" tooltip="" display="Test Case"/>
    <hyperlink ref="J117" r:id="rId85" location="" tooltip="" display="Test Case"/>
    <hyperlink ref="I118" r:id="rId86" location="" tooltip="" display="Test Case"/>
    <hyperlink ref="J118" r:id="rId87" location="" tooltip="" display="Test Case"/>
    <hyperlink ref="I119" r:id="rId88" location="" tooltip="" display="Test Case"/>
    <hyperlink ref="J119" r:id="rId89" location="" tooltip="" display="Test Case"/>
    <hyperlink ref="I120" r:id="rId90" location="" tooltip="" display="Test Case"/>
    <hyperlink ref="J120" r:id="rId91" location="" tooltip="" display="Test Case"/>
    <hyperlink ref="I121" r:id="rId92" location="" tooltip="" display="Test Case"/>
    <hyperlink ref="I124" r:id="rId93" location="" tooltip="" display="Test Case"/>
    <hyperlink ref="J124" r:id="rId94" location="" tooltip="" display="Test Case"/>
    <hyperlink ref="I125" r:id="rId95" location="" tooltip="" display="Test Case"/>
    <hyperlink ref="J125" r:id="rId96" location="" tooltip="" display="Test Case"/>
    <hyperlink ref="J126" r:id="rId97" location="" tooltip="" display="Test Case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98"/>
</worksheet>
</file>

<file path=xl/worksheets/sheet2.xml><?xml version="1.0" encoding="utf-8"?>
<worksheet xmlns:r="http://schemas.openxmlformats.org/officeDocument/2006/relationships" xmlns="http://schemas.openxmlformats.org/spreadsheetml/2006/main">
  <dimension ref="A1:J32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5" customWidth="1"/>
    <col min="2" max="2" width="10" style="45" customWidth="1"/>
    <col min="3" max="3" width="25" style="45" customWidth="1"/>
    <col min="4" max="4" width="80" style="45" customWidth="1"/>
    <col min="5" max="7" width="5" style="45" customWidth="1"/>
    <col min="8" max="10" width="10" style="45" customWidth="1"/>
    <col min="11" max="16384" width="8.85156" style="45" customWidth="1"/>
  </cols>
  <sheetData>
    <row r="1" ht="15" customHeight="1">
      <c r="A1" s="2"/>
      <c r="B1" s="3"/>
      <c r="C1" s="3"/>
      <c r="D1" s="3"/>
      <c r="E1" s="3"/>
      <c r="F1" s="3"/>
      <c r="G1" s="3"/>
      <c r="H1" s="3"/>
      <c r="I1" s="3"/>
      <c r="J1" s="4"/>
    </row>
    <row r="2" ht="65" customHeight="1">
      <c r="A2" s="5"/>
      <c r="B2" s="6"/>
      <c r="C2" s="6"/>
      <c r="D2" t="s" s="7">
        <v>0</v>
      </c>
      <c r="E2" s="6"/>
      <c r="F2" s="6"/>
      <c r="G2" s="6"/>
      <c r="H2" s="6"/>
      <c r="I2" s="6"/>
      <c r="J2" s="8"/>
    </row>
    <row r="3" ht="15" customHeight="1">
      <c r="A3" s="5"/>
      <c r="B3" s="6"/>
      <c r="C3" s="6"/>
      <c r="D3" t="s" s="9">
        <f>HYPERLINK("https://github.com/OWASP/owasp-mstg/releases/tag/v1.4.0","OWASP MSTG v1.4.0 (commit: b04750a)")</f>
        <v>1</v>
      </c>
      <c r="E3" s="6"/>
      <c r="F3" s="6"/>
      <c r="G3" s="6"/>
      <c r="H3" s="6"/>
      <c r="I3" s="6"/>
      <c r="J3" s="8"/>
    </row>
    <row r="4" ht="15" customHeight="1">
      <c r="A4" s="5"/>
      <c r="B4" s="6"/>
      <c r="C4" s="6"/>
      <c r="D4" t="s" s="9">
        <f>HYPERLINK("https://github.com/OWASP/owasp-masvs/releases/tag/v1.4.2","OWASP MASVS v1.4.2 (commit: 2a8b582)")</f>
        <v>2</v>
      </c>
      <c r="E4" s="6"/>
      <c r="F4" s="6"/>
      <c r="G4" s="6"/>
      <c r="H4" s="6"/>
      <c r="I4" s="6"/>
      <c r="J4" s="8"/>
    </row>
    <row r="5" ht="15" customHeight="1">
      <c r="A5" s="5"/>
      <c r="B5" s="6"/>
      <c r="C5" s="6"/>
      <c r="D5" s="6"/>
      <c r="E5" s="6"/>
      <c r="F5" s="6"/>
      <c r="G5" s="6"/>
      <c r="H5" s="6"/>
      <c r="I5" s="6"/>
      <c r="J5" s="8"/>
    </row>
    <row r="6" ht="15" customHeight="1">
      <c r="A6" s="5"/>
      <c r="B6" s="6"/>
      <c r="C6" s="6"/>
      <c r="D6" s="6"/>
      <c r="E6" s="6"/>
      <c r="F6" s="6"/>
      <c r="G6" s="6"/>
      <c r="H6" s="6"/>
      <c r="I6" s="6"/>
      <c r="J6" s="8"/>
    </row>
    <row r="7" ht="15" customHeight="1">
      <c r="A7" s="5"/>
      <c r="B7" s="6"/>
      <c r="C7" s="6"/>
      <c r="D7" s="6"/>
      <c r="E7" s="6"/>
      <c r="F7" s="6"/>
      <c r="G7" s="6"/>
      <c r="H7" s="6"/>
      <c r="I7" s="6"/>
      <c r="J7" s="8"/>
    </row>
    <row r="8" ht="25" customHeight="1">
      <c r="A8" s="5"/>
      <c r="B8" t="s" s="10">
        <v>276</v>
      </c>
      <c r="C8" s="11"/>
      <c r="D8" s="11"/>
      <c r="E8" s="11"/>
      <c r="F8" s="11"/>
      <c r="G8" s="11"/>
      <c r="H8" s="11"/>
      <c r="I8" s="11"/>
      <c r="J8" s="12"/>
    </row>
    <row r="9" ht="15" customHeight="1">
      <c r="A9" s="5"/>
      <c r="B9" s="13"/>
      <c r="C9" s="13"/>
      <c r="D9" s="13"/>
      <c r="E9" s="13"/>
      <c r="F9" s="13"/>
      <c r="G9" s="13"/>
      <c r="H9" s="13"/>
      <c r="I9" s="13"/>
      <c r="J9" s="14"/>
    </row>
    <row r="10" ht="18" customHeight="1">
      <c r="A10" s="5"/>
      <c r="B10" t="s" s="26">
        <v>277</v>
      </c>
      <c r="C10" s="6"/>
      <c r="D10" s="6"/>
      <c r="E10" s="6"/>
      <c r="F10" s="6"/>
      <c r="G10" s="6"/>
      <c r="H10" s="6"/>
      <c r="I10" s="6"/>
      <c r="J10" s="8"/>
    </row>
    <row r="11" ht="15" customHeight="1">
      <c r="A11" s="5"/>
      <c r="B11" s="6"/>
      <c r="C11" s="6"/>
      <c r="D11" s="6"/>
      <c r="E11" s="6"/>
      <c r="F11" s="6"/>
      <c r="G11" s="6"/>
      <c r="H11" s="6"/>
      <c r="I11" s="6"/>
      <c r="J11" s="8"/>
    </row>
    <row r="12" ht="15" customHeight="1">
      <c r="A12" s="5"/>
      <c r="B12" t="s" s="46">
        <f>HYPERLINK("https://owasp.org/www-project-mobile-security-testing-guide/","https://owasp.org/www-project-mobile-security-testing-guide/")</f>
        <v>278</v>
      </c>
      <c r="C12" s="6"/>
      <c r="D12" s="6"/>
      <c r="E12" s="6"/>
      <c r="F12" s="6"/>
      <c r="G12" s="6"/>
      <c r="H12" s="6"/>
      <c r="I12" s="6"/>
      <c r="J12" s="8"/>
    </row>
    <row r="13" ht="15" customHeight="1">
      <c r="A13" s="5"/>
      <c r="B13" s="6"/>
      <c r="C13" s="6"/>
      <c r="D13" s="6"/>
      <c r="E13" s="6"/>
      <c r="F13" s="6"/>
      <c r="G13" s="6"/>
      <c r="H13" s="6"/>
      <c r="I13" s="6"/>
      <c r="J13" s="8"/>
    </row>
    <row r="14" ht="18" customHeight="1">
      <c r="A14" s="5"/>
      <c r="B14" t="s" s="26">
        <v>279</v>
      </c>
      <c r="C14" s="6"/>
      <c r="D14" s="6"/>
      <c r="E14" s="6"/>
      <c r="F14" s="6"/>
      <c r="G14" s="6"/>
      <c r="H14" s="6"/>
      <c r="I14" s="6"/>
      <c r="J14" s="8"/>
    </row>
    <row r="15" ht="15" customHeight="1">
      <c r="A15" s="5"/>
      <c r="B15" s="6"/>
      <c r="C15" s="6"/>
      <c r="D15" s="6"/>
      <c r="E15" s="6"/>
      <c r="F15" s="6"/>
      <c r="G15" s="6"/>
      <c r="H15" s="6"/>
      <c r="I15" s="6"/>
      <c r="J15" s="8"/>
    </row>
    <row r="16" ht="15" customHeight="1">
      <c r="A16" s="5"/>
      <c r="B16" t="s" s="46">
        <f>HYPERLINK("https://github.com/OWASP/owasp-mstg/","https://github.com/OWASP/owasp-mstg/")</f>
        <v>280</v>
      </c>
      <c r="C16" s="6"/>
      <c r="D16" s="6"/>
      <c r="E16" s="6"/>
      <c r="F16" s="6"/>
      <c r="G16" s="6"/>
      <c r="H16" s="6"/>
      <c r="I16" s="6"/>
      <c r="J16" s="8"/>
    </row>
    <row r="17" ht="15" customHeight="1">
      <c r="A17" s="5"/>
      <c r="B17" s="6"/>
      <c r="C17" s="6"/>
      <c r="D17" s="6"/>
      <c r="E17" s="6"/>
      <c r="F17" s="6"/>
      <c r="G17" s="6"/>
      <c r="H17" s="6"/>
      <c r="I17" s="6"/>
      <c r="J17" s="8"/>
    </row>
    <row r="18" ht="33" customHeight="1">
      <c r="A18" s="5"/>
      <c r="B18" t="s" s="26">
        <v>281</v>
      </c>
      <c r="C18" s="6"/>
      <c r="D18" s="6"/>
      <c r="E18" s="6"/>
      <c r="F18" s="6"/>
      <c r="G18" s="6"/>
      <c r="H18" s="6"/>
      <c r="I18" s="6"/>
      <c r="J18" s="8"/>
    </row>
    <row r="19" ht="15" customHeight="1">
      <c r="A19" s="5"/>
      <c r="B19" s="6"/>
      <c r="C19" s="6"/>
      <c r="D19" s="6"/>
      <c r="E19" s="6"/>
      <c r="F19" s="6"/>
      <c r="G19" s="6"/>
      <c r="H19" s="6"/>
      <c r="I19" s="6"/>
      <c r="J19" s="8"/>
    </row>
    <row r="20" ht="15" customHeight="1">
      <c r="A20" s="5"/>
      <c r="B20" t="s" s="46">
        <f>HYPERLINK("https://github.com/OWASP/owasp-masvs/","https://github.com/OWASP/owasp-masvs/")</f>
        <v>282</v>
      </c>
      <c r="C20" s="6"/>
      <c r="D20" s="6"/>
      <c r="E20" s="6"/>
      <c r="F20" s="6"/>
      <c r="G20" s="6"/>
      <c r="H20" s="6"/>
      <c r="I20" s="6"/>
      <c r="J20" s="8"/>
    </row>
    <row r="21" ht="15" customHeight="1">
      <c r="A21" s="5"/>
      <c r="B21" s="6"/>
      <c r="C21" s="6"/>
      <c r="D21" s="6"/>
      <c r="E21" s="6"/>
      <c r="F21" s="6"/>
      <c r="G21" s="6"/>
      <c r="H21" s="6"/>
      <c r="I21" s="6"/>
      <c r="J21" s="8"/>
    </row>
    <row r="22" ht="25" customHeight="1">
      <c r="A22" s="5"/>
      <c r="B22" t="s" s="10">
        <v>283</v>
      </c>
      <c r="C22" s="11"/>
      <c r="D22" s="11"/>
      <c r="E22" s="11"/>
      <c r="F22" s="11"/>
      <c r="G22" s="11"/>
      <c r="H22" s="11"/>
      <c r="I22" s="11"/>
      <c r="J22" s="12"/>
    </row>
    <row r="23" ht="15" customHeight="1">
      <c r="A23" s="5"/>
      <c r="B23" s="13"/>
      <c r="C23" s="13"/>
      <c r="D23" s="13"/>
      <c r="E23" s="13"/>
      <c r="F23" s="13"/>
      <c r="G23" s="13"/>
      <c r="H23" s="13"/>
      <c r="I23" s="13"/>
      <c r="J23" s="14"/>
    </row>
    <row r="24" ht="18" customHeight="1">
      <c r="A24" s="5"/>
      <c r="B24" t="s" s="26">
        <v>284</v>
      </c>
      <c r="C24" s="6"/>
      <c r="D24" s="6"/>
      <c r="E24" s="6"/>
      <c r="F24" s="6"/>
      <c r="G24" s="6"/>
      <c r="H24" s="6"/>
      <c r="I24" s="6"/>
      <c r="J24" s="8"/>
    </row>
    <row r="25" ht="15" customHeight="1">
      <c r="A25" s="5"/>
      <c r="B25" s="6"/>
      <c r="C25" s="6"/>
      <c r="D25" s="6"/>
      <c r="E25" s="6"/>
      <c r="F25" s="6"/>
      <c r="G25" s="6"/>
      <c r="H25" s="6"/>
      <c r="I25" s="6"/>
      <c r="J25" s="8"/>
    </row>
    <row r="26" ht="15" customHeight="1">
      <c r="A26" s="5"/>
      <c r="B26" t="s" s="46">
        <f>HYPERLINK("https://github.com/OWASP/owasp-mstg/discussions/categories/ideas","https://github.com/OWASP/owasp-mstg/discussions/categories/ideas")</f>
        <v>285</v>
      </c>
      <c r="C26" s="6"/>
      <c r="D26" s="6"/>
      <c r="E26" s="6"/>
      <c r="F26" s="6"/>
      <c r="G26" s="6"/>
      <c r="H26" s="6"/>
      <c r="I26" s="6"/>
      <c r="J26" s="8"/>
    </row>
    <row r="27" ht="15" customHeight="1">
      <c r="A27" s="5"/>
      <c r="B27" s="6"/>
      <c r="C27" s="6"/>
      <c r="D27" s="6"/>
      <c r="E27" s="6"/>
      <c r="F27" s="6"/>
      <c r="G27" s="6"/>
      <c r="H27" s="6"/>
      <c r="I27" s="6"/>
      <c r="J27" s="8"/>
    </row>
    <row r="28" ht="25" customHeight="1">
      <c r="A28" s="5"/>
      <c r="B28" t="s" s="10">
        <v>286</v>
      </c>
      <c r="C28" s="11"/>
      <c r="D28" s="11"/>
      <c r="E28" s="11"/>
      <c r="F28" s="11"/>
      <c r="G28" s="11"/>
      <c r="H28" s="11"/>
      <c r="I28" s="11"/>
      <c r="J28" s="12"/>
    </row>
    <row r="29" ht="15" customHeight="1">
      <c r="A29" s="5"/>
      <c r="B29" s="13"/>
      <c r="C29" s="13"/>
      <c r="D29" s="13"/>
      <c r="E29" s="13"/>
      <c r="F29" s="13"/>
      <c r="G29" s="13"/>
      <c r="H29" s="13"/>
      <c r="I29" s="13"/>
      <c r="J29" s="14"/>
    </row>
    <row r="30" ht="33" customHeight="1">
      <c r="A30" s="5"/>
      <c r="B30" t="s" s="26">
        <v>287</v>
      </c>
      <c r="C30" s="6"/>
      <c r="D30" s="6"/>
      <c r="E30" s="6"/>
      <c r="F30" s="6"/>
      <c r="G30" s="6"/>
      <c r="H30" s="6"/>
      <c r="I30" s="6"/>
      <c r="J30" s="8"/>
    </row>
    <row r="31" ht="15" customHeight="1">
      <c r="A31" s="5"/>
      <c r="B31" s="6"/>
      <c r="C31" s="6"/>
      <c r="D31" s="6"/>
      <c r="E31" s="6"/>
      <c r="F31" s="6"/>
      <c r="G31" s="6"/>
      <c r="H31" s="6"/>
      <c r="I31" s="6"/>
      <c r="J31" s="8"/>
    </row>
    <row r="32" ht="15" customHeight="1">
      <c r="A32" s="36"/>
      <c r="B32" t="s" s="47">
        <f>HYPERLINK("https://github.com/OWASP/owasp-mstg/blob/master/License.md","https://github.com/OWASP/owasp-mstg/blob/master/License.md")</f>
        <v>288</v>
      </c>
      <c r="C32" s="39"/>
      <c r="D32" s="39"/>
      <c r="E32" s="39"/>
      <c r="F32" s="39"/>
      <c r="G32" s="39"/>
      <c r="H32" s="39"/>
      <c r="I32" s="39"/>
      <c r="J32" s="42"/>
    </row>
  </sheetData>
  <mergeCells count="9">
    <mergeCell ref="B2:C4"/>
    <mergeCell ref="B8:J8"/>
    <mergeCell ref="B10:J10"/>
    <mergeCell ref="B14:J14"/>
    <mergeCell ref="B18:J18"/>
    <mergeCell ref="B22:J22"/>
    <mergeCell ref="B24:J24"/>
    <mergeCell ref="B28:J28"/>
    <mergeCell ref="B30:J30"/>
  </mergeCells>
  <hyperlinks>
    <hyperlink ref="D3" r:id="rId1" location="" tooltip="" display="OWASP MSTG v1.4.0 (commit: b04750a)"/>
    <hyperlink ref="D4" r:id="rId2" location="" tooltip="" display="OWASP MASVS v1.4.2 (commit: 2a8b582)"/>
    <hyperlink ref="B12" r:id="rId3" location="" tooltip="" display="https://owasp.org/www-project-mobile-security-testing-guide/"/>
    <hyperlink ref="B16" r:id="rId4" location="" tooltip="" display="https://github.com/OWASP/owasp-mstg/"/>
    <hyperlink ref="B20" r:id="rId5" location="" tooltip="" display="https://github.com/OWASP/owasp-masvs/"/>
    <hyperlink ref="B26" r:id="rId6" location="" tooltip="" display="https://github.com/OWASP/owasp-mstg/discussions/categories/ideas"/>
    <hyperlink ref="B32" r:id="rId7" location="" tooltip="" display="https://github.com/OWASP/owasp-mstg/blob/master/License.md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