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24226"/>
  <xr:revisionPtr revIDLastSave="0" documentId="8_{A10FD952-6304-486C-A3CF-74B8F7EAD55E}" xr6:coauthVersionLast="47" xr6:coauthVersionMax="47" xr10:uidLastSave="{00000000-0000-0000-0000-000000000000}"/>
  <bookViews>
    <workbookView xWindow="-120" yWindow="-120" windowWidth="29040" windowHeight="15720" tabRatio="642" xr2:uid="{00000000-000D-0000-FFFF-FFFF00000000}"/>
  </bookViews>
  <sheets>
    <sheet name="sensData" sheetId="81" r:id="rId1"/>
    <sheet name="sens1.0" sheetId="77" state="hidden" r:id="rId2"/>
    <sheet name="sens2.0_pc" sheetId="78" state="hidden" r:id="rId3"/>
    <sheet name="sens2.1_pc" sheetId="79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81" l="1"/>
  <c r="C5" i="81"/>
  <c r="C6" i="81"/>
  <c r="C7" i="81"/>
  <c r="C8" i="81"/>
  <c r="D8" i="81"/>
  <c r="D7" i="81"/>
  <c r="D6" i="81"/>
  <c r="D5" i="81"/>
  <c r="D4" i="81"/>
  <c r="D3" i="81"/>
  <c r="D2" i="81"/>
  <c r="F18" i="79"/>
  <c r="C18" i="79"/>
  <c r="B18" i="79"/>
  <c r="G17" i="79"/>
  <c r="C17" i="79" s="1"/>
  <c r="F17" i="79"/>
  <c r="F16" i="79"/>
  <c r="C16" i="79"/>
  <c r="B16" i="79"/>
  <c r="F15" i="79"/>
  <c r="C15" i="79"/>
  <c r="B15" i="79"/>
  <c r="F14" i="79"/>
  <c r="C14" i="79"/>
  <c r="B14" i="79"/>
  <c r="F13" i="79"/>
  <c r="C13" i="79"/>
  <c r="B13" i="79"/>
  <c r="F12" i="79"/>
  <c r="C12" i="79"/>
  <c r="B12" i="79"/>
  <c r="F11" i="79"/>
  <c r="C11" i="79"/>
  <c r="B11" i="79"/>
  <c r="F10" i="79"/>
  <c r="C10" i="79"/>
  <c r="B10" i="79"/>
  <c r="F9" i="79"/>
  <c r="C9" i="79"/>
  <c r="B9" i="79"/>
  <c r="F8" i="79"/>
  <c r="A8" i="79" s="1"/>
  <c r="F7" i="79"/>
  <c r="A7" i="79" s="1"/>
  <c r="G6" i="79"/>
  <c r="B6" i="79" s="1"/>
  <c r="F6" i="79"/>
  <c r="A6" i="79" s="1"/>
  <c r="G5" i="79"/>
  <c r="C5" i="79" s="1"/>
  <c r="F5" i="79"/>
  <c r="A5" i="79" s="1"/>
  <c r="G4" i="79"/>
  <c r="C4" i="79" s="1"/>
  <c r="F4" i="79"/>
  <c r="A4" i="79" s="1"/>
  <c r="G3" i="79"/>
  <c r="C3" i="79" s="1"/>
  <c r="F3" i="79"/>
  <c r="A3" i="79" s="1"/>
  <c r="G2" i="79"/>
  <c r="C2" i="79" s="1"/>
  <c r="F2" i="79"/>
  <c r="A2" i="79" s="1"/>
  <c r="F18" i="78"/>
  <c r="C18" i="78"/>
  <c r="B18" i="78"/>
  <c r="G17" i="78"/>
  <c r="C17" i="78" s="1"/>
  <c r="F17" i="78"/>
  <c r="F16" i="78"/>
  <c r="C16" i="78"/>
  <c r="B16" i="78"/>
  <c r="F15" i="78"/>
  <c r="C15" i="78"/>
  <c r="B15" i="78"/>
  <c r="F14" i="78"/>
  <c r="C14" i="78"/>
  <c r="B14" i="78"/>
  <c r="F13" i="78"/>
  <c r="C13" i="78"/>
  <c r="B13" i="78"/>
  <c r="F12" i="78"/>
  <c r="C12" i="78"/>
  <c r="B12" i="78"/>
  <c r="F11" i="78"/>
  <c r="C11" i="78"/>
  <c r="B11" i="78"/>
  <c r="F10" i="78"/>
  <c r="C10" i="78"/>
  <c r="B10" i="78"/>
  <c r="F9" i="78"/>
  <c r="C9" i="78"/>
  <c r="B9" i="78"/>
  <c r="F8" i="78"/>
  <c r="A8" i="78" s="1"/>
  <c r="F7" i="78"/>
  <c r="A7" i="78" s="1"/>
  <c r="G6" i="78"/>
  <c r="C6" i="78" s="1"/>
  <c r="F6" i="78"/>
  <c r="A6" i="78" s="1"/>
  <c r="G5" i="78"/>
  <c r="C5" i="78" s="1"/>
  <c r="F5" i="78"/>
  <c r="A5" i="78" s="1"/>
  <c r="G4" i="78"/>
  <c r="C4" i="78" s="1"/>
  <c r="F4" i="78"/>
  <c r="A4" i="78" s="1"/>
  <c r="G3" i="78"/>
  <c r="C3" i="78" s="1"/>
  <c r="F3" i="78"/>
  <c r="A3" i="78" s="1"/>
  <c r="G2" i="78"/>
  <c r="B2" i="78" s="1"/>
  <c r="F2" i="78"/>
  <c r="A2" i="78" s="1"/>
  <c r="F18" i="77"/>
  <c r="C18" i="77"/>
  <c r="B18" i="77"/>
  <c r="G17" i="77"/>
  <c r="C17" i="77" s="1"/>
  <c r="F17" i="77"/>
  <c r="F16" i="77"/>
  <c r="C16" i="77"/>
  <c r="B16" i="77"/>
  <c r="F15" i="77"/>
  <c r="C15" i="77"/>
  <c r="B15" i="77"/>
  <c r="F14" i="77"/>
  <c r="C14" i="77"/>
  <c r="B14" i="77"/>
  <c r="F13" i="77"/>
  <c r="C13" i="77"/>
  <c r="B13" i="77"/>
  <c r="F12" i="77"/>
  <c r="C12" i="77"/>
  <c r="B12" i="77"/>
  <c r="F11" i="77"/>
  <c r="C11" i="77"/>
  <c r="B11" i="77"/>
  <c r="F10" i="77"/>
  <c r="C10" i="77"/>
  <c r="B10" i="77"/>
  <c r="F9" i="77"/>
  <c r="C9" i="77"/>
  <c r="B9" i="77"/>
  <c r="F8" i="77"/>
  <c r="A8" i="77" s="1"/>
  <c r="D8" i="77"/>
  <c r="F7" i="77"/>
  <c r="A7" i="77" s="1"/>
  <c r="D7" i="77"/>
  <c r="G6" i="77"/>
  <c r="F6" i="77"/>
  <c r="A6" i="77" s="1"/>
  <c r="D6" i="77"/>
  <c r="G5" i="77"/>
  <c r="F5" i="77"/>
  <c r="A5" i="77" s="1"/>
  <c r="D5" i="77"/>
  <c r="G4" i="77"/>
  <c r="F4" i="77"/>
  <c r="A4" i="77" s="1"/>
  <c r="D4" i="77"/>
  <c r="C4" i="77"/>
  <c r="G3" i="77"/>
  <c r="F3" i="77"/>
  <c r="A3" i="77" s="1"/>
  <c r="D3" i="77"/>
  <c r="G2" i="77"/>
  <c r="F2" i="77"/>
  <c r="A2" i="77" s="1"/>
  <c r="D2" i="77"/>
  <c r="B3" i="81" l="1"/>
  <c r="B2" i="81"/>
  <c r="C3" i="81"/>
  <c r="C2" i="78"/>
  <c r="C2" i="81"/>
  <c r="B5" i="81"/>
  <c r="B4" i="81"/>
  <c r="B4" i="79"/>
  <c r="B6" i="81"/>
  <c r="B17" i="79"/>
  <c r="C6" i="79"/>
  <c r="B2" i="79"/>
  <c r="B3" i="79"/>
  <c r="B17" i="78"/>
  <c r="B5" i="79"/>
  <c r="B3" i="78"/>
  <c r="B6" i="78"/>
  <c r="B4" i="78"/>
  <c r="B5" i="78"/>
  <c r="B17" i="77"/>
  <c r="B5" i="77"/>
  <c r="B3" i="77"/>
  <c r="B2" i="77"/>
  <c r="C5" i="77"/>
  <c r="B4" i="77"/>
  <c r="B6" i="77"/>
  <c r="C3" i="77"/>
  <c r="C6" i="77"/>
  <c r="C2" i="77"/>
  <c r="G8" i="77" l="1"/>
  <c r="C8" i="77" s="1"/>
  <c r="G8" i="78"/>
  <c r="G8" i="79"/>
  <c r="B8" i="77" l="1"/>
  <c r="B8" i="81"/>
  <c r="C8" i="79"/>
  <c r="B8" i="79"/>
  <c r="C8" i="78"/>
  <c r="B8" i="78"/>
  <c r="G7" i="79"/>
  <c r="C7" i="79" l="1"/>
  <c r="B7" i="79"/>
  <c r="G7" i="78"/>
  <c r="G7" i="77"/>
  <c r="B7" i="77" l="1"/>
  <c r="C7" i="77"/>
  <c r="B7" i="78"/>
  <c r="C7" i="78"/>
  <c r="B7" i="81"/>
</calcChain>
</file>

<file path=xl/sharedStrings.xml><?xml version="1.0" encoding="utf-8"?>
<sst xmlns="http://schemas.openxmlformats.org/spreadsheetml/2006/main" count="119" uniqueCount="29">
  <si>
    <t>running costs</t>
  </si>
  <si>
    <t>sensitivity data</t>
  </si>
  <si>
    <t>financial parameters</t>
  </si>
  <si>
    <t>range</t>
  </si>
  <si>
    <t>group</t>
  </si>
  <si>
    <t>bounds</t>
  </si>
  <si>
    <t>ref</t>
  </si>
  <si>
    <t>range:</t>
  </si>
  <si>
    <t>process parameter</t>
  </si>
  <si>
    <t>equivalence ratio</t>
  </si>
  <si>
    <t>intake temperature</t>
  </si>
  <si>
    <t>engine speed</t>
  </si>
  <si>
    <t>compression ratio</t>
  </si>
  <si>
    <t>adsorption pressure</t>
  </si>
  <si>
    <t>h2 purity</t>
  </si>
  <si>
    <t>adsorption time</t>
  </si>
  <si>
    <t>adsorption beds</t>
  </si>
  <si>
    <t>ac_z</t>
  </si>
  <si>
    <t>PFratio</t>
  </si>
  <si>
    <t>inputval1</t>
  </si>
  <si>
    <t>inputval2</t>
  </si>
  <si>
    <t>inputval3</t>
  </si>
  <si>
    <t>inputval4</t>
  </si>
  <si>
    <t>inputval5</t>
  </si>
  <si>
    <t>inputval6</t>
  </si>
  <si>
    <t>inputval7</t>
  </si>
  <si>
    <t>group1</t>
  </si>
  <si>
    <t>group2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</si>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</sst>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/>
    <xf numFmtId="0" fontId="0" fillId="0" borderId="0" xfId="0" applyAlignment="1">
      <alignment vertical="center"/>
    </xf>
    <xf numFmtId="11" fontId="3" fillId="0" borderId="0" xfId="2" applyNumberFormat="1" applyFont="1" applyAlignment="1">
      <alignment horizontal="center"/>
    </xf>
    <xf numFmtId="11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horizontal="center"/>
    </xf>
  </cellXfs>
  <cellStyles count="5">
    <cellStyle name="Eingabe" xfId="4" builtinId="20" customBuiltin="1"/>
    <cellStyle name="Link" xfId="3" builtinId="8" customBuiltin="1"/>
    <cellStyle name="Prozent" xfId="2" builtinId="5"/>
    <cellStyle name="Standard" xfId="0" builtinId="0" customBuiltin="1"/>
    <cellStyle name="Währung" xfId="1" builtinId="4"/>
  </cellStyles>
  <dxfs count="0"/>
  <tableStyles count="0" defaultTableStyle="TableStyleMedium9" defaultPivotStyle="PivotStyleLight16"/>
  <colors>
    <mruColors>
      <color rgb="FFF4EE00"/>
      <color rgb="FF0000FF"/>
      <color rgb="FF4F81BD"/>
      <color rgb="FFFA950E"/>
      <color rgb="FF00EE00"/>
      <color rgb="FF03CFEB"/>
      <color rgb="FF00FF00"/>
      <color rgb="FFFF00FF"/>
      <color rgb="FF9933FF"/>
      <color rgb="FF16E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B2-40F2-4D43-9736-A4633AFFEB61}">
  <sheetPr>
    <tabColor theme="6" tint="0.79998168889431442"/>
  </sheetPr>
  <dimension ref="A1:J24"/>
  <sheetViews>
    <sheetView tabSelected="1" workbookViewId="0">
      <selection activeCell="C1" sqref="C1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6.5703125" style="1" bestFit="1" customWidth="1"/>
    <col min="6" max="6" width="11.7109375" style="1" bestFit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28</v>
      </c>
      <c r="I1" s="9" t="s">
        <v>7</v>
      </c>
      <c r="J1" s="4">
        <v>0.3</v>
      </c>
    </row>
    <row r="2" spans="1:10" x14ac:dyDescent="0.2">
      <c r="A2" s="3" t="s">
        <v>19</v>
      </c>
      <c r="B2" s="7">
        <f>F2*(1-D2)</f>
        <v>6.9999999999999993E-2</v>
      </c>
      <c r="C2" s="7">
        <f>F2*(1+D2)</f>
        <v>0.13</v>
      </c>
      <c r="D2" s="5">
        <f t="shared" ref="D2:D8" si="0">$J$1</f>
        <v>0.3</v>
      </c>
      <c r="E2" s="3" t="s">
        <v>26</v>
      </c>
      <c r="F2" s="1">
        <v>0.1</v>
      </c>
    </row>
    <row r="3" spans="1:10" x14ac:dyDescent="0.2">
      <c r="A3" s="3" t="s">
        <v>20</v>
      </c>
      <c r="B3" s="7">
        <f>F3*(1-D3)</f>
        <v>10.5</v>
      </c>
      <c r="C3" s="7">
        <f>F3*(1+D3)</f>
        <v>19.5</v>
      </c>
      <c r="D3" s="5">
        <f t="shared" si="0"/>
        <v>0.3</v>
      </c>
      <c r="E3" s="3" t="s">
        <v>26</v>
      </c>
      <c r="F3" s="1">
        <v>15</v>
      </c>
    </row>
    <row r="4" spans="1:10" x14ac:dyDescent="0.2">
      <c r="A4" s="3" t="s">
        <v>21</v>
      </c>
      <c r="B4" s="14">
        <f>F4*(1-D4)</f>
        <v>5544</v>
      </c>
      <c r="C4" s="7">
        <f t="shared" ref="C4:C8" si="1">F4*(1+D4)</f>
        <v>10296</v>
      </c>
      <c r="D4" s="5">
        <f t="shared" si="0"/>
        <v>0.3</v>
      </c>
      <c r="E4" s="3" t="s">
        <v>26</v>
      </c>
      <c r="F4" s="1">
        <v>7920</v>
      </c>
    </row>
    <row r="5" spans="1:10" x14ac:dyDescent="0.2">
      <c r="A5" s="3" t="s">
        <v>22</v>
      </c>
      <c r="B5" s="7">
        <f>F5*(1-D5)</f>
        <v>2.0999999999999998E-2</v>
      </c>
      <c r="C5" s="7">
        <f t="shared" si="1"/>
        <v>3.9E-2</v>
      </c>
      <c r="D5" s="5">
        <f t="shared" si="0"/>
        <v>0.3</v>
      </c>
      <c r="E5" s="3" t="s">
        <v>26</v>
      </c>
      <c r="F5" s="1">
        <v>0.03</v>
      </c>
    </row>
    <row r="6" spans="1:10" x14ac:dyDescent="0.2">
      <c r="A6" s="3" t="s">
        <v>23</v>
      </c>
      <c r="B6" s="7">
        <f>F6*(1-D6)</f>
        <v>3.4999999999999996E-2</v>
      </c>
      <c r="C6" s="7">
        <f t="shared" si="1"/>
        <v>6.5000000000000002E-2</v>
      </c>
      <c r="D6" s="5">
        <f t="shared" si="0"/>
        <v>0.3</v>
      </c>
      <c r="E6" s="3" t="s">
        <v>26</v>
      </c>
      <c r="F6" s="1">
        <v>0.05</v>
      </c>
    </row>
    <row r="7" spans="1:10" x14ac:dyDescent="0.2">
      <c r="A7" s="3" t="s">
        <v>24</v>
      </c>
      <c r="B7" s="13">
        <f>F7*(1-D7)</f>
        <v>5.8916666666666673E-9</v>
      </c>
      <c r="C7" s="7">
        <f t="shared" si="1"/>
        <v>1.0941666666666669E-8</v>
      </c>
      <c r="D7" s="5">
        <f t="shared" si="0"/>
        <v>0.3</v>
      </c>
      <c r="E7" s="3" t="s">
        <v>27</v>
      </c>
      <c r="F7" s="1">
        <v>8.4166666666666676E-9</v>
      </c>
    </row>
    <row r="8" spans="1:10" x14ac:dyDescent="0.2">
      <c r="A8" s="3" t="s">
        <v>25</v>
      </c>
      <c r="B8" s="7">
        <f>F8*(1-D8)</f>
        <v>6.0277777777777777E-9</v>
      </c>
      <c r="C8" s="7">
        <f t="shared" si="1"/>
        <v>1.1194444444444444E-8</v>
      </c>
      <c r="D8" s="5">
        <f t="shared" si="0"/>
        <v>0.3</v>
      </c>
      <c r="E8" s="3" t="s">
        <v>27</v>
      </c>
      <c r="F8" s="1">
        <v>8.611111111111111E-9</v>
      </c>
    </row>
    <row r="9" spans="1:10" x14ac:dyDescent="0.2">
      <c r="B9" s="7"/>
      <c r="C9" s="7"/>
      <c r="E9" s="11"/>
    </row>
    <row r="10" spans="1:10" x14ac:dyDescent="0.2">
      <c r="B10" s="7"/>
      <c r="C10" s="7"/>
      <c r="E10" s="11"/>
    </row>
    <row r="11" spans="1:10" x14ac:dyDescent="0.2">
      <c r="B11" s="7"/>
      <c r="C11" s="7"/>
      <c r="E11" s="11"/>
    </row>
    <row r="12" spans="1:10" x14ac:dyDescent="0.2">
      <c r="B12" s="7"/>
      <c r="C12" s="7"/>
      <c r="E12" s="11"/>
    </row>
    <row r="13" spans="1:10" x14ac:dyDescent="0.2">
      <c r="B13" s="7"/>
      <c r="C13" s="7"/>
      <c r="E13" s="11"/>
    </row>
    <row r="14" spans="1:10" x14ac:dyDescent="0.2">
      <c r="B14" s="7"/>
      <c r="C14" s="7"/>
      <c r="E14" s="11"/>
    </row>
    <row r="15" spans="1:10" x14ac:dyDescent="0.2">
      <c r="B15" s="7"/>
      <c r="C15" s="7"/>
      <c r="E15" s="11"/>
    </row>
    <row r="16" spans="1:10" x14ac:dyDescent="0.2">
      <c r="B16" s="7"/>
      <c r="C16" s="7"/>
      <c r="E16" s="11"/>
    </row>
    <row r="17" spans="2:5" x14ac:dyDescent="0.2">
      <c r="B17" s="7"/>
      <c r="C17" s="7"/>
      <c r="E17" s="11"/>
    </row>
    <row r="18" spans="2:5" x14ac:dyDescent="0.2">
      <c r="B18" s="7"/>
      <c r="C18" s="7"/>
      <c r="E18" s="11"/>
    </row>
    <row r="19" spans="2:5" x14ac:dyDescent="0.2">
      <c r="B19" s="7"/>
      <c r="C19" s="7"/>
      <c r="E19" s="11"/>
    </row>
    <row r="20" spans="2:5" x14ac:dyDescent="0.2">
      <c r="B20" s="7"/>
      <c r="C20" s="7"/>
      <c r="E20" s="11"/>
    </row>
    <row r="21" spans="2:5" x14ac:dyDescent="0.2">
      <c r="B21" s="7"/>
      <c r="C21" s="7"/>
      <c r="E21" s="11"/>
    </row>
    <row r="22" spans="2:5" x14ac:dyDescent="0.2">
      <c r="B22" s="7"/>
      <c r="C22" s="7"/>
      <c r="E22" s="11"/>
    </row>
    <row r="23" spans="2:5" x14ac:dyDescent="0.2">
      <c r="B23" s="7"/>
      <c r="C23" s="7"/>
      <c r="E23" s="11"/>
    </row>
    <row r="24" spans="2:5" x14ac:dyDescent="0.2">
      <c r="B24" s="7"/>
      <c r="C24" s="7"/>
      <c r="E24" s="11"/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A48-44A7-4AAC-B066-83368D74ED35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3" si="2">G2*(1+D2)</f>
        <v>#REF!</v>
      </c>
      <c r="D2" s="5">
        <f t="shared" ref="D2:D8" si="3">$J$1</f>
        <v>0.3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5">
        <f t="shared" si="3"/>
        <v>0.3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7" t="e">
        <f t="shared" si="1"/>
        <v>#REF!</v>
      </c>
      <c r="C4" s="7">
        <f>8760</f>
        <v>8760</v>
      </c>
      <c r="D4" s="5">
        <f t="shared" si="3"/>
        <v>0.3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ref="C5:C8" si="4">G5*(1+D5)</f>
        <v>#REF!</v>
      </c>
      <c r="D5" s="5">
        <f t="shared" si="3"/>
        <v>0.3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4"/>
        <v>#REF!</v>
      </c>
      <c r="D6" s="5">
        <f t="shared" si="3"/>
        <v>0.3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4"/>
        <v>#REF!</v>
      </c>
      <c r="D7" s="5">
        <f t="shared" si="3"/>
        <v>0.3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4"/>
        <v>#REF!</v>
      </c>
      <c r="D8" s="5">
        <f t="shared" si="3"/>
        <v>0.3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1.71</v>
      </c>
      <c r="C9" s="7">
        <f>G9*(1+D9)</f>
        <v>1.8900000000000001</v>
      </c>
      <c r="D9" s="5">
        <v>0.05</v>
      </c>
      <c r="E9" s="11" t="s">
        <v>8</v>
      </c>
      <c r="F9" s="1" t="str">
        <f>A9</f>
        <v>equivalence ratio</v>
      </c>
      <c r="G9" s="1">
        <v>1.8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5">G11*(1-D11)</f>
        <v>600.6</v>
      </c>
      <c r="C11" s="7">
        <f t="shared" ref="C11:C18" si="6">G11*(1+D11)</f>
        <v>1499.3999999999999</v>
      </c>
      <c r="D11" s="5">
        <v>0.42799999999999999</v>
      </c>
      <c r="E11" s="11" t="s">
        <v>8</v>
      </c>
      <c r="F11" s="1" t="str">
        <f t="shared" ref="F11:F18" si="7">A11</f>
        <v>engine speed</v>
      </c>
      <c r="G11" s="1">
        <v>1050</v>
      </c>
    </row>
    <row r="12" spans="1:10" x14ac:dyDescent="0.2">
      <c r="A12" s="1" t="s">
        <v>12</v>
      </c>
      <c r="B12" s="7">
        <f t="shared" si="5"/>
        <v>18</v>
      </c>
      <c r="C12" s="7">
        <f t="shared" si="6"/>
        <v>22</v>
      </c>
      <c r="D12" s="5">
        <v>0.1</v>
      </c>
      <c r="E12" s="11" t="s">
        <v>8</v>
      </c>
      <c r="F12" s="1" t="str">
        <f t="shared" si="7"/>
        <v>compression ratio</v>
      </c>
      <c r="G12" s="1">
        <v>20</v>
      </c>
    </row>
    <row r="13" spans="1:10" x14ac:dyDescent="0.2">
      <c r="A13" s="1" t="s">
        <v>13</v>
      </c>
      <c r="B13" s="7">
        <f t="shared" si="5"/>
        <v>2.99</v>
      </c>
      <c r="C13" s="7">
        <f t="shared" si="6"/>
        <v>20.010000000000002</v>
      </c>
      <c r="D13" s="5">
        <v>0.74</v>
      </c>
      <c r="E13" s="11" t="s">
        <v>8</v>
      </c>
      <c r="F13" s="1" t="str">
        <f t="shared" si="7"/>
        <v>adsorption pressure</v>
      </c>
      <c r="G13" s="1">
        <v>11.5</v>
      </c>
    </row>
    <row r="14" spans="1:10" x14ac:dyDescent="0.2">
      <c r="A14" s="1" t="s">
        <v>14</v>
      </c>
      <c r="B14" s="7">
        <f t="shared" si="5"/>
        <v>0.99998990000100008</v>
      </c>
      <c r="C14" s="7">
        <f t="shared" si="6"/>
        <v>0.99999009999900013</v>
      </c>
      <c r="D14" s="12">
        <v>9.9999999999999995E-8</v>
      </c>
      <c r="E14" s="11" t="s">
        <v>8</v>
      </c>
      <c r="F14" s="1" t="str">
        <f t="shared" si="7"/>
        <v>h2 purity</v>
      </c>
      <c r="G14" s="1">
        <v>0.99999000000000005</v>
      </c>
    </row>
    <row r="15" spans="1:10" x14ac:dyDescent="0.2">
      <c r="A15" s="1" t="s">
        <v>15</v>
      </c>
      <c r="B15" s="7">
        <f t="shared" si="5"/>
        <v>210.00000000000003</v>
      </c>
      <c r="C15" s="7">
        <f t="shared" si="6"/>
        <v>1190</v>
      </c>
      <c r="D15" s="5">
        <v>0.7</v>
      </c>
      <c r="E15" s="11" t="s">
        <v>8</v>
      </c>
      <c r="F15" s="1" t="str">
        <f t="shared" si="7"/>
        <v>adsorption time</v>
      </c>
      <c r="G15" s="1">
        <v>700</v>
      </c>
    </row>
    <row r="16" spans="1:10" x14ac:dyDescent="0.2">
      <c r="A16" s="1" t="s">
        <v>16</v>
      </c>
      <c r="B16" s="7">
        <f t="shared" si="5"/>
        <v>3.9999996000000002</v>
      </c>
      <c r="C16" s="7">
        <f t="shared" si="6"/>
        <v>4.0000004000000002</v>
      </c>
      <c r="D16" s="12">
        <v>9.9999999999999995E-8</v>
      </c>
      <c r="E16" s="11" t="s">
        <v>8</v>
      </c>
      <c r="F16" s="1" t="str">
        <f t="shared" si="7"/>
        <v>adsorption beds</v>
      </c>
      <c r="G16" s="1">
        <v>4</v>
      </c>
    </row>
    <row r="17" spans="1:7" x14ac:dyDescent="0.2">
      <c r="A17" s="1" t="s">
        <v>17</v>
      </c>
      <c r="B17" s="7">
        <f t="shared" si="5"/>
        <v>2.3333331000000004</v>
      </c>
      <c r="C17" s="7">
        <f t="shared" si="6"/>
        <v>2.333333566666667</v>
      </c>
      <c r="D17" s="12">
        <v>9.9999999999999995E-8</v>
      </c>
      <c r="E17" s="11" t="s">
        <v>8</v>
      </c>
      <c r="F17" s="1" t="str">
        <f t="shared" si="7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5"/>
        <v>0.1</v>
      </c>
      <c r="C18" s="7">
        <f t="shared" si="6"/>
        <v>0.30000000000000004</v>
      </c>
      <c r="D18" s="5">
        <v>0.5</v>
      </c>
      <c r="E18" s="11" t="s">
        <v>8</v>
      </c>
      <c r="F18" s="1" t="str">
        <f t="shared" si="7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7154-5D19-4640-8264-268BE8F4DE48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0.97999605049999994</v>
      </c>
      <c r="C14" s="7">
        <f t="shared" si="4"/>
        <v>0.99999394949999998</v>
      </c>
      <c r="D14" s="5">
        <v>1.01E-2</v>
      </c>
      <c r="E14" s="11" t="s">
        <v>8</v>
      </c>
      <c r="F14" s="1" t="str">
        <f t="shared" si="5"/>
        <v>h2 purity</v>
      </c>
      <c r="G14" s="1">
        <v>0.98999499999999996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AA1B-2515-4361-ACDF-3C029C77930A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1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1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1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1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1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0.99969999990003</v>
      </c>
      <c r="C14" s="7">
        <f t="shared" si="4"/>
        <v>0.99970000009997007</v>
      </c>
      <c r="D14" s="12">
        <v>1E-10</v>
      </c>
      <c r="E14" s="11" t="s">
        <v>8</v>
      </c>
      <c r="F14" s="1" t="str">
        <f t="shared" si="5"/>
        <v>h2 purity</v>
      </c>
      <c r="G14" s="1">
        <v>0.99970000000000003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4 4 8 1 f 6 - a 2 6 9 - 4 8 6 8 - 9 6 2 4 - b 3 a 0 f a 5 f 9 3 1 1 "   x m l n s = " h t t p : / / s c h e m a s . m i c r o s o f t . c o m / D a t a M a s h u p " > A A A A A B g D A A B Q S w M E F A A C A A g A E o t W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B K L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1 Z M K I p H u A 4 A A A A R A A A A E w A c A E Z v c m 1 1 b G F z L 1 N l Y 3 R p b 2 4 x L m 0 g o h g A K K A U A A A A A A A A A A A A A A A A A A A A A A A A A A A A K 0 5 N L s n M z 1 M I h t C G 1 g B Q S w E C L Q A U A A I A C A A S i 1 Z M U O c Q v q g A A A D 4 A A A A E g A A A A A A A A A A A A A A A A A A A A A A Q 2 9 u Z m l n L 1 B h Y 2 t h Z 2 U u e G 1 s U E s B A i 0 A F A A C A A g A E o t W T A / K 6 a u k A A A A 6 Q A A A B M A A A A A A A A A A A A A A A A A 9 A A A A F t D b 2 5 0 Z W 5 0 X 1 R 5 c G V z X S 5 4 b W x Q S w E C L Q A U A A I A C A A S i 1 Z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z R T E + t s Z U K D H h f j c 2 K O c A A A A A A C A A A A A A A Q Z g A A A A E A A C A A A A A i 5 3 V E v D C z w x b v + y H G i 0 c C R b k k f U R g d j H E M r n 0 s T J 0 u g A A A A A O g A A A A A I A A C A A A A A A A G s d R L a X k r y V t / M j 3 b V H q u g g J Z L q x w O i b N 9 j s S I f X l A A A A D A a r H F j p R u F 2 8 c M G f 8 W R 5 1 K 7 x Y p V p M x 9 k e V F N D 3 k a 2 K 6 V X O 1 h q 7 k Y m q 3 p g d x f n T A Y 6 V E e t d 9 L 2 Y C 1 v d F D u 9 V z G D t r u 8 o H S r Z W 1 a 3 U u 6 H y z g E A A A A C p A k 4 P P Y 9 V 4 H o / r x F a f M 8 1 w z N 4 I J I Q e g H P M e 6 O M N E r b g 5 Q X f G D H 4 H e 2 5 a i Y S u h 3 t C n o C 6 C e 9 C l R P 7 3 z T 2 1 g k t 2 < / D a t a M a s h u p > 
</file>

<file path=customXml/itemProps1.xml><?xml version="1.0" encoding="utf-8"?>
<ds:datastoreItem xmlns:ds="http://schemas.openxmlformats.org/officeDocument/2006/customXml" ds:itemID="{60F49AB0-0EB0-4DC5-8BA7-F7A1AE5EC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sensData</vt:lpstr>
      <vt:lpstr>sens1.0</vt:lpstr>
      <vt:lpstr>sens2.0_pc</vt:lpstr>
      <vt:lpstr>sens2.1_pc</vt:lpstr>
    </vt:vector>
  </TitlesOfParts>
  <LinksUpToDate>false</LinksUpToDate>
  <SharedDoc>false</SharedDoc>
  <HyperlinkBase>.\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2023-02-01T15:13:26Z</dcterms:modified>
</cp:coreProperties>
</file>