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oratorio\Documents\alexandre\Colitis\Segundo Projeto\"/>
    </mc:Choice>
  </mc:AlternateContent>
  <xr:revisionPtr revIDLastSave="0" documentId="8_{3CDAE406-E295-4A71-8E2B-BEDE8233CDCE}" xr6:coauthVersionLast="47" xr6:coauthVersionMax="47" xr10:uidLastSave="{00000000-0000-0000-0000-000000000000}"/>
  <bookViews>
    <workbookView xWindow="-120" yWindow="-120" windowWidth="29040" windowHeight="15840"/>
  </bookViews>
  <sheets>
    <sheet name="TBARS colon 11.10.21 Nicole Lua" sheetId="1" r:id="rId1"/>
  </sheets>
  <calcPr calcId="0"/>
</workbook>
</file>

<file path=xl/calcChain.xml><?xml version="1.0" encoding="utf-8"?>
<calcChain xmlns="http://schemas.openxmlformats.org/spreadsheetml/2006/main">
  <c r="Q37" i="1" l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36" i="1"/>
  <c r="O29" i="1"/>
  <c r="K39" i="1" s="1"/>
  <c r="M29" i="1"/>
  <c r="M30" i="1"/>
  <c r="M31" i="1"/>
  <c r="M32" i="1"/>
  <c r="M28" i="1"/>
  <c r="J29" i="1"/>
  <c r="J30" i="1"/>
  <c r="J31" i="1"/>
  <c r="J32" i="1"/>
  <c r="J28" i="1"/>
  <c r="E27" i="1"/>
  <c r="E28" i="1"/>
  <c r="E29" i="1"/>
  <c r="E30" i="1"/>
  <c r="E31" i="1"/>
  <c r="C27" i="1"/>
  <c r="K36" i="1" l="1"/>
  <c r="K74" i="1"/>
  <c r="K70" i="1"/>
  <c r="K66" i="1"/>
  <c r="K62" i="1"/>
  <c r="K58" i="1"/>
  <c r="K54" i="1"/>
  <c r="K50" i="1"/>
  <c r="K46" i="1"/>
  <c r="K42" i="1"/>
  <c r="K38" i="1"/>
  <c r="K77" i="1"/>
  <c r="K73" i="1"/>
  <c r="K69" i="1"/>
  <c r="K65" i="1"/>
  <c r="K61" i="1"/>
  <c r="K57" i="1"/>
  <c r="K53" i="1"/>
  <c r="K49" i="1"/>
  <c r="K45" i="1"/>
  <c r="K41" i="1"/>
  <c r="K37" i="1"/>
  <c r="K76" i="1"/>
  <c r="K72" i="1"/>
  <c r="K68" i="1"/>
  <c r="K64" i="1"/>
  <c r="K60" i="1"/>
  <c r="K56" i="1"/>
  <c r="K52" i="1"/>
  <c r="K48" i="1"/>
  <c r="K44" i="1"/>
  <c r="K40" i="1"/>
  <c r="K75" i="1"/>
  <c r="K71" i="1"/>
  <c r="K67" i="1"/>
  <c r="K63" i="1"/>
  <c r="K59" i="1"/>
  <c r="K55" i="1"/>
  <c r="K51" i="1"/>
  <c r="K47" i="1"/>
  <c r="K43" i="1"/>
</calcChain>
</file>

<file path=xl/sharedStrings.xml><?xml version="1.0" encoding="utf-8"?>
<sst xmlns="http://schemas.openxmlformats.org/spreadsheetml/2006/main" count="150" uniqueCount="103">
  <si>
    <t>##BLOCKS= 1</t>
  </si>
  <si>
    <t>Plate:</t>
  </si>
  <si>
    <t>Plate1</t>
  </si>
  <si>
    <t>PlateFormat</t>
  </si>
  <si>
    <t>Endpoint</t>
  </si>
  <si>
    <t>Absorbance</t>
  </si>
  <si>
    <t>Raw</t>
  </si>
  <si>
    <t>FALSE</t>
  </si>
  <si>
    <t>Temperature(¡C)</t>
  </si>
  <si>
    <t>0,039</t>
  </si>
  <si>
    <t>0,0392</t>
  </si>
  <si>
    <t>0,0528</t>
  </si>
  <si>
    <t>0,0547</t>
  </si>
  <si>
    <t>0,0726</t>
  </si>
  <si>
    <t>0,0728</t>
  </si>
  <si>
    <t>0,1093</t>
  </si>
  <si>
    <t>0,1057</t>
  </si>
  <si>
    <t>0,1786</t>
  </si>
  <si>
    <t>0,1734</t>
  </si>
  <si>
    <t>0,2327</t>
  </si>
  <si>
    <t>0,2132</t>
  </si>
  <si>
    <t>0,058</t>
  </si>
  <si>
    <t>0,0601</t>
  </si>
  <si>
    <t>0,0735</t>
  </si>
  <si>
    <t>0,0732</t>
  </si>
  <si>
    <t>0,0761</t>
  </si>
  <si>
    <t>0,0824</t>
  </si>
  <si>
    <t>0,069</t>
  </si>
  <si>
    <t>0,0702</t>
  </si>
  <si>
    <t>0,089</t>
  </si>
  <si>
    <t>0,094</t>
  </si>
  <si>
    <t>0,0741</t>
  </si>
  <si>
    <t>0,0785</t>
  </si>
  <si>
    <t>0,073</t>
  </si>
  <si>
    <t>0,0762</t>
  </si>
  <si>
    <t>0,0599</t>
  </si>
  <si>
    <t>0,0622</t>
  </si>
  <si>
    <t>0,083</t>
  </si>
  <si>
    <t>0,0843</t>
  </si>
  <si>
    <t>0,0792</t>
  </si>
  <si>
    <t>0,0777</t>
  </si>
  <si>
    <t>0,062</t>
  </si>
  <si>
    <t>0,0606</t>
  </si>
  <si>
    <t>0,0688</t>
  </si>
  <si>
    <t>0,0664</t>
  </si>
  <si>
    <t>0,0655</t>
  </si>
  <si>
    <t>0,0676</t>
  </si>
  <si>
    <t>0,0826</t>
  </si>
  <si>
    <t>0,0925</t>
  </si>
  <si>
    <t>0,0757</t>
  </si>
  <si>
    <t>0,0753</t>
  </si>
  <si>
    <t>0,0657</t>
  </si>
  <si>
    <t>0,065</t>
  </si>
  <si>
    <t>0,0721</t>
  </si>
  <si>
    <t>0,0665</t>
  </si>
  <si>
    <t>0,0678</t>
  </si>
  <si>
    <t>0,0755</t>
  </si>
  <si>
    <t>0,0677</t>
  </si>
  <si>
    <t>0,0698</t>
  </si>
  <si>
    <t>0,0493</t>
  </si>
  <si>
    <t>0,0575</t>
  </si>
  <si>
    <t>0,0708</t>
  </si>
  <si>
    <t>0,074</t>
  </si>
  <si>
    <t>0,0663</t>
  </si>
  <si>
    <t>0,0759</t>
  </si>
  <si>
    <t>0,053</t>
  </si>
  <si>
    <t>0,0502</t>
  </si>
  <si>
    <t>0,0856</t>
  </si>
  <si>
    <t>0,0704</t>
  </si>
  <si>
    <t>0,0631</t>
  </si>
  <si>
    <t>0,0654</t>
  </si>
  <si>
    <t>0,0685</t>
  </si>
  <si>
    <t>0,0683</t>
  </si>
  <si>
    <t>0,0629</t>
  </si>
  <si>
    <t>0,0653</t>
  </si>
  <si>
    <t>0,0645</t>
  </si>
  <si>
    <t>0,0668</t>
  </si>
  <si>
    <t>0,0699</t>
  </si>
  <si>
    <t>0,0748</t>
  </si>
  <si>
    <t>0,0497</t>
  </si>
  <si>
    <t>0,0506</t>
  </si>
  <si>
    <t>0,051</t>
  </si>
  <si>
    <t>0,0533</t>
  </si>
  <si>
    <t>0,0536</t>
  </si>
  <si>
    <t>0,0545</t>
  </si>
  <si>
    <t>0,0517</t>
  </si>
  <si>
    <t>0,0893</t>
  </si>
  <si>
    <t>0,0496</t>
  </si>
  <si>
    <t>0,0537</t>
  </si>
  <si>
    <t>0,0534</t>
  </si>
  <si>
    <t>0,0786</t>
  </si>
  <si>
    <t>0,0815</t>
  </si>
  <si>
    <t>0,077</t>
  </si>
  <si>
    <t>0,0795</t>
  </si>
  <si>
    <t>0,0542</t>
  </si>
  <si>
    <t>~End</t>
  </si>
  <si>
    <t>Original Filename: TBARS colon 11.10.21 Nicole Luana e Alberto; Date Last Saved: 12/10/2021 10:26:06</t>
  </si>
  <si>
    <t>FCM</t>
  </si>
  <si>
    <t>But + DSS</t>
  </si>
  <si>
    <t>Controle</t>
  </si>
  <si>
    <t>But + H2O</t>
  </si>
  <si>
    <t>DSS</t>
  </si>
  <si>
    <t>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</si>
</sst>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topLeftCell="A38" workbookViewId="0">
      <selection activeCell="V36" sqref="V36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>
        <v>1</v>
      </c>
      <c r="O2">
        <v>1</v>
      </c>
      <c r="P2">
        <v>532</v>
      </c>
      <c r="Q2">
        <v>1</v>
      </c>
      <c r="R2">
        <v>12</v>
      </c>
      <c r="S2">
        <v>96</v>
      </c>
      <c r="T2">
        <v>1</v>
      </c>
      <c r="U2">
        <v>8</v>
      </c>
    </row>
    <row r="3" spans="1:21" x14ac:dyDescent="0.25">
      <c r="B3" t="s">
        <v>8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5">
      <c r="B4">
        <v>25.5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</row>
    <row r="5" spans="1:21" x14ac:dyDescent="0.25"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</row>
    <row r="6" spans="1:21" x14ac:dyDescent="0.25">
      <c r="C6" t="s">
        <v>33</v>
      </c>
      <c r="D6" t="s">
        <v>34</v>
      </c>
      <c r="E6" t="s">
        <v>35</v>
      </c>
      <c r="F6" t="s">
        <v>36</v>
      </c>
      <c r="G6" t="s">
        <v>37</v>
      </c>
      <c r="H6" t="s">
        <v>38</v>
      </c>
      <c r="I6" t="s">
        <v>26</v>
      </c>
      <c r="J6" t="s">
        <v>39</v>
      </c>
      <c r="K6" t="s">
        <v>40</v>
      </c>
      <c r="L6" t="s">
        <v>13</v>
      </c>
      <c r="M6" t="s">
        <v>41</v>
      </c>
      <c r="N6" t="s">
        <v>42</v>
      </c>
    </row>
    <row r="7" spans="1:21" x14ac:dyDescent="0.25"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</row>
    <row r="8" spans="1:21" x14ac:dyDescent="0.25"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</row>
    <row r="9" spans="1:21" x14ac:dyDescent="0.25">
      <c r="C9" t="s">
        <v>67</v>
      </c>
      <c r="D9" t="s">
        <v>26</v>
      </c>
      <c r="E9" t="s">
        <v>55</v>
      </c>
      <c r="F9" t="s">
        <v>68</v>
      </c>
      <c r="G9" t="s">
        <v>69</v>
      </c>
      <c r="H9" t="s">
        <v>70</v>
      </c>
      <c r="I9" t="s">
        <v>34</v>
      </c>
      <c r="J9" t="s">
        <v>71</v>
      </c>
      <c r="K9" t="s">
        <v>72</v>
      </c>
      <c r="L9" t="s">
        <v>52</v>
      </c>
      <c r="M9" t="s">
        <v>73</v>
      </c>
      <c r="N9" t="s">
        <v>74</v>
      </c>
    </row>
    <row r="10" spans="1:21" x14ac:dyDescent="0.25">
      <c r="C10" t="s">
        <v>75</v>
      </c>
      <c r="D10" t="s">
        <v>76</v>
      </c>
      <c r="E10" t="s">
        <v>77</v>
      </c>
      <c r="F10" t="s">
        <v>78</v>
      </c>
      <c r="G10" t="s">
        <v>79</v>
      </c>
      <c r="H10" t="s">
        <v>79</v>
      </c>
      <c r="I10" t="s">
        <v>80</v>
      </c>
      <c r="J10" t="s">
        <v>81</v>
      </c>
      <c r="K10" t="s">
        <v>82</v>
      </c>
      <c r="L10" t="s">
        <v>83</v>
      </c>
      <c r="M10" t="s">
        <v>84</v>
      </c>
      <c r="N10" t="s">
        <v>85</v>
      </c>
    </row>
    <row r="11" spans="1:21" x14ac:dyDescent="0.25">
      <c r="C11" t="s">
        <v>86</v>
      </c>
      <c r="D11" t="s">
        <v>54</v>
      </c>
      <c r="E11" t="s">
        <v>87</v>
      </c>
      <c r="F11" t="s">
        <v>21</v>
      </c>
      <c r="G11" t="s">
        <v>88</v>
      </c>
      <c r="H11" t="s">
        <v>89</v>
      </c>
      <c r="I11" t="s">
        <v>90</v>
      </c>
      <c r="J11" t="s">
        <v>91</v>
      </c>
      <c r="K11" t="s">
        <v>92</v>
      </c>
      <c r="L11" t="s">
        <v>93</v>
      </c>
      <c r="M11" t="s">
        <v>66</v>
      </c>
      <c r="N11" t="s">
        <v>94</v>
      </c>
    </row>
    <row r="13" spans="1:21" x14ac:dyDescent="0.25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</row>
    <row r="14" spans="1:21" x14ac:dyDescent="0.25">
      <c r="C14">
        <v>3.9E-2</v>
      </c>
      <c r="D14">
        <v>3.9199999999999999E-2</v>
      </c>
      <c r="E14">
        <v>5.28E-2</v>
      </c>
      <c r="F14">
        <v>5.4699999999999999E-2</v>
      </c>
      <c r="G14">
        <v>7.2599999999999998E-2</v>
      </c>
      <c r="H14">
        <v>7.2800000000000004E-2</v>
      </c>
      <c r="I14">
        <v>0.10929999999999999</v>
      </c>
      <c r="J14">
        <v>0.1057</v>
      </c>
      <c r="K14">
        <v>0.17860000000000001</v>
      </c>
      <c r="L14">
        <v>0.1734</v>
      </c>
      <c r="M14">
        <v>0.23269999999999999</v>
      </c>
      <c r="N14">
        <v>0.2132</v>
      </c>
    </row>
    <row r="15" spans="1:21" x14ac:dyDescent="0.25">
      <c r="C15">
        <v>5.8000000000000003E-2</v>
      </c>
      <c r="D15">
        <v>6.0100000000000001E-2</v>
      </c>
      <c r="E15">
        <v>7.3499999999999996E-2</v>
      </c>
      <c r="F15">
        <v>7.3200000000000001E-2</v>
      </c>
      <c r="G15">
        <v>7.6100000000000001E-2</v>
      </c>
      <c r="H15">
        <v>8.2400000000000001E-2</v>
      </c>
      <c r="I15">
        <v>6.9000000000000006E-2</v>
      </c>
      <c r="J15">
        <v>7.0199999999999999E-2</v>
      </c>
      <c r="K15">
        <v>8.8999999999999996E-2</v>
      </c>
      <c r="L15">
        <v>9.4E-2</v>
      </c>
      <c r="M15">
        <v>7.4099999999999999E-2</v>
      </c>
      <c r="N15">
        <v>7.85E-2</v>
      </c>
    </row>
    <row r="16" spans="1:21" x14ac:dyDescent="0.25">
      <c r="C16">
        <v>7.2999999999999995E-2</v>
      </c>
      <c r="D16">
        <v>7.6200000000000004E-2</v>
      </c>
      <c r="E16">
        <v>5.9900000000000002E-2</v>
      </c>
      <c r="F16">
        <v>6.2199999999999998E-2</v>
      </c>
      <c r="G16">
        <v>8.3000000000000004E-2</v>
      </c>
      <c r="H16">
        <v>8.43E-2</v>
      </c>
      <c r="I16">
        <v>8.2400000000000001E-2</v>
      </c>
      <c r="J16">
        <v>7.9200000000000007E-2</v>
      </c>
      <c r="K16">
        <v>7.7700000000000005E-2</v>
      </c>
      <c r="L16">
        <v>7.2599999999999998E-2</v>
      </c>
      <c r="M16">
        <v>6.2E-2</v>
      </c>
      <c r="N16">
        <v>6.0600000000000001E-2</v>
      </c>
    </row>
    <row r="17" spans="1:15" x14ac:dyDescent="0.25">
      <c r="C17">
        <v>6.88E-2</v>
      </c>
      <c r="D17">
        <v>6.6400000000000001E-2</v>
      </c>
      <c r="E17">
        <v>6.5500000000000003E-2</v>
      </c>
      <c r="F17">
        <v>6.7599999999999993E-2</v>
      </c>
      <c r="G17">
        <v>8.2600000000000007E-2</v>
      </c>
      <c r="H17">
        <v>9.2499999999999999E-2</v>
      </c>
      <c r="I17">
        <v>7.5700000000000003E-2</v>
      </c>
      <c r="J17">
        <v>7.5300000000000006E-2</v>
      </c>
      <c r="K17">
        <v>6.5699999999999995E-2</v>
      </c>
      <c r="L17">
        <v>6.5000000000000002E-2</v>
      </c>
      <c r="M17">
        <v>7.2099999999999997E-2</v>
      </c>
      <c r="N17">
        <v>6.6500000000000004E-2</v>
      </c>
    </row>
    <row r="18" spans="1:15" x14ac:dyDescent="0.25">
      <c r="C18">
        <v>6.7799999999999999E-2</v>
      </c>
      <c r="D18">
        <v>7.5499999999999998E-2</v>
      </c>
      <c r="E18">
        <v>6.7699999999999996E-2</v>
      </c>
      <c r="F18">
        <v>6.9800000000000001E-2</v>
      </c>
      <c r="G18">
        <v>4.9299999999999997E-2</v>
      </c>
      <c r="H18">
        <v>5.7500000000000002E-2</v>
      </c>
      <c r="I18">
        <v>7.0800000000000002E-2</v>
      </c>
      <c r="J18">
        <v>7.3999999999999996E-2</v>
      </c>
      <c r="K18">
        <v>6.6299999999999998E-2</v>
      </c>
      <c r="L18">
        <v>7.5899999999999995E-2</v>
      </c>
      <c r="M18">
        <v>5.2999999999999999E-2</v>
      </c>
      <c r="N18">
        <v>5.0200000000000002E-2</v>
      </c>
    </row>
    <row r="19" spans="1:15" x14ac:dyDescent="0.25">
      <c r="C19">
        <v>8.5599999999999996E-2</v>
      </c>
      <c r="D19">
        <v>8.2400000000000001E-2</v>
      </c>
      <c r="E19">
        <v>6.7799999999999999E-2</v>
      </c>
      <c r="F19">
        <v>7.0400000000000004E-2</v>
      </c>
      <c r="G19">
        <v>6.3100000000000003E-2</v>
      </c>
      <c r="H19">
        <v>6.54E-2</v>
      </c>
      <c r="I19">
        <v>7.6200000000000004E-2</v>
      </c>
      <c r="J19">
        <v>6.8500000000000005E-2</v>
      </c>
      <c r="K19">
        <v>6.83E-2</v>
      </c>
      <c r="L19">
        <v>6.5000000000000002E-2</v>
      </c>
      <c r="M19">
        <v>6.2899999999999998E-2</v>
      </c>
      <c r="N19">
        <v>6.5299999999999997E-2</v>
      </c>
    </row>
    <row r="20" spans="1:15" x14ac:dyDescent="0.25">
      <c r="C20">
        <v>6.4500000000000002E-2</v>
      </c>
      <c r="D20">
        <v>6.6799999999999998E-2</v>
      </c>
      <c r="E20">
        <v>6.9900000000000004E-2</v>
      </c>
      <c r="F20">
        <v>7.4800000000000005E-2</v>
      </c>
      <c r="G20">
        <v>4.9700000000000001E-2</v>
      </c>
      <c r="H20">
        <v>4.9700000000000001E-2</v>
      </c>
      <c r="I20">
        <v>5.0599999999999999E-2</v>
      </c>
      <c r="J20">
        <v>5.0999999999999997E-2</v>
      </c>
      <c r="K20">
        <v>5.33E-2</v>
      </c>
      <c r="L20">
        <v>5.3600000000000002E-2</v>
      </c>
      <c r="M20">
        <v>5.45E-2</v>
      </c>
      <c r="N20">
        <v>5.1700000000000003E-2</v>
      </c>
    </row>
    <row r="21" spans="1:15" x14ac:dyDescent="0.25">
      <c r="C21">
        <v>8.9300000000000004E-2</v>
      </c>
      <c r="D21">
        <v>6.6500000000000004E-2</v>
      </c>
      <c r="E21">
        <v>4.9599999999999998E-2</v>
      </c>
      <c r="F21">
        <v>5.8000000000000003E-2</v>
      </c>
      <c r="G21">
        <v>5.3699999999999998E-2</v>
      </c>
      <c r="H21">
        <v>5.3400000000000003E-2</v>
      </c>
      <c r="I21">
        <v>7.8600000000000003E-2</v>
      </c>
      <c r="J21">
        <v>8.1500000000000003E-2</v>
      </c>
      <c r="K21">
        <v>7.6999999999999999E-2</v>
      </c>
      <c r="L21">
        <v>7.9500000000000001E-2</v>
      </c>
      <c r="M21">
        <v>5.0200000000000002E-2</v>
      </c>
      <c r="N21">
        <v>5.4199999999999998E-2</v>
      </c>
    </row>
    <row r="22" spans="1:15" x14ac:dyDescent="0.25">
      <c r="A22" t="s">
        <v>95</v>
      </c>
    </row>
    <row r="23" spans="1:15" x14ac:dyDescent="0.25">
      <c r="A23" t="s">
        <v>96</v>
      </c>
    </row>
    <row r="27" spans="1:15" x14ac:dyDescent="0.25">
      <c r="A27">
        <v>3.9E-2</v>
      </c>
      <c r="C27">
        <f>AVERAGE(A27:A28)</f>
        <v>3.9099999999999996E-2</v>
      </c>
      <c r="E27">
        <f>AVERAGE(A29:A30)</f>
        <v>5.3749999999999999E-2</v>
      </c>
      <c r="I27">
        <v>0</v>
      </c>
      <c r="J27">
        <v>0</v>
      </c>
    </row>
    <row r="28" spans="1:15" x14ac:dyDescent="0.25">
      <c r="A28">
        <v>3.9199999999999999E-2</v>
      </c>
      <c r="E28">
        <f>AVERAGE(A31:A32)</f>
        <v>7.2700000000000001E-2</v>
      </c>
      <c r="H28">
        <v>0.01</v>
      </c>
      <c r="I28">
        <v>0.01</v>
      </c>
      <c r="J28">
        <f>E27-$C$27</f>
        <v>1.4650000000000003E-2</v>
      </c>
      <c r="M28">
        <f>I28/J28</f>
        <v>0.68259385665528993</v>
      </c>
      <c r="O28" t="s">
        <v>97</v>
      </c>
    </row>
    <row r="29" spans="1:15" x14ac:dyDescent="0.25">
      <c r="A29">
        <v>5.28E-2</v>
      </c>
      <c r="E29">
        <f>AVERAGE(A33:A34)</f>
        <v>0.1075</v>
      </c>
      <c r="H29">
        <v>0.02</v>
      </c>
      <c r="I29">
        <v>0.02</v>
      </c>
      <c r="J29">
        <f>E28-$C$27</f>
        <v>3.3600000000000005E-2</v>
      </c>
      <c r="M29">
        <f>I29/J29</f>
        <v>0.59523809523809512</v>
      </c>
      <c r="O29">
        <f>AVERAGE(M28:M32)</f>
        <v>0.64918005324207995</v>
      </c>
    </row>
    <row r="30" spans="1:15" x14ac:dyDescent="0.25">
      <c r="A30">
        <v>5.4699999999999999E-2</v>
      </c>
      <c r="E30">
        <f>AVERAGE(A35:A36)</f>
        <v>0.17599999999999999</v>
      </c>
      <c r="H30">
        <v>0.05</v>
      </c>
      <c r="I30">
        <v>0.05</v>
      </c>
      <c r="J30">
        <f>E29-$C$27</f>
        <v>6.8400000000000002E-2</v>
      </c>
      <c r="M30">
        <f>I30/J30</f>
        <v>0.73099415204678364</v>
      </c>
    </row>
    <row r="31" spans="1:15" x14ac:dyDescent="0.25">
      <c r="A31">
        <v>7.2599999999999998E-2</v>
      </c>
      <c r="E31">
        <f>AVERAGE(A37:A38)</f>
        <v>0.22294999999999998</v>
      </c>
      <c r="H31">
        <v>0.08</v>
      </c>
      <c r="I31">
        <v>0.08</v>
      </c>
      <c r="J31">
        <f>E30-$C$27</f>
        <v>0.13689999999999999</v>
      </c>
      <c r="M31">
        <f>I31/J31</f>
        <v>0.58436815193571956</v>
      </c>
    </row>
    <row r="32" spans="1:15" x14ac:dyDescent="0.25">
      <c r="A32">
        <v>7.2800000000000004E-2</v>
      </c>
      <c r="H32">
        <v>0.12</v>
      </c>
      <c r="I32">
        <v>0.12</v>
      </c>
      <c r="J32">
        <f>E31-$C$27</f>
        <v>0.18384999999999999</v>
      </c>
      <c r="M32">
        <f>I32/J32</f>
        <v>0.65270601033451181</v>
      </c>
    </row>
    <row r="33" spans="1:17" x14ac:dyDescent="0.25">
      <c r="A33">
        <v>0.10929999999999999</v>
      </c>
    </row>
    <row r="34" spans="1:17" x14ac:dyDescent="0.25">
      <c r="A34">
        <v>0.1057</v>
      </c>
    </row>
    <row r="35" spans="1:17" x14ac:dyDescent="0.25">
      <c r="A35">
        <v>0.17860000000000001</v>
      </c>
    </row>
    <row r="36" spans="1:17" x14ac:dyDescent="0.25">
      <c r="A36">
        <v>0.1734</v>
      </c>
      <c r="C36">
        <v>5.8000000000000003E-2</v>
      </c>
      <c r="E36">
        <f>AVERAGE(C36:C37)</f>
        <v>5.9050000000000005E-2</v>
      </c>
      <c r="H36">
        <f>E36-$C$27</f>
        <v>1.9950000000000009E-2</v>
      </c>
      <c r="J36">
        <v>1</v>
      </c>
      <c r="K36">
        <f>H36*$O$29</f>
        <v>1.2951142062179502E-2</v>
      </c>
      <c r="P36" t="s">
        <v>98</v>
      </c>
      <c r="Q36">
        <f>K36*3/0.02</f>
        <v>1.9426713093269252</v>
      </c>
    </row>
    <row r="37" spans="1:17" x14ac:dyDescent="0.25">
      <c r="A37">
        <v>0.23269999999999999</v>
      </c>
      <c r="C37">
        <v>6.0100000000000001E-2</v>
      </c>
      <c r="E37">
        <f>AVERAGE(C38:C39)</f>
        <v>7.3349999999999999E-2</v>
      </c>
      <c r="H37">
        <f t="shared" ref="H37:H77" si="0">E37-$C$27</f>
        <v>3.4250000000000003E-2</v>
      </c>
      <c r="J37">
        <v>2</v>
      </c>
      <c r="K37">
        <f t="shared" ref="K37:K77" si="1">H37*$O$29</f>
        <v>2.2234416823541239E-2</v>
      </c>
      <c r="P37" t="s">
        <v>98</v>
      </c>
      <c r="Q37">
        <f t="shared" ref="Q37:Q77" si="2">K37*3/0.02</f>
        <v>3.3351625235311855</v>
      </c>
    </row>
    <row r="38" spans="1:17" x14ac:dyDescent="0.25">
      <c r="A38">
        <v>0.2132</v>
      </c>
      <c r="C38">
        <v>7.3499999999999996E-2</v>
      </c>
      <c r="E38">
        <f>AVERAGE(C40:C41)</f>
        <v>7.9250000000000001E-2</v>
      </c>
      <c r="H38">
        <f t="shared" si="0"/>
        <v>4.0150000000000005E-2</v>
      </c>
      <c r="J38">
        <v>3</v>
      </c>
      <c r="K38">
        <f t="shared" si="1"/>
        <v>2.6064579137669512E-2</v>
      </c>
      <c r="P38" t="s">
        <v>98</v>
      </c>
      <c r="Q38">
        <f t="shared" si="2"/>
        <v>3.9096868706504262</v>
      </c>
    </row>
    <row r="39" spans="1:17" x14ac:dyDescent="0.25">
      <c r="C39">
        <v>7.3200000000000001E-2</v>
      </c>
      <c r="E39">
        <f>AVERAGE(C42:C43)</f>
        <v>6.9599999999999995E-2</v>
      </c>
      <c r="H39">
        <f t="shared" si="0"/>
        <v>3.0499999999999999E-2</v>
      </c>
      <c r="J39">
        <v>4</v>
      </c>
      <c r="K39">
        <f t="shared" si="1"/>
        <v>1.9799991623883437E-2</v>
      </c>
      <c r="P39" t="s">
        <v>98</v>
      </c>
      <c r="Q39">
        <f t="shared" si="2"/>
        <v>2.9699987435825159</v>
      </c>
    </row>
    <row r="40" spans="1:17" x14ac:dyDescent="0.25">
      <c r="C40">
        <v>7.6100000000000001E-2</v>
      </c>
      <c r="E40">
        <f>AVERAGE(C44:C45)</f>
        <v>9.1499999999999998E-2</v>
      </c>
      <c r="H40">
        <f t="shared" si="0"/>
        <v>5.2400000000000002E-2</v>
      </c>
      <c r="J40">
        <v>5</v>
      </c>
      <c r="K40">
        <f t="shared" si="1"/>
        <v>3.4017034789884992E-2</v>
      </c>
      <c r="P40" t="s">
        <v>99</v>
      </c>
      <c r="Q40">
        <f t="shared" si="2"/>
        <v>5.102555218482749</v>
      </c>
    </row>
    <row r="41" spans="1:17" x14ac:dyDescent="0.25">
      <c r="C41">
        <v>8.2400000000000001E-2</v>
      </c>
      <c r="E41">
        <f>AVERAGE(C46:C47)</f>
        <v>7.6300000000000007E-2</v>
      </c>
      <c r="H41">
        <f t="shared" si="0"/>
        <v>3.7200000000000011E-2</v>
      </c>
      <c r="J41">
        <v>8</v>
      </c>
      <c r="K41">
        <f t="shared" si="1"/>
        <v>2.4149497980605381E-2</v>
      </c>
      <c r="P41" t="s">
        <v>99</v>
      </c>
      <c r="Q41">
        <f t="shared" si="2"/>
        <v>3.6224246970908069</v>
      </c>
    </row>
    <row r="42" spans="1:17" x14ac:dyDescent="0.25">
      <c r="C42">
        <v>6.9000000000000006E-2</v>
      </c>
      <c r="E42">
        <f>AVERAGE(C48:C49)</f>
        <v>7.46E-2</v>
      </c>
      <c r="H42">
        <f t="shared" si="0"/>
        <v>3.5500000000000004E-2</v>
      </c>
      <c r="J42">
        <v>9</v>
      </c>
      <c r="K42">
        <f t="shared" si="1"/>
        <v>2.3045891890093841E-2</v>
      </c>
      <c r="P42" t="s">
        <v>100</v>
      </c>
      <c r="Q42">
        <f t="shared" si="2"/>
        <v>3.4568837835140758</v>
      </c>
    </row>
    <row r="43" spans="1:17" x14ac:dyDescent="0.25">
      <c r="C43">
        <v>7.0199999999999999E-2</v>
      </c>
      <c r="E43">
        <f>AVERAGE(C50:C51)</f>
        <v>6.105E-2</v>
      </c>
      <c r="H43">
        <f t="shared" si="0"/>
        <v>2.1950000000000004E-2</v>
      </c>
      <c r="J43">
        <v>10</v>
      </c>
      <c r="K43">
        <f t="shared" si="1"/>
        <v>1.4249502168663658E-2</v>
      </c>
      <c r="P43" t="s">
        <v>100</v>
      </c>
      <c r="Q43">
        <f t="shared" si="2"/>
        <v>2.137425325299549</v>
      </c>
    </row>
    <row r="44" spans="1:17" x14ac:dyDescent="0.25">
      <c r="C44">
        <v>8.8999999999999996E-2</v>
      </c>
      <c r="E44">
        <f>AVERAGE(C52:C53)</f>
        <v>8.3650000000000002E-2</v>
      </c>
      <c r="H44">
        <f t="shared" si="0"/>
        <v>4.4550000000000006E-2</v>
      </c>
      <c r="J44">
        <v>11</v>
      </c>
      <c r="K44">
        <f t="shared" si="1"/>
        <v>2.8920971371934667E-2</v>
      </c>
      <c r="P44" t="s">
        <v>100</v>
      </c>
      <c r="Q44">
        <f t="shared" si="2"/>
        <v>4.3381457057902004</v>
      </c>
    </row>
    <row r="45" spans="1:17" x14ac:dyDescent="0.25">
      <c r="C45">
        <v>9.4E-2</v>
      </c>
      <c r="E45">
        <f>AVERAGE(C54:C55)</f>
        <v>8.0800000000000011E-2</v>
      </c>
      <c r="H45">
        <f t="shared" si="0"/>
        <v>4.1700000000000015E-2</v>
      </c>
      <c r="J45">
        <v>12</v>
      </c>
      <c r="K45">
        <f t="shared" si="1"/>
        <v>2.7070808220194743E-2</v>
      </c>
      <c r="P45" t="s">
        <v>100</v>
      </c>
      <c r="Q45">
        <f t="shared" si="2"/>
        <v>4.0606212330292113</v>
      </c>
    </row>
    <row r="46" spans="1:17" x14ac:dyDescent="0.25">
      <c r="C46">
        <v>7.4099999999999999E-2</v>
      </c>
      <c r="E46">
        <f>AVERAGE(C56:C57)</f>
        <v>7.5149999999999995E-2</v>
      </c>
      <c r="H46">
        <f t="shared" si="0"/>
        <v>3.6049999999999999E-2</v>
      </c>
      <c r="J46">
        <v>13</v>
      </c>
      <c r="K46">
        <f t="shared" si="1"/>
        <v>2.3402940919376981E-2</v>
      </c>
      <c r="P46" t="s">
        <v>101</v>
      </c>
      <c r="Q46">
        <f t="shared" si="2"/>
        <v>3.5104411379065477</v>
      </c>
    </row>
    <row r="47" spans="1:17" x14ac:dyDescent="0.25">
      <c r="C47">
        <v>7.85E-2</v>
      </c>
      <c r="E47">
        <f>AVERAGE(C58:C59)</f>
        <v>6.13E-2</v>
      </c>
      <c r="H47">
        <f t="shared" si="0"/>
        <v>2.2200000000000004E-2</v>
      </c>
      <c r="J47">
        <v>14</v>
      </c>
      <c r="K47">
        <f t="shared" si="1"/>
        <v>1.4411797181974178E-2</v>
      </c>
      <c r="P47" t="s">
        <v>101</v>
      </c>
      <c r="Q47">
        <f t="shared" si="2"/>
        <v>2.1617695772961265</v>
      </c>
    </row>
    <row r="48" spans="1:17" x14ac:dyDescent="0.25">
      <c r="C48">
        <v>7.2999999999999995E-2</v>
      </c>
      <c r="E48">
        <f>AVERAGE(C60:C61)</f>
        <v>6.7599999999999993E-2</v>
      </c>
      <c r="H48">
        <f t="shared" si="0"/>
        <v>2.8499999999999998E-2</v>
      </c>
      <c r="J48">
        <v>15</v>
      </c>
      <c r="K48">
        <f t="shared" si="1"/>
        <v>1.8501631517399277E-2</v>
      </c>
      <c r="P48" t="s">
        <v>101</v>
      </c>
      <c r="Q48">
        <f t="shared" si="2"/>
        <v>2.7752447276098913</v>
      </c>
    </row>
    <row r="49" spans="3:17" x14ac:dyDescent="0.25">
      <c r="C49">
        <v>7.6200000000000004E-2</v>
      </c>
      <c r="E49">
        <f>AVERAGE(C62:C63)</f>
        <v>6.6549999999999998E-2</v>
      </c>
      <c r="H49">
        <f t="shared" si="0"/>
        <v>2.7450000000000002E-2</v>
      </c>
      <c r="J49">
        <v>16</v>
      </c>
      <c r="K49">
        <f t="shared" si="1"/>
        <v>1.7819992461495095E-2</v>
      </c>
      <c r="P49" t="s">
        <v>101</v>
      </c>
      <c r="Q49">
        <f t="shared" si="2"/>
        <v>2.6729988692242639</v>
      </c>
    </row>
    <row r="50" spans="3:17" x14ac:dyDescent="0.25">
      <c r="C50">
        <v>5.9900000000000002E-2</v>
      </c>
      <c r="E50">
        <f>AVERAGE(C64:C65)</f>
        <v>8.7550000000000003E-2</v>
      </c>
      <c r="H50">
        <f t="shared" si="0"/>
        <v>4.8450000000000007E-2</v>
      </c>
      <c r="J50">
        <v>17</v>
      </c>
      <c r="K50">
        <f t="shared" si="1"/>
        <v>3.1452773579578777E-2</v>
      </c>
      <c r="P50" t="s">
        <v>98</v>
      </c>
      <c r="Q50">
        <f t="shared" si="2"/>
        <v>4.717916036936816</v>
      </c>
    </row>
    <row r="51" spans="3:17" x14ac:dyDescent="0.25">
      <c r="C51">
        <v>6.2199999999999998E-2</v>
      </c>
      <c r="E51">
        <f>AVERAGE(C66:C67)</f>
        <v>7.5500000000000012E-2</v>
      </c>
      <c r="H51">
        <f t="shared" si="0"/>
        <v>3.6400000000000016E-2</v>
      </c>
      <c r="J51">
        <v>18</v>
      </c>
      <c r="K51">
        <f t="shared" si="1"/>
        <v>2.3630153938011721E-2</v>
      </c>
      <c r="P51" t="s">
        <v>98</v>
      </c>
      <c r="Q51">
        <f t="shared" si="2"/>
        <v>3.544523090701758</v>
      </c>
    </row>
    <row r="52" spans="3:17" x14ac:dyDescent="0.25">
      <c r="C52">
        <v>8.3000000000000004E-2</v>
      </c>
      <c r="E52">
        <f>AVERAGE(C68:C69)</f>
        <v>6.5349999999999991E-2</v>
      </c>
      <c r="H52">
        <f t="shared" si="0"/>
        <v>2.6249999999999996E-2</v>
      </c>
      <c r="J52">
        <v>19</v>
      </c>
      <c r="K52">
        <f t="shared" si="1"/>
        <v>1.7040976397604594E-2</v>
      </c>
      <c r="P52" t="s">
        <v>98</v>
      </c>
      <c r="Q52">
        <f t="shared" si="2"/>
        <v>2.5561464596406891</v>
      </c>
    </row>
    <row r="53" spans="3:17" x14ac:dyDescent="0.25">
      <c r="C53">
        <v>8.43E-2</v>
      </c>
      <c r="E53">
        <f>AVERAGE(C70:C71)</f>
        <v>6.93E-2</v>
      </c>
      <c r="H53">
        <f t="shared" si="0"/>
        <v>3.0200000000000005E-2</v>
      </c>
      <c r="J53">
        <v>20</v>
      </c>
      <c r="K53">
        <f t="shared" si="1"/>
        <v>1.9605237607910816E-2</v>
      </c>
      <c r="P53" t="s">
        <v>98</v>
      </c>
      <c r="Q53">
        <f t="shared" si="2"/>
        <v>2.9407856411866224</v>
      </c>
    </row>
    <row r="54" spans="3:17" x14ac:dyDescent="0.25">
      <c r="C54">
        <v>8.2400000000000001E-2</v>
      </c>
      <c r="E54">
        <f>AVERAGE(C72:C73)</f>
        <v>7.1649999999999991E-2</v>
      </c>
      <c r="H54">
        <f t="shared" si="0"/>
        <v>3.2549999999999996E-2</v>
      </c>
      <c r="J54">
        <v>21</v>
      </c>
      <c r="K54">
        <f t="shared" si="1"/>
        <v>2.1130810733029699E-2</v>
      </c>
      <c r="P54" t="s">
        <v>99</v>
      </c>
      <c r="Q54">
        <f t="shared" si="2"/>
        <v>3.1696216099544552</v>
      </c>
    </row>
    <row r="55" spans="3:17" x14ac:dyDescent="0.25">
      <c r="C55">
        <v>7.9200000000000007E-2</v>
      </c>
      <c r="E55">
        <f>AVERAGE(C74:C75)</f>
        <v>6.8750000000000006E-2</v>
      </c>
      <c r="H55">
        <f t="shared" si="0"/>
        <v>2.965000000000001E-2</v>
      </c>
      <c r="J55">
        <v>22</v>
      </c>
      <c r="K55">
        <f t="shared" si="1"/>
        <v>1.9248188578627676E-2</v>
      </c>
      <c r="P55" t="s">
        <v>99</v>
      </c>
      <c r="Q55">
        <f t="shared" si="2"/>
        <v>2.8872282867941514</v>
      </c>
    </row>
    <row r="56" spans="3:17" x14ac:dyDescent="0.25">
      <c r="C56">
        <v>7.7700000000000005E-2</v>
      </c>
      <c r="E56">
        <f>AVERAGE(C76:C77)</f>
        <v>5.3400000000000003E-2</v>
      </c>
      <c r="H56">
        <f t="shared" si="0"/>
        <v>1.4300000000000007E-2</v>
      </c>
      <c r="J56">
        <v>23</v>
      </c>
      <c r="K56">
        <f t="shared" si="1"/>
        <v>9.2832747613617473E-3</v>
      </c>
      <c r="P56" t="s">
        <v>99</v>
      </c>
      <c r="Q56">
        <f t="shared" si="2"/>
        <v>1.3924912142042623</v>
      </c>
    </row>
    <row r="57" spans="3:17" x14ac:dyDescent="0.25">
      <c r="C57">
        <v>7.2599999999999998E-2</v>
      </c>
      <c r="E57">
        <f>AVERAGE(C78:C79)</f>
        <v>7.2399999999999992E-2</v>
      </c>
      <c r="H57">
        <f t="shared" si="0"/>
        <v>3.3299999999999996E-2</v>
      </c>
      <c r="J57">
        <v>24</v>
      </c>
      <c r="K57">
        <f t="shared" si="1"/>
        <v>2.161769577296126E-2</v>
      </c>
      <c r="P57" t="s">
        <v>99</v>
      </c>
      <c r="Q57">
        <f t="shared" si="2"/>
        <v>3.2426543659441891</v>
      </c>
    </row>
    <row r="58" spans="3:17" x14ac:dyDescent="0.25">
      <c r="C58">
        <v>6.2E-2</v>
      </c>
      <c r="E58">
        <f>AVERAGE(C80:C81)</f>
        <v>7.1099999999999997E-2</v>
      </c>
      <c r="H58">
        <f t="shared" si="0"/>
        <v>3.2000000000000001E-2</v>
      </c>
      <c r="J58">
        <v>25</v>
      </c>
      <c r="K58">
        <f t="shared" si="1"/>
        <v>2.0773761703746559E-2</v>
      </c>
      <c r="P58" t="s">
        <v>100</v>
      </c>
      <c r="Q58">
        <f t="shared" si="2"/>
        <v>3.1160642555619837</v>
      </c>
    </row>
    <row r="59" spans="3:17" x14ac:dyDescent="0.25">
      <c r="C59">
        <v>6.0600000000000001E-2</v>
      </c>
      <c r="E59">
        <f>AVERAGE(C82:C83)</f>
        <v>5.16E-2</v>
      </c>
      <c r="H59">
        <f t="shared" si="0"/>
        <v>1.2500000000000004E-2</v>
      </c>
      <c r="J59">
        <v>26</v>
      </c>
      <c r="K59">
        <f t="shared" si="1"/>
        <v>8.1147506655260028E-3</v>
      </c>
      <c r="P59" t="s">
        <v>100</v>
      </c>
      <c r="Q59">
        <f t="shared" si="2"/>
        <v>1.2172125998289003</v>
      </c>
    </row>
    <row r="60" spans="3:17" x14ac:dyDescent="0.25">
      <c r="C60">
        <v>6.88E-2</v>
      </c>
      <c r="E60">
        <f>AVERAGE(C84:C85)</f>
        <v>8.3999999999999991E-2</v>
      </c>
      <c r="H60">
        <f t="shared" si="0"/>
        <v>4.4899999999999995E-2</v>
      </c>
      <c r="J60">
        <v>27</v>
      </c>
      <c r="K60">
        <f t="shared" si="1"/>
        <v>2.9148184390569386E-2</v>
      </c>
      <c r="P60" t="s">
        <v>100</v>
      </c>
      <c r="Q60">
        <f t="shared" si="2"/>
        <v>4.3722276585854081</v>
      </c>
    </row>
    <row r="61" spans="3:17" x14ac:dyDescent="0.25">
      <c r="C61">
        <v>6.6400000000000001E-2</v>
      </c>
      <c r="E61">
        <f>AVERAGE(C86:C87)</f>
        <v>6.9099999999999995E-2</v>
      </c>
      <c r="H61">
        <f t="shared" si="0"/>
        <v>0.03</v>
      </c>
      <c r="J61">
        <v>28</v>
      </c>
      <c r="K61">
        <f t="shared" si="1"/>
        <v>1.9475401597262399E-2</v>
      </c>
      <c r="P61" t="s">
        <v>100</v>
      </c>
      <c r="Q61">
        <f t="shared" si="2"/>
        <v>2.92131023958936</v>
      </c>
    </row>
    <row r="62" spans="3:17" x14ac:dyDescent="0.25">
      <c r="C62">
        <v>6.5500000000000003E-2</v>
      </c>
      <c r="E62">
        <f>AVERAGE(C88:C89)</f>
        <v>6.4250000000000002E-2</v>
      </c>
      <c r="H62">
        <f t="shared" si="0"/>
        <v>2.5150000000000006E-2</v>
      </c>
      <c r="J62">
        <v>29</v>
      </c>
      <c r="K62">
        <f t="shared" si="1"/>
        <v>1.6326878339038314E-2</v>
      </c>
      <c r="P62" t="s">
        <v>101</v>
      </c>
      <c r="Q62">
        <f t="shared" si="2"/>
        <v>2.4490317508557471</v>
      </c>
    </row>
    <row r="63" spans="3:17" x14ac:dyDescent="0.25">
      <c r="C63">
        <v>6.7599999999999993E-2</v>
      </c>
      <c r="E63">
        <f>AVERAGE(C90:C91)</f>
        <v>7.2349999999999998E-2</v>
      </c>
      <c r="H63">
        <f t="shared" si="0"/>
        <v>3.3250000000000002E-2</v>
      </c>
      <c r="J63">
        <v>30</v>
      </c>
      <c r="K63">
        <f t="shared" si="1"/>
        <v>2.1585236770299158E-2</v>
      </c>
      <c r="P63" t="s">
        <v>101</v>
      </c>
      <c r="Q63">
        <f t="shared" si="2"/>
        <v>3.2377855155448731</v>
      </c>
    </row>
    <row r="64" spans="3:17" x14ac:dyDescent="0.25">
      <c r="C64">
        <v>8.2600000000000007E-2</v>
      </c>
      <c r="E64">
        <f>AVERAGE(C92:C93)</f>
        <v>6.6650000000000001E-2</v>
      </c>
      <c r="H64">
        <f t="shared" si="0"/>
        <v>2.7550000000000005E-2</v>
      </c>
      <c r="J64">
        <v>31</v>
      </c>
      <c r="K64">
        <f t="shared" si="1"/>
        <v>1.7884910466819306E-2</v>
      </c>
      <c r="P64" t="s">
        <v>101</v>
      </c>
      <c r="Q64">
        <f t="shared" si="2"/>
        <v>2.6827365700228958</v>
      </c>
    </row>
    <row r="65" spans="3:17" x14ac:dyDescent="0.25">
      <c r="C65">
        <v>9.2499999999999999E-2</v>
      </c>
      <c r="E65">
        <f>AVERAGE(C94:C95)</f>
        <v>6.409999999999999E-2</v>
      </c>
      <c r="H65">
        <f t="shared" si="0"/>
        <v>2.4999999999999994E-2</v>
      </c>
      <c r="J65">
        <v>32</v>
      </c>
      <c r="K65">
        <f t="shared" si="1"/>
        <v>1.6229501331051995E-2</v>
      </c>
      <c r="P65" t="s">
        <v>101</v>
      </c>
      <c r="Q65">
        <f t="shared" si="2"/>
        <v>2.4344251996577992</v>
      </c>
    </row>
    <row r="66" spans="3:17" x14ac:dyDescent="0.25">
      <c r="C66">
        <v>7.5700000000000003E-2</v>
      </c>
      <c r="E66">
        <f>AVERAGE(C96:C97)</f>
        <v>6.565E-2</v>
      </c>
      <c r="H66">
        <f t="shared" si="0"/>
        <v>2.6550000000000004E-2</v>
      </c>
      <c r="J66">
        <v>33</v>
      </c>
      <c r="K66">
        <f t="shared" si="1"/>
        <v>1.7235730413577226E-2</v>
      </c>
      <c r="P66" t="s">
        <v>98</v>
      </c>
      <c r="Q66">
        <f t="shared" si="2"/>
        <v>2.5853595620365839</v>
      </c>
    </row>
    <row r="67" spans="3:17" x14ac:dyDescent="0.25">
      <c r="C67">
        <v>7.5300000000000006E-2</v>
      </c>
      <c r="E67">
        <f>AVERAGE(C98:C99)</f>
        <v>7.2349999999999998E-2</v>
      </c>
      <c r="H67">
        <f t="shared" si="0"/>
        <v>3.3250000000000002E-2</v>
      </c>
      <c r="J67">
        <v>34</v>
      </c>
      <c r="K67">
        <f t="shared" si="1"/>
        <v>2.1585236770299158E-2</v>
      </c>
      <c r="P67" t="s">
        <v>98</v>
      </c>
      <c r="Q67">
        <f t="shared" si="2"/>
        <v>3.2377855155448731</v>
      </c>
    </row>
    <row r="68" spans="3:17" x14ac:dyDescent="0.25">
      <c r="C68">
        <v>6.5699999999999995E-2</v>
      </c>
      <c r="E68">
        <f>AVERAGE(C100:C101)</f>
        <v>4.9700000000000001E-2</v>
      </c>
      <c r="H68">
        <f t="shared" si="0"/>
        <v>1.0600000000000005E-2</v>
      </c>
      <c r="J68">
        <v>35</v>
      </c>
      <c r="K68">
        <f t="shared" si="1"/>
        <v>6.8813085643660505E-3</v>
      </c>
      <c r="P68" t="s">
        <v>98</v>
      </c>
      <c r="Q68">
        <f t="shared" si="2"/>
        <v>1.0321962846549075</v>
      </c>
    </row>
    <row r="69" spans="3:17" x14ac:dyDescent="0.25">
      <c r="C69">
        <v>6.5000000000000002E-2</v>
      </c>
      <c r="E69">
        <f>AVERAGE(C102:C103)</f>
        <v>5.0799999999999998E-2</v>
      </c>
      <c r="H69">
        <f t="shared" si="0"/>
        <v>1.1700000000000002E-2</v>
      </c>
      <c r="J69">
        <v>36</v>
      </c>
      <c r="K69">
        <f t="shared" si="1"/>
        <v>7.5954066229323366E-3</v>
      </c>
      <c r="P69" t="s">
        <v>98</v>
      </c>
      <c r="Q69">
        <f t="shared" si="2"/>
        <v>1.1393109934398504</v>
      </c>
    </row>
    <row r="70" spans="3:17" x14ac:dyDescent="0.25">
      <c r="C70">
        <v>7.2099999999999997E-2</v>
      </c>
      <c r="E70">
        <f>AVERAGE(C104:C105)</f>
        <v>5.3449999999999998E-2</v>
      </c>
      <c r="H70">
        <f t="shared" si="0"/>
        <v>1.4350000000000002E-2</v>
      </c>
      <c r="J70">
        <v>37</v>
      </c>
      <c r="K70">
        <f t="shared" si="1"/>
        <v>9.315733764023849E-3</v>
      </c>
      <c r="P70" t="s">
        <v>102</v>
      </c>
      <c r="Q70">
        <f t="shared" si="2"/>
        <v>1.3973600646035773</v>
      </c>
    </row>
    <row r="71" spans="3:17" x14ac:dyDescent="0.25">
      <c r="C71">
        <v>6.6500000000000004E-2</v>
      </c>
      <c r="E71">
        <f>AVERAGE(C106:C107)</f>
        <v>5.3100000000000001E-2</v>
      </c>
      <c r="H71">
        <f t="shared" si="0"/>
        <v>1.4000000000000005E-2</v>
      </c>
      <c r="J71">
        <v>38</v>
      </c>
      <c r="K71">
        <f t="shared" si="1"/>
        <v>9.0885207453891229E-3</v>
      </c>
      <c r="P71" t="s">
        <v>102</v>
      </c>
      <c r="Q71">
        <f t="shared" si="2"/>
        <v>1.3632781118083686</v>
      </c>
    </row>
    <row r="72" spans="3:17" x14ac:dyDescent="0.25">
      <c r="C72">
        <v>6.7799999999999999E-2</v>
      </c>
      <c r="E72">
        <f>AVERAGE(C108:C109)</f>
        <v>7.7899999999999997E-2</v>
      </c>
      <c r="H72">
        <f t="shared" si="0"/>
        <v>3.8800000000000001E-2</v>
      </c>
      <c r="J72">
        <v>39</v>
      </c>
      <c r="K72">
        <f t="shared" si="1"/>
        <v>2.5188186065792702E-2</v>
      </c>
      <c r="P72" t="s">
        <v>102</v>
      </c>
      <c r="Q72">
        <f t="shared" si="2"/>
        <v>3.7782279098689053</v>
      </c>
    </row>
    <row r="73" spans="3:17" x14ac:dyDescent="0.25">
      <c r="C73">
        <v>7.5499999999999998E-2</v>
      </c>
      <c r="E73">
        <f>AVERAGE(C110:C111)</f>
        <v>5.3800000000000001E-2</v>
      </c>
      <c r="H73">
        <f t="shared" si="0"/>
        <v>1.4700000000000005E-2</v>
      </c>
      <c r="J73">
        <v>41</v>
      </c>
      <c r="K73">
        <f t="shared" si="1"/>
        <v>9.5429467826585786E-3</v>
      </c>
      <c r="P73" t="s">
        <v>99</v>
      </c>
      <c r="Q73">
        <f t="shared" si="2"/>
        <v>1.4314420173987867</v>
      </c>
    </row>
    <row r="74" spans="3:17" x14ac:dyDescent="0.25">
      <c r="C74">
        <v>6.7699999999999996E-2</v>
      </c>
      <c r="E74">
        <f>AVERAGE(C112:C113)</f>
        <v>5.355E-2</v>
      </c>
      <c r="H74">
        <f t="shared" si="0"/>
        <v>1.4450000000000005E-2</v>
      </c>
      <c r="J74">
        <v>42</v>
      </c>
      <c r="K74">
        <f t="shared" si="1"/>
        <v>9.3806517693480578E-3</v>
      </c>
      <c r="P74" t="s">
        <v>99</v>
      </c>
      <c r="Q74">
        <f t="shared" si="2"/>
        <v>1.4070977654022085</v>
      </c>
    </row>
    <row r="75" spans="3:17" x14ac:dyDescent="0.25">
      <c r="C75">
        <v>6.9800000000000001E-2</v>
      </c>
      <c r="E75">
        <f>AVERAGE(C114:C115)</f>
        <v>8.005000000000001E-2</v>
      </c>
      <c r="H75">
        <f t="shared" si="0"/>
        <v>4.0950000000000014E-2</v>
      </c>
      <c r="J75">
        <v>43</v>
      </c>
      <c r="K75">
        <f t="shared" si="1"/>
        <v>2.6583923180263182E-2</v>
      </c>
      <c r="P75" t="s">
        <v>98</v>
      </c>
      <c r="Q75">
        <f t="shared" si="2"/>
        <v>3.9875884770394774</v>
      </c>
    </row>
    <row r="76" spans="3:17" x14ac:dyDescent="0.25">
      <c r="C76">
        <v>4.9299999999999997E-2</v>
      </c>
      <c r="E76">
        <f>AVERAGE(C116:C117)</f>
        <v>7.825E-2</v>
      </c>
      <c r="H76">
        <f t="shared" si="0"/>
        <v>3.9150000000000004E-2</v>
      </c>
      <c r="J76">
        <v>44</v>
      </c>
      <c r="K76">
        <f t="shared" si="1"/>
        <v>2.5415399084427432E-2</v>
      </c>
      <c r="P76" t="s">
        <v>98</v>
      </c>
      <c r="Q76">
        <f t="shared" si="2"/>
        <v>3.8123098626641148</v>
      </c>
    </row>
    <row r="77" spans="3:17" x14ac:dyDescent="0.25">
      <c r="C77">
        <v>5.7500000000000002E-2</v>
      </c>
      <c r="E77">
        <f>AVERAGE(C118:C119)</f>
        <v>5.2199999999999996E-2</v>
      </c>
      <c r="H77">
        <f t="shared" si="0"/>
        <v>1.3100000000000001E-2</v>
      </c>
      <c r="J77">
        <v>45</v>
      </c>
      <c r="K77">
        <f t="shared" si="1"/>
        <v>8.5042586974712481E-3</v>
      </c>
      <c r="P77" t="s">
        <v>98</v>
      </c>
      <c r="Q77">
        <f t="shared" si="2"/>
        <v>1.2756388046206872</v>
      </c>
    </row>
    <row r="78" spans="3:17" x14ac:dyDescent="0.25">
      <c r="C78">
        <v>7.0800000000000002E-2</v>
      </c>
    </row>
    <row r="79" spans="3:17" x14ac:dyDescent="0.25">
      <c r="C79">
        <v>7.3999999999999996E-2</v>
      </c>
    </row>
    <row r="80" spans="3:17" x14ac:dyDescent="0.25">
      <c r="C80">
        <v>6.6299999999999998E-2</v>
      </c>
    </row>
    <row r="81" spans="3:3" x14ac:dyDescent="0.25">
      <c r="C81">
        <v>7.5899999999999995E-2</v>
      </c>
    </row>
    <row r="82" spans="3:3" x14ac:dyDescent="0.25">
      <c r="C82">
        <v>5.2999999999999999E-2</v>
      </c>
    </row>
    <row r="83" spans="3:3" x14ac:dyDescent="0.25">
      <c r="C83">
        <v>5.0200000000000002E-2</v>
      </c>
    </row>
    <row r="84" spans="3:3" x14ac:dyDescent="0.25">
      <c r="C84">
        <v>8.5599999999999996E-2</v>
      </c>
    </row>
    <row r="85" spans="3:3" x14ac:dyDescent="0.25">
      <c r="C85">
        <v>8.2400000000000001E-2</v>
      </c>
    </row>
    <row r="86" spans="3:3" x14ac:dyDescent="0.25">
      <c r="C86">
        <v>6.7799999999999999E-2</v>
      </c>
    </row>
    <row r="87" spans="3:3" x14ac:dyDescent="0.25">
      <c r="C87">
        <v>7.0400000000000004E-2</v>
      </c>
    </row>
    <row r="88" spans="3:3" x14ac:dyDescent="0.25">
      <c r="C88">
        <v>6.3100000000000003E-2</v>
      </c>
    </row>
    <row r="89" spans="3:3" x14ac:dyDescent="0.25">
      <c r="C89">
        <v>6.54E-2</v>
      </c>
    </row>
    <row r="90" spans="3:3" x14ac:dyDescent="0.25">
      <c r="C90">
        <v>7.6200000000000004E-2</v>
      </c>
    </row>
    <row r="91" spans="3:3" x14ac:dyDescent="0.25">
      <c r="C91">
        <v>6.8500000000000005E-2</v>
      </c>
    </row>
    <row r="92" spans="3:3" x14ac:dyDescent="0.25">
      <c r="C92">
        <v>6.83E-2</v>
      </c>
    </row>
    <row r="93" spans="3:3" x14ac:dyDescent="0.25">
      <c r="C93">
        <v>6.5000000000000002E-2</v>
      </c>
    </row>
    <row r="94" spans="3:3" x14ac:dyDescent="0.25">
      <c r="C94">
        <v>6.2899999999999998E-2</v>
      </c>
    </row>
    <row r="95" spans="3:3" x14ac:dyDescent="0.25">
      <c r="C95">
        <v>6.5299999999999997E-2</v>
      </c>
    </row>
    <row r="96" spans="3:3" x14ac:dyDescent="0.25">
      <c r="C96">
        <v>6.4500000000000002E-2</v>
      </c>
    </row>
    <row r="97" spans="3:3" x14ac:dyDescent="0.25">
      <c r="C97">
        <v>6.6799999999999998E-2</v>
      </c>
    </row>
    <row r="98" spans="3:3" x14ac:dyDescent="0.25">
      <c r="C98">
        <v>6.9900000000000004E-2</v>
      </c>
    </row>
    <row r="99" spans="3:3" x14ac:dyDescent="0.25">
      <c r="C99">
        <v>7.4800000000000005E-2</v>
      </c>
    </row>
    <row r="100" spans="3:3" x14ac:dyDescent="0.25">
      <c r="C100">
        <v>4.9700000000000001E-2</v>
      </c>
    </row>
    <row r="101" spans="3:3" x14ac:dyDescent="0.25">
      <c r="C101">
        <v>4.9700000000000001E-2</v>
      </c>
    </row>
    <row r="102" spans="3:3" x14ac:dyDescent="0.25">
      <c r="C102">
        <v>5.0599999999999999E-2</v>
      </c>
    </row>
    <row r="103" spans="3:3" x14ac:dyDescent="0.25">
      <c r="C103">
        <v>5.0999999999999997E-2</v>
      </c>
    </row>
    <row r="104" spans="3:3" x14ac:dyDescent="0.25">
      <c r="C104">
        <v>5.33E-2</v>
      </c>
    </row>
    <row r="105" spans="3:3" x14ac:dyDescent="0.25">
      <c r="C105">
        <v>5.3600000000000002E-2</v>
      </c>
    </row>
    <row r="106" spans="3:3" x14ac:dyDescent="0.25">
      <c r="C106">
        <v>5.45E-2</v>
      </c>
    </row>
    <row r="107" spans="3:3" x14ac:dyDescent="0.25">
      <c r="C107">
        <v>5.1700000000000003E-2</v>
      </c>
    </row>
    <row r="108" spans="3:3" x14ac:dyDescent="0.25">
      <c r="C108">
        <v>8.9300000000000004E-2</v>
      </c>
    </row>
    <row r="109" spans="3:3" x14ac:dyDescent="0.25">
      <c r="C109">
        <v>6.6500000000000004E-2</v>
      </c>
    </row>
    <row r="110" spans="3:3" x14ac:dyDescent="0.25">
      <c r="C110">
        <v>4.9599999999999998E-2</v>
      </c>
    </row>
    <row r="111" spans="3:3" x14ac:dyDescent="0.25">
      <c r="C111">
        <v>5.8000000000000003E-2</v>
      </c>
    </row>
    <row r="112" spans="3:3" x14ac:dyDescent="0.25">
      <c r="C112">
        <v>5.3699999999999998E-2</v>
      </c>
    </row>
    <row r="113" spans="3:3" x14ac:dyDescent="0.25">
      <c r="C113">
        <v>5.3400000000000003E-2</v>
      </c>
    </row>
    <row r="114" spans="3:3" x14ac:dyDescent="0.25">
      <c r="C114">
        <v>7.8600000000000003E-2</v>
      </c>
    </row>
    <row r="115" spans="3:3" x14ac:dyDescent="0.25">
      <c r="C115">
        <v>8.1500000000000003E-2</v>
      </c>
    </row>
    <row r="116" spans="3:3" x14ac:dyDescent="0.25">
      <c r="C116">
        <v>7.6999999999999999E-2</v>
      </c>
    </row>
    <row r="117" spans="3:3" x14ac:dyDescent="0.25">
      <c r="C117">
        <v>7.9500000000000001E-2</v>
      </c>
    </row>
    <row r="118" spans="3:3" x14ac:dyDescent="0.25">
      <c r="C118">
        <v>5.0200000000000002E-2</v>
      </c>
    </row>
    <row r="119" spans="3:3" x14ac:dyDescent="0.25">
      <c r="C119">
        <v>5.4199999999999998E-2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TBARS colon 11.10.21 Nicole Lua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32</dc:creator>
  <cp:lastModifiedBy>Laboratorio 32</cp:lastModifiedBy>
  <dcterms:created xsi:type="dcterms:W3CDTF">2021-10-19T00:02:00Z</dcterms:created>
  <dcterms:modified xsi:type="dcterms:W3CDTF">2021-10-19T00:02:00Z</dcterms:modified>
</cp:coreProperties>
</file>