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ocuments\alexandre\Colitis\Segundo Projeto\"/>
    </mc:Choice>
  </mc:AlternateContent>
  <xr:revisionPtr revIDLastSave="0" documentId="8_{343F6E48-5D3D-48B6-A100-2307FE91235A}" xr6:coauthVersionLast="47" xr6:coauthVersionMax="47" xr10:uidLastSave="{00000000-0000-0000-0000-000000000000}"/>
  <bookViews>
    <workbookView xWindow="-120" yWindow="-120" windowWidth="29040" windowHeight="15840"/>
  </bookViews>
  <sheets>
    <sheet name="TBARS fígado 18.10.21 Alberto L" sheetId="1" r:id="rId1"/>
  </sheets>
  <calcPr calcId="0"/>
</workbook>
</file>

<file path=xl/calcChain.xml><?xml version="1.0" encoding="utf-8"?>
<calcChain xmlns="http://schemas.openxmlformats.org/spreadsheetml/2006/main">
  <c r="D72" i="1" l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37" i="1"/>
  <c r="G37" i="1" s="1"/>
  <c r="D27" i="1"/>
  <c r="H27" i="1" s="1"/>
  <c r="J27" i="1" s="1"/>
  <c r="H32" i="1" l="1"/>
  <c r="J32" i="1" s="1"/>
  <c r="H31" i="1"/>
  <c r="J31" i="1" s="1"/>
  <c r="H30" i="1"/>
  <c r="J30" i="1" s="1"/>
  <c r="H29" i="1"/>
  <c r="J29" i="1" s="1"/>
  <c r="G72" i="1"/>
  <c r="H28" i="1"/>
  <c r="J28" i="1" s="1"/>
  <c r="L29" i="1" l="1"/>
  <c r="L60" i="1" s="1"/>
  <c r="P60" i="1" s="1"/>
  <c r="L59" i="1"/>
  <c r="P59" i="1" s="1"/>
  <c r="L49" i="1"/>
  <c r="P49" i="1" s="1"/>
  <c r="L79" i="1"/>
  <c r="P79" i="1" s="1"/>
  <c r="L76" i="1"/>
  <c r="P76" i="1" s="1"/>
  <c r="L75" i="1"/>
  <c r="P75" i="1" s="1"/>
  <c r="L58" i="1"/>
  <c r="P58" i="1" s="1"/>
  <c r="L47" i="1" l="1"/>
  <c r="P47" i="1" s="1"/>
  <c r="L61" i="1"/>
  <c r="P61" i="1" s="1"/>
  <c r="L48" i="1"/>
  <c r="P48" i="1" s="1"/>
  <c r="L57" i="1"/>
  <c r="P57" i="1" s="1"/>
  <c r="L44" i="1"/>
  <c r="P44" i="1" s="1"/>
  <c r="L66" i="1"/>
  <c r="P66" i="1" s="1"/>
  <c r="L42" i="1"/>
  <c r="P42" i="1" s="1"/>
  <c r="L73" i="1"/>
  <c r="P73" i="1" s="1"/>
  <c r="L71" i="1"/>
  <c r="P71" i="1" s="1"/>
  <c r="L54" i="1"/>
  <c r="P54" i="1" s="1"/>
  <c r="L62" i="1"/>
  <c r="P62" i="1" s="1"/>
  <c r="L72" i="1"/>
  <c r="P72" i="1" s="1"/>
  <c r="L70" i="1"/>
  <c r="P70" i="1" s="1"/>
  <c r="L45" i="1"/>
  <c r="P45" i="1" s="1"/>
  <c r="L43" i="1"/>
  <c r="P43" i="1" s="1"/>
  <c r="L41" i="1"/>
  <c r="P41" i="1" s="1"/>
  <c r="L55" i="1"/>
  <c r="P55" i="1" s="1"/>
  <c r="L69" i="1"/>
  <c r="P69" i="1" s="1"/>
  <c r="L56" i="1"/>
  <c r="P56" i="1" s="1"/>
  <c r="L67" i="1"/>
  <c r="P67" i="1" s="1"/>
  <c r="L38" i="1"/>
  <c r="P38" i="1" s="1"/>
  <c r="L68" i="1"/>
  <c r="P68" i="1" s="1"/>
  <c r="L80" i="1"/>
  <c r="P80" i="1" s="1"/>
  <c r="L50" i="1"/>
  <c r="P50" i="1" s="1"/>
  <c r="L37" i="1"/>
  <c r="P37" i="1" s="1"/>
  <c r="L46" i="1"/>
  <c r="P46" i="1" s="1"/>
  <c r="L77" i="1"/>
  <c r="P77" i="1" s="1"/>
  <c r="L39" i="1"/>
  <c r="P39" i="1" s="1"/>
  <c r="L53" i="1"/>
  <c r="P53" i="1" s="1"/>
  <c r="L40" i="1"/>
  <c r="P40" i="1" s="1"/>
  <c r="L51" i="1"/>
  <c r="P51" i="1" s="1"/>
  <c r="L65" i="1"/>
  <c r="P65" i="1" s="1"/>
  <c r="L52" i="1"/>
  <c r="P52" i="1" s="1"/>
  <c r="L63" i="1"/>
  <c r="P63" i="1" s="1"/>
  <c r="L78" i="1"/>
  <c r="P78" i="1" s="1"/>
  <c r="L64" i="1"/>
  <c r="P64" i="1" s="1"/>
  <c r="L74" i="1"/>
  <c r="P74" i="1" s="1"/>
</calcChain>
</file>

<file path=xl/sharedStrings.xml><?xml version="1.0" encoding="utf-8"?>
<sst xmlns="http://schemas.openxmlformats.org/spreadsheetml/2006/main" count="153" uniqueCount="109">
  <si>
    <t>##BLOCKS= 1</t>
  </si>
  <si>
    <t>Plate:</t>
  </si>
  <si>
    <t>Plate1</t>
  </si>
  <si>
    <t>PlateFormat</t>
  </si>
  <si>
    <t>Endpoint</t>
  </si>
  <si>
    <t>Absorbance</t>
  </si>
  <si>
    <t>Raw</t>
  </si>
  <si>
    <t>FALSE</t>
  </si>
  <si>
    <t>Temperature(¡C)</t>
  </si>
  <si>
    <t>0,0332</t>
  </si>
  <si>
    <t>0,0314</t>
  </si>
  <si>
    <t>0,0494</t>
  </si>
  <si>
    <t>0,0668</t>
  </si>
  <si>
    <t>0,0902</t>
  </si>
  <si>
    <t>0,1159</t>
  </si>
  <si>
    <t>0,1547</t>
  </si>
  <si>
    <t>0,2282</t>
  </si>
  <si>
    <t>0,0665</t>
  </si>
  <si>
    <t>0,0613</t>
  </si>
  <si>
    <t>0,0825</t>
  </si>
  <si>
    <t>0,0885</t>
  </si>
  <si>
    <t>0,0535</t>
  </si>
  <si>
    <t>0,0594</t>
  </si>
  <si>
    <t>0,0644</t>
  </si>
  <si>
    <t>0,0655</t>
  </si>
  <si>
    <t>0,0853</t>
  </si>
  <si>
    <t>0,0762</t>
  </si>
  <si>
    <t>0,0469</t>
  </si>
  <si>
    <t>0,0443</t>
  </si>
  <si>
    <t>0,0561</t>
  </si>
  <si>
    <t>0,0472</t>
  </si>
  <si>
    <t>0,046</t>
  </si>
  <si>
    <t>0,0463</t>
  </si>
  <si>
    <t>0,047</t>
  </si>
  <si>
    <t>0,0582</t>
  </si>
  <si>
    <t>0,1044</t>
  </si>
  <si>
    <t>0,0611</t>
  </si>
  <si>
    <t>0,0645</t>
  </si>
  <si>
    <t>0,0411</t>
  </si>
  <si>
    <t>0,0461</t>
  </si>
  <si>
    <t>0,0643</t>
  </si>
  <si>
    <t>0,0664</t>
  </si>
  <si>
    <t>0,0778</t>
  </si>
  <si>
    <t>0,0872</t>
  </si>
  <si>
    <t>0,0815</t>
  </si>
  <si>
    <t>0,0703</t>
  </si>
  <si>
    <t>0,0802</t>
  </si>
  <si>
    <t>0,078</t>
  </si>
  <si>
    <t>0,0553</t>
  </si>
  <si>
    <t>0,0525</t>
  </si>
  <si>
    <t>0,0689</t>
  </si>
  <si>
    <t>0,0706</t>
  </si>
  <si>
    <t>0,0527</t>
  </si>
  <si>
    <t>0,0501</t>
  </si>
  <si>
    <t>0,0559</t>
  </si>
  <si>
    <t>0,0555</t>
  </si>
  <si>
    <t>0,0422</t>
  </si>
  <si>
    <t>0,0479</t>
  </si>
  <si>
    <t>0,0658</t>
  </si>
  <si>
    <t>0,0408</t>
  </si>
  <si>
    <t>0,0403</t>
  </si>
  <si>
    <t>0,0649</t>
  </si>
  <si>
    <t>0,072</t>
  </si>
  <si>
    <t>0,0385</t>
  </si>
  <si>
    <t>0,0488</t>
  </si>
  <si>
    <t>0,0567</t>
  </si>
  <si>
    <t>0,05</t>
  </si>
  <si>
    <t>0,0548</t>
  </si>
  <si>
    <t>0,0841</t>
  </si>
  <si>
    <t>0,0632</t>
  </si>
  <si>
    <t>0,1074</t>
  </si>
  <si>
    <t>0,0879</t>
  </si>
  <si>
    <t>0,0865</t>
  </si>
  <si>
    <t>0,085</t>
  </si>
  <si>
    <t>0,106</t>
  </si>
  <si>
    <t>0,0982</t>
  </si>
  <si>
    <t>0,087</t>
  </si>
  <si>
    <t>0,0726</t>
  </si>
  <si>
    <t>0,0511</t>
  </si>
  <si>
    <t>0,0523</t>
  </si>
  <si>
    <t>0,0467</t>
  </si>
  <si>
    <t>0,1916</t>
  </si>
  <si>
    <t>0,0458</t>
  </si>
  <si>
    <t>0,0704</t>
  </si>
  <si>
    <t>0,3966</t>
  </si>
  <si>
    <t>0,0698</t>
  </si>
  <si>
    <t>0,0697</t>
  </si>
  <si>
    <t>0,0692</t>
  </si>
  <si>
    <t>0,0481</t>
  </si>
  <si>
    <t>0,0424</t>
  </si>
  <si>
    <t>0,04</t>
  </si>
  <si>
    <t>0,0477</t>
  </si>
  <si>
    <t>0,0565</t>
  </si>
  <si>
    <t>0,075</t>
  </si>
  <si>
    <t>0,048</t>
  </si>
  <si>
    <t>0,0539</t>
  </si>
  <si>
    <t>0,0552</t>
  </si>
  <si>
    <t>0,0639</t>
  </si>
  <si>
    <t>0,0637</t>
  </si>
  <si>
    <t>0,0652</t>
  </si>
  <si>
    <t>~End</t>
  </si>
  <si>
    <t>Original Filename: TBARS fígado 18.10.21 Alberto Luana Nicole; Date Last Saved: 23/08/2014 07:55:26</t>
  </si>
  <si>
    <t>fcm</t>
  </si>
  <si>
    <t>Grupo</t>
  </si>
  <si>
    <t>But + DSS</t>
  </si>
  <si>
    <t>Controle</t>
  </si>
  <si>
    <t>But + H2O</t>
  </si>
  <si>
    <t>DSS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</si>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</sst>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12" workbookViewId="0">
      <selection activeCell="S34" sqref="S34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1</v>
      </c>
      <c r="O2">
        <v>1</v>
      </c>
      <c r="P2">
        <v>532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5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B4">
        <v>24.5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</row>
    <row r="5" spans="1:21" x14ac:dyDescent="0.25"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 t="s">
        <v>31</v>
      </c>
    </row>
    <row r="6" spans="1:21" x14ac:dyDescent="0.25"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</row>
    <row r="7" spans="1:21" x14ac:dyDescent="0.25"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 t="s">
        <v>55</v>
      </c>
    </row>
    <row r="8" spans="1:21" x14ac:dyDescent="0.25">
      <c r="C8" t="s">
        <v>56</v>
      </c>
      <c r="D8" t="s">
        <v>57</v>
      </c>
      <c r="E8" t="s">
        <v>37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49</v>
      </c>
      <c r="M8" t="s">
        <v>64</v>
      </c>
      <c r="N8" t="s">
        <v>65</v>
      </c>
    </row>
    <row r="9" spans="1:21" x14ac:dyDescent="0.25">
      <c r="C9" t="s">
        <v>66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I9" t="s">
        <v>72</v>
      </c>
      <c r="J9" t="s">
        <v>73</v>
      </c>
      <c r="K9" t="s">
        <v>74</v>
      </c>
      <c r="L9" t="s">
        <v>75</v>
      </c>
      <c r="M9" t="s">
        <v>76</v>
      </c>
      <c r="N9" t="s">
        <v>77</v>
      </c>
    </row>
    <row r="10" spans="1:21" x14ac:dyDescent="0.25">
      <c r="C10" t="s">
        <v>78</v>
      </c>
      <c r="D10" t="s">
        <v>79</v>
      </c>
      <c r="E10" t="s">
        <v>80</v>
      </c>
      <c r="F10" t="s">
        <v>79</v>
      </c>
      <c r="G10" t="s">
        <v>81</v>
      </c>
      <c r="H10" t="s">
        <v>82</v>
      </c>
      <c r="I10" t="s">
        <v>83</v>
      </c>
      <c r="J10" t="s">
        <v>84</v>
      </c>
      <c r="K10" t="s">
        <v>85</v>
      </c>
      <c r="L10" t="s">
        <v>86</v>
      </c>
      <c r="M10" t="s">
        <v>87</v>
      </c>
      <c r="N10" t="s">
        <v>88</v>
      </c>
    </row>
    <row r="11" spans="1:21" x14ac:dyDescent="0.25"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 t="s">
        <v>94</v>
      </c>
      <c r="I11" t="s">
        <v>95</v>
      </c>
      <c r="J11" t="s">
        <v>96</v>
      </c>
      <c r="K11" t="s">
        <v>97</v>
      </c>
      <c r="L11" t="s">
        <v>69</v>
      </c>
      <c r="M11" t="s">
        <v>98</v>
      </c>
      <c r="N11" t="s">
        <v>99</v>
      </c>
    </row>
    <row r="13" spans="1:21" x14ac:dyDescent="0.25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21" x14ac:dyDescent="0.25">
      <c r="C14">
        <v>3.32E-2</v>
      </c>
      <c r="D14">
        <v>3.1399999999999997E-2</v>
      </c>
      <c r="E14">
        <v>4.9399999999999999E-2</v>
      </c>
      <c r="F14">
        <v>6.6799999999999998E-2</v>
      </c>
      <c r="G14">
        <v>9.0200000000000002E-2</v>
      </c>
      <c r="H14">
        <v>0.1159</v>
      </c>
      <c r="I14">
        <v>0.1547</v>
      </c>
      <c r="J14">
        <v>0.22819999999999999</v>
      </c>
      <c r="K14">
        <v>6.6500000000000004E-2</v>
      </c>
      <c r="L14">
        <v>6.13E-2</v>
      </c>
      <c r="M14">
        <v>8.2500000000000004E-2</v>
      </c>
      <c r="N14">
        <v>8.8499999999999995E-2</v>
      </c>
    </row>
    <row r="15" spans="1:21" x14ac:dyDescent="0.25">
      <c r="C15">
        <v>5.3499999999999999E-2</v>
      </c>
      <c r="D15">
        <v>5.9400000000000001E-2</v>
      </c>
      <c r="E15">
        <v>6.4399999999999999E-2</v>
      </c>
      <c r="F15">
        <v>6.5500000000000003E-2</v>
      </c>
      <c r="G15">
        <v>8.5300000000000001E-2</v>
      </c>
      <c r="H15">
        <v>7.6200000000000004E-2</v>
      </c>
      <c r="I15">
        <v>4.6899999999999997E-2</v>
      </c>
      <c r="J15">
        <v>4.4299999999999999E-2</v>
      </c>
      <c r="K15">
        <v>5.6099999999999997E-2</v>
      </c>
      <c r="L15">
        <v>4.7199999999999999E-2</v>
      </c>
      <c r="M15">
        <v>4.7199999999999999E-2</v>
      </c>
      <c r="N15">
        <v>4.5999999999999999E-2</v>
      </c>
    </row>
    <row r="16" spans="1:21" x14ac:dyDescent="0.25">
      <c r="C16">
        <v>4.6300000000000001E-2</v>
      </c>
      <c r="D16">
        <v>4.7E-2</v>
      </c>
      <c r="E16">
        <v>5.8200000000000002E-2</v>
      </c>
      <c r="F16">
        <v>0.10440000000000001</v>
      </c>
      <c r="G16">
        <v>6.1100000000000002E-2</v>
      </c>
      <c r="H16">
        <v>6.4500000000000002E-2</v>
      </c>
      <c r="I16">
        <v>4.1099999999999998E-2</v>
      </c>
      <c r="J16">
        <v>4.6100000000000002E-2</v>
      </c>
      <c r="K16">
        <v>6.4299999999999996E-2</v>
      </c>
      <c r="L16">
        <v>6.6400000000000001E-2</v>
      </c>
      <c r="M16">
        <v>7.7799999999999994E-2</v>
      </c>
      <c r="N16">
        <v>8.72E-2</v>
      </c>
    </row>
    <row r="17" spans="1:14" x14ac:dyDescent="0.25">
      <c r="C17">
        <v>8.1500000000000003E-2</v>
      </c>
      <c r="D17">
        <v>7.0300000000000001E-2</v>
      </c>
      <c r="E17">
        <v>8.0199999999999994E-2</v>
      </c>
      <c r="F17">
        <v>7.8E-2</v>
      </c>
      <c r="G17">
        <v>5.5300000000000002E-2</v>
      </c>
      <c r="H17">
        <v>5.2499999999999998E-2</v>
      </c>
      <c r="I17">
        <v>6.8900000000000003E-2</v>
      </c>
      <c r="J17">
        <v>7.0599999999999996E-2</v>
      </c>
      <c r="K17">
        <v>5.2699999999999997E-2</v>
      </c>
      <c r="L17">
        <v>5.0099999999999999E-2</v>
      </c>
      <c r="M17">
        <v>5.5899999999999998E-2</v>
      </c>
      <c r="N17">
        <v>5.5500000000000001E-2</v>
      </c>
    </row>
    <row r="18" spans="1:14" x14ac:dyDescent="0.25">
      <c r="C18">
        <v>4.2200000000000001E-2</v>
      </c>
      <c r="D18">
        <v>4.7899999999999998E-2</v>
      </c>
      <c r="E18">
        <v>6.4500000000000002E-2</v>
      </c>
      <c r="F18">
        <v>6.5799999999999997E-2</v>
      </c>
      <c r="G18">
        <v>4.0800000000000003E-2</v>
      </c>
      <c r="H18">
        <v>4.0300000000000002E-2</v>
      </c>
      <c r="I18">
        <v>6.4899999999999999E-2</v>
      </c>
      <c r="J18">
        <v>7.1999999999999995E-2</v>
      </c>
      <c r="K18">
        <v>3.85E-2</v>
      </c>
      <c r="L18">
        <v>5.2499999999999998E-2</v>
      </c>
      <c r="M18">
        <v>4.8800000000000003E-2</v>
      </c>
      <c r="N18">
        <v>5.67E-2</v>
      </c>
    </row>
    <row r="19" spans="1:14" x14ac:dyDescent="0.25">
      <c r="C19">
        <v>0.05</v>
      </c>
      <c r="D19">
        <v>5.4800000000000001E-2</v>
      </c>
      <c r="E19">
        <v>8.4099999999999994E-2</v>
      </c>
      <c r="F19">
        <v>6.3200000000000006E-2</v>
      </c>
      <c r="G19">
        <v>0.1074</v>
      </c>
      <c r="H19">
        <v>8.7900000000000006E-2</v>
      </c>
      <c r="I19">
        <v>8.6499999999999994E-2</v>
      </c>
      <c r="J19">
        <v>8.5000000000000006E-2</v>
      </c>
      <c r="K19">
        <v>0.106</v>
      </c>
      <c r="L19">
        <v>9.8199999999999996E-2</v>
      </c>
      <c r="M19">
        <v>8.6999999999999994E-2</v>
      </c>
      <c r="N19">
        <v>7.2599999999999998E-2</v>
      </c>
    </row>
    <row r="20" spans="1:14" x14ac:dyDescent="0.25">
      <c r="C20">
        <v>5.11E-2</v>
      </c>
      <c r="D20">
        <v>5.2299999999999999E-2</v>
      </c>
      <c r="E20">
        <v>4.6699999999999998E-2</v>
      </c>
      <c r="F20">
        <v>5.2299999999999999E-2</v>
      </c>
      <c r="G20">
        <v>0.19159999999999999</v>
      </c>
      <c r="H20">
        <v>4.58E-2</v>
      </c>
      <c r="I20">
        <v>7.0400000000000004E-2</v>
      </c>
      <c r="J20">
        <v>0.39660000000000001</v>
      </c>
      <c r="K20">
        <v>6.9800000000000001E-2</v>
      </c>
      <c r="L20">
        <v>6.9699999999999998E-2</v>
      </c>
      <c r="M20">
        <v>6.9199999999999998E-2</v>
      </c>
      <c r="N20">
        <v>4.8099999999999997E-2</v>
      </c>
    </row>
    <row r="21" spans="1:14" x14ac:dyDescent="0.25">
      <c r="C21">
        <v>4.24E-2</v>
      </c>
      <c r="D21">
        <v>0.04</v>
      </c>
      <c r="E21">
        <v>4.7699999999999999E-2</v>
      </c>
      <c r="F21">
        <v>5.6500000000000002E-2</v>
      </c>
      <c r="G21">
        <v>7.4999999999999997E-2</v>
      </c>
      <c r="H21">
        <v>4.8000000000000001E-2</v>
      </c>
      <c r="I21">
        <v>5.3900000000000003E-2</v>
      </c>
      <c r="J21">
        <v>5.5199999999999999E-2</v>
      </c>
      <c r="K21">
        <v>6.3899999999999998E-2</v>
      </c>
      <c r="L21">
        <v>6.3200000000000006E-2</v>
      </c>
      <c r="M21">
        <v>6.3700000000000007E-2</v>
      </c>
      <c r="N21">
        <v>6.5199999999999994E-2</v>
      </c>
    </row>
    <row r="22" spans="1:14" x14ac:dyDescent="0.25">
      <c r="A22" t="s">
        <v>100</v>
      </c>
    </row>
    <row r="23" spans="1:14" x14ac:dyDescent="0.25">
      <c r="A23" t="s">
        <v>101</v>
      </c>
    </row>
    <row r="26" spans="1:14" x14ac:dyDescent="0.25">
      <c r="G26">
        <v>0</v>
      </c>
      <c r="H26">
        <v>0</v>
      </c>
    </row>
    <row r="27" spans="1:14" x14ac:dyDescent="0.25">
      <c r="B27">
        <v>3.32E-2</v>
      </c>
      <c r="D27">
        <f>AVERAGE(B27:B28)</f>
        <v>3.2299999999999995E-2</v>
      </c>
      <c r="F27">
        <v>4.9399999999999999E-2</v>
      </c>
      <c r="G27">
        <v>0.01</v>
      </c>
      <c r="H27">
        <f>F27-$D$27</f>
        <v>1.7100000000000004E-2</v>
      </c>
      <c r="J27">
        <f>G27/H27</f>
        <v>0.58479532163742676</v>
      </c>
    </row>
    <row r="28" spans="1:14" x14ac:dyDescent="0.25">
      <c r="B28">
        <v>3.1399999999999997E-2</v>
      </c>
      <c r="F28">
        <v>6.6799999999999998E-2</v>
      </c>
      <c r="G28">
        <v>0.02</v>
      </c>
      <c r="H28">
        <f t="shared" ref="H28:H31" si="0">F28-$D$27</f>
        <v>3.4500000000000003E-2</v>
      </c>
      <c r="J28">
        <f>G28/H28</f>
        <v>0.57971014492753614</v>
      </c>
      <c r="L28" t="s">
        <v>102</v>
      </c>
    </row>
    <row r="29" spans="1:14" x14ac:dyDescent="0.25">
      <c r="F29">
        <v>9.0200000000000002E-2</v>
      </c>
      <c r="G29">
        <v>0.05</v>
      </c>
      <c r="H29">
        <f t="shared" si="0"/>
        <v>5.7900000000000007E-2</v>
      </c>
      <c r="J29">
        <f>G29/H29</f>
        <v>0.86355785837651122</v>
      </c>
      <c r="L29">
        <f>AVERAGE(J27:J32)</f>
        <v>0.79702275286539248</v>
      </c>
    </row>
    <row r="30" spans="1:14" x14ac:dyDescent="0.25">
      <c r="F30">
        <v>0.1159</v>
      </c>
      <c r="G30">
        <v>0.08</v>
      </c>
      <c r="H30">
        <f t="shared" si="0"/>
        <v>8.3600000000000008E-2</v>
      </c>
      <c r="J30">
        <f>G30/H30</f>
        <v>0.95693779904306209</v>
      </c>
    </row>
    <row r="31" spans="1:14" x14ac:dyDescent="0.25">
      <c r="F31">
        <v>0.1547</v>
      </c>
      <c r="G31">
        <v>0.12</v>
      </c>
      <c r="H31">
        <f t="shared" si="0"/>
        <v>0.12240000000000001</v>
      </c>
      <c r="J31">
        <f>G31/H31</f>
        <v>0.98039215686274495</v>
      </c>
    </row>
    <row r="32" spans="1:14" x14ac:dyDescent="0.25">
      <c r="F32">
        <v>0.22819999999999999</v>
      </c>
      <c r="G32">
        <v>0.16</v>
      </c>
      <c r="H32">
        <f>F32-$D$27</f>
        <v>0.19589999999999999</v>
      </c>
      <c r="J32">
        <f>G32/H32</f>
        <v>0.81674323634507406</v>
      </c>
    </row>
    <row r="36" spans="1:16" x14ac:dyDescent="0.25">
      <c r="M36" t="s">
        <v>103</v>
      </c>
    </row>
    <row r="37" spans="1:16" x14ac:dyDescent="0.25">
      <c r="A37">
        <v>6.6500000000000004E-2</v>
      </c>
      <c r="D37">
        <f>AVERAGE(A37:A38)</f>
        <v>6.3899999999999998E-2</v>
      </c>
      <c r="G37">
        <f>D37-$D$27</f>
        <v>3.1600000000000003E-2</v>
      </c>
      <c r="K37">
        <v>1</v>
      </c>
      <c r="L37">
        <f>G37*$L$29</f>
        <v>2.5185918990546403E-2</v>
      </c>
      <c r="O37" t="s">
        <v>104</v>
      </c>
      <c r="P37">
        <f>L37*3/0.02</f>
        <v>3.7778878485819609</v>
      </c>
    </row>
    <row r="38" spans="1:16" x14ac:dyDescent="0.25">
      <c r="A38">
        <v>6.13E-2</v>
      </c>
      <c r="D38">
        <f>AVERAGE(A39:A40)</f>
        <v>8.5499999999999993E-2</v>
      </c>
      <c r="G38">
        <f t="shared" ref="G38:G80" si="1">D38-$D$27</f>
        <v>5.3199999999999997E-2</v>
      </c>
      <c r="K38">
        <v>3</v>
      </c>
      <c r="L38">
        <f t="shared" ref="L38:L80" si="2">G38*$L$29</f>
        <v>4.2401610452438877E-2</v>
      </c>
      <c r="O38" t="s">
        <v>104</v>
      </c>
      <c r="P38">
        <f t="shared" ref="P38:P80" si="3">L38*3/0.02</f>
        <v>6.3602415678658319</v>
      </c>
    </row>
    <row r="39" spans="1:16" x14ac:dyDescent="0.25">
      <c r="A39">
        <v>8.2500000000000004E-2</v>
      </c>
      <c r="D39">
        <f>AVERAGE(A41:A42)</f>
        <v>5.645E-2</v>
      </c>
      <c r="G39">
        <f t="shared" si="1"/>
        <v>2.4150000000000005E-2</v>
      </c>
      <c r="K39">
        <v>4</v>
      </c>
      <c r="L39">
        <f t="shared" si="2"/>
        <v>1.9248099481699234E-2</v>
      </c>
      <c r="O39" t="s">
        <v>104</v>
      </c>
      <c r="P39">
        <f t="shared" si="3"/>
        <v>2.8872149222548851</v>
      </c>
    </row>
    <row r="40" spans="1:16" x14ac:dyDescent="0.25">
      <c r="A40">
        <v>8.8499999999999995E-2</v>
      </c>
      <c r="D40">
        <f>AVERAGE(A43:A44)</f>
        <v>6.4950000000000008E-2</v>
      </c>
      <c r="G40">
        <f t="shared" si="1"/>
        <v>3.2650000000000012E-2</v>
      </c>
      <c r="K40">
        <v>5</v>
      </c>
      <c r="L40">
        <f t="shared" si="2"/>
        <v>2.6022792881055076E-2</v>
      </c>
      <c r="O40" t="s">
        <v>105</v>
      </c>
      <c r="P40">
        <f t="shared" si="3"/>
        <v>3.9034189321582611</v>
      </c>
    </row>
    <row r="41" spans="1:16" x14ac:dyDescent="0.25">
      <c r="A41">
        <v>5.3499999999999999E-2</v>
      </c>
      <c r="D41">
        <f>AVERAGE(A45:A46)</f>
        <v>8.0750000000000002E-2</v>
      </c>
      <c r="G41">
        <f t="shared" si="1"/>
        <v>4.8450000000000007E-2</v>
      </c>
      <c r="K41">
        <v>6</v>
      </c>
      <c r="L41">
        <f t="shared" si="2"/>
        <v>3.861575237632827E-2</v>
      </c>
      <c r="O41" t="s">
        <v>105</v>
      </c>
      <c r="P41">
        <f t="shared" si="3"/>
        <v>5.7923628564492402</v>
      </c>
    </row>
    <row r="42" spans="1:16" x14ac:dyDescent="0.25">
      <c r="A42">
        <v>5.9400000000000001E-2</v>
      </c>
      <c r="D42">
        <f>AVERAGE(A47:A48)</f>
        <v>4.5600000000000002E-2</v>
      </c>
      <c r="G42">
        <f t="shared" si="1"/>
        <v>1.3300000000000006E-2</v>
      </c>
      <c r="K42">
        <v>7</v>
      </c>
      <c r="L42">
        <f t="shared" si="2"/>
        <v>1.0600402613109725E-2</v>
      </c>
      <c r="O42" t="s">
        <v>105</v>
      </c>
      <c r="P42">
        <f t="shared" si="3"/>
        <v>1.5900603919664587</v>
      </c>
    </row>
    <row r="43" spans="1:16" x14ac:dyDescent="0.25">
      <c r="A43">
        <v>6.4399999999999999E-2</v>
      </c>
      <c r="D43">
        <f>AVERAGE(A49:A50)</f>
        <v>5.1650000000000001E-2</v>
      </c>
      <c r="G43">
        <f t="shared" si="1"/>
        <v>1.9350000000000006E-2</v>
      </c>
      <c r="K43">
        <v>8</v>
      </c>
      <c r="L43">
        <f t="shared" si="2"/>
        <v>1.5422390267945349E-2</v>
      </c>
      <c r="O43" t="s">
        <v>105</v>
      </c>
      <c r="P43">
        <f t="shared" si="3"/>
        <v>2.3133585401918024</v>
      </c>
    </row>
    <row r="44" spans="1:16" x14ac:dyDescent="0.25">
      <c r="A44">
        <v>6.5500000000000003E-2</v>
      </c>
      <c r="D44">
        <f>AVERAGE(A51:A52)</f>
        <v>4.6600000000000003E-2</v>
      </c>
      <c r="G44">
        <f t="shared" si="1"/>
        <v>1.4300000000000007E-2</v>
      </c>
      <c r="K44">
        <v>9</v>
      </c>
      <c r="L44">
        <f t="shared" si="2"/>
        <v>1.1397425365975117E-2</v>
      </c>
      <c r="O44" t="s">
        <v>106</v>
      </c>
      <c r="P44">
        <f t="shared" si="3"/>
        <v>1.7096138048962677</v>
      </c>
    </row>
    <row r="45" spans="1:16" x14ac:dyDescent="0.25">
      <c r="A45">
        <v>8.5300000000000001E-2</v>
      </c>
      <c r="D45">
        <f>AVERAGE(A53:A54)</f>
        <v>4.6649999999999997E-2</v>
      </c>
      <c r="G45">
        <f t="shared" si="1"/>
        <v>1.4350000000000002E-2</v>
      </c>
      <c r="K45">
        <v>10</v>
      </c>
      <c r="L45">
        <f t="shared" si="2"/>
        <v>1.1437276503618383E-2</v>
      </c>
      <c r="O45" t="s">
        <v>106</v>
      </c>
      <c r="P45">
        <f t="shared" si="3"/>
        <v>1.7155914755427575</v>
      </c>
    </row>
    <row r="46" spans="1:16" x14ac:dyDescent="0.25">
      <c r="A46">
        <v>7.6200000000000004E-2</v>
      </c>
      <c r="D46">
        <f>AVERAGE(A55:A56)</f>
        <v>8.1300000000000011E-2</v>
      </c>
      <c r="G46">
        <f t="shared" si="1"/>
        <v>4.9000000000000016E-2</v>
      </c>
      <c r="K46">
        <v>11</v>
      </c>
      <c r="L46">
        <f t="shared" si="2"/>
        <v>3.9054114890404244E-2</v>
      </c>
      <c r="O46" t="s">
        <v>106</v>
      </c>
      <c r="P46">
        <f t="shared" si="3"/>
        <v>5.8581172335606357</v>
      </c>
    </row>
    <row r="47" spans="1:16" x14ac:dyDescent="0.25">
      <c r="A47">
        <v>4.6899999999999997E-2</v>
      </c>
      <c r="D47">
        <f>AVERAGE(A57:A58)</f>
        <v>6.2799999999999995E-2</v>
      </c>
      <c r="G47">
        <f t="shared" si="1"/>
        <v>3.0499999999999999E-2</v>
      </c>
      <c r="K47">
        <v>12</v>
      </c>
      <c r="L47">
        <f t="shared" si="2"/>
        <v>2.4309193962394469E-2</v>
      </c>
      <c r="O47" t="s">
        <v>106</v>
      </c>
      <c r="P47">
        <f t="shared" si="3"/>
        <v>3.6463790943591698</v>
      </c>
    </row>
    <row r="48" spans="1:16" x14ac:dyDescent="0.25">
      <c r="A48">
        <v>4.4299999999999999E-2</v>
      </c>
      <c r="D48">
        <f>AVERAGE(A59:A60)</f>
        <v>4.36E-2</v>
      </c>
      <c r="G48">
        <f t="shared" si="1"/>
        <v>1.1300000000000004E-2</v>
      </c>
      <c r="K48">
        <v>13</v>
      </c>
      <c r="L48">
        <f t="shared" si="2"/>
        <v>9.0063571073789386E-3</v>
      </c>
      <c r="O48" t="s">
        <v>107</v>
      </c>
      <c r="P48">
        <f t="shared" si="3"/>
        <v>1.3509535661068408</v>
      </c>
    </row>
    <row r="49" spans="1:16" x14ac:dyDescent="0.25">
      <c r="A49">
        <v>5.6099999999999997E-2</v>
      </c>
      <c r="D49">
        <f>AVERAGE(A61:A62)</f>
        <v>6.5349999999999991E-2</v>
      </c>
      <c r="G49">
        <f t="shared" si="1"/>
        <v>3.3049999999999996E-2</v>
      </c>
      <c r="K49">
        <v>14</v>
      </c>
      <c r="L49">
        <f t="shared" si="2"/>
        <v>2.6341601982201219E-2</v>
      </c>
      <c r="O49" t="s">
        <v>107</v>
      </c>
      <c r="P49">
        <f t="shared" si="3"/>
        <v>3.951240297330183</v>
      </c>
    </row>
    <row r="50" spans="1:16" x14ac:dyDescent="0.25">
      <c r="A50">
        <v>4.7199999999999999E-2</v>
      </c>
      <c r="D50">
        <f>AVERAGE(A63:A64)</f>
        <v>8.249999999999999E-2</v>
      </c>
      <c r="G50">
        <f t="shared" si="1"/>
        <v>5.0199999999999995E-2</v>
      </c>
      <c r="K50">
        <v>15</v>
      </c>
      <c r="L50">
        <f t="shared" si="2"/>
        <v>4.0010542193842695E-2</v>
      </c>
      <c r="O50" t="s">
        <v>107</v>
      </c>
      <c r="P50">
        <f t="shared" si="3"/>
        <v>6.0015813290764042</v>
      </c>
    </row>
    <row r="51" spans="1:16" x14ac:dyDescent="0.25">
      <c r="A51">
        <v>4.7199999999999999E-2</v>
      </c>
      <c r="D51">
        <f>AVERAGE(A65:A66)</f>
        <v>7.5899999999999995E-2</v>
      </c>
      <c r="G51">
        <f t="shared" si="1"/>
        <v>4.36E-2</v>
      </c>
      <c r="K51">
        <v>16</v>
      </c>
      <c r="L51">
        <f t="shared" si="2"/>
        <v>3.4750192024931112E-2</v>
      </c>
      <c r="O51" t="s">
        <v>107</v>
      </c>
      <c r="P51">
        <f t="shared" si="3"/>
        <v>5.2125288037396666</v>
      </c>
    </row>
    <row r="52" spans="1:16" x14ac:dyDescent="0.25">
      <c r="A52">
        <v>4.5999999999999999E-2</v>
      </c>
      <c r="D52">
        <f>AVERAGE(A67:A68)</f>
        <v>7.9100000000000004E-2</v>
      </c>
      <c r="G52">
        <f t="shared" si="1"/>
        <v>4.6800000000000008E-2</v>
      </c>
      <c r="K52">
        <v>17</v>
      </c>
      <c r="L52">
        <f t="shared" si="2"/>
        <v>3.7300664834100376E-2</v>
      </c>
      <c r="O52" t="s">
        <v>104</v>
      </c>
      <c r="P52">
        <f t="shared" si="3"/>
        <v>5.5950997251150563</v>
      </c>
    </row>
    <row r="53" spans="1:16" x14ac:dyDescent="0.25">
      <c r="A53">
        <v>4.6300000000000001E-2</v>
      </c>
      <c r="D53">
        <f>AVERAGE(A69:A70)</f>
        <v>5.3900000000000003E-2</v>
      </c>
      <c r="G53">
        <f t="shared" si="1"/>
        <v>2.1600000000000008E-2</v>
      </c>
      <c r="K53">
        <v>18</v>
      </c>
      <c r="L53">
        <f t="shared" si="2"/>
        <v>1.7215691461892484E-2</v>
      </c>
      <c r="O53" t="s">
        <v>104</v>
      </c>
      <c r="P53">
        <f t="shared" si="3"/>
        <v>2.5823537192838724</v>
      </c>
    </row>
    <row r="54" spans="1:16" x14ac:dyDescent="0.25">
      <c r="A54">
        <v>4.7E-2</v>
      </c>
      <c r="D54">
        <f>AVERAGE(A71:A72)</f>
        <v>6.9750000000000006E-2</v>
      </c>
      <c r="G54">
        <f t="shared" si="1"/>
        <v>3.7450000000000011E-2</v>
      </c>
      <c r="K54">
        <v>19</v>
      </c>
      <c r="L54">
        <f t="shared" si="2"/>
        <v>2.9848502094808958E-2</v>
      </c>
      <c r="O54" t="s">
        <v>104</v>
      </c>
      <c r="P54">
        <f t="shared" si="3"/>
        <v>4.4772753142213437</v>
      </c>
    </row>
    <row r="55" spans="1:16" x14ac:dyDescent="0.25">
      <c r="A55">
        <v>5.8200000000000002E-2</v>
      </c>
      <c r="D55">
        <f>AVERAGE(A73:A74)</f>
        <v>5.1400000000000001E-2</v>
      </c>
      <c r="G55">
        <f t="shared" si="1"/>
        <v>1.9100000000000006E-2</v>
      </c>
      <c r="K55">
        <v>20</v>
      </c>
      <c r="L55">
        <f t="shared" si="2"/>
        <v>1.5223134579729E-2</v>
      </c>
      <c r="O55" t="s">
        <v>104</v>
      </c>
      <c r="P55">
        <f t="shared" si="3"/>
        <v>2.2834701869593501</v>
      </c>
    </row>
    <row r="56" spans="1:16" x14ac:dyDescent="0.25">
      <c r="A56">
        <v>0.10440000000000001</v>
      </c>
      <c r="D56">
        <f>AVERAGE(A75:A76)</f>
        <v>5.57E-2</v>
      </c>
      <c r="G56">
        <f t="shared" si="1"/>
        <v>2.3400000000000004E-2</v>
      </c>
      <c r="K56">
        <v>21</v>
      </c>
      <c r="L56">
        <f t="shared" si="2"/>
        <v>1.8650332417050188E-2</v>
      </c>
      <c r="O56" t="s">
        <v>105</v>
      </c>
      <c r="P56">
        <f t="shared" si="3"/>
        <v>2.7975498625575281</v>
      </c>
    </row>
    <row r="57" spans="1:16" x14ac:dyDescent="0.25">
      <c r="A57">
        <v>6.1100000000000002E-2</v>
      </c>
      <c r="D57">
        <f>AVERAGE(A77:A78)</f>
        <v>4.505E-2</v>
      </c>
      <c r="G57">
        <f t="shared" si="1"/>
        <v>1.2750000000000004E-2</v>
      </c>
      <c r="K57">
        <v>22</v>
      </c>
      <c r="L57">
        <f t="shared" si="2"/>
        <v>1.0162040099033758E-2</v>
      </c>
      <c r="O57" t="s">
        <v>105</v>
      </c>
      <c r="P57">
        <f t="shared" si="3"/>
        <v>1.5243060148550636</v>
      </c>
    </row>
    <row r="58" spans="1:16" x14ac:dyDescent="0.25">
      <c r="A58">
        <v>6.4500000000000002E-2</v>
      </c>
      <c r="D58">
        <f>AVERAGE(A79:A80)</f>
        <v>6.515E-2</v>
      </c>
      <c r="G58">
        <f t="shared" si="1"/>
        <v>3.2850000000000004E-2</v>
      </c>
      <c r="K58">
        <v>23</v>
      </c>
      <c r="L58">
        <f t="shared" si="2"/>
        <v>2.6182197431628147E-2</v>
      </c>
      <c r="O58" t="s">
        <v>105</v>
      </c>
      <c r="P58">
        <f t="shared" si="3"/>
        <v>3.9273296147442225</v>
      </c>
    </row>
    <row r="59" spans="1:16" x14ac:dyDescent="0.25">
      <c r="A59">
        <v>4.1099999999999998E-2</v>
      </c>
      <c r="D59">
        <f>AVERAGE(A81:A82)</f>
        <v>4.0550000000000003E-2</v>
      </c>
      <c r="G59">
        <f t="shared" si="1"/>
        <v>8.2500000000000073E-3</v>
      </c>
      <c r="K59">
        <v>24</v>
      </c>
      <c r="L59">
        <f t="shared" si="2"/>
        <v>6.5754377111394936E-3</v>
      </c>
      <c r="O59" t="s">
        <v>105</v>
      </c>
      <c r="P59">
        <f t="shared" si="3"/>
        <v>0.98631565667092402</v>
      </c>
    </row>
    <row r="60" spans="1:16" x14ac:dyDescent="0.25">
      <c r="A60">
        <v>4.6100000000000002E-2</v>
      </c>
      <c r="D60">
        <f>AVERAGE(A83:A84)</f>
        <v>6.8449999999999997E-2</v>
      </c>
      <c r="G60">
        <f t="shared" si="1"/>
        <v>3.6150000000000002E-2</v>
      </c>
      <c r="K60">
        <v>25</v>
      </c>
      <c r="L60">
        <f t="shared" si="2"/>
        <v>2.8812372516083939E-2</v>
      </c>
      <c r="O60" t="s">
        <v>106</v>
      </c>
      <c r="P60">
        <f t="shared" si="3"/>
        <v>4.3218558774125908</v>
      </c>
    </row>
    <row r="61" spans="1:16" x14ac:dyDescent="0.25">
      <c r="A61">
        <v>6.4299999999999996E-2</v>
      </c>
      <c r="D61">
        <f>AVERAGE(A85:A86)</f>
        <v>4.5499999999999999E-2</v>
      </c>
      <c r="G61">
        <f t="shared" si="1"/>
        <v>1.3200000000000003E-2</v>
      </c>
      <c r="K61">
        <v>26</v>
      </c>
      <c r="L61">
        <f t="shared" si="2"/>
        <v>1.0520700337823184E-2</v>
      </c>
      <c r="O61" t="s">
        <v>106</v>
      </c>
      <c r="P61">
        <f t="shared" si="3"/>
        <v>1.5781050506734777</v>
      </c>
    </row>
    <row r="62" spans="1:16" x14ac:dyDescent="0.25">
      <c r="A62">
        <v>6.6400000000000001E-2</v>
      </c>
      <c r="D62">
        <f>AVERAGE(A87:A88)</f>
        <v>5.2750000000000005E-2</v>
      </c>
      <c r="G62">
        <f t="shared" si="1"/>
        <v>2.045000000000001E-2</v>
      </c>
      <c r="K62">
        <v>27</v>
      </c>
      <c r="L62">
        <f t="shared" si="2"/>
        <v>1.6299115296097285E-2</v>
      </c>
      <c r="O62" t="s">
        <v>106</v>
      </c>
      <c r="P62">
        <f t="shared" si="3"/>
        <v>2.4448672944145926</v>
      </c>
    </row>
    <row r="63" spans="1:16" x14ac:dyDescent="0.25">
      <c r="A63">
        <v>7.7799999999999994E-2</v>
      </c>
      <c r="D63">
        <f>AVERAGE(A89:A90)</f>
        <v>5.2400000000000002E-2</v>
      </c>
      <c r="G63">
        <f t="shared" si="1"/>
        <v>2.0100000000000007E-2</v>
      </c>
      <c r="K63">
        <v>28</v>
      </c>
      <c r="L63">
        <f t="shared" si="2"/>
        <v>1.6020157332594393E-2</v>
      </c>
      <c r="O63" t="s">
        <v>106</v>
      </c>
      <c r="P63">
        <f t="shared" si="3"/>
        <v>2.4030235998891589</v>
      </c>
    </row>
    <row r="64" spans="1:16" x14ac:dyDescent="0.25">
      <c r="A64">
        <v>8.72E-2</v>
      </c>
      <c r="D64">
        <f>AVERAGE(A91:A92)</f>
        <v>7.3649999999999993E-2</v>
      </c>
      <c r="G64">
        <f t="shared" si="1"/>
        <v>4.1349999999999998E-2</v>
      </c>
      <c r="K64">
        <v>29</v>
      </c>
      <c r="L64">
        <f t="shared" si="2"/>
        <v>3.2956890830983979E-2</v>
      </c>
      <c r="O64" t="s">
        <v>107</v>
      </c>
      <c r="P64">
        <f t="shared" si="3"/>
        <v>4.9435336246475963</v>
      </c>
    </row>
    <row r="65" spans="1:16" x14ac:dyDescent="0.25">
      <c r="A65">
        <v>8.1500000000000003E-2</v>
      </c>
      <c r="D65">
        <f>AVERAGE(A93:A94)</f>
        <v>9.7650000000000001E-2</v>
      </c>
      <c r="G65">
        <f t="shared" si="1"/>
        <v>6.5350000000000005E-2</v>
      </c>
      <c r="K65">
        <v>30</v>
      </c>
      <c r="L65">
        <f t="shared" si="2"/>
        <v>5.2085436899753403E-2</v>
      </c>
      <c r="O65" t="s">
        <v>107</v>
      </c>
      <c r="P65">
        <f t="shared" si="3"/>
        <v>7.8128155349630104</v>
      </c>
    </row>
    <row r="66" spans="1:16" x14ac:dyDescent="0.25">
      <c r="A66">
        <v>7.0300000000000001E-2</v>
      </c>
      <c r="D66">
        <f>AVERAGE(A95:A96)</f>
        <v>8.5749999999999993E-2</v>
      </c>
      <c r="G66">
        <f t="shared" si="1"/>
        <v>5.3449999999999998E-2</v>
      </c>
      <c r="K66">
        <v>31</v>
      </c>
      <c r="L66">
        <f t="shared" si="2"/>
        <v>4.2600866140655225E-2</v>
      </c>
      <c r="O66" t="s">
        <v>107</v>
      </c>
      <c r="P66">
        <f t="shared" si="3"/>
        <v>6.3901299210982838</v>
      </c>
    </row>
    <row r="67" spans="1:16" x14ac:dyDescent="0.25">
      <c r="A67">
        <v>8.0199999999999994E-2</v>
      </c>
      <c r="D67">
        <f>AVERAGE(A97:A98)</f>
        <v>0.1021</v>
      </c>
      <c r="G67">
        <f t="shared" si="1"/>
        <v>6.9800000000000001E-2</v>
      </c>
      <c r="K67">
        <v>32</v>
      </c>
      <c r="L67">
        <f t="shared" si="2"/>
        <v>5.5632188150004397E-2</v>
      </c>
      <c r="O67" t="s">
        <v>107</v>
      </c>
      <c r="P67">
        <f t="shared" si="3"/>
        <v>8.3448282225006594</v>
      </c>
    </row>
    <row r="68" spans="1:16" x14ac:dyDescent="0.25">
      <c r="A68">
        <v>7.8E-2</v>
      </c>
      <c r="D68">
        <f>AVERAGE(A99:A100)</f>
        <v>7.9799999999999996E-2</v>
      </c>
      <c r="G68">
        <f t="shared" si="1"/>
        <v>4.7500000000000001E-2</v>
      </c>
      <c r="K68">
        <v>33</v>
      </c>
      <c r="L68">
        <f t="shared" si="2"/>
        <v>3.7858580761106146E-2</v>
      </c>
      <c r="O68" t="s">
        <v>104</v>
      </c>
      <c r="P68">
        <f t="shared" si="3"/>
        <v>5.6787871141659219</v>
      </c>
    </row>
    <row r="69" spans="1:16" x14ac:dyDescent="0.25">
      <c r="A69">
        <v>5.5300000000000002E-2</v>
      </c>
      <c r="D69">
        <f>AVERAGE(A101:A102)</f>
        <v>5.1699999999999996E-2</v>
      </c>
      <c r="G69">
        <f t="shared" si="1"/>
        <v>1.9400000000000001E-2</v>
      </c>
      <c r="K69">
        <v>34</v>
      </c>
      <c r="L69">
        <f t="shared" si="2"/>
        <v>1.5462241405588615E-2</v>
      </c>
      <c r="O69" t="s">
        <v>104</v>
      </c>
      <c r="P69">
        <f t="shared" si="3"/>
        <v>2.3193362108382924</v>
      </c>
    </row>
    <row r="70" spans="1:16" x14ac:dyDescent="0.25">
      <c r="A70">
        <v>5.2499999999999998E-2</v>
      </c>
      <c r="D70">
        <f>AVERAGE(A103:A104)</f>
        <v>4.9500000000000002E-2</v>
      </c>
      <c r="G70">
        <f t="shared" si="1"/>
        <v>1.7200000000000007E-2</v>
      </c>
      <c r="K70">
        <v>35</v>
      </c>
      <c r="L70">
        <f t="shared" si="2"/>
        <v>1.3708791349284757E-2</v>
      </c>
      <c r="O70" t="s">
        <v>104</v>
      </c>
      <c r="P70">
        <f t="shared" si="3"/>
        <v>2.0563187023927134</v>
      </c>
    </row>
    <row r="71" spans="1:16" x14ac:dyDescent="0.25">
      <c r="A71">
        <v>6.8900000000000003E-2</v>
      </c>
      <c r="D71">
        <f>AVERAGE(A105:A106)</f>
        <v>0.1187</v>
      </c>
      <c r="G71">
        <f t="shared" si="1"/>
        <v>8.6400000000000005E-2</v>
      </c>
      <c r="K71">
        <v>36</v>
      </c>
      <c r="L71">
        <f t="shared" si="2"/>
        <v>6.8862765847569909E-2</v>
      </c>
      <c r="O71" t="s">
        <v>104</v>
      </c>
      <c r="P71">
        <f t="shared" si="3"/>
        <v>10.329414877135488</v>
      </c>
    </row>
    <row r="72" spans="1:16" x14ac:dyDescent="0.25">
      <c r="A72">
        <v>7.0599999999999996E-2</v>
      </c>
      <c r="D72">
        <f>AVERAGE(A107:A108)</f>
        <v>0.23350000000000001</v>
      </c>
      <c r="G72">
        <f>D72-$D$27</f>
        <v>0.20120000000000002</v>
      </c>
      <c r="K72">
        <v>37</v>
      </c>
      <c r="L72">
        <f>G72*$L$29</f>
        <v>0.16036097787651699</v>
      </c>
      <c r="O72" t="s">
        <v>108</v>
      </c>
      <c r="P72">
        <f t="shared" si="3"/>
        <v>24.054146681477548</v>
      </c>
    </row>
    <row r="73" spans="1:16" x14ac:dyDescent="0.25">
      <c r="A73">
        <v>5.2699999999999997E-2</v>
      </c>
      <c r="D73">
        <f>AVERAGE(A109:A110)</f>
        <v>6.9750000000000006E-2</v>
      </c>
      <c r="G73">
        <f t="shared" si="1"/>
        <v>3.7450000000000011E-2</v>
      </c>
      <c r="K73">
        <v>38</v>
      </c>
      <c r="L73">
        <f t="shared" si="2"/>
        <v>2.9848502094808958E-2</v>
      </c>
      <c r="O73" t="s">
        <v>108</v>
      </c>
      <c r="P73">
        <f t="shared" si="3"/>
        <v>4.4772753142213437</v>
      </c>
    </row>
    <row r="74" spans="1:16" x14ac:dyDescent="0.25">
      <c r="A74">
        <v>5.0099999999999999E-2</v>
      </c>
      <c r="D74">
        <f>AVERAGE(A111:A112)</f>
        <v>5.8649999999999994E-2</v>
      </c>
      <c r="G74">
        <f t="shared" si="1"/>
        <v>2.6349999999999998E-2</v>
      </c>
      <c r="K74">
        <v>39</v>
      </c>
      <c r="L74">
        <f t="shared" si="2"/>
        <v>2.1001549538003091E-2</v>
      </c>
      <c r="O74" t="s">
        <v>108</v>
      </c>
      <c r="P74">
        <f t="shared" si="3"/>
        <v>3.1502324307004637</v>
      </c>
    </row>
    <row r="75" spans="1:16" x14ac:dyDescent="0.25">
      <c r="A75">
        <v>5.5899999999999998E-2</v>
      </c>
      <c r="D75">
        <f>AVERAGE(A113:A114)</f>
        <v>4.1200000000000001E-2</v>
      </c>
      <c r="G75">
        <f t="shared" si="1"/>
        <v>8.9000000000000051E-3</v>
      </c>
      <c r="K75">
        <v>40</v>
      </c>
      <c r="L75">
        <f t="shared" si="2"/>
        <v>7.0935025005019973E-3</v>
      </c>
      <c r="O75" t="s">
        <v>105</v>
      </c>
      <c r="P75">
        <f t="shared" si="3"/>
        <v>1.0640253750752997</v>
      </c>
    </row>
    <row r="76" spans="1:16" x14ac:dyDescent="0.25">
      <c r="A76">
        <v>5.5500000000000001E-2</v>
      </c>
      <c r="D76">
        <f>AVERAGE(A115:A116)</f>
        <v>5.21E-2</v>
      </c>
      <c r="G76">
        <f t="shared" si="1"/>
        <v>1.9800000000000005E-2</v>
      </c>
      <c r="K76">
        <v>41</v>
      </c>
      <c r="L76">
        <f t="shared" si="2"/>
        <v>1.5781050506734774E-2</v>
      </c>
      <c r="O76" t="s">
        <v>105</v>
      </c>
      <c r="P76">
        <f t="shared" si="3"/>
        <v>2.3671575760102161</v>
      </c>
    </row>
    <row r="77" spans="1:16" x14ac:dyDescent="0.25">
      <c r="A77">
        <v>4.2200000000000001E-2</v>
      </c>
      <c r="D77">
        <f>AVERAGE(A117:A118)</f>
        <v>6.1499999999999999E-2</v>
      </c>
      <c r="G77">
        <f t="shared" si="1"/>
        <v>2.9200000000000004E-2</v>
      </c>
      <c r="K77">
        <v>42</v>
      </c>
      <c r="L77">
        <f t="shared" si="2"/>
        <v>2.3273064383669464E-2</v>
      </c>
      <c r="O77" t="s">
        <v>105</v>
      </c>
      <c r="P77">
        <f t="shared" si="3"/>
        <v>3.4909596575504191</v>
      </c>
    </row>
    <row r="78" spans="1:16" x14ac:dyDescent="0.25">
      <c r="A78">
        <v>4.7899999999999998E-2</v>
      </c>
      <c r="D78">
        <f>AVERAGE(A119:A120)</f>
        <v>5.4550000000000001E-2</v>
      </c>
      <c r="G78">
        <f t="shared" si="1"/>
        <v>2.2250000000000006E-2</v>
      </c>
      <c r="K78">
        <v>43</v>
      </c>
      <c r="L78">
        <f t="shared" si="2"/>
        <v>1.7733756251254989E-2</v>
      </c>
      <c r="O78" t="s">
        <v>104</v>
      </c>
      <c r="P78">
        <f t="shared" si="3"/>
        <v>2.6600634376882479</v>
      </c>
    </row>
    <row r="79" spans="1:16" x14ac:dyDescent="0.25">
      <c r="A79">
        <v>6.4500000000000002E-2</v>
      </c>
      <c r="D79">
        <f>AVERAGE(A121:A122)</f>
        <v>6.3549999999999995E-2</v>
      </c>
      <c r="G79">
        <f t="shared" si="1"/>
        <v>3.125E-2</v>
      </c>
      <c r="K79">
        <v>44</v>
      </c>
      <c r="L79">
        <f t="shared" si="2"/>
        <v>2.4906961027043515E-2</v>
      </c>
      <c r="O79" t="s">
        <v>104</v>
      </c>
      <c r="P79">
        <f t="shared" si="3"/>
        <v>3.7360441540565272</v>
      </c>
    </row>
    <row r="80" spans="1:16" x14ac:dyDescent="0.25">
      <c r="A80">
        <v>6.5799999999999997E-2</v>
      </c>
      <c r="D80">
        <f>AVERAGE(A123:A124)</f>
        <v>6.4450000000000007E-2</v>
      </c>
      <c r="G80">
        <f t="shared" si="1"/>
        <v>3.2150000000000012E-2</v>
      </c>
      <c r="K80">
        <v>45</v>
      </c>
      <c r="L80">
        <f t="shared" si="2"/>
        <v>2.5624281504622377E-2</v>
      </c>
      <c r="O80" t="s">
        <v>104</v>
      </c>
      <c r="P80">
        <f t="shared" si="3"/>
        <v>3.8436422256933569</v>
      </c>
    </row>
    <row r="81" spans="1:1" x14ac:dyDescent="0.25">
      <c r="A81">
        <v>4.0800000000000003E-2</v>
      </c>
    </row>
    <row r="82" spans="1:1" x14ac:dyDescent="0.25">
      <c r="A82">
        <v>4.0300000000000002E-2</v>
      </c>
    </row>
    <row r="83" spans="1:1" x14ac:dyDescent="0.25">
      <c r="A83">
        <v>6.4899999999999999E-2</v>
      </c>
    </row>
    <row r="84" spans="1:1" x14ac:dyDescent="0.25">
      <c r="A84">
        <v>7.1999999999999995E-2</v>
      </c>
    </row>
    <row r="85" spans="1:1" x14ac:dyDescent="0.25">
      <c r="A85">
        <v>3.85E-2</v>
      </c>
    </row>
    <row r="86" spans="1:1" x14ac:dyDescent="0.25">
      <c r="A86">
        <v>5.2499999999999998E-2</v>
      </c>
    </row>
    <row r="87" spans="1:1" x14ac:dyDescent="0.25">
      <c r="A87">
        <v>4.8800000000000003E-2</v>
      </c>
    </row>
    <row r="88" spans="1:1" x14ac:dyDescent="0.25">
      <c r="A88">
        <v>5.67E-2</v>
      </c>
    </row>
    <row r="89" spans="1:1" x14ac:dyDescent="0.25">
      <c r="A89">
        <v>0.05</v>
      </c>
    </row>
    <row r="90" spans="1:1" x14ac:dyDescent="0.25">
      <c r="A90">
        <v>5.4800000000000001E-2</v>
      </c>
    </row>
    <row r="91" spans="1:1" x14ac:dyDescent="0.25">
      <c r="A91">
        <v>8.4099999999999994E-2</v>
      </c>
    </row>
    <row r="92" spans="1:1" x14ac:dyDescent="0.25">
      <c r="A92">
        <v>6.3200000000000006E-2</v>
      </c>
    </row>
    <row r="93" spans="1:1" x14ac:dyDescent="0.25">
      <c r="A93">
        <v>0.1074</v>
      </c>
    </row>
    <row r="94" spans="1:1" x14ac:dyDescent="0.25">
      <c r="A94">
        <v>8.7900000000000006E-2</v>
      </c>
    </row>
    <row r="95" spans="1:1" x14ac:dyDescent="0.25">
      <c r="A95">
        <v>8.6499999999999994E-2</v>
      </c>
    </row>
    <row r="96" spans="1:1" x14ac:dyDescent="0.25">
      <c r="A96">
        <v>8.5000000000000006E-2</v>
      </c>
    </row>
    <row r="97" spans="1:1" x14ac:dyDescent="0.25">
      <c r="A97">
        <v>0.106</v>
      </c>
    </row>
    <row r="98" spans="1:1" x14ac:dyDescent="0.25">
      <c r="A98">
        <v>9.8199999999999996E-2</v>
      </c>
    </row>
    <row r="99" spans="1:1" x14ac:dyDescent="0.25">
      <c r="A99">
        <v>8.6999999999999994E-2</v>
      </c>
    </row>
    <row r="100" spans="1:1" x14ac:dyDescent="0.25">
      <c r="A100">
        <v>7.2599999999999998E-2</v>
      </c>
    </row>
    <row r="101" spans="1:1" x14ac:dyDescent="0.25">
      <c r="A101">
        <v>5.11E-2</v>
      </c>
    </row>
    <row r="102" spans="1:1" x14ac:dyDescent="0.25">
      <c r="A102">
        <v>5.2299999999999999E-2</v>
      </c>
    </row>
    <row r="103" spans="1:1" x14ac:dyDescent="0.25">
      <c r="A103">
        <v>4.6699999999999998E-2</v>
      </c>
    </row>
    <row r="104" spans="1:1" x14ac:dyDescent="0.25">
      <c r="A104">
        <v>5.2299999999999999E-2</v>
      </c>
    </row>
    <row r="105" spans="1:1" x14ac:dyDescent="0.25">
      <c r="A105">
        <v>0.19159999999999999</v>
      </c>
    </row>
    <row r="106" spans="1:1" x14ac:dyDescent="0.25">
      <c r="A106">
        <v>4.58E-2</v>
      </c>
    </row>
    <row r="107" spans="1:1" x14ac:dyDescent="0.25">
      <c r="A107">
        <v>7.0400000000000004E-2</v>
      </c>
    </row>
    <row r="108" spans="1:1" x14ac:dyDescent="0.25">
      <c r="A108">
        <v>0.39660000000000001</v>
      </c>
    </row>
    <row r="109" spans="1:1" x14ac:dyDescent="0.25">
      <c r="A109">
        <v>6.9800000000000001E-2</v>
      </c>
    </row>
    <row r="110" spans="1:1" x14ac:dyDescent="0.25">
      <c r="A110">
        <v>6.9699999999999998E-2</v>
      </c>
    </row>
    <row r="111" spans="1:1" x14ac:dyDescent="0.25">
      <c r="A111">
        <v>6.9199999999999998E-2</v>
      </c>
    </row>
    <row r="112" spans="1:1" x14ac:dyDescent="0.25">
      <c r="A112">
        <v>4.8099999999999997E-2</v>
      </c>
    </row>
    <row r="113" spans="1:1" x14ac:dyDescent="0.25">
      <c r="A113">
        <v>4.24E-2</v>
      </c>
    </row>
    <row r="114" spans="1:1" x14ac:dyDescent="0.25">
      <c r="A114">
        <v>0.04</v>
      </c>
    </row>
    <row r="115" spans="1:1" x14ac:dyDescent="0.25">
      <c r="A115">
        <v>4.7699999999999999E-2</v>
      </c>
    </row>
    <row r="116" spans="1:1" x14ac:dyDescent="0.25">
      <c r="A116">
        <v>5.6500000000000002E-2</v>
      </c>
    </row>
    <row r="117" spans="1:1" x14ac:dyDescent="0.25">
      <c r="A117">
        <v>7.4999999999999997E-2</v>
      </c>
    </row>
    <row r="118" spans="1:1" x14ac:dyDescent="0.25">
      <c r="A118">
        <v>4.8000000000000001E-2</v>
      </c>
    </row>
    <row r="119" spans="1:1" x14ac:dyDescent="0.25">
      <c r="A119">
        <v>5.3900000000000003E-2</v>
      </c>
    </row>
    <row r="120" spans="1:1" x14ac:dyDescent="0.25">
      <c r="A120">
        <v>5.5199999999999999E-2</v>
      </c>
    </row>
    <row r="121" spans="1:1" x14ac:dyDescent="0.25">
      <c r="A121">
        <v>6.3899999999999998E-2</v>
      </c>
    </row>
    <row r="122" spans="1:1" x14ac:dyDescent="0.25">
      <c r="A122">
        <v>6.3200000000000006E-2</v>
      </c>
    </row>
    <row r="123" spans="1:1" x14ac:dyDescent="0.25">
      <c r="A123">
        <v>6.3700000000000007E-2</v>
      </c>
    </row>
    <row r="124" spans="1:1" x14ac:dyDescent="0.25">
      <c r="A124">
        <v>6.5199999999999994E-2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TBARS fígado 18.10.21 Alberto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32</dc:creator>
  <cp:lastModifiedBy>Laboratorio 32</cp:lastModifiedBy>
  <dcterms:created xsi:type="dcterms:W3CDTF">2021-10-19T00:02:41Z</dcterms:created>
  <dcterms:modified xsi:type="dcterms:W3CDTF">2021-10-19T00:02:41Z</dcterms:modified>
</cp:coreProperties>
</file>