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e416066c00748/BMMF/Cálculo dos injetores/SID_Rev-B_Brizo/"/>
    </mc:Choice>
  </mc:AlternateContent>
  <xr:revisionPtr revIDLastSave="152" documentId="8_{E9B0E2A5-A6B1-4CED-B9C5-A98A45588D3E}" xr6:coauthVersionLast="47" xr6:coauthVersionMax="47" xr10:uidLastSave="{1D01FDD5-1E64-4375-BD99-3E9C3FEB1648}"/>
  <bookViews>
    <workbookView xWindow="2280" yWindow="2280" windowWidth="14400" windowHeight="7350" xr2:uid="{8621E34E-8023-4981-83C6-5ECE562CA47F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C15" i="2"/>
  <c r="F14" i="2"/>
  <c r="G10" i="2" s="1"/>
  <c r="H10" i="2" s="1"/>
  <c r="C14" i="2"/>
  <c r="D10" i="2" s="1"/>
  <c r="E10" i="2" s="1"/>
  <c r="G13" i="2"/>
  <c r="F13" i="2"/>
  <c r="D13" i="2"/>
  <c r="C13" i="2"/>
  <c r="G11" i="2"/>
  <c r="F11" i="2"/>
  <c r="D11" i="2"/>
  <c r="C11" i="2"/>
  <c r="H9" i="2"/>
  <c r="E9" i="2"/>
  <c r="H8" i="2"/>
  <c r="E8" i="2"/>
  <c r="H7" i="2"/>
  <c r="E7" i="2"/>
  <c r="H6" i="2"/>
  <c r="E6" i="2"/>
  <c r="D13" i="1"/>
  <c r="C13" i="1"/>
  <c r="G11" i="1"/>
  <c r="F11" i="1"/>
  <c r="D11" i="1"/>
  <c r="C11" i="1"/>
  <c r="E7" i="1"/>
  <c r="E8" i="1"/>
  <c r="E9" i="1"/>
  <c r="E6" i="1"/>
  <c r="H7" i="1"/>
  <c r="H8" i="1"/>
  <c r="H9" i="1"/>
  <c r="H6" i="1"/>
  <c r="G13" i="1"/>
  <c r="C16" i="1"/>
  <c r="C15" i="1"/>
  <c r="F13" i="1"/>
  <c r="F14" i="1"/>
  <c r="G10" i="1" s="1"/>
  <c r="H10" i="1" s="1"/>
  <c r="C14" i="1"/>
  <c r="D10" i="1" s="1"/>
  <c r="E10" i="1" s="1"/>
</calcChain>
</file>

<file path=xl/sharedStrings.xml><?xml version="1.0" encoding="utf-8"?>
<sst xmlns="http://schemas.openxmlformats.org/spreadsheetml/2006/main" count="58" uniqueCount="20">
  <si>
    <t>RD0109</t>
  </si>
  <si>
    <t>dimensions</t>
  </si>
  <si>
    <t>Oxidizer</t>
  </si>
  <si>
    <t>Fuel</t>
  </si>
  <si>
    <t>n_in</t>
  </si>
  <si>
    <t>R_in</t>
  </si>
  <si>
    <t>R_n</t>
  </si>
  <si>
    <t>r_in</t>
  </si>
  <si>
    <t>mm</t>
  </si>
  <si>
    <t>R_s</t>
  </si>
  <si>
    <t>l_in</t>
  </si>
  <si>
    <t>l_in/(2*r_in)</t>
  </si>
  <si>
    <t>l_s/(2*R_s)</t>
  </si>
  <si>
    <t>l_n/(2*R_n)</t>
  </si>
  <si>
    <t>C</t>
  </si>
  <si>
    <t>real</t>
  </si>
  <si>
    <t>calc</t>
  </si>
  <si>
    <t>-</t>
  </si>
  <si>
    <t>un.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</si>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</sst>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A084-0E05-4A68-B733-F2BF25DCFF87}">
  <dimension ref="B2:I16"/>
  <sheetViews>
    <sheetView tabSelected="1" workbookViewId="0">
      <selection activeCell="E13" sqref="E13"/>
    </sheetView>
  </sheetViews>
  <sheetFormatPr defaultRowHeight="14.5" x14ac:dyDescent="0.35"/>
  <cols>
    <col min="1" max="1" width="8.7265625" style="1"/>
    <col min="2" max="2" width="13.1796875" style="1" customWidth="1"/>
    <col min="3" max="8" width="8.7265625" style="1"/>
    <col min="9" max="9" width="10.54296875" style="1" bestFit="1" customWidth="1"/>
    <col min="10" max="16384" width="8.7265625" style="1"/>
  </cols>
  <sheetData>
    <row r="2" spans="2:9" x14ac:dyDescent="0.35">
      <c r="B2" s="1" t="s">
        <v>0</v>
      </c>
      <c r="C2" s="1" t="s">
        <v>15</v>
      </c>
      <c r="D2" s="1" t="s">
        <v>16</v>
      </c>
      <c r="F2" s="4" t="s">
        <v>15</v>
      </c>
      <c r="G2" s="1" t="s">
        <v>16</v>
      </c>
    </row>
    <row r="3" spans="2:9" x14ac:dyDescent="0.35">
      <c r="B3" s="1" t="s">
        <v>1</v>
      </c>
      <c r="C3" s="1" t="s">
        <v>2</v>
      </c>
      <c r="F3" s="4" t="s">
        <v>3</v>
      </c>
    </row>
    <row r="4" spans="2:9" x14ac:dyDescent="0.35">
      <c r="F4" s="4"/>
    </row>
    <row r="5" spans="2:9" x14ac:dyDescent="0.35">
      <c r="B5" s="1" t="s">
        <v>4</v>
      </c>
      <c r="C5" s="7">
        <v>6</v>
      </c>
      <c r="D5" s="1">
        <v>6</v>
      </c>
      <c r="E5" s="1" t="s">
        <v>17</v>
      </c>
      <c r="F5" s="8">
        <v>6</v>
      </c>
      <c r="G5" s="1">
        <v>6</v>
      </c>
      <c r="H5" s="1" t="s">
        <v>17</v>
      </c>
      <c r="I5" s="1" t="s">
        <v>18</v>
      </c>
    </row>
    <row r="6" spans="2:9" x14ac:dyDescent="0.35">
      <c r="B6" s="1" t="s">
        <v>9</v>
      </c>
      <c r="C6" s="10">
        <v>4.5</v>
      </c>
      <c r="D6" s="2">
        <v>4.226</v>
      </c>
      <c r="E6" s="9">
        <f>(D6-C6)/C6</f>
        <v>-6.0888888888888895E-2</v>
      </c>
      <c r="F6" s="12">
        <v>5.0999999999999996</v>
      </c>
      <c r="G6" s="2">
        <v>5.4930000000000003</v>
      </c>
      <c r="H6" s="9">
        <f>(G6-F6)/F6</f>
        <v>7.7058823529411902E-2</v>
      </c>
      <c r="I6" s="1" t="s">
        <v>8</v>
      </c>
    </row>
    <row r="7" spans="2:9" x14ac:dyDescent="0.35">
      <c r="B7" s="1" t="s">
        <v>6</v>
      </c>
      <c r="C7" s="10">
        <v>2.7</v>
      </c>
      <c r="D7" s="2">
        <v>2.5419999999999998</v>
      </c>
      <c r="E7" s="9">
        <f t="shared" ref="E7:E10" si="0">(D7-C7)/C7</f>
        <v>-5.851851851851865E-2</v>
      </c>
      <c r="F7" s="12">
        <v>5.0999999999999996</v>
      </c>
      <c r="G7" s="2">
        <v>5.0789999999999997</v>
      </c>
      <c r="H7" s="9">
        <f t="shared" ref="H7:H10" si="1">(G7-F7)/F7</f>
        <v>-4.1176470588235115E-3</v>
      </c>
      <c r="I7" s="1" t="s">
        <v>8</v>
      </c>
    </row>
    <row r="8" spans="2:9" x14ac:dyDescent="0.35">
      <c r="B8" s="1" t="s">
        <v>7</v>
      </c>
      <c r="C8" s="10">
        <v>0.9</v>
      </c>
      <c r="D8" s="2">
        <v>0.84599999999999997</v>
      </c>
      <c r="E8" s="9">
        <f t="shared" si="0"/>
        <v>-6.0000000000000053E-2</v>
      </c>
      <c r="F8" s="12">
        <v>0.4</v>
      </c>
      <c r="G8" s="2">
        <v>0.41499999999999998</v>
      </c>
      <c r="H8" s="9">
        <f t="shared" si="1"/>
        <v>3.7499999999999895E-2</v>
      </c>
      <c r="I8" s="1" t="s">
        <v>8</v>
      </c>
    </row>
    <row r="9" spans="2:9" x14ac:dyDescent="0.35">
      <c r="B9" s="1" t="s">
        <v>5</v>
      </c>
      <c r="C9" s="10">
        <v>3.6</v>
      </c>
      <c r="D9" s="2">
        <v>3.38</v>
      </c>
      <c r="E9" s="9">
        <f t="shared" si="0"/>
        <v>-6.1111111111111165E-2</v>
      </c>
      <c r="F9" s="12">
        <v>4.7</v>
      </c>
      <c r="G9" s="2">
        <v>5.0789999999999997</v>
      </c>
      <c r="H9" s="9">
        <f t="shared" si="1"/>
        <v>8.0638297872340323E-2</v>
      </c>
      <c r="I9" s="1" t="s">
        <v>8</v>
      </c>
    </row>
    <row r="10" spans="2:9" x14ac:dyDescent="0.35">
      <c r="B10" s="1" t="s">
        <v>10</v>
      </c>
      <c r="C10" s="10">
        <v>5.4</v>
      </c>
      <c r="D10" s="7">
        <f>D8*C14*2</f>
        <v>5.0759999999999996</v>
      </c>
      <c r="E10" s="9">
        <f t="shared" si="0"/>
        <v>-6.000000000000013E-2</v>
      </c>
      <c r="F10" s="12">
        <v>2.4</v>
      </c>
      <c r="G10" s="10">
        <f>G8*F14*2</f>
        <v>2.4899999999999993</v>
      </c>
      <c r="H10" s="9">
        <f t="shared" si="1"/>
        <v>3.7499999999999756E-2</v>
      </c>
      <c r="I10" s="1" t="s">
        <v>8</v>
      </c>
    </row>
    <row r="11" spans="2:9" x14ac:dyDescent="0.35">
      <c r="B11" s="1" t="s">
        <v>19</v>
      </c>
      <c r="C11" s="10">
        <f>C7*C9/(C5*C8^2)</f>
        <v>2</v>
      </c>
      <c r="D11" s="10">
        <f>D7*D9/(D5*D8^2)</f>
        <v>2.0007842961919717</v>
      </c>
      <c r="E11" s="11"/>
      <c r="F11" s="12">
        <f>F7*F9/(F5*F8^2)</f>
        <v>24.968749999999993</v>
      </c>
      <c r="G11" s="10">
        <f>G7*G9/(G5*G8^2)</f>
        <v>24.963701553200753</v>
      </c>
      <c r="H11" s="11"/>
    </row>
    <row r="12" spans="2:9" x14ac:dyDescent="0.35">
      <c r="F12" s="4"/>
    </row>
    <row r="13" spans="2:9" x14ac:dyDescent="0.35">
      <c r="B13" s="1" t="s">
        <v>14</v>
      </c>
      <c r="C13" s="2">
        <f>C9/C7</f>
        <v>1.3333333333333333</v>
      </c>
      <c r="D13" s="2">
        <f>D9/D7</f>
        <v>1.3296616837136115</v>
      </c>
      <c r="E13" s="2"/>
      <c r="F13" s="5">
        <f>F6/F7</f>
        <v>1</v>
      </c>
      <c r="G13" s="2">
        <f>G9/G7</f>
        <v>1</v>
      </c>
      <c r="H13" s="2"/>
    </row>
    <row r="14" spans="2:9" x14ac:dyDescent="0.35">
      <c r="B14" s="1" t="s">
        <v>11</v>
      </c>
      <c r="C14" s="1">
        <f>C10/(2*C8)</f>
        <v>3</v>
      </c>
      <c r="D14" s="1" t="s">
        <v>17</v>
      </c>
      <c r="F14" s="4">
        <f>F10/(2*F8)</f>
        <v>2.9999999999999996</v>
      </c>
      <c r="G14" s="1" t="s">
        <v>17</v>
      </c>
    </row>
    <row r="15" spans="2:9" x14ac:dyDescent="0.35">
      <c r="B15" s="1" t="s">
        <v>12</v>
      </c>
      <c r="C15" s="3">
        <f>10.8/5.4</f>
        <v>2</v>
      </c>
      <c r="D15" s="3">
        <v>1</v>
      </c>
      <c r="E15" s="3"/>
      <c r="F15" s="6">
        <v>0.6</v>
      </c>
      <c r="G15" s="3">
        <v>0.5</v>
      </c>
      <c r="H15" s="3"/>
    </row>
    <row r="16" spans="2:9" x14ac:dyDescent="0.35">
      <c r="B16" s="1" t="s">
        <v>13</v>
      </c>
      <c r="C16" s="3">
        <f>9.8/9</f>
        <v>1.088888888888889</v>
      </c>
      <c r="D16" s="3">
        <v>2</v>
      </c>
      <c r="E16" s="3"/>
      <c r="F16" s="6">
        <v>0.6</v>
      </c>
      <c r="G16" s="3">
        <v>0.5</v>
      </c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F9CE-B3F0-4ABB-885C-ACFAF0252D97}">
  <dimension ref="B2:I16"/>
  <sheetViews>
    <sheetView workbookViewId="0">
      <selection activeCell="J16" sqref="J16"/>
    </sheetView>
  </sheetViews>
  <sheetFormatPr defaultRowHeight="14.5" x14ac:dyDescent="0.35"/>
  <cols>
    <col min="1" max="1" width="8.7265625" style="1"/>
    <col min="2" max="2" width="13.1796875" style="1" customWidth="1"/>
    <col min="3" max="8" width="8.7265625" style="1"/>
    <col min="9" max="9" width="10.54296875" style="1" bestFit="1" customWidth="1"/>
    <col min="10" max="16384" width="8.7265625" style="1"/>
  </cols>
  <sheetData>
    <row r="2" spans="2:9" x14ac:dyDescent="0.35">
      <c r="B2" s="1" t="s">
        <v>0</v>
      </c>
      <c r="C2" s="1" t="s">
        <v>15</v>
      </c>
      <c r="D2" s="1" t="s">
        <v>16</v>
      </c>
      <c r="F2" s="4" t="s">
        <v>15</v>
      </c>
      <c r="G2" s="1" t="s">
        <v>16</v>
      </c>
    </row>
    <row r="3" spans="2:9" x14ac:dyDescent="0.35">
      <c r="B3" s="1" t="s">
        <v>1</v>
      </c>
      <c r="C3" s="1" t="s">
        <v>2</v>
      </c>
      <c r="F3" s="4" t="s">
        <v>3</v>
      </c>
    </row>
    <row r="4" spans="2:9" x14ac:dyDescent="0.35">
      <c r="F4" s="4"/>
    </row>
    <row r="5" spans="2:9" x14ac:dyDescent="0.35">
      <c r="B5" s="1" t="s">
        <v>4</v>
      </c>
      <c r="C5" s="7">
        <v>6</v>
      </c>
      <c r="D5" s="1">
        <v>6</v>
      </c>
      <c r="E5" s="1" t="s">
        <v>17</v>
      </c>
      <c r="F5" s="8">
        <v>6</v>
      </c>
      <c r="G5" s="1">
        <v>6</v>
      </c>
      <c r="H5" s="1" t="s">
        <v>17</v>
      </c>
      <c r="I5" s="1" t="s">
        <v>18</v>
      </c>
    </row>
    <row r="6" spans="2:9" x14ac:dyDescent="0.35">
      <c r="B6" s="1" t="s">
        <v>9</v>
      </c>
      <c r="C6" s="10">
        <v>4.5</v>
      </c>
      <c r="D6" s="2">
        <v>4.5</v>
      </c>
      <c r="E6" s="9">
        <f>(D6-C6)/C6</f>
        <v>0</v>
      </c>
      <c r="F6" s="12">
        <v>5.0999999999999996</v>
      </c>
      <c r="G6" s="2">
        <v>5.52</v>
      </c>
      <c r="H6" s="9">
        <f>(G6-F6)/F6</f>
        <v>8.2352941176470573E-2</v>
      </c>
      <c r="I6" s="1" t="s">
        <v>8</v>
      </c>
    </row>
    <row r="7" spans="2:9" x14ac:dyDescent="0.35">
      <c r="B7" s="1" t="s">
        <v>6</v>
      </c>
      <c r="C7" s="10">
        <v>2.7</v>
      </c>
      <c r="D7" s="1">
        <v>2.77</v>
      </c>
      <c r="E7" s="9">
        <f t="shared" ref="E7:E10" si="0">(D7-C7)/C7</f>
        <v>2.5925925925925866E-2</v>
      </c>
      <c r="F7" s="12">
        <v>5.0999999999999996</v>
      </c>
      <c r="G7" s="2">
        <v>5.0999999999999996</v>
      </c>
      <c r="H7" s="9">
        <f t="shared" ref="H7:H10" si="1">(G7-F7)/F7</f>
        <v>0</v>
      </c>
      <c r="I7" s="1" t="s">
        <v>8</v>
      </c>
    </row>
    <row r="8" spans="2:9" x14ac:dyDescent="0.35">
      <c r="B8" s="1" t="s">
        <v>7</v>
      </c>
      <c r="C8" s="10">
        <v>0.9</v>
      </c>
      <c r="D8" s="1">
        <v>0.82</v>
      </c>
      <c r="E8" s="9">
        <f t="shared" si="0"/>
        <v>-8.8888888888888962E-2</v>
      </c>
      <c r="F8" s="12">
        <v>0.4</v>
      </c>
      <c r="G8" s="2">
        <v>0.41</v>
      </c>
      <c r="H8" s="9">
        <f t="shared" si="1"/>
        <v>2.4999999999999883E-2</v>
      </c>
      <c r="I8" s="1" t="s">
        <v>8</v>
      </c>
    </row>
    <row r="9" spans="2:9" x14ac:dyDescent="0.35">
      <c r="B9" s="1" t="s">
        <v>5</v>
      </c>
      <c r="C9" s="10">
        <v>3.6</v>
      </c>
      <c r="D9" s="1">
        <v>3.68</v>
      </c>
      <c r="E9" s="9">
        <f t="shared" si="0"/>
        <v>2.222222222222224E-2</v>
      </c>
      <c r="F9" s="12">
        <v>4.7</v>
      </c>
      <c r="G9" s="2">
        <v>5.0999999999999996</v>
      </c>
      <c r="H9" s="9">
        <f t="shared" si="1"/>
        <v>8.5106382978723291E-2</v>
      </c>
      <c r="I9" s="1" t="s">
        <v>8</v>
      </c>
    </row>
    <row r="10" spans="2:9" x14ac:dyDescent="0.35">
      <c r="B10" s="1" t="s">
        <v>10</v>
      </c>
      <c r="C10" s="10">
        <v>5.4</v>
      </c>
      <c r="D10" s="1">
        <f>D8*C14*2</f>
        <v>4.92</v>
      </c>
      <c r="E10" s="9">
        <f t="shared" si="0"/>
        <v>-8.8888888888888962E-2</v>
      </c>
      <c r="F10" s="12">
        <v>2.4</v>
      </c>
      <c r="G10" s="2">
        <f>G8*F14*2</f>
        <v>2.4599999999999995</v>
      </c>
      <c r="H10" s="9">
        <f t="shared" si="1"/>
        <v>2.4999999999999838E-2</v>
      </c>
      <c r="I10" s="1" t="s">
        <v>8</v>
      </c>
    </row>
    <row r="11" spans="2:9" x14ac:dyDescent="0.35">
      <c r="B11" s="1" t="s">
        <v>19</v>
      </c>
      <c r="C11" s="10">
        <f>C7*C9/(C5*C8^2)</f>
        <v>2</v>
      </c>
      <c r="D11" s="10">
        <f>D7*D9/(D5*D8^2)</f>
        <v>2.5266706325599841</v>
      </c>
      <c r="E11" s="11"/>
      <c r="F11" s="12">
        <f>F7*F9/(F5*F8^2)</f>
        <v>24.968749999999993</v>
      </c>
      <c r="G11" s="10">
        <f>G7*G9/(G5*G8^2)</f>
        <v>25.788221296847116</v>
      </c>
      <c r="H11" s="11"/>
    </row>
    <row r="12" spans="2:9" x14ac:dyDescent="0.35">
      <c r="F12" s="4"/>
    </row>
    <row r="13" spans="2:9" x14ac:dyDescent="0.35">
      <c r="B13" s="1" t="s">
        <v>14</v>
      </c>
      <c r="C13" s="2">
        <f>C9/C7</f>
        <v>1.3333333333333333</v>
      </c>
      <c r="D13" s="2">
        <f>D9/D7</f>
        <v>1.3285198555956679</v>
      </c>
      <c r="E13" s="2"/>
      <c r="F13" s="5">
        <f>F6/F7</f>
        <v>1</v>
      </c>
      <c r="G13" s="2">
        <f>G9/G7</f>
        <v>1</v>
      </c>
      <c r="H13" s="2"/>
    </row>
    <row r="14" spans="2:9" x14ac:dyDescent="0.35">
      <c r="B14" s="1" t="s">
        <v>11</v>
      </c>
      <c r="C14" s="1">
        <f>C10/(2*C8)</f>
        <v>3</v>
      </c>
      <c r="D14" s="1" t="s">
        <v>17</v>
      </c>
      <c r="F14" s="4">
        <f>F10/(2*F8)</f>
        <v>2.9999999999999996</v>
      </c>
      <c r="G14" s="1" t="s">
        <v>17</v>
      </c>
    </row>
    <row r="15" spans="2:9" x14ac:dyDescent="0.35">
      <c r="B15" s="1" t="s">
        <v>12</v>
      </c>
      <c r="C15" s="3">
        <f>10.8/5.4</f>
        <v>2</v>
      </c>
      <c r="D15" s="3">
        <v>1</v>
      </c>
      <c r="E15" s="3"/>
      <c r="F15" s="6">
        <v>0.6</v>
      </c>
      <c r="G15" s="3">
        <v>0.5</v>
      </c>
      <c r="H15" s="3"/>
    </row>
    <row r="16" spans="2:9" x14ac:dyDescent="0.35">
      <c r="B16" s="1" t="s">
        <v>13</v>
      </c>
      <c r="C16" s="3">
        <f>9.8/9</f>
        <v>1.088888888888889</v>
      </c>
      <c r="D16" s="3">
        <v>2</v>
      </c>
      <c r="E16" s="3"/>
      <c r="F16" s="6">
        <v>0.6</v>
      </c>
      <c r="G16" s="3">
        <v>0.5</v>
      </c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Goulart</dc:creator>
  <cp:lastModifiedBy>Alexandre Goulart</cp:lastModifiedBy>
  <dcterms:created xsi:type="dcterms:W3CDTF">2022-11-13T20:00:30Z</dcterms:created>
  <dcterms:modified xsi:type="dcterms:W3CDTF">2022-11-16T20:35:10Z</dcterms:modified>
</cp:coreProperties>
</file>